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11490" windowHeight="7965" tabRatio="358"/>
  </bookViews>
  <sheets>
    <sheet name="ZCV" sheetId="25" r:id="rId1"/>
  </sheets>
  <calcPr calcId="125725"/>
</workbook>
</file>

<file path=xl/calcChain.xml><?xml version="1.0" encoding="utf-8"?>
<calcChain xmlns="http://schemas.openxmlformats.org/spreadsheetml/2006/main">
  <c r="Y84" i="25"/>
  <c r="Y83"/>
  <c r="R84"/>
  <c r="R83"/>
  <c r="M76"/>
  <c r="D84"/>
  <c r="D83"/>
  <c r="F76" s="1"/>
  <c r="F92"/>
  <c r="AA76"/>
  <c r="Z76"/>
  <c r="AB76" s="1"/>
  <c r="T76"/>
  <c r="L76"/>
  <c r="N76" s="1"/>
  <c r="S76"/>
  <c r="U76" s="1"/>
  <c r="E76"/>
  <c r="G76" s="1"/>
  <c r="F90"/>
  <c r="F88"/>
  <c r="F89" l="1"/>
  <c r="F87"/>
  <c r="AA62" l="1"/>
  <c r="AA63"/>
  <c r="AA64"/>
  <c r="AA65"/>
  <c r="AA66"/>
  <c r="AA67"/>
  <c r="AA68"/>
  <c r="AA69"/>
  <c r="AA70"/>
  <c r="AA71"/>
  <c r="AA72"/>
  <c r="AA73"/>
  <c r="AA74"/>
  <c r="AA75"/>
  <c r="Z62"/>
  <c r="AB62" s="1"/>
  <c r="Z63"/>
  <c r="AB63" s="1"/>
  <c r="Z64"/>
  <c r="AB64" s="1"/>
  <c r="Z65"/>
  <c r="AB65" s="1"/>
  <c r="Z66"/>
  <c r="AB66" s="1"/>
  <c r="Z67"/>
  <c r="AB67" s="1"/>
  <c r="Z68"/>
  <c r="AB68" s="1"/>
  <c r="Z69"/>
  <c r="AB69" s="1"/>
  <c r="Z70"/>
  <c r="AB70" s="1"/>
  <c r="Z71"/>
  <c r="AB71" s="1"/>
  <c r="Z72"/>
  <c r="AB72" s="1"/>
  <c r="Z73"/>
  <c r="AB73" s="1"/>
  <c r="Z74"/>
  <c r="AB74" s="1"/>
  <c r="Z75"/>
  <c r="AB75" s="1"/>
  <c r="T62"/>
  <c r="T63"/>
  <c r="T64"/>
  <c r="T65"/>
  <c r="T66"/>
  <c r="T67"/>
  <c r="T68"/>
  <c r="T69"/>
  <c r="T70"/>
  <c r="T71"/>
  <c r="T72"/>
  <c r="T73"/>
  <c r="T74"/>
  <c r="T75"/>
  <c r="S62"/>
  <c r="U62" s="1"/>
  <c r="S63"/>
  <c r="U63" s="1"/>
  <c r="S64"/>
  <c r="U64" s="1"/>
  <c r="S65"/>
  <c r="U65" s="1"/>
  <c r="S66"/>
  <c r="U66" s="1"/>
  <c r="S67"/>
  <c r="U67" s="1"/>
  <c r="S68"/>
  <c r="U68" s="1"/>
  <c r="S69"/>
  <c r="U69" s="1"/>
  <c r="S70"/>
  <c r="U70" s="1"/>
  <c r="S71"/>
  <c r="U71" s="1"/>
  <c r="S72"/>
  <c r="U72" s="1"/>
  <c r="S73"/>
  <c r="U73" s="1"/>
  <c r="S74"/>
  <c r="U74" s="1"/>
  <c r="S75"/>
  <c r="U75" s="1"/>
  <c r="M62"/>
  <c r="M63"/>
  <c r="M64"/>
  <c r="M65"/>
  <c r="M66"/>
  <c r="M67"/>
  <c r="M68"/>
  <c r="M69"/>
  <c r="M70"/>
  <c r="M71"/>
  <c r="M72"/>
  <c r="M73"/>
  <c r="M74"/>
  <c r="M75"/>
  <c r="L62"/>
  <c r="N62" s="1"/>
  <c r="L63"/>
  <c r="N63" s="1"/>
  <c r="L64"/>
  <c r="N64" s="1"/>
  <c r="L65"/>
  <c r="N65" s="1"/>
  <c r="L66"/>
  <c r="N66" s="1"/>
  <c r="L67"/>
  <c r="N67" s="1"/>
  <c r="L68"/>
  <c r="N68" s="1"/>
  <c r="L69"/>
  <c r="N69" s="1"/>
  <c r="L70"/>
  <c r="N70" s="1"/>
  <c r="L71"/>
  <c r="N71" s="1"/>
  <c r="L72"/>
  <c r="N72" s="1"/>
  <c r="L73"/>
  <c r="N73" s="1"/>
  <c r="L74"/>
  <c r="N74" s="1"/>
  <c r="L75"/>
  <c r="N75" s="1"/>
  <c r="F62"/>
  <c r="F63"/>
  <c r="F64"/>
  <c r="F65"/>
  <c r="F66"/>
  <c r="F67"/>
  <c r="F68"/>
  <c r="F69"/>
  <c r="F70"/>
  <c r="F71"/>
  <c r="F72"/>
  <c r="F73"/>
  <c r="F74"/>
  <c r="F75"/>
  <c r="E62"/>
  <c r="G62" s="1"/>
  <c r="E63"/>
  <c r="G63" s="1"/>
  <c r="E64"/>
  <c r="G64" s="1"/>
  <c r="E65"/>
  <c r="G65" s="1"/>
  <c r="E66"/>
  <c r="G66" s="1"/>
  <c r="E67"/>
  <c r="G67" s="1"/>
  <c r="E68"/>
  <c r="G68" s="1"/>
  <c r="E69"/>
  <c r="G69" s="1"/>
  <c r="E70"/>
  <c r="G70" s="1"/>
  <c r="E71"/>
  <c r="G71" s="1"/>
  <c r="E72"/>
  <c r="G72" s="1"/>
  <c r="E73"/>
  <c r="G73" s="1"/>
  <c r="E74"/>
  <c r="G74" s="1"/>
  <c r="E75"/>
  <c r="G75" s="1"/>
  <c r="AA61"/>
  <c r="Z61"/>
  <c r="AB61" s="1"/>
  <c r="AA60"/>
  <c r="Z60"/>
  <c r="AB60" s="1"/>
  <c r="AA59"/>
  <c r="Z59"/>
  <c r="AB59" s="1"/>
  <c r="AA58"/>
  <c r="Z58"/>
  <c r="AB58" s="1"/>
  <c r="AA57"/>
  <c r="Z57"/>
  <c r="AB57" s="1"/>
  <c r="E57"/>
  <c r="F57"/>
  <c r="G57"/>
  <c r="L57"/>
  <c r="N57" s="1"/>
  <c r="M57"/>
  <c r="S57"/>
  <c r="T57"/>
  <c r="U57"/>
  <c r="E58"/>
  <c r="F58"/>
  <c r="G58"/>
  <c r="L58"/>
  <c r="N58" s="1"/>
  <c r="M58"/>
  <c r="S58"/>
  <c r="T58"/>
  <c r="U58"/>
  <c r="E59"/>
  <c r="F59"/>
  <c r="G59"/>
  <c r="L59"/>
  <c r="N59" s="1"/>
  <c r="M59"/>
  <c r="S59"/>
  <c r="T59"/>
  <c r="U59"/>
  <c r="E60"/>
  <c r="F60"/>
  <c r="G60"/>
  <c r="L60"/>
  <c r="N60" s="1"/>
  <c r="M60"/>
  <c r="S60"/>
  <c r="T60"/>
  <c r="U60"/>
  <c r="E61"/>
  <c r="F61"/>
  <c r="G61"/>
  <c r="L61"/>
  <c r="N61" s="1"/>
  <c r="M61"/>
  <c r="S61"/>
  <c r="T61"/>
  <c r="U61"/>
  <c r="F2"/>
  <c r="Z3"/>
  <c r="AB3" s="1"/>
  <c r="S3"/>
  <c r="U3" s="1"/>
  <c r="E3"/>
  <c r="G3" s="1"/>
  <c r="L4"/>
  <c r="N4" s="1"/>
  <c r="L5"/>
  <c r="N5" s="1"/>
  <c r="L6"/>
  <c r="N6" s="1"/>
  <c r="L7"/>
  <c r="N7" s="1"/>
  <c r="L8"/>
  <c r="N8" s="1"/>
  <c r="L9"/>
  <c r="N9" s="1"/>
  <c r="L10"/>
  <c r="N10" s="1"/>
  <c r="L11"/>
  <c r="N11" s="1"/>
  <c r="L12"/>
  <c r="N12" s="1"/>
  <c r="L13"/>
  <c r="N13" s="1"/>
  <c r="L14"/>
  <c r="N14" s="1"/>
  <c r="L15"/>
  <c r="N15" s="1"/>
  <c r="L16"/>
  <c r="N16" s="1"/>
  <c r="L17"/>
  <c r="N17" s="1"/>
  <c r="L18"/>
  <c r="N18" s="1"/>
  <c r="L19"/>
  <c r="N19" s="1"/>
  <c r="L20"/>
  <c r="N20" s="1"/>
  <c r="L21"/>
  <c r="N21" s="1"/>
  <c r="L22"/>
  <c r="N22" s="1"/>
  <c r="L23"/>
  <c r="N23" s="1"/>
  <c r="L24"/>
  <c r="N24" s="1"/>
  <c r="L25"/>
  <c r="N25" s="1"/>
  <c r="L26"/>
  <c r="N26" s="1"/>
  <c r="L27"/>
  <c r="N27" s="1"/>
  <c r="L28"/>
  <c r="N28" s="1"/>
  <c r="L29"/>
  <c r="N29" s="1"/>
  <c r="L30"/>
  <c r="N30" s="1"/>
  <c r="L31"/>
  <c r="N31" s="1"/>
  <c r="L32"/>
  <c r="N32" s="1"/>
  <c r="L33"/>
  <c r="N33" s="1"/>
  <c r="L34"/>
  <c r="N34" s="1"/>
  <c r="L35"/>
  <c r="N35" s="1"/>
  <c r="L36"/>
  <c r="N36" s="1"/>
  <c r="L37"/>
  <c r="N37" s="1"/>
  <c r="L38"/>
  <c r="N38" s="1"/>
  <c r="L39"/>
  <c r="N39" s="1"/>
  <c r="L40"/>
  <c r="N40" s="1"/>
  <c r="L41"/>
  <c r="N41" s="1"/>
  <c r="L42"/>
  <c r="N42" s="1"/>
  <c r="L43"/>
  <c r="N43" s="1"/>
  <c r="L44"/>
  <c r="N44" s="1"/>
  <c r="L45"/>
  <c r="N45" s="1"/>
  <c r="L46"/>
  <c r="N46" s="1"/>
  <c r="L47"/>
  <c r="N47" s="1"/>
  <c r="L48"/>
  <c r="N48" s="1"/>
  <c r="L49"/>
  <c r="N49" s="1"/>
  <c r="L50"/>
  <c r="N50" s="1"/>
  <c r="L51"/>
  <c r="N51" s="1"/>
  <c r="L52"/>
  <c r="N52" s="1"/>
  <c r="L53"/>
  <c r="N53" s="1"/>
  <c r="L54"/>
  <c r="N54" s="1"/>
  <c r="L55"/>
  <c r="N55" s="1"/>
  <c r="L56"/>
  <c r="N56" s="1"/>
  <c r="L3"/>
  <c r="N3" s="1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2"/>
  <c r="AA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2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3"/>
  <c r="Z4"/>
  <c r="AB4" s="1"/>
  <c r="Z5"/>
  <c r="AB5" s="1"/>
  <c r="Z6"/>
  <c r="AB6" s="1"/>
  <c r="Z7"/>
  <c r="AB7" s="1"/>
  <c r="Z8"/>
  <c r="AB8" s="1"/>
  <c r="Z9"/>
  <c r="AB9" s="1"/>
  <c r="Z10"/>
  <c r="AB10" s="1"/>
  <c r="Z11"/>
  <c r="AB11" s="1"/>
  <c r="Z12"/>
  <c r="AB12" s="1"/>
  <c r="Z13"/>
  <c r="AB13" s="1"/>
  <c r="Z14"/>
  <c r="AB14" s="1"/>
  <c r="Z15"/>
  <c r="AB15" s="1"/>
  <c r="Z16"/>
  <c r="AB16" s="1"/>
  <c r="Z17"/>
  <c r="AB17" s="1"/>
  <c r="Z18"/>
  <c r="AB18" s="1"/>
  <c r="Z19"/>
  <c r="AB19" s="1"/>
  <c r="Z20"/>
  <c r="AB20" s="1"/>
  <c r="Z21"/>
  <c r="AB21" s="1"/>
  <c r="Z22"/>
  <c r="AB22" s="1"/>
  <c r="Z23"/>
  <c r="AB23" s="1"/>
  <c r="Z24"/>
  <c r="AB24" s="1"/>
  <c r="Z25"/>
  <c r="AB25" s="1"/>
  <c r="Z26"/>
  <c r="AB26" s="1"/>
  <c r="Z27"/>
  <c r="AB27" s="1"/>
  <c r="Z28"/>
  <c r="AB28" s="1"/>
  <c r="Z29"/>
  <c r="AB29" s="1"/>
  <c r="Z30"/>
  <c r="AB30" s="1"/>
  <c r="Z31"/>
  <c r="AB31" s="1"/>
  <c r="Z32"/>
  <c r="AB32" s="1"/>
  <c r="Z33"/>
  <c r="AB33" s="1"/>
  <c r="Z34"/>
  <c r="AB34" s="1"/>
  <c r="Z35"/>
  <c r="AB35" s="1"/>
  <c r="Z36"/>
  <c r="AB36" s="1"/>
  <c r="Z37"/>
  <c r="AB37" s="1"/>
  <c r="Z38"/>
  <c r="AB38" s="1"/>
  <c r="Z39"/>
  <c r="AB39" s="1"/>
  <c r="Z40"/>
  <c r="AB40" s="1"/>
  <c r="Z41"/>
  <c r="AB41" s="1"/>
  <c r="Z42"/>
  <c r="AB42" s="1"/>
  <c r="Z43"/>
  <c r="AB43" s="1"/>
  <c r="Z44"/>
  <c r="AB44" s="1"/>
  <c r="Z45"/>
  <c r="AB45" s="1"/>
  <c r="Z46"/>
  <c r="AB46" s="1"/>
  <c r="Z47"/>
  <c r="AB47" s="1"/>
  <c r="Z48"/>
  <c r="AB48" s="1"/>
  <c r="Z49"/>
  <c r="AB49" s="1"/>
  <c r="Z50"/>
  <c r="AB50" s="1"/>
  <c r="Z51"/>
  <c r="AB51" s="1"/>
  <c r="Z52"/>
  <c r="AB52" s="1"/>
  <c r="Z53"/>
  <c r="AB53" s="1"/>
  <c r="Z54"/>
  <c r="AB54" s="1"/>
  <c r="Z55"/>
  <c r="AB55" s="1"/>
  <c r="Z56"/>
  <c r="AB56" s="1"/>
  <c r="S4"/>
  <c r="U4" s="1"/>
  <c r="S5"/>
  <c r="U5" s="1"/>
  <c r="S6"/>
  <c r="U6" s="1"/>
  <c r="S7"/>
  <c r="U7" s="1"/>
  <c r="S8"/>
  <c r="U8" s="1"/>
  <c r="S9"/>
  <c r="U9" s="1"/>
  <c r="S10"/>
  <c r="U10" s="1"/>
  <c r="S11"/>
  <c r="U11" s="1"/>
  <c r="S12"/>
  <c r="U12" s="1"/>
  <c r="S13"/>
  <c r="U13" s="1"/>
  <c r="S14"/>
  <c r="U14" s="1"/>
  <c r="S15"/>
  <c r="U15" s="1"/>
  <c r="S16"/>
  <c r="U16" s="1"/>
  <c r="S17"/>
  <c r="U17" s="1"/>
  <c r="S18"/>
  <c r="U18" s="1"/>
  <c r="S19"/>
  <c r="U19" s="1"/>
  <c r="S20"/>
  <c r="U20" s="1"/>
  <c r="S21"/>
  <c r="U21" s="1"/>
  <c r="S22"/>
  <c r="U22" s="1"/>
  <c r="S23"/>
  <c r="U23" s="1"/>
  <c r="S24"/>
  <c r="U24" s="1"/>
  <c r="S25"/>
  <c r="U25" s="1"/>
  <c r="S26"/>
  <c r="U26" s="1"/>
  <c r="S27"/>
  <c r="U27" s="1"/>
  <c r="S28"/>
  <c r="U28" s="1"/>
  <c r="S29"/>
  <c r="U29" s="1"/>
  <c r="S30"/>
  <c r="U30" s="1"/>
  <c r="S31"/>
  <c r="U31" s="1"/>
  <c r="S32"/>
  <c r="U32" s="1"/>
  <c r="S33"/>
  <c r="U33" s="1"/>
  <c r="S34"/>
  <c r="U34" s="1"/>
  <c r="S35"/>
  <c r="U35" s="1"/>
  <c r="S36"/>
  <c r="U36" s="1"/>
  <c r="S37"/>
  <c r="U37" s="1"/>
  <c r="S38"/>
  <c r="U38" s="1"/>
  <c r="S39"/>
  <c r="U39" s="1"/>
  <c r="S40"/>
  <c r="U40" s="1"/>
  <c r="S41"/>
  <c r="U41" s="1"/>
  <c r="S42"/>
  <c r="U42" s="1"/>
  <c r="S43"/>
  <c r="U43" s="1"/>
  <c r="S44"/>
  <c r="U44" s="1"/>
  <c r="S45"/>
  <c r="U45" s="1"/>
  <c r="S46"/>
  <c r="U46" s="1"/>
  <c r="S47"/>
  <c r="U47" s="1"/>
  <c r="S48"/>
  <c r="U48" s="1"/>
  <c r="S49"/>
  <c r="U49" s="1"/>
  <c r="S50"/>
  <c r="U50" s="1"/>
  <c r="S51"/>
  <c r="U51" s="1"/>
  <c r="S52"/>
  <c r="U52" s="1"/>
  <c r="S53"/>
  <c r="U53" s="1"/>
  <c r="S54"/>
  <c r="U54" s="1"/>
  <c r="S55"/>
  <c r="U55" s="1"/>
  <c r="S56"/>
  <c r="U56" s="1"/>
  <c r="E4"/>
  <c r="G4" s="1"/>
  <c r="E5"/>
  <c r="G5" s="1"/>
  <c r="E6"/>
  <c r="G6" s="1"/>
  <c r="E7"/>
  <c r="G7" s="1"/>
  <c r="E8"/>
  <c r="G8" s="1"/>
  <c r="E9"/>
  <c r="G9" s="1"/>
  <c r="E10"/>
  <c r="G10" s="1"/>
  <c r="E11"/>
  <c r="G11" s="1"/>
  <c r="E12"/>
  <c r="G12" s="1"/>
  <c r="E13"/>
  <c r="G13" s="1"/>
  <c r="E14"/>
  <c r="G14" s="1"/>
  <c r="E15"/>
  <c r="G15" s="1"/>
  <c r="E16"/>
  <c r="G16" s="1"/>
  <c r="E17"/>
  <c r="G17" s="1"/>
  <c r="E18"/>
  <c r="G18" s="1"/>
  <c r="E19"/>
  <c r="G19" s="1"/>
  <c r="E20"/>
  <c r="G20" s="1"/>
  <c r="E21"/>
  <c r="G21" s="1"/>
  <c r="E22"/>
  <c r="G22" s="1"/>
  <c r="E23"/>
  <c r="G23" s="1"/>
  <c r="E24"/>
  <c r="G24" s="1"/>
  <c r="E25"/>
  <c r="G25" s="1"/>
  <c r="E26"/>
  <c r="G26" s="1"/>
  <c r="E27"/>
  <c r="G27" s="1"/>
  <c r="E28"/>
  <c r="G28" s="1"/>
  <c r="E29"/>
  <c r="G29" s="1"/>
  <c r="E30"/>
  <c r="G30" s="1"/>
  <c r="E31"/>
  <c r="G31" s="1"/>
  <c r="E32"/>
  <c r="G32" s="1"/>
  <c r="E33"/>
  <c r="G33" s="1"/>
  <c r="E34"/>
  <c r="G34" s="1"/>
  <c r="E35"/>
  <c r="G35" s="1"/>
  <c r="E36"/>
  <c r="G36" s="1"/>
  <c r="E37"/>
  <c r="G37" s="1"/>
  <c r="E38"/>
  <c r="G38" s="1"/>
  <c r="E39"/>
  <c r="G39" s="1"/>
  <c r="E40"/>
  <c r="G40" s="1"/>
  <c r="E41"/>
  <c r="G41" s="1"/>
  <c r="E42"/>
  <c r="G42" s="1"/>
  <c r="E43"/>
  <c r="G43" s="1"/>
  <c r="E44"/>
  <c r="G44" s="1"/>
  <c r="E45"/>
  <c r="G45" s="1"/>
  <c r="E46"/>
  <c r="G46" s="1"/>
  <c r="E47"/>
  <c r="G47" s="1"/>
  <c r="E48"/>
  <c r="G48" s="1"/>
  <c r="E49"/>
  <c r="G49" s="1"/>
  <c r="E50"/>
  <c r="G50" s="1"/>
  <c r="E51"/>
  <c r="G51" s="1"/>
  <c r="E52"/>
  <c r="G52" s="1"/>
  <c r="E53"/>
  <c r="G53" s="1"/>
  <c r="E54"/>
  <c r="G54" s="1"/>
  <c r="E55"/>
  <c r="G55" s="1"/>
  <c r="E56"/>
  <c r="G56" s="1"/>
  <c r="M87"/>
  <c r="M88" s="1"/>
  <c r="M89" s="1"/>
  <c r="M3" l="1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2"/>
</calcChain>
</file>

<file path=xl/sharedStrings.xml><?xml version="1.0" encoding="utf-8"?>
<sst xmlns="http://schemas.openxmlformats.org/spreadsheetml/2006/main" count="53" uniqueCount="25">
  <si>
    <t xml:space="preserve">OCV </t>
  </si>
  <si>
    <t>VC</t>
  </si>
  <si>
    <t>mAh</t>
  </si>
  <si>
    <t>DOD</t>
  </si>
  <si>
    <t>50度</t>
  </si>
  <si>
    <t>25度</t>
  </si>
  <si>
    <t>0度</t>
  </si>
  <si>
    <t>負10度</t>
  </si>
  <si>
    <t>Cmax</t>
  </si>
  <si>
    <t>Cmax_400mA</t>
  </si>
  <si>
    <t>指示百分比</t>
  </si>
  <si>
    <t>x1(max)</t>
  </si>
  <si>
    <t>x2(min)</t>
  </si>
  <si>
    <t>y1(max)</t>
  </si>
  <si>
    <t>y2(min)</t>
  </si>
  <si>
    <t>y(result)</t>
  </si>
  <si>
    <t>y( result)</t>
  </si>
  <si>
    <t>R(battery)</t>
  </si>
  <si>
    <t>关机电压(V)</t>
  </si>
  <si>
    <t>電量計算</t>
  </si>
  <si>
    <t>常溫驗證</t>
  </si>
  <si>
    <t>注意：常溫下測試，查表請參考25度時量測的ZCV表</t>
  </si>
  <si>
    <t>注意：該表用於3.4V關機時電量的計算，result表示3.4V對應的最大電量值 Cmax</t>
  </si>
  <si>
    <t>R(x1000)</t>
  </si>
  <si>
    <t>30分钟之后量测的电压值：</t>
    <phoneticPr fontId="4" type="noConversion"/>
  </si>
</sst>
</file>

<file path=xl/styles.xml><?xml version="1.0" encoding="utf-8"?>
<styleSheet xmlns="http://schemas.openxmlformats.org/spreadsheetml/2006/main">
  <numFmts count="2">
    <numFmt numFmtId="176" formatCode="0.0000"/>
    <numFmt numFmtId="177" formatCode="0_ "/>
  </numFmts>
  <fonts count="5">
    <font>
      <sz val="12"/>
      <color theme="1"/>
      <name val="宋体"/>
      <family val="2"/>
      <charset val="136"/>
      <scheme val="minor"/>
    </font>
    <font>
      <b/>
      <sz val="12"/>
      <color theme="1"/>
      <name val="宋体"/>
      <family val="2"/>
      <scheme val="minor"/>
    </font>
    <font>
      <sz val="10"/>
      <color theme="1"/>
      <name val="宋体"/>
      <family val="2"/>
      <charset val="136"/>
      <scheme val="minor"/>
    </font>
    <font>
      <sz val="12"/>
      <color rgb="FFFF0000"/>
      <name val="宋体"/>
      <family val="2"/>
      <charset val="136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3" borderId="0" xfId="0" applyFill="1"/>
    <xf numFmtId="1" fontId="0" fillId="4" borderId="0" xfId="0" applyNumberFormat="1" applyFill="1"/>
    <xf numFmtId="0" fontId="0" fillId="0" borderId="0" xfId="0" applyFill="1"/>
    <xf numFmtId="176" fontId="0" fillId="0" borderId="0" xfId="0" applyNumberFormat="1" applyFill="1"/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1" fontId="0" fillId="0" borderId="0" xfId="0" applyNumberFormat="1"/>
    <xf numFmtId="0" fontId="0" fillId="0" borderId="0" xfId="0" applyAlignment="1">
      <alignment vertical="center"/>
    </xf>
    <xf numFmtId="0" fontId="0" fillId="9" borderId="0" xfId="0" applyFill="1" applyAlignment="1">
      <alignment vertical="center"/>
    </xf>
    <xf numFmtId="177" fontId="0" fillId="6" borderId="1" xfId="0" applyNumberFormat="1" applyFill="1" applyBorder="1"/>
    <xf numFmtId="177" fontId="0" fillId="0" borderId="0" xfId="0" applyNumberFormat="1"/>
    <xf numFmtId="0" fontId="3" fillId="5" borderId="0" xfId="0" applyFont="1" applyFill="1" applyAlignment="1">
      <alignment horizontal="left" vertical="top" wrapText="1"/>
    </xf>
    <xf numFmtId="0" fontId="3" fillId="5" borderId="0" xfId="0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TW"/>
              <a:t>OCV</a:t>
            </a:r>
            <a:endParaRPr lang="zh-TW" altLang="en-US"/>
          </a:p>
        </c:rich>
      </c:tx>
    </c:title>
    <c:plotArea>
      <c:layout/>
      <c:scatterChart>
        <c:scatterStyle val="lineMarker"/>
        <c:ser>
          <c:idx val="0"/>
          <c:order val="0"/>
          <c:tx>
            <c:v>OCV 50度</c:v>
          </c:tx>
          <c:xVal>
            <c:numRef>
              <c:f>ZCV!$F$2:$F$76</c:f>
              <c:numCache>
                <c:formatCode>0</c:formatCode>
                <c:ptCount val="75"/>
                <c:pt idx="0">
                  <c:v>0</c:v>
                </c:pt>
                <c:pt idx="1">
                  <c:v>1.453802715367055</c:v>
                </c:pt>
                <c:pt idx="2">
                  <c:v>2.9076054307341099</c:v>
                </c:pt>
                <c:pt idx="3">
                  <c:v>4.3614081461011649</c:v>
                </c:pt>
                <c:pt idx="4">
                  <c:v>5.7667507709559844</c:v>
                </c:pt>
                <c:pt idx="5">
                  <c:v>7.2205534863230403</c:v>
                </c:pt>
                <c:pt idx="6">
                  <c:v>8.6743562016900952</c:v>
                </c:pt>
                <c:pt idx="7">
                  <c:v>10.128158917057151</c:v>
                </c:pt>
                <c:pt idx="8">
                  <c:v>11.581961632424205</c:v>
                </c:pt>
                <c:pt idx="9">
                  <c:v>13.035764347791259</c:v>
                </c:pt>
                <c:pt idx="10">
                  <c:v>14.441106972646081</c:v>
                </c:pt>
                <c:pt idx="11">
                  <c:v>15.894909688013135</c:v>
                </c:pt>
                <c:pt idx="12">
                  <c:v>17.34871240338019</c:v>
                </c:pt>
                <c:pt idx="13">
                  <c:v>18.802515118747245</c:v>
                </c:pt>
                <c:pt idx="14">
                  <c:v>20.256317834114302</c:v>
                </c:pt>
                <c:pt idx="15">
                  <c:v>21.710120549481353</c:v>
                </c:pt>
                <c:pt idx="16">
                  <c:v>23.16392326484841</c:v>
                </c:pt>
                <c:pt idx="17">
                  <c:v>24.569265889703232</c:v>
                </c:pt>
                <c:pt idx="18">
                  <c:v>26.023068605070286</c:v>
                </c:pt>
                <c:pt idx="19">
                  <c:v>27.47687132043734</c:v>
                </c:pt>
                <c:pt idx="20">
                  <c:v>28.930674035804394</c:v>
                </c:pt>
                <c:pt idx="21">
                  <c:v>30.384476751171452</c:v>
                </c:pt>
                <c:pt idx="22">
                  <c:v>31.838279466538506</c:v>
                </c:pt>
                <c:pt idx="23">
                  <c:v>33.243622091393327</c:v>
                </c:pt>
                <c:pt idx="24">
                  <c:v>34.697424806760381</c:v>
                </c:pt>
                <c:pt idx="25">
                  <c:v>36.151227522127435</c:v>
                </c:pt>
                <c:pt idx="26">
                  <c:v>37.605030237494489</c:v>
                </c:pt>
                <c:pt idx="27">
                  <c:v>39.058832952861543</c:v>
                </c:pt>
                <c:pt idx="28">
                  <c:v>40.512635668228604</c:v>
                </c:pt>
                <c:pt idx="29">
                  <c:v>41.966438383595658</c:v>
                </c:pt>
                <c:pt idx="30">
                  <c:v>43.371781008450476</c:v>
                </c:pt>
                <c:pt idx="31">
                  <c:v>44.82558372381753</c:v>
                </c:pt>
                <c:pt idx="32">
                  <c:v>46.279386439184591</c:v>
                </c:pt>
                <c:pt idx="33">
                  <c:v>47.733189154551638</c:v>
                </c:pt>
                <c:pt idx="34">
                  <c:v>49.186991869918693</c:v>
                </c:pt>
                <c:pt idx="35">
                  <c:v>50.640794585285754</c:v>
                </c:pt>
                <c:pt idx="36">
                  <c:v>52.046137210140571</c:v>
                </c:pt>
                <c:pt idx="37">
                  <c:v>53.499939925507626</c:v>
                </c:pt>
                <c:pt idx="38">
                  <c:v>54.95374264087468</c:v>
                </c:pt>
                <c:pt idx="39">
                  <c:v>56.407545356241741</c:v>
                </c:pt>
                <c:pt idx="40">
                  <c:v>57.861348071608788</c:v>
                </c:pt>
                <c:pt idx="41">
                  <c:v>59.315150786975849</c:v>
                </c:pt>
                <c:pt idx="42">
                  <c:v>60.768953502342903</c:v>
                </c:pt>
                <c:pt idx="43">
                  <c:v>62.174296127197728</c:v>
                </c:pt>
                <c:pt idx="44">
                  <c:v>63.628098842564775</c:v>
                </c:pt>
                <c:pt idx="45">
                  <c:v>65.081901557931829</c:v>
                </c:pt>
                <c:pt idx="46">
                  <c:v>66.53570427329889</c:v>
                </c:pt>
                <c:pt idx="47">
                  <c:v>67.989506988665937</c:v>
                </c:pt>
                <c:pt idx="48">
                  <c:v>69.443309704032998</c:v>
                </c:pt>
                <c:pt idx="49">
                  <c:v>70.848652328887823</c:v>
                </c:pt>
                <c:pt idx="50">
                  <c:v>72.30245504425487</c:v>
                </c:pt>
                <c:pt idx="51">
                  <c:v>73.756257759621917</c:v>
                </c:pt>
                <c:pt idx="52">
                  <c:v>75.210060474988978</c:v>
                </c:pt>
                <c:pt idx="53">
                  <c:v>76.663863190356039</c:v>
                </c:pt>
                <c:pt idx="54">
                  <c:v>78.117665905723086</c:v>
                </c:pt>
                <c:pt idx="55">
                  <c:v>79.571468621090148</c:v>
                </c:pt>
                <c:pt idx="56">
                  <c:v>80.976811245944972</c:v>
                </c:pt>
                <c:pt idx="57">
                  <c:v>82.430613961312034</c:v>
                </c:pt>
                <c:pt idx="58">
                  <c:v>83.884416676679081</c:v>
                </c:pt>
                <c:pt idx="59">
                  <c:v>85.338219392046128</c:v>
                </c:pt>
                <c:pt idx="60">
                  <c:v>86.792022107413189</c:v>
                </c:pt>
                <c:pt idx="61">
                  <c:v>88.245824822780236</c:v>
                </c:pt>
                <c:pt idx="62">
                  <c:v>89.651167447635061</c:v>
                </c:pt>
                <c:pt idx="63">
                  <c:v>91.104970163002122</c:v>
                </c:pt>
                <c:pt idx="64">
                  <c:v>92.558772878369183</c:v>
                </c:pt>
                <c:pt idx="65">
                  <c:v>94.01257559373623</c:v>
                </c:pt>
                <c:pt idx="66">
                  <c:v>95.466378309103277</c:v>
                </c:pt>
                <c:pt idx="67">
                  <c:v>96.920181024470338</c:v>
                </c:pt>
                <c:pt idx="68">
                  <c:v>98.373983739837385</c:v>
                </c:pt>
                <c:pt idx="69">
                  <c:v>99.77932636469221</c:v>
                </c:pt>
                <c:pt idx="70">
                  <c:v>100.70006808442469</c:v>
                </c:pt>
                <c:pt idx="71">
                  <c:v>100.89390844647362</c:v>
                </c:pt>
                <c:pt idx="72">
                  <c:v>100.99082862749809</c:v>
                </c:pt>
                <c:pt idx="73">
                  <c:v>101.08774880852256</c:v>
                </c:pt>
                <c:pt idx="74">
                  <c:v>101.18466898954703</c:v>
                </c:pt>
              </c:numCache>
            </c:numRef>
          </c:xVal>
          <c:yVal>
            <c:numRef>
              <c:f>ZCV!$B$2:$B$76</c:f>
              <c:numCache>
                <c:formatCode>General</c:formatCode>
                <c:ptCount val="75"/>
                <c:pt idx="0">
                  <c:v>4340</c:v>
                </c:pt>
                <c:pt idx="1">
                  <c:v>4321</c:v>
                </c:pt>
                <c:pt idx="2">
                  <c:v>4304</c:v>
                </c:pt>
                <c:pt idx="3">
                  <c:v>4287</c:v>
                </c:pt>
                <c:pt idx="4">
                  <c:v>4270</c:v>
                </c:pt>
                <c:pt idx="5">
                  <c:v>4254</c:v>
                </c:pt>
                <c:pt idx="6">
                  <c:v>4237</c:v>
                </c:pt>
                <c:pt idx="7">
                  <c:v>4221</c:v>
                </c:pt>
                <c:pt idx="8">
                  <c:v>4205</c:v>
                </c:pt>
                <c:pt idx="9">
                  <c:v>4190</c:v>
                </c:pt>
                <c:pt idx="10">
                  <c:v>4174</c:v>
                </c:pt>
                <c:pt idx="11">
                  <c:v>4158</c:v>
                </c:pt>
                <c:pt idx="12">
                  <c:v>4144</c:v>
                </c:pt>
                <c:pt idx="13">
                  <c:v>4128</c:v>
                </c:pt>
                <c:pt idx="14">
                  <c:v>4113</c:v>
                </c:pt>
                <c:pt idx="15">
                  <c:v>4098</c:v>
                </c:pt>
                <c:pt idx="16">
                  <c:v>4084</c:v>
                </c:pt>
                <c:pt idx="17">
                  <c:v>4070</c:v>
                </c:pt>
                <c:pt idx="18">
                  <c:v>4056</c:v>
                </c:pt>
                <c:pt idx="19">
                  <c:v>4043</c:v>
                </c:pt>
                <c:pt idx="20">
                  <c:v>4030</c:v>
                </c:pt>
                <c:pt idx="21">
                  <c:v>4015</c:v>
                </c:pt>
                <c:pt idx="22">
                  <c:v>4004</c:v>
                </c:pt>
                <c:pt idx="23">
                  <c:v>3992</c:v>
                </c:pt>
                <c:pt idx="24">
                  <c:v>3981</c:v>
                </c:pt>
                <c:pt idx="25">
                  <c:v>3969</c:v>
                </c:pt>
                <c:pt idx="26">
                  <c:v>3959</c:v>
                </c:pt>
                <c:pt idx="27">
                  <c:v>3948</c:v>
                </c:pt>
                <c:pt idx="28">
                  <c:v>3938</c:v>
                </c:pt>
                <c:pt idx="29">
                  <c:v>3927</c:v>
                </c:pt>
                <c:pt idx="30">
                  <c:v>3915</c:v>
                </c:pt>
                <c:pt idx="31">
                  <c:v>3896</c:v>
                </c:pt>
                <c:pt idx="32">
                  <c:v>3877</c:v>
                </c:pt>
                <c:pt idx="33">
                  <c:v>3865</c:v>
                </c:pt>
                <c:pt idx="34">
                  <c:v>3855</c:v>
                </c:pt>
                <c:pt idx="35">
                  <c:v>3848</c:v>
                </c:pt>
                <c:pt idx="36">
                  <c:v>3840</c:v>
                </c:pt>
                <c:pt idx="37">
                  <c:v>3833</c:v>
                </c:pt>
                <c:pt idx="38">
                  <c:v>3826</c:v>
                </c:pt>
                <c:pt idx="39">
                  <c:v>3820</c:v>
                </c:pt>
                <c:pt idx="40">
                  <c:v>3814</c:v>
                </c:pt>
                <c:pt idx="41">
                  <c:v>3809</c:v>
                </c:pt>
                <c:pt idx="42">
                  <c:v>3804</c:v>
                </c:pt>
                <c:pt idx="43">
                  <c:v>3799</c:v>
                </c:pt>
                <c:pt idx="44">
                  <c:v>3795</c:v>
                </c:pt>
                <c:pt idx="45">
                  <c:v>3791</c:v>
                </c:pt>
                <c:pt idx="46">
                  <c:v>3787</c:v>
                </c:pt>
                <c:pt idx="47">
                  <c:v>3783</c:v>
                </c:pt>
                <c:pt idx="48">
                  <c:v>3780</c:v>
                </c:pt>
                <c:pt idx="49">
                  <c:v>3776</c:v>
                </c:pt>
                <c:pt idx="50">
                  <c:v>3766</c:v>
                </c:pt>
                <c:pt idx="51">
                  <c:v>3757</c:v>
                </c:pt>
                <c:pt idx="52">
                  <c:v>3753</c:v>
                </c:pt>
                <c:pt idx="53">
                  <c:v>3749</c:v>
                </c:pt>
                <c:pt idx="54">
                  <c:v>3742</c:v>
                </c:pt>
                <c:pt idx="55">
                  <c:v>3736</c:v>
                </c:pt>
                <c:pt idx="56">
                  <c:v>3730</c:v>
                </c:pt>
                <c:pt idx="57">
                  <c:v>3726</c:v>
                </c:pt>
                <c:pt idx="58">
                  <c:v>3716</c:v>
                </c:pt>
                <c:pt idx="59">
                  <c:v>3704</c:v>
                </c:pt>
                <c:pt idx="60">
                  <c:v>3691</c:v>
                </c:pt>
                <c:pt idx="61">
                  <c:v>3679</c:v>
                </c:pt>
                <c:pt idx="62">
                  <c:v>3677</c:v>
                </c:pt>
                <c:pt idx="63">
                  <c:v>3677</c:v>
                </c:pt>
                <c:pt idx="64">
                  <c:v>3676</c:v>
                </c:pt>
                <c:pt idx="65">
                  <c:v>3674</c:v>
                </c:pt>
                <c:pt idx="66">
                  <c:v>3669</c:v>
                </c:pt>
                <c:pt idx="67">
                  <c:v>3628</c:v>
                </c:pt>
                <c:pt idx="68">
                  <c:v>3551</c:v>
                </c:pt>
                <c:pt idx="69">
                  <c:v>3429</c:v>
                </c:pt>
                <c:pt idx="70">
                  <c:v>3308</c:v>
                </c:pt>
                <c:pt idx="71">
                  <c:v>3292</c:v>
                </c:pt>
                <c:pt idx="72">
                  <c:v>3288</c:v>
                </c:pt>
                <c:pt idx="73">
                  <c:v>3285</c:v>
                </c:pt>
                <c:pt idx="74">
                  <c:v>3285</c:v>
                </c:pt>
              </c:numCache>
            </c:numRef>
          </c:yVal>
        </c:ser>
        <c:ser>
          <c:idx val="1"/>
          <c:order val="1"/>
          <c:tx>
            <c:v>OCV 25度</c:v>
          </c:tx>
          <c:xVal>
            <c:numRef>
              <c:f>ZCV!$M$2:$M$76</c:f>
              <c:numCache>
                <c:formatCode>0</c:formatCode>
                <c:ptCount val="75"/>
                <c:pt idx="0">
                  <c:v>0</c:v>
                </c:pt>
                <c:pt idx="1">
                  <c:v>1.4577259475218658</c:v>
                </c:pt>
                <c:pt idx="2">
                  <c:v>2.9154518950437316</c:v>
                </c:pt>
                <c:pt idx="3">
                  <c:v>4.3731778425655978</c:v>
                </c:pt>
                <c:pt idx="4">
                  <c:v>5.7823129251700678</c:v>
                </c:pt>
                <c:pt idx="5">
                  <c:v>7.240038872691934</c:v>
                </c:pt>
                <c:pt idx="6">
                  <c:v>8.6977648202137985</c:v>
                </c:pt>
                <c:pt idx="7">
                  <c:v>10.155490767735666</c:v>
                </c:pt>
                <c:pt idx="8">
                  <c:v>11.613216715257533</c:v>
                </c:pt>
                <c:pt idx="9">
                  <c:v>13.070942662779398</c:v>
                </c:pt>
                <c:pt idx="10">
                  <c:v>14.480077745383868</c:v>
                </c:pt>
                <c:pt idx="11">
                  <c:v>15.937803692905733</c:v>
                </c:pt>
                <c:pt idx="12">
                  <c:v>17.395529640427597</c:v>
                </c:pt>
                <c:pt idx="13">
                  <c:v>18.853255587949466</c:v>
                </c:pt>
                <c:pt idx="14">
                  <c:v>20.310981535471331</c:v>
                </c:pt>
                <c:pt idx="15">
                  <c:v>21.768707482993197</c:v>
                </c:pt>
                <c:pt idx="16">
                  <c:v>23.226433430515065</c:v>
                </c:pt>
                <c:pt idx="17">
                  <c:v>24.635568513119534</c:v>
                </c:pt>
                <c:pt idx="18">
                  <c:v>26.093294460641399</c:v>
                </c:pt>
                <c:pt idx="19">
                  <c:v>27.551020408163261</c:v>
                </c:pt>
                <c:pt idx="20">
                  <c:v>29.008746355685133</c:v>
                </c:pt>
                <c:pt idx="21">
                  <c:v>30.466472303206999</c:v>
                </c:pt>
                <c:pt idx="22">
                  <c:v>31.924198250728864</c:v>
                </c:pt>
                <c:pt idx="23">
                  <c:v>33.333333333333329</c:v>
                </c:pt>
                <c:pt idx="24">
                  <c:v>34.791059280855194</c:v>
                </c:pt>
                <c:pt idx="25">
                  <c:v>36.248785228377066</c:v>
                </c:pt>
                <c:pt idx="26">
                  <c:v>37.706511175898932</c:v>
                </c:pt>
                <c:pt idx="27">
                  <c:v>39.164237123420797</c:v>
                </c:pt>
                <c:pt idx="28">
                  <c:v>40.621963070942662</c:v>
                </c:pt>
                <c:pt idx="29">
                  <c:v>42.079689018464528</c:v>
                </c:pt>
                <c:pt idx="30">
                  <c:v>43.488824101069</c:v>
                </c:pt>
                <c:pt idx="31">
                  <c:v>44.946550048590865</c:v>
                </c:pt>
                <c:pt idx="32">
                  <c:v>46.40427599611273</c:v>
                </c:pt>
                <c:pt idx="33">
                  <c:v>47.862001943634596</c:v>
                </c:pt>
                <c:pt idx="34">
                  <c:v>49.319727891156461</c:v>
                </c:pt>
                <c:pt idx="35">
                  <c:v>50.777453838678333</c:v>
                </c:pt>
                <c:pt idx="36">
                  <c:v>52.186588921282798</c:v>
                </c:pt>
                <c:pt idx="37">
                  <c:v>53.644314868804663</c:v>
                </c:pt>
                <c:pt idx="38">
                  <c:v>55.102040816326522</c:v>
                </c:pt>
                <c:pt idx="39">
                  <c:v>56.559766763848394</c:v>
                </c:pt>
                <c:pt idx="40">
                  <c:v>58.017492711370267</c:v>
                </c:pt>
                <c:pt idx="41">
                  <c:v>59.475218658892125</c:v>
                </c:pt>
                <c:pt idx="42">
                  <c:v>60.932944606413997</c:v>
                </c:pt>
                <c:pt idx="43">
                  <c:v>62.342079689018462</c:v>
                </c:pt>
                <c:pt idx="44">
                  <c:v>63.799805636540327</c:v>
                </c:pt>
                <c:pt idx="45">
                  <c:v>65.257531584062207</c:v>
                </c:pt>
                <c:pt idx="46">
                  <c:v>66.715257531584058</c:v>
                </c:pt>
                <c:pt idx="47">
                  <c:v>68.172983479105937</c:v>
                </c:pt>
                <c:pt idx="48">
                  <c:v>69.630709426627789</c:v>
                </c:pt>
                <c:pt idx="49">
                  <c:v>71.039844509232267</c:v>
                </c:pt>
                <c:pt idx="50">
                  <c:v>72.497570456754133</c:v>
                </c:pt>
                <c:pt idx="51">
                  <c:v>73.955296404275998</c:v>
                </c:pt>
                <c:pt idx="52">
                  <c:v>75.413022351797864</c:v>
                </c:pt>
                <c:pt idx="53">
                  <c:v>76.870748299319729</c:v>
                </c:pt>
                <c:pt idx="54">
                  <c:v>78.328474246841594</c:v>
                </c:pt>
                <c:pt idx="55">
                  <c:v>79.78620019436346</c:v>
                </c:pt>
                <c:pt idx="56">
                  <c:v>81.195335276967924</c:v>
                </c:pt>
                <c:pt idx="57">
                  <c:v>82.653061224489804</c:v>
                </c:pt>
                <c:pt idx="58">
                  <c:v>84.110787172011655</c:v>
                </c:pt>
                <c:pt idx="59">
                  <c:v>85.568513119533534</c:v>
                </c:pt>
                <c:pt idx="60">
                  <c:v>87.026239067055386</c:v>
                </c:pt>
                <c:pt idx="61">
                  <c:v>88.483965014577265</c:v>
                </c:pt>
                <c:pt idx="62">
                  <c:v>89.89310009718173</c:v>
                </c:pt>
                <c:pt idx="63">
                  <c:v>91.350826044703595</c:v>
                </c:pt>
                <c:pt idx="64">
                  <c:v>92.80855199222546</c:v>
                </c:pt>
                <c:pt idx="65">
                  <c:v>94.266277939747326</c:v>
                </c:pt>
                <c:pt idx="66">
                  <c:v>95.724003887269191</c:v>
                </c:pt>
                <c:pt idx="67">
                  <c:v>97.181729834791071</c:v>
                </c:pt>
                <c:pt idx="68">
                  <c:v>98.639455782312922</c:v>
                </c:pt>
                <c:pt idx="69">
                  <c:v>100</c:v>
                </c:pt>
                <c:pt idx="70">
                  <c:v>100.0485908649174</c:v>
                </c:pt>
                <c:pt idx="71">
                  <c:v>100.0971817298348</c:v>
                </c:pt>
                <c:pt idx="72">
                  <c:v>100.14577259475219</c:v>
                </c:pt>
                <c:pt idx="73">
                  <c:v>100.19436345966959</c:v>
                </c:pt>
                <c:pt idx="74">
                  <c:v>100.19436345966959</c:v>
                </c:pt>
              </c:numCache>
            </c:numRef>
          </c:xVal>
          <c:yVal>
            <c:numRef>
              <c:f>ZCV!$I$2:$I$76</c:f>
              <c:numCache>
                <c:formatCode>General</c:formatCode>
                <c:ptCount val="75"/>
                <c:pt idx="0">
                  <c:v>4332</c:v>
                </c:pt>
                <c:pt idx="1">
                  <c:v>4310</c:v>
                </c:pt>
                <c:pt idx="2">
                  <c:v>4292</c:v>
                </c:pt>
                <c:pt idx="3">
                  <c:v>4274</c:v>
                </c:pt>
                <c:pt idx="4">
                  <c:v>4257</c:v>
                </c:pt>
                <c:pt idx="5">
                  <c:v>4240</c:v>
                </c:pt>
                <c:pt idx="6">
                  <c:v>4224</c:v>
                </c:pt>
                <c:pt idx="7">
                  <c:v>4208</c:v>
                </c:pt>
                <c:pt idx="8">
                  <c:v>4192</c:v>
                </c:pt>
                <c:pt idx="9">
                  <c:v>4177</c:v>
                </c:pt>
                <c:pt idx="10">
                  <c:v>4161</c:v>
                </c:pt>
                <c:pt idx="11">
                  <c:v>4146</c:v>
                </c:pt>
                <c:pt idx="12">
                  <c:v>4131</c:v>
                </c:pt>
                <c:pt idx="13">
                  <c:v>4116</c:v>
                </c:pt>
                <c:pt idx="14">
                  <c:v>4100</c:v>
                </c:pt>
                <c:pt idx="15">
                  <c:v>4087</c:v>
                </c:pt>
                <c:pt idx="16">
                  <c:v>4077</c:v>
                </c:pt>
                <c:pt idx="17">
                  <c:v>4071</c:v>
                </c:pt>
                <c:pt idx="18">
                  <c:v>4055</c:v>
                </c:pt>
                <c:pt idx="19">
                  <c:v>4030</c:v>
                </c:pt>
                <c:pt idx="20">
                  <c:v>4007</c:v>
                </c:pt>
                <c:pt idx="21">
                  <c:v>3991</c:v>
                </c:pt>
                <c:pt idx="22">
                  <c:v>3979</c:v>
                </c:pt>
                <c:pt idx="23">
                  <c:v>3973</c:v>
                </c:pt>
                <c:pt idx="24">
                  <c:v>3967</c:v>
                </c:pt>
                <c:pt idx="25">
                  <c:v>3959</c:v>
                </c:pt>
                <c:pt idx="26">
                  <c:v>3950</c:v>
                </c:pt>
                <c:pt idx="27">
                  <c:v>3939</c:v>
                </c:pt>
                <c:pt idx="28">
                  <c:v>3927</c:v>
                </c:pt>
                <c:pt idx="29">
                  <c:v>3914</c:v>
                </c:pt>
                <c:pt idx="30">
                  <c:v>3898</c:v>
                </c:pt>
                <c:pt idx="31">
                  <c:v>3881</c:v>
                </c:pt>
                <c:pt idx="32">
                  <c:v>3869</c:v>
                </c:pt>
                <c:pt idx="33">
                  <c:v>3858</c:v>
                </c:pt>
                <c:pt idx="34">
                  <c:v>3849</c:v>
                </c:pt>
                <c:pt idx="35">
                  <c:v>3841</c:v>
                </c:pt>
                <c:pt idx="36">
                  <c:v>3834</c:v>
                </c:pt>
                <c:pt idx="37">
                  <c:v>3828</c:v>
                </c:pt>
                <c:pt idx="38">
                  <c:v>3821</c:v>
                </c:pt>
                <c:pt idx="39">
                  <c:v>3815</c:v>
                </c:pt>
                <c:pt idx="40">
                  <c:v>3810</c:v>
                </c:pt>
                <c:pt idx="41">
                  <c:v>3806</c:v>
                </c:pt>
                <c:pt idx="42">
                  <c:v>3800</c:v>
                </c:pt>
                <c:pt idx="43">
                  <c:v>3796</c:v>
                </c:pt>
                <c:pt idx="44">
                  <c:v>3793</c:v>
                </c:pt>
                <c:pt idx="45">
                  <c:v>3788</c:v>
                </c:pt>
                <c:pt idx="46">
                  <c:v>3785</c:v>
                </c:pt>
                <c:pt idx="47">
                  <c:v>3782</c:v>
                </c:pt>
                <c:pt idx="48">
                  <c:v>3779</c:v>
                </c:pt>
                <c:pt idx="49">
                  <c:v>3776</c:v>
                </c:pt>
                <c:pt idx="50">
                  <c:v>3773</c:v>
                </c:pt>
                <c:pt idx="51">
                  <c:v>3771</c:v>
                </c:pt>
                <c:pt idx="52">
                  <c:v>3768</c:v>
                </c:pt>
                <c:pt idx="53">
                  <c:v>3764</c:v>
                </c:pt>
                <c:pt idx="54">
                  <c:v>3758</c:v>
                </c:pt>
                <c:pt idx="55">
                  <c:v>3751</c:v>
                </c:pt>
                <c:pt idx="56">
                  <c:v>3746</c:v>
                </c:pt>
                <c:pt idx="57">
                  <c:v>3739</c:v>
                </c:pt>
                <c:pt idx="58">
                  <c:v>3725</c:v>
                </c:pt>
                <c:pt idx="59">
                  <c:v>3714</c:v>
                </c:pt>
                <c:pt idx="60">
                  <c:v>3698</c:v>
                </c:pt>
                <c:pt idx="61">
                  <c:v>3693</c:v>
                </c:pt>
                <c:pt idx="62">
                  <c:v>3690</c:v>
                </c:pt>
                <c:pt idx="63">
                  <c:v>3690</c:v>
                </c:pt>
                <c:pt idx="64">
                  <c:v>3688</c:v>
                </c:pt>
                <c:pt idx="65">
                  <c:v>3686</c:v>
                </c:pt>
                <c:pt idx="66">
                  <c:v>3672</c:v>
                </c:pt>
                <c:pt idx="67">
                  <c:v>3610</c:v>
                </c:pt>
                <c:pt idx="68">
                  <c:v>3513</c:v>
                </c:pt>
                <c:pt idx="69">
                  <c:v>3400</c:v>
                </c:pt>
                <c:pt idx="70">
                  <c:v>3272</c:v>
                </c:pt>
                <c:pt idx="71">
                  <c:v>3270</c:v>
                </c:pt>
                <c:pt idx="72">
                  <c:v>3270</c:v>
                </c:pt>
                <c:pt idx="73">
                  <c:v>3269</c:v>
                </c:pt>
                <c:pt idx="74">
                  <c:v>3269</c:v>
                </c:pt>
              </c:numCache>
            </c:numRef>
          </c:yVal>
        </c:ser>
        <c:ser>
          <c:idx val="2"/>
          <c:order val="2"/>
          <c:tx>
            <c:v>OCV 0度</c:v>
          </c:tx>
          <c:xVal>
            <c:numRef>
              <c:f>ZCV!$T$2:$T$76</c:f>
              <c:numCache>
                <c:formatCode>0</c:formatCode>
                <c:ptCount val="75"/>
                <c:pt idx="0">
                  <c:v>0</c:v>
                </c:pt>
                <c:pt idx="1">
                  <c:v>1.6313213703099509</c:v>
                </c:pt>
                <c:pt idx="2">
                  <c:v>3.2626427406199019</c:v>
                </c:pt>
                <c:pt idx="3">
                  <c:v>4.8939641109298533</c:v>
                </c:pt>
                <c:pt idx="4">
                  <c:v>6.4709081022294725</c:v>
                </c:pt>
                <c:pt idx="5">
                  <c:v>8.1022294725394239</c:v>
                </c:pt>
                <c:pt idx="6">
                  <c:v>9.7335508428493736</c:v>
                </c:pt>
                <c:pt idx="7">
                  <c:v>11.364872213159325</c:v>
                </c:pt>
                <c:pt idx="8">
                  <c:v>12.996193583469276</c:v>
                </c:pt>
                <c:pt idx="9">
                  <c:v>14.627514953779228</c:v>
                </c:pt>
                <c:pt idx="10">
                  <c:v>16.204458945078848</c:v>
                </c:pt>
                <c:pt idx="11">
                  <c:v>17.835780315388799</c:v>
                </c:pt>
                <c:pt idx="12">
                  <c:v>19.467101685698747</c:v>
                </c:pt>
                <c:pt idx="13">
                  <c:v>21.098423056008698</c:v>
                </c:pt>
                <c:pt idx="14">
                  <c:v>22.72974442631865</c:v>
                </c:pt>
                <c:pt idx="15">
                  <c:v>24.361065796628605</c:v>
                </c:pt>
                <c:pt idx="16">
                  <c:v>25.992387166938553</c:v>
                </c:pt>
                <c:pt idx="17">
                  <c:v>27.569331158238175</c:v>
                </c:pt>
                <c:pt idx="18">
                  <c:v>29.200652528548126</c:v>
                </c:pt>
                <c:pt idx="19">
                  <c:v>30.831973898858074</c:v>
                </c:pt>
                <c:pt idx="20">
                  <c:v>32.463295269168022</c:v>
                </c:pt>
                <c:pt idx="21">
                  <c:v>34.094616639477977</c:v>
                </c:pt>
                <c:pt idx="22">
                  <c:v>35.725938009787924</c:v>
                </c:pt>
                <c:pt idx="23">
                  <c:v>37.302882001087546</c:v>
                </c:pt>
                <c:pt idx="24">
                  <c:v>38.934203371397494</c:v>
                </c:pt>
                <c:pt idx="25">
                  <c:v>40.565524741707449</c:v>
                </c:pt>
                <c:pt idx="26">
                  <c:v>42.196846112017397</c:v>
                </c:pt>
                <c:pt idx="27">
                  <c:v>43.828167482327352</c:v>
                </c:pt>
                <c:pt idx="28">
                  <c:v>45.4594888526373</c:v>
                </c:pt>
                <c:pt idx="29">
                  <c:v>47.090810222947255</c:v>
                </c:pt>
                <c:pt idx="30">
                  <c:v>48.66775421424687</c:v>
                </c:pt>
                <c:pt idx="31">
                  <c:v>50.299075584556832</c:v>
                </c:pt>
                <c:pt idx="32">
                  <c:v>51.930396954866772</c:v>
                </c:pt>
                <c:pt idx="33">
                  <c:v>53.56171832517672</c:v>
                </c:pt>
                <c:pt idx="34">
                  <c:v>55.193039695486675</c:v>
                </c:pt>
                <c:pt idx="35">
                  <c:v>56.824361065796623</c:v>
                </c:pt>
                <c:pt idx="36">
                  <c:v>58.401305057096252</c:v>
                </c:pt>
                <c:pt idx="37">
                  <c:v>60.0326264274062</c:v>
                </c:pt>
                <c:pt idx="38">
                  <c:v>61.663947797716148</c:v>
                </c:pt>
                <c:pt idx="39">
                  <c:v>63.295269168026103</c:v>
                </c:pt>
                <c:pt idx="40">
                  <c:v>64.926590538336043</c:v>
                </c:pt>
                <c:pt idx="41">
                  <c:v>66.557911908646005</c:v>
                </c:pt>
                <c:pt idx="42">
                  <c:v>68.189233278955953</c:v>
                </c:pt>
                <c:pt idx="43">
                  <c:v>69.766177270255568</c:v>
                </c:pt>
                <c:pt idx="44">
                  <c:v>71.39749864056553</c:v>
                </c:pt>
                <c:pt idx="45">
                  <c:v>73.028820010875478</c:v>
                </c:pt>
                <c:pt idx="46">
                  <c:v>74.660141381185426</c:v>
                </c:pt>
                <c:pt idx="47">
                  <c:v>76.291462751495374</c:v>
                </c:pt>
                <c:pt idx="48">
                  <c:v>77.922784121805336</c:v>
                </c:pt>
                <c:pt idx="49">
                  <c:v>79.49972811310495</c:v>
                </c:pt>
                <c:pt idx="50">
                  <c:v>81.131049483414898</c:v>
                </c:pt>
                <c:pt idx="51">
                  <c:v>82.76237085372486</c:v>
                </c:pt>
                <c:pt idx="52">
                  <c:v>84.393692224034794</c:v>
                </c:pt>
                <c:pt idx="53">
                  <c:v>86.025013594344756</c:v>
                </c:pt>
                <c:pt idx="54">
                  <c:v>87.656334964654704</c:v>
                </c:pt>
                <c:pt idx="55">
                  <c:v>89.287656334964666</c:v>
                </c:pt>
                <c:pt idx="56">
                  <c:v>90.864600326264281</c:v>
                </c:pt>
                <c:pt idx="57">
                  <c:v>92.495921696574229</c:v>
                </c:pt>
                <c:pt idx="58">
                  <c:v>94.127243066884176</c:v>
                </c:pt>
                <c:pt idx="59">
                  <c:v>95.704187058183805</c:v>
                </c:pt>
                <c:pt idx="60">
                  <c:v>96.73735725938009</c:v>
                </c:pt>
                <c:pt idx="61">
                  <c:v>97.553017944535071</c:v>
                </c:pt>
                <c:pt idx="62">
                  <c:v>98.15116911364872</c:v>
                </c:pt>
                <c:pt idx="63">
                  <c:v>98.586188145731384</c:v>
                </c:pt>
                <c:pt idx="64">
                  <c:v>98.966829798803701</c:v>
                </c:pt>
                <c:pt idx="65">
                  <c:v>99.238716693855352</c:v>
                </c:pt>
                <c:pt idx="66">
                  <c:v>99.401848830886351</c:v>
                </c:pt>
                <c:pt idx="67">
                  <c:v>99.56498096791735</c:v>
                </c:pt>
                <c:pt idx="68">
                  <c:v>99.673735725938002</c:v>
                </c:pt>
                <c:pt idx="69">
                  <c:v>99.782490483958668</c:v>
                </c:pt>
                <c:pt idx="70">
                  <c:v>99.836867862969001</c:v>
                </c:pt>
                <c:pt idx="71">
                  <c:v>99.891245241979334</c:v>
                </c:pt>
                <c:pt idx="72">
                  <c:v>99.945622620989667</c:v>
                </c:pt>
                <c:pt idx="73">
                  <c:v>100</c:v>
                </c:pt>
                <c:pt idx="74">
                  <c:v>100</c:v>
                </c:pt>
              </c:numCache>
            </c:numRef>
          </c:xVal>
          <c:yVal>
            <c:numRef>
              <c:f>ZCV!$P$2:$P$76</c:f>
              <c:numCache>
                <c:formatCode>General</c:formatCode>
                <c:ptCount val="75"/>
                <c:pt idx="0">
                  <c:v>4326</c:v>
                </c:pt>
                <c:pt idx="1">
                  <c:v>4301</c:v>
                </c:pt>
                <c:pt idx="2">
                  <c:v>4270</c:v>
                </c:pt>
                <c:pt idx="3">
                  <c:v>4235</c:v>
                </c:pt>
                <c:pt idx="4">
                  <c:v>4203</c:v>
                </c:pt>
                <c:pt idx="5">
                  <c:v>4179</c:v>
                </c:pt>
                <c:pt idx="6">
                  <c:v>4162</c:v>
                </c:pt>
                <c:pt idx="7">
                  <c:v>4145</c:v>
                </c:pt>
                <c:pt idx="8">
                  <c:v>4129</c:v>
                </c:pt>
                <c:pt idx="9">
                  <c:v>4114</c:v>
                </c:pt>
                <c:pt idx="10">
                  <c:v>4100</c:v>
                </c:pt>
                <c:pt idx="11">
                  <c:v>4090</c:v>
                </c:pt>
                <c:pt idx="12">
                  <c:v>4082</c:v>
                </c:pt>
                <c:pt idx="13">
                  <c:v>4069</c:v>
                </c:pt>
                <c:pt idx="14">
                  <c:v>4045</c:v>
                </c:pt>
                <c:pt idx="15">
                  <c:v>4016</c:v>
                </c:pt>
                <c:pt idx="16">
                  <c:v>3994</c:v>
                </c:pt>
                <c:pt idx="17">
                  <c:v>3977</c:v>
                </c:pt>
                <c:pt idx="18">
                  <c:v>3964</c:v>
                </c:pt>
                <c:pt idx="19">
                  <c:v>3955</c:v>
                </c:pt>
                <c:pt idx="20">
                  <c:v>3945</c:v>
                </c:pt>
                <c:pt idx="21">
                  <c:v>3935</c:v>
                </c:pt>
                <c:pt idx="22">
                  <c:v>3923</c:v>
                </c:pt>
                <c:pt idx="23">
                  <c:v>3910</c:v>
                </c:pt>
                <c:pt idx="24">
                  <c:v>3897</c:v>
                </c:pt>
                <c:pt idx="25">
                  <c:v>3885</c:v>
                </c:pt>
                <c:pt idx="26">
                  <c:v>3873</c:v>
                </c:pt>
                <c:pt idx="27">
                  <c:v>3862</c:v>
                </c:pt>
                <c:pt idx="28">
                  <c:v>3854</c:v>
                </c:pt>
                <c:pt idx="29">
                  <c:v>3846</c:v>
                </c:pt>
                <c:pt idx="30">
                  <c:v>3839</c:v>
                </c:pt>
                <c:pt idx="31">
                  <c:v>3833</c:v>
                </c:pt>
                <c:pt idx="32">
                  <c:v>3826</c:v>
                </c:pt>
                <c:pt idx="33">
                  <c:v>3820</c:v>
                </c:pt>
                <c:pt idx="34">
                  <c:v>3815</c:v>
                </c:pt>
                <c:pt idx="35">
                  <c:v>3809</c:v>
                </c:pt>
                <c:pt idx="36">
                  <c:v>3804</c:v>
                </c:pt>
                <c:pt idx="37">
                  <c:v>3800</c:v>
                </c:pt>
                <c:pt idx="38">
                  <c:v>3797</c:v>
                </c:pt>
                <c:pt idx="39">
                  <c:v>3792</c:v>
                </c:pt>
                <c:pt idx="40">
                  <c:v>3789</c:v>
                </c:pt>
                <c:pt idx="41">
                  <c:v>3787</c:v>
                </c:pt>
                <c:pt idx="42">
                  <c:v>3784</c:v>
                </c:pt>
                <c:pt idx="43">
                  <c:v>3782</c:v>
                </c:pt>
                <c:pt idx="44">
                  <c:v>3779</c:v>
                </c:pt>
                <c:pt idx="45">
                  <c:v>3776</c:v>
                </c:pt>
                <c:pt idx="46">
                  <c:v>3773</c:v>
                </c:pt>
                <c:pt idx="47">
                  <c:v>3768</c:v>
                </c:pt>
                <c:pt idx="48">
                  <c:v>3761</c:v>
                </c:pt>
                <c:pt idx="49">
                  <c:v>3754</c:v>
                </c:pt>
                <c:pt idx="50">
                  <c:v>3744</c:v>
                </c:pt>
                <c:pt idx="51">
                  <c:v>3733</c:v>
                </c:pt>
                <c:pt idx="52">
                  <c:v>3721</c:v>
                </c:pt>
                <c:pt idx="53">
                  <c:v>3710</c:v>
                </c:pt>
                <c:pt idx="54">
                  <c:v>3704</c:v>
                </c:pt>
                <c:pt idx="55">
                  <c:v>3700</c:v>
                </c:pt>
                <c:pt idx="56">
                  <c:v>3697</c:v>
                </c:pt>
                <c:pt idx="57">
                  <c:v>3694</c:v>
                </c:pt>
                <c:pt idx="58">
                  <c:v>3690</c:v>
                </c:pt>
                <c:pt idx="59">
                  <c:v>3677</c:v>
                </c:pt>
                <c:pt idx="60">
                  <c:v>3652</c:v>
                </c:pt>
                <c:pt idx="61">
                  <c:v>3620</c:v>
                </c:pt>
                <c:pt idx="62">
                  <c:v>3590</c:v>
                </c:pt>
                <c:pt idx="63">
                  <c:v>3565</c:v>
                </c:pt>
                <c:pt idx="64">
                  <c:v>3543</c:v>
                </c:pt>
                <c:pt idx="65">
                  <c:v>3528</c:v>
                </c:pt>
                <c:pt idx="66">
                  <c:v>3515</c:v>
                </c:pt>
                <c:pt idx="67">
                  <c:v>3504</c:v>
                </c:pt>
                <c:pt idx="68">
                  <c:v>3495</c:v>
                </c:pt>
                <c:pt idx="69">
                  <c:v>3488</c:v>
                </c:pt>
                <c:pt idx="70">
                  <c:v>3483</c:v>
                </c:pt>
                <c:pt idx="71">
                  <c:v>3478</c:v>
                </c:pt>
                <c:pt idx="72">
                  <c:v>3474</c:v>
                </c:pt>
                <c:pt idx="73">
                  <c:v>3470</c:v>
                </c:pt>
                <c:pt idx="74">
                  <c:v>3400</c:v>
                </c:pt>
              </c:numCache>
            </c:numRef>
          </c:yVal>
        </c:ser>
        <c:ser>
          <c:idx val="3"/>
          <c:order val="3"/>
          <c:tx>
            <c:v>OCV-10度</c:v>
          </c:tx>
          <c:xVal>
            <c:numRef>
              <c:f>ZCV!$AA$2:$AA$76</c:f>
              <c:numCache>
                <c:formatCode>0</c:formatCode>
                <c:ptCount val="75"/>
                <c:pt idx="0">
                  <c:v>0</c:v>
                </c:pt>
                <c:pt idx="1">
                  <c:v>2.0818875780707842</c:v>
                </c:pt>
                <c:pt idx="2">
                  <c:v>4.1637751561415683</c:v>
                </c:pt>
                <c:pt idx="3">
                  <c:v>6.2456627342123525</c:v>
                </c:pt>
                <c:pt idx="4">
                  <c:v>8.258154059680777</c:v>
                </c:pt>
                <c:pt idx="5">
                  <c:v>10.340041637751561</c:v>
                </c:pt>
                <c:pt idx="6">
                  <c:v>12.421929215822345</c:v>
                </c:pt>
                <c:pt idx="7">
                  <c:v>14.503816793893129</c:v>
                </c:pt>
                <c:pt idx="8">
                  <c:v>16.585704371963914</c:v>
                </c:pt>
                <c:pt idx="9">
                  <c:v>18.667591950034698</c:v>
                </c:pt>
                <c:pt idx="10">
                  <c:v>20.680083275503122</c:v>
                </c:pt>
                <c:pt idx="11">
                  <c:v>22.761970853573906</c:v>
                </c:pt>
                <c:pt idx="12">
                  <c:v>24.843858431644691</c:v>
                </c:pt>
                <c:pt idx="13">
                  <c:v>26.925746009715475</c:v>
                </c:pt>
                <c:pt idx="14">
                  <c:v>29.007633587786259</c:v>
                </c:pt>
                <c:pt idx="15">
                  <c:v>31.089521165857043</c:v>
                </c:pt>
                <c:pt idx="16">
                  <c:v>33.171408743927827</c:v>
                </c:pt>
                <c:pt idx="17">
                  <c:v>35.183900069396252</c:v>
                </c:pt>
                <c:pt idx="18">
                  <c:v>37.265787647467036</c:v>
                </c:pt>
                <c:pt idx="19">
                  <c:v>39.34767522553782</c:v>
                </c:pt>
                <c:pt idx="20">
                  <c:v>41.429562803608604</c:v>
                </c:pt>
                <c:pt idx="21">
                  <c:v>43.511450381679388</c:v>
                </c:pt>
                <c:pt idx="22">
                  <c:v>45.593337959750173</c:v>
                </c:pt>
                <c:pt idx="23">
                  <c:v>47.605829285218597</c:v>
                </c:pt>
                <c:pt idx="24">
                  <c:v>49.687716863289381</c:v>
                </c:pt>
                <c:pt idx="25">
                  <c:v>51.769604441360158</c:v>
                </c:pt>
                <c:pt idx="26">
                  <c:v>53.85149201943095</c:v>
                </c:pt>
                <c:pt idx="27">
                  <c:v>55.933379597501734</c:v>
                </c:pt>
                <c:pt idx="28">
                  <c:v>58.015267175572518</c:v>
                </c:pt>
                <c:pt idx="29">
                  <c:v>60.097154753643302</c:v>
                </c:pt>
                <c:pt idx="30">
                  <c:v>62.109646079111727</c:v>
                </c:pt>
                <c:pt idx="31">
                  <c:v>64.191533657182504</c:v>
                </c:pt>
                <c:pt idx="32">
                  <c:v>66.273421235253295</c:v>
                </c:pt>
                <c:pt idx="33">
                  <c:v>68.355308813324072</c:v>
                </c:pt>
                <c:pt idx="34">
                  <c:v>70.437196391394863</c:v>
                </c:pt>
                <c:pt idx="35">
                  <c:v>72.51908396946564</c:v>
                </c:pt>
                <c:pt idx="36">
                  <c:v>74.531575294934072</c:v>
                </c:pt>
                <c:pt idx="37">
                  <c:v>76.613462873004863</c:v>
                </c:pt>
                <c:pt idx="38">
                  <c:v>78.69535045107564</c:v>
                </c:pt>
                <c:pt idx="39">
                  <c:v>80.777238029146432</c:v>
                </c:pt>
                <c:pt idx="40">
                  <c:v>82.303955586398331</c:v>
                </c:pt>
                <c:pt idx="41">
                  <c:v>83.553088133240806</c:v>
                </c:pt>
                <c:pt idx="42">
                  <c:v>84.663428174878547</c:v>
                </c:pt>
                <c:pt idx="43">
                  <c:v>85.634975711311583</c:v>
                </c:pt>
                <c:pt idx="44">
                  <c:v>86.467730742539899</c:v>
                </c:pt>
                <c:pt idx="45">
                  <c:v>87.300485773768216</c:v>
                </c:pt>
                <c:pt idx="46">
                  <c:v>88.063844552394173</c:v>
                </c:pt>
                <c:pt idx="47">
                  <c:v>88.757807078417756</c:v>
                </c:pt>
                <c:pt idx="48">
                  <c:v>89.451769604441353</c:v>
                </c:pt>
                <c:pt idx="49">
                  <c:v>90.07633587786259</c:v>
                </c:pt>
                <c:pt idx="50">
                  <c:v>90.700902151283842</c:v>
                </c:pt>
                <c:pt idx="51">
                  <c:v>91.325468424705065</c:v>
                </c:pt>
                <c:pt idx="52">
                  <c:v>91.880638445523942</c:v>
                </c:pt>
                <c:pt idx="53">
                  <c:v>92.43580846634282</c:v>
                </c:pt>
                <c:pt idx="54">
                  <c:v>92.990978487161698</c:v>
                </c:pt>
                <c:pt idx="55">
                  <c:v>93.476752255378216</c:v>
                </c:pt>
                <c:pt idx="56">
                  <c:v>93.962526023594734</c:v>
                </c:pt>
                <c:pt idx="57">
                  <c:v>94.448299791811237</c:v>
                </c:pt>
                <c:pt idx="58">
                  <c:v>94.934073560027755</c:v>
                </c:pt>
                <c:pt idx="59">
                  <c:v>95.350451075641914</c:v>
                </c:pt>
                <c:pt idx="60">
                  <c:v>95.766828591256072</c:v>
                </c:pt>
                <c:pt idx="61">
                  <c:v>96.18320610687023</c:v>
                </c:pt>
                <c:pt idx="62">
                  <c:v>96.530187369882029</c:v>
                </c:pt>
                <c:pt idx="63">
                  <c:v>96.946564885496173</c:v>
                </c:pt>
                <c:pt idx="64">
                  <c:v>97.293546148507986</c:v>
                </c:pt>
                <c:pt idx="65">
                  <c:v>97.64052741151977</c:v>
                </c:pt>
                <c:pt idx="66">
                  <c:v>97.987508674531583</c:v>
                </c:pt>
                <c:pt idx="67">
                  <c:v>98.265093684941021</c:v>
                </c:pt>
                <c:pt idx="68">
                  <c:v>98.542678695350446</c:v>
                </c:pt>
                <c:pt idx="69">
                  <c:v>98.820263705759885</c:v>
                </c:pt>
                <c:pt idx="70">
                  <c:v>99.097848716169324</c:v>
                </c:pt>
                <c:pt idx="71">
                  <c:v>99.375433726578763</c:v>
                </c:pt>
                <c:pt idx="72">
                  <c:v>99.583622484385842</c:v>
                </c:pt>
                <c:pt idx="73">
                  <c:v>99.791811242192921</c:v>
                </c:pt>
                <c:pt idx="74">
                  <c:v>100</c:v>
                </c:pt>
              </c:numCache>
            </c:numRef>
          </c:xVal>
          <c:yVal>
            <c:numRef>
              <c:f>ZCV!$W$2:$W$76</c:f>
              <c:numCache>
                <c:formatCode>General</c:formatCode>
                <c:ptCount val="75"/>
                <c:pt idx="0">
                  <c:v>4307</c:v>
                </c:pt>
                <c:pt idx="1">
                  <c:v>4285</c:v>
                </c:pt>
                <c:pt idx="2">
                  <c:v>4267</c:v>
                </c:pt>
                <c:pt idx="3">
                  <c:v>4249</c:v>
                </c:pt>
                <c:pt idx="4">
                  <c:v>4231</c:v>
                </c:pt>
                <c:pt idx="5">
                  <c:v>4212</c:v>
                </c:pt>
                <c:pt idx="6">
                  <c:v>4192</c:v>
                </c:pt>
                <c:pt idx="7">
                  <c:v>4171</c:v>
                </c:pt>
                <c:pt idx="8">
                  <c:v>4147</c:v>
                </c:pt>
                <c:pt idx="9">
                  <c:v>4118</c:v>
                </c:pt>
                <c:pt idx="10">
                  <c:v>4086</c:v>
                </c:pt>
                <c:pt idx="11">
                  <c:v>4059</c:v>
                </c:pt>
                <c:pt idx="12">
                  <c:v>4031</c:v>
                </c:pt>
                <c:pt idx="13">
                  <c:v>4001</c:v>
                </c:pt>
                <c:pt idx="14">
                  <c:v>3976</c:v>
                </c:pt>
                <c:pt idx="15">
                  <c:v>3954</c:v>
                </c:pt>
                <c:pt idx="16">
                  <c:v>3936</c:v>
                </c:pt>
                <c:pt idx="17">
                  <c:v>3922</c:v>
                </c:pt>
                <c:pt idx="18">
                  <c:v>3910</c:v>
                </c:pt>
                <c:pt idx="19">
                  <c:v>3901</c:v>
                </c:pt>
                <c:pt idx="20">
                  <c:v>3893</c:v>
                </c:pt>
                <c:pt idx="21">
                  <c:v>3883</c:v>
                </c:pt>
                <c:pt idx="22">
                  <c:v>3876</c:v>
                </c:pt>
                <c:pt idx="23">
                  <c:v>3868</c:v>
                </c:pt>
                <c:pt idx="24">
                  <c:v>3860</c:v>
                </c:pt>
                <c:pt idx="25">
                  <c:v>3853</c:v>
                </c:pt>
                <c:pt idx="26">
                  <c:v>3846</c:v>
                </c:pt>
                <c:pt idx="27">
                  <c:v>3839</c:v>
                </c:pt>
                <c:pt idx="28">
                  <c:v>3832</c:v>
                </c:pt>
                <c:pt idx="29">
                  <c:v>3825</c:v>
                </c:pt>
                <c:pt idx="30">
                  <c:v>3819</c:v>
                </c:pt>
                <c:pt idx="31">
                  <c:v>3812</c:v>
                </c:pt>
                <c:pt idx="32">
                  <c:v>3806</c:v>
                </c:pt>
                <c:pt idx="33">
                  <c:v>3800</c:v>
                </c:pt>
                <c:pt idx="34">
                  <c:v>3794</c:v>
                </c:pt>
                <c:pt idx="35">
                  <c:v>3788</c:v>
                </c:pt>
                <c:pt idx="36">
                  <c:v>3782</c:v>
                </c:pt>
                <c:pt idx="37">
                  <c:v>3773</c:v>
                </c:pt>
                <c:pt idx="38">
                  <c:v>3765</c:v>
                </c:pt>
                <c:pt idx="39">
                  <c:v>3755</c:v>
                </c:pt>
                <c:pt idx="40">
                  <c:v>3747</c:v>
                </c:pt>
                <c:pt idx="41">
                  <c:v>3741</c:v>
                </c:pt>
                <c:pt idx="42">
                  <c:v>3734</c:v>
                </c:pt>
                <c:pt idx="43">
                  <c:v>3730</c:v>
                </c:pt>
                <c:pt idx="44">
                  <c:v>3725</c:v>
                </c:pt>
                <c:pt idx="45">
                  <c:v>3721</c:v>
                </c:pt>
                <c:pt idx="46">
                  <c:v>3717</c:v>
                </c:pt>
                <c:pt idx="47">
                  <c:v>3715</c:v>
                </c:pt>
                <c:pt idx="48">
                  <c:v>3713</c:v>
                </c:pt>
                <c:pt idx="49">
                  <c:v>3712</c:v>
                </c:pt>
                <c:pt idx="50">
                  <c:v>3711</c:v>
                </c:pt>
                <c:pt idx="51">
                  <c:v>3710</c:v>
                </c:pt>
                <c:pt idx="52">
                  <c:v>3708</c:v>
                </c:pt>
                <c:pt idx="53">
                  <c:v>3708</c:v>
                </c:pt>
                <c:pt idx="54">
                  <c:v>3707</c:v>
                </c:pt>
                <c:pt idx="55">
                  <c:v>3706</c:v>
                </c:pt>
                <c:pt idx="56">
                  <c:v>3706</c:v>
                </c:pt>
                <c:pt idx="57">
                  <c:v>3705</c:v>
                </c:pt>
                <c:pt idx="58">
                  <c:v>3704</c:v>
                </c:pt>
                <c:pt idx="59">
                  <c:v>3703</c:v>
                </c:pt>
                <c:pt idx="60">
                  <c:v>3702</c:v>
                </c:pt>
                <c:pt idx="61">
                  <c:v>3701</c:v>
                </c:pt>
                <c:pt idx="62">
                  <c:v>3701</c:v>
                </c:pt>
                <c:pt idx="63">
                  <c:v>3700</c:v>
                </c:pt>
                <c:pt idx="64">
                  <c:v>3699</c:v>
                </c:pt>
                <c:pt idx="65">
                  <c:v>3698</c:v>
                </c:pt>
                <c:pt idx="66">
                  <c:v>3696</c:v>
                </c:pt>
                <c:pt idx="67">
                  <c:v>3695</c:v>
                </c:pt>
                <c:pt idx="68">
                  <c:v>3693</c:v>
                </c:pt>
                <c:pt idx="69">
                  <c:v>3692</c:v>
                </c:pt>
                <c:pt idx="70">
                  <c:v>3689</c:v>
                </c:pt>
                <c:pt idx="71">
                  <c:v>3687</c:v>
                </c:pt>
                <c:pt idx="72">
                  <c:v>3685</c:v>
                </c:pt>
                <c:pt idx="73">
                  <c:v>3682</c:v>
                </c:pt>
                <c:pt idx="74">
                  <c:v>3400</c:v>
                </c:pt>
              </c:numCache>
            </c:numRef>
          </c:yVal>
        </c:ser>
        <c:axId val="141931648"/>
        <c:axId val="141933952"/>
      </c:scatterChart>
      <c:valAx>
        <c:axId val="1419316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%</a:t>
                </a:r>
                <a:endParaRPr lang="zh-TW" altLang="en-US"/>
              </a:p>
            </c:rich>
          </c:tx>
        </c:title>
        <c:numFmt formatCode="0" sourceLinked="1"/>
        <c:majorTickMark val="none"/>
        <c:tickLblPos val="nextTo"/>
        <c:crossAx val="141933952"/>
        <c:crosses val="autoZero"/>
        <c:crossBetween val="midCat"/>
      </c:valAx>
      <c:valAx>
        <c:axId val="141933952"/>
        <c:scaling>
          <c:orientation val="minMax"/>
          <c:min val="3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mV</a:t>
                </a:r>
                <a:endParaRPr lang="zh-TW" altLang="en-US"/>
              </a:p>
            </c:rich>
          </c:tx>
        </c:title>
        <c:numFmt formatCode="General" sourceLinked="1"/>
        <c:majorTickMark val="none"/>
        <c:tickLblPos val="nextTo"/>
        <c:crossAx val="14193164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TW"/>
              <a:t>OCV</a:t>
            </a:r>
            <a:endParaRPr lang="zh-TW" altLang="en-US"/>
          </a:p>
        </c:rich>
      </c:tx>
    </c:title>
    <c:plotArea>
      <c:layout/>
      <c:scatterChart>
        <c:scatterStyle val="lineMarker"/>
        <c:ser>
          <c:idx val="0"/>
          <c:order val="0"/>
          <c:tx>
            <c:v>OCV 50度</c:v>
          </c:tx>
          <c:xVal>
            <c:numRef>
              <c:f>ZCV!$D$2:$D$76</c:f>
              <c:numCache>
                <c:formatCode>General</c:formatCode>
                <c:ptCount val="7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119</c:v>
                </c:pt>
                <c:pt idx="5">
                  <c:v>149</c:v>
                </c:pt>
                <c:pt idx="6">
                  <c:v>179</c:v>
                </c:pt>
                <c:pt idx="7">
                  <c:v>209</c:v>
                </c:pt>
                <c:pt idx="8">
                  <c:v>239</c:v>
                </c:pt>
                <c:pt idx="9">
                  <c:v>269</c:v>
                </c:pt>
                <c:pt idx="10">
                  <c:v>298</c:v>
                </c:pt>
                <c:pt idx="11">
                  <c:v>328</c:v>
                </c:pt>
                <c:pt idx="12">
                  <c:v>358</c:v>
                </c:pt>
                <c:pt idx="13">
                  <c:v>388</c:v>
                </c:pt>
                <c:pt idx="14">
                  <c:v>418</c:v>
                </c:pt>
                <c:pt idx="15">
                  <c:v>448</c:v>
                </c:pt>
                <c:pt idx="16">
                  <c:v>478</c:v>
                </c:pt>
                <c:pt idx="17">
                  <c:v>507</c:v>
                </c:pt>
                <c:pt idx="18">
                  <c:v>537</c:v>
                </c:pt>
                <c:pt idx="19">
                  <c:v>567</c:v>
                </c:pt>
                <c:pt idx="20">
                  <c:v>597</c:v>
                </c:pt>
                <c:pt idx="21">
                  <c:v>627</c:v>
                </c:pt>
                <c:pt idx="22">
                  <c:v>657</c:v>
                </c:pt>
                <c:pt idx="23">
                  <c:v>686</c:v>
                </c:pt>
                <c:pt idx="24">
                  <c:v>716</c:v>
                </c:pt>
                <c:pt idx="25">
                  <c:v>746</c:v>
                </c:pt>
                <c:pt idx="26">
                  <c:v>776</c:v>
                </c:pt>
                <c:pt idx="27">
                  <c:v>806</c:v>
                </c:pt>
                <c:pt idx="28">
                  <c:v>836</c:v>
                </c:pt>
                <c:pt idx="29">
                  <c:v>866</c:v>
                </c:pt>
                <c:pt idx="30">
                  <c:v>895</c:v>
                </c:pt>
                <c:pt idx="31">
                  <c:v>925</c:v>
                </c:pt>
                <c:pt idx="32">
                  <c:v>955</c:v>
                </c:pt>
                <c:pt idx="33">
                  <c:v>985</c:v>
                </c:pt>
                <c:pt idx="34">
                  <c:v>1015</c:v>
                </c:pt>
                <c:pt idx="35">
                  <c:v>1045</c:v>
                </c:pt>
                <c:pt idx="36">
                  <c:v>1074</c:v>
                </c:pt>
                <c:pt idx="37">
                  <c:v>1104</c:v>
                </c:pt>
                <c:pt idx="38">
                  <c:v>1134</c:v>
                </c:pt>
                <c:pt idx="39">
                  <c:v>1164</c:v>
                </c:pt>
                <c:pt idx="40">
                  <c:v>1194</c:v>
                </c:pt>
                <c:pt idx="41">
                  <c:v>1224</c:v>
                </c:pt>
                <c:pt idx="42">
                  <c:v>1254</c:v>
                </c:pt>
                <c:pt idx="43">
                  <c:v>1283</c:v>
                </c:pt>
                <c:pt idx="44">
                  <c:v>1313</c:v>
                </c:pt>
                <c:pt idx="45">
                  <c:v>1343</c:v>
                </c:pt>
                <c:pt idx="46">
                  <c:v>1373</c:v>
                </c:pt>
                <c:pt idx="47">
                  <c:v>1403</c:v>
                </c:pt>
                <c:pt idx="48">
                  <c:v>1433</c:v>
                </c:pt>
                <c:pt idx="49">
                  <c:v>1462</c:v>
                </c:pt>
                <c:pt idx="50">
                  <c:v>1492</c:v>
                </c:pt>
                <c:pt idx="51">
                  <c:v>1522</c:v>
                </c:pt>
                <c:pt idx="52">
                  <c:v>1552</c:v>
                </c:pt>
                <c:pt idx="53">
                  <c:v>1582</c:v>
                </c:pt>
                <c:pt idx="54">
                  <c:v>1612</c:v>
                </c:pt>
                <c:pt idx="55">
                  <c:v>1642</c:v>
                </c:pt>
                <c:pt idx="56">
                  <c:v>1671</c:v>
                </c:pt>
                <c:pt idx="57">
                  <c:v>1701</c:v>
                </c:pt>
                <c:pt idx="58">
                  <c:v>1731</c:v>
                </c:pt>
                <c:pt idx="59">
                  <c:v>1761</c:v>
                </c:pt>
                <c:pt idx="60">
                  <c:v>1791</c:v>
                </c:pt>
                <c:pt idx="61">
                  <c:v>1821</c:v>
                </c:pt>
                <c:pt idx="62">
                  <c:v>1850</c:v>
                </c:pt>
                <c:pt idx="63">
                  <c:v>1880</c:v>
                </c:pt>
                <c:pt idx="64">
                  <c:v>1910</c:v>
                </c:pt>
                <c:pt idx="65">
                  <c:v>1940</c:v>
                </c:pt>
                <c:pt idx="66">
                  <c:v>1970</c:v>
                </c:pt>
                <c:pt idx="67">
                  <c:v>2000</c:v>
                </c:pt>
                <c:pt idx="68">
                  <c:v>2030</c:v>
                </c:pt>
                <c:pt idx="69">
                  <c:v>2059</c:v>
                </c:pt>
                <c:pt idx="70">
                  <c:v>2078</c:v>
                </c:pt>
                <c:pt idx="71">
                  <c:v>2082</c:v>
                </c:pt>
                <c:pt idx="72">
                  <c:v>2084</c:v>
                </c:pt>
                <c:pt idx="73">
                  <c:v>2086</c:v>
                </c:pt>
                <c:pt idx="74">
                  <c:v>2088</c:v>
                </c:pt>
              </c:numCache>
            </c:numRef>
          </c:xVal>
          <c:yVal>
            <c:numRef>
              <c:f>ZCV!$B$2:$B$76</c:f>
              <c:numCache>
                <c:formatCode>General</c:formatCode>
                <c:ptCount val="75"/>
                <c:pt idx="0">
                  <c:v>4340</c:v>
                </c:pt>
                <c:pt idx="1">
                  <c:v>4321</c:v>
                </c:pt>
                <c:pt idx="2">
                  <c:v>4304</c:v>
                </c:pt>
                <c:pt idx="3">
                  <c:v>4287</c:v>
                </c:pt>
                <c:pt idx="4">
                  <c:v>4270</c:v>
                </c:pt>
                <c:pt idx="5">
                  <c:v>4254</c:v>
                </c:pt>
                <c:pt idx="6">
                  <c:v>4237</c:v>
                </c:pt>
                <c:pt idx="7">
                  <c:v>4221</c:v>
                </c:pt>
                <c:pt idx="8">
                  <c:v>4205</c:v>
                </c:pt>
                <c:pt idx="9">
                  <c:v>4190</c:v>
                </c:pt>
                <c:pt idx="10">
                  <c:v>4174</c:v>
                </c:pt>
                <c:pt idx="11">
                  <c:v>4158</c:v>
                </c:pt>
                <c:pt idx="12">
                  <c:v>4144</c:v>
                </c:pt>
                <c:pt idx="13">
                  <c:v>4128</c:v>
                </c:pt>
                <c:pt idx="14">
                  <c:v>4113</c:v>
                </c:pt>
                <c:pt idx="15">
                  <c:v>4098</c:v>
                </c:pt>
                <c:pt idx="16">
                  <c:v>4084</c:v>
                </c:pt>
                <c:pt idx="17">
                  <c:v>4070</c:v>
                </c:pt>
                <c:pt idx="18">
                  <c:v>4056</c:v>
                </c:pt>
                <c:pt idx="19">
                  <c:v>4043</c:v>
                </c:pt>
                <c:pt idx="20">
                  <c:v>4030</c:v>
                </c:pt>
                <c:pt idx="21">
                  <c:v>4015</c:v>
                </c:pt>
                <c:pt idx="22">
                  <c:v>4004</c:v>
                </c:pt>
                <c:pt idx="23">
                  <c:v>3992</c:v>
                </c:pt>
                <c:pt idx="24">
                  <c:v>3981</c:v>
                </c:pt>
                <c:pt idx="25">
                  <c:v>3969</c:v>
                </c:pt>
                <c:pt idx="26">
                  <c:v>3959</c:v>
                </c:pt>
                <c:pt idx="27">
                  <c:v>3948</c:v>
                </c:pt>
                <c:pt idx="28">
                  <c:v>3938</c:v>
                </c:pt>
                <c:pt idx="29">
                  <c:v>3927</c:v>
                </c:pt>
                <c:pt idx="30">
                  <c:v>3915</c:v>
                </c:pt>
                <c:pt idx="31">
                  <c:v>3896</c:v>
                </c:pt>
                <c:pt idx="32">
                  <c:v>3877</c:v>
                </c:pt>
                <c:pt idx="33">
                  <c:v>3865</c:v>
                </c:pt>
                <c:pt idx="34">
                  <c:v>3855</c:v>
                </c:pt>
                <c:pt idx="35">
                  <c:v>3848</c:v>
                </c:pt>
                <c:pt idx="36">
                  <c:v>3840</c:v>
                </c:pt>
                <c:pt idx="37">
                  <c:v>3833</c:v>
                </c:pt>
                <c:pt idx="38">
                  <c:v>3826</c:v>
                </c:pt>
                <c:pt idx="39">
                  <c:v>3820</c:v>
                </c:pt>
                <c:pt idx="40">
                  <c:v>3814</c:v>
                </c:pt>
                <c:pt idx="41">
                  <c:v>3809</c:v>
                </c:pt>
                <c:pt idx="42">
                  <c:v>3804</c:v>
                </c:pt>
                <c:pt idx="43">
                  <c:v>3799</c:v>
                </c:pt>
                <c:pt idx="44">
                  <c:v>3795</c:v>
                </c:pt>
                <c:pt idx="45">
                  <c:v>3791</c:v>
                </c:pt>
                <c:pt idx="46">
                  <c:v>3787</c:v>
                </c:pt>
                <c:pt idx="47">
                  <c:v>3783</c:v>
                </c:pt>
                <c:pt idx="48">
                  <c:v>3780</c:v>
                </c:pt>
                <c:pt idx="49">
                  <c:v>3776</c:v>
                </c:pt>
                <c:pt idx="50">
                  <c:v>3766</c:v>
                </c:pt>
                <c:pt idx="51">
                  <c:v>3757</c:v>
                </c:pt>
                <c:pt idx="52">
                  <c:v>3753</c:v>
                </c:pt>
                <c:pt idx="53">
                  <c:v>3749</c:v>
                </c:pt>
                <c:pt idx="54">
                  <c:v>3742</c:v>
                </c:pt>
                <c:pt idx="55">
                  <c:v>3736</c:v>
                </c:pt>
                <c:pt idx="56">
                  <c:v>3730</c:v>
                </c:pt>
                <c:pt idx="57">
                  <c:v>3726</c:v>
                </c:pt>
                <c:pt idx="58">
                  <c:v>3716</c:v>
                </c:pt>
                <c:pt idx="59">
                  <c:v>3704</c:v>
                </c:pt>
                <c:pt idx="60">
                  <c:v>3691</c:v>
                </c:pt>
                <c:pt idx="61">
                  <c:v>3679</c:v>
                </c:pt>
                <c:pt idx="62">
                  <c:v>3677</c:v>
                </c:pt>
                <c:pt idx="63">
                  <c:v>3677</c:v>
                </c:pt>
                <c:pt idx="64">
                  <c:v>3676</c:v>
                </c:pt>
                <c:pt idx="65">
                  <c:v>3674</c:v>
                </c:pt>
                <c:pt idx="66">
                  <c:v>3669</c:v>
                </c:pt>
                <c:pt idx="67">
                  <c:v>3628</c:v>
                </c:pt>
                <c:pt idx="68">
                  <c:v>3551</c:v>
                </c:pt>
                <c:pt idx="69">
                  <c:v>3429</c:v>
                </c:pt>
                <c:pt idx="70">
                  <c:v>3308</c:v>
                </c:pt>
                <c:pt idx="71">
                  <c:v>3292</c:v>
                </c:pt>
                <c:pt idx="72">
                  <c:v>3288</c:v>
                </c:pt>
                <c:pt idx="73">
                  <c:v>3285</c:v>
                </c:pt>
                <c:pt idx="74">
                  <c:v>3285</c:v>
                </c:pt>
              </c:numCache>
            </c:numRef>
          </c:yVal>
        </c:ser>
        <c:ser>
          <c:idx val="1"/>
          <c:order val="1"/>
          <c:tx>
            <c:v>OCV 25度</c:v>
          </c:tx>
          <c:xVal>
            <c:numRef>
              <c:f>ZCV!$K$2:$K$76</c:f>
              <c:numCache>
                <c:formatCode>General</c:formatCode>
                <c:ptCount val="7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119</c:v>
                </c:pt>
                <c:pt idx="5">
                  <c:v>149</c:v>
                </c:pt>
                <c:pt idx="6">
                  <c:v>179</c:v>
                </c:pt>
                <c:pt idx="7">
                  <c:v>209</c:v>
                </c:pt>
                <c:pt idx="8">
                  <c:v>239</c:v>
                </c:pt>
                <c:pt idx="9">
                  <c:v>269</c:v>
                </c:pt>
                <c:pt idx="10">
                  <c:v>298</c:v>
                </c:pt>
                <c:pt idx="11">
                  <c:v>328</c:v>
                </c:pt>
                <c:pt idx="12">
                  <c:v>358</c:v>
                </c:pt>
                <c:pt idx="13">
                  <c:v>388</c:v>
                </c:pt>
                <c:pt idx="14">
                  <c:v>418</c:v>
                </c:pt>
                <c:pt idx="15">
                  <c:v>448</c:v>
                </c:pt>
                <c:pt idx="16">
                  <c:v>478</c:v>
                </c:pt>
                <c:pt idx="17">
                  <c:v>507</c:v>
                </c:pt>
                <c:pt idx="18">
                  <c:v>537</c:v>
                </c:pt>
                <c:pt idx="19">
                  <c:v>567</c:v>
                </c:pt>
                <c:pt idx="20">
                  <c:v>597</c:v>
                </c:pt>
                <c:pt idx="21">
                  <c:v>627</c:v>
                </c:pt>
                <c:pt idx="22">
                  <c:v>657</c:v>
                </c:pt>
                <c:pt idx="23">
                  <c:v>686</c:v>
                </c:pt>
                <c:pt idx="24">
                  <c:v>716</c:v>
                </c:pt>
                <c:pt idx="25">
                  <c:v>746</c:v>
                </c:pt>
                <c:pt idx="26">
                  <c:v>776</c:v>
                </c:pt>
                <c:pt idx="27">
                  <c:v>806</c:v>
                </c:pt>
                <c:pt idx="28">
                  <c:v>836</c:v>
                </c:pt>
                <c:pt idx="29">
                  <c:v>866</c:v>
                </c:pt>
                <c:pt idx="30">
                  <c:v>895</c:v>
                </c:pt>
                <c:pt idx="31">
                  <c:v>925</c:v>
                </c:pt>
                <c:pt idx="32">
                  <c:v>955</c:v>
                </c:pt>
                <c:pt idx="33">
                  <c:v>985</c:v>
                </c:pt>
                <c:pt idx="34">
                  <c:v>1015</c:v>
                </c:pt>
                <c:pt idx="35">
                  <c:v>1045</c:v>
                </c:pt>
                <c:pt idx="36">
                  <c:v>1074</c:v>
                </c:pt>
                <c:pt idx="37">
                  <c:v>1104</c:v>
                </c:pt>
                <c:pt idx="38">
                  <c:v>1134</c:v>
                </c:pt>
                <c:pt idx="39">
                  <c:v>1164</c:v>
                </c:pt>
                <c:pt idx="40">
                  <c:v>1194</c:v>
                </c:pt>
                <c:pt idx="41">
                  <c:v>1224</c:v>
                </c:pt>
                <c:pt idx="42">
                  <c:v>1254</c:v>
                </c:pt>
                <c:pt idx="43">
                  <c:v>1283</c:v>
                </c:pt>
                <c:pt idx="44">
                  <c:v>1313</c:v>
                </c:pt>
                <c:pt idx="45">
                  <c:v>1343</c:v>
                </c:pt>
                <c:pt idx="46">
                  <c:v>1373</c:v>
                </c:pt>
                <c:pt idx="47">
                  <c:v>1403</c:v>
                </c:pt>
                <c:pt idx="48">
                  <c:v>1433</c:v>
                </c:pt>
                <c:pt idx="49">
                  <c:v>1462</c:v>
                </c:pt>
                <c:pt idx="50">
                  <c:v>1492</c:v>
                </c:pt>
                <c:pt idx="51">
                  <c:v>1522</c:v>
                </c:pt>
                <c:pt idx="52">
                  <c:v>1552</c:v>
                </c:pt>
                <c:pt idx="53">
                  <c:v>1582</c:v>
                </c:pt>
                <c:pt idx="54">
                  <c:v>1612</c:v>
                </c:pt>
                <c:pt idx="55">
                  <c:v>1642</c:v>
                </c:pt>
                <c:pt idx="56">
                  <c:v>1671</c:v>
                </c:pt>
                <c:pt idx="57">
                  <c:v>1701</c:v>
                </c:pt>
                <c:pt idx="58">
                  <c:v>1731</c:v>
                </c:pt>
                <c:pt idx="59">
                  <c:v>1761</c:v>
                </c:pt>
                <c:pt idx="60">
                  <c:v>1791</c:v>
                </c:pt>
                <c:pt idx="61">
                  <c:v>1821</c:v>
                </c:pt>
                <c:pt idx="62">
                  <c:v>1850</c:v>
                </c:pt>
                <c:pt idx="63">
                  <c:v>1880</c:v>
                </c:pt>
                <c:pt idx="64">
                  <c:v>1910</c:v>
                </c:pt>
                <c:pt idx="65">
                  <c:v>1940</c:v>
                </c:pt>
                <c:pt idx="66">
                  <c:v>1970</c:v>
                </c:pt>
                <c:pt idx="67">
                  <c:v>2000</c:v>
                </c:pt>
                <c:pt idx="68">
                  <c:v>2030</c:v>
                </c:pt>
                <c:pt idx="69">
                  <c:v>2058</c:v>
                </c:pt>
                <c:pt idx="70">
                  <c:v>2059</c:v>
                </c:pt>
                <c:pt idx="71">
                  <c:v>2060</c:v>
                </c:pt>
                <c:pt idx="72">
                  <c:v>2061</c:v>
                </c:pt>
                <c:pt idx="73">
                  <c:v>2062</c:v>
                </c:pt>
                <c:pt idx="74">
                  <c:v>2062</c:v>
                </c:pt>
              </c:numCache>
            </c:numRef>
          </c:xVal>
          <c:yVal>
            <c:numRef>
              <c:f>ZCV!$I$2:$I$76</c:f>
              <c:numCache>
                <c:formatCode>General</c:formatCode>
                <c:ptCount val="75"/>
                <c:pt idx="0">
                  <c:v>4332</c:v>
                </c:pt>
                <c:pt idx="1">
                  <c:v>4310</c:v>
                </c:pt>
                <c:pt idx="2">
                  <c:v>4292</c:v>
                </c:pt>
                <c:pt idx="3">
                  <c:v>4274</c:v>
                </c:pt>
                <c:pt idx="4">
                  <c:v>4257</c:v>
                </c:pt>
                <c:pt idx="5">
                  <c:v>4240</c:v>
                </c:pt>
                <c:pt idx="6">
                  <c:v>4224</c:v>
                </c:pt>
                <c:pt idx="7">
                  <c:v>4208</c:v>
                </c:pt>
                <c:pt idx="8">
                  <c:v>4192</c:v>
                </c:pt>
                <c:pt idx="9">
                  <c:v>4177</c:v>
                </c:pt>
                <c:pt idx="10">
                  <c:v>4161</c:v>
                </c:pt>
                <c:pt idx="11">
                  <c:v>4146</c:v>
                </c:pt>
                <c:pt idx="12">
                  <c:v>4131</c:v>
                </c:pt>
                <c:pt idx="13">
                  <c:v>4116</c:v>
                </c:pt>
                <c:pt idx="14">
                  <c:v>4100</c:v>
                </c:pt>
                <c:pt idx="15">
                  <c:v>4087</c:v>
                </c:pt>
                <c:pt idx="16">
                  <c:v>4077</c:v>
                </c:pt>
                <c:pt idx="17">
                  <c:v>4071</c:v>
                </c:pt>
                <c:pt idx="18">
                  <c:v>4055</c:v>
                </c:pt>
                <c:pt idx="19">
                  <c:v>4030</c:v>
                </c:pt>
                <c:pt idx="20">
                  <c:v>4007</c:v>
                </c:pt>
                <c:pt idx="21">
                  <c:v>3991</c:v>
                </c:pt>
                <c:pt idx="22">
                  <c:v>3979</c:v>
                </c:pt>
                <c:pt idx="23">
                  <c:v>3973</c:v>
                </c:pt>
                <c:pt idx="24">
                  <c:v>3967</c:v>
                </c:pt>
                <c:pt idx="25">
                  <c:v>3959</c:v>
                </c:pt>
                <c:pt idx="26">
                  <c:v>3950</c:v>
                </c:pt>
                <c:pt idx="27">
                  <c:v>3939</c:v>
                </c:pt>
                <c:pt idx="28">
                  <c:v>3927</c:v>
                </c:pt>
                <c:pt idx="29">
                  <c:v>3914</c:v>
                </c:pt>
                <c:pt idx="30">
                  <c:v>3898</c:v>
                </c:pt>
                <c:pt idx="31">
                  <c:v>3881</c:v>
                </c:pt>
                <c:pt idx="32">
                  <c:v>3869</c:v>
                </c:pt>
                <c:pt idx="33">
                  <c:v>3858</c:v>
                </c:pt>
                <c:pt idx="34">
                  <c:v>3849</c:v>
                </c:pt>
                <c:pt idx="35">
                  <c:v>3841</c:v>
                </c:pt>
                <c:pt idx="36">
                  <c:v>3834</c:v>
                </c:pt>
                <c:pt idx="37">
                  <c:v>3828</c:v>
                </c:pt>
                <c:pt idx="38">
                  <c:v>3821</c:v>
                </c:pt>
                <c:pt idx="39">
                  <c:v>3815</c:v>
                </c:pt>
                <c:pt idx="40">
                  <c:v>3810</c:v>
                </c:pt>
                <c:pt idx="41">
                  <c:v>3806</c:v>
                </c:pt>
                <c:pt idx="42">
                  <c:v>3800</c:v>
                </c:pt>
                <c:pt idx="43">
                  <c:v>3796</c:v>
                </c:pt>
                <c:pt idx="44">
                  <c:v>3793</c:v>
                </c:pt>
                <c:pt idx="45">
                  <c:v>3788</c:v>
                </c:pt>
                <c:pt idx="46">
                  <c:v>3785</c:v>
                </c:pt>
                <c:pt idx="47">
                  <c:v>3782</c:v>
                </c:pt>
                <c:pt idx="48">
                  <c:v>3779</c:v>
                </c:pt>
                <c:pt idx="49">
                  <c:v>3776</c:v>
                </c:pt>
                <c:pt idx="50">
                  <c:v>3773</c:v>
                </c:pt>
                <c:pt idx="51">
                  <c:v>3771</c:v>
                </c:pt>
                <c:pt idx="52">
                  <c:v>3768</c:v>
                </c:pt>
                <c:pt idx="53">
                  <c:v>3764</c:v>
                </c:pt>
                <c:pt idx="54">
                  <c:v>3758</c:v>
                </c:pt>
                <c:pt idx="55">
                  <c:v>3751</c:v>
                </c:pt>
                <c:pt idx="56">
                  <c:v>3746</c:v>
                </c:pt>
                <c:pt idx="57">
                  <c:v>3739</c:v>
                </c:pt>
                <c:pt idx="58">
                  <c:v>3725</c:v>
                </c:pt>
                <c:pt idx="59">
                  <c:v>3714</c:v>
                </c:pt>
                <c:pt idx="60">
                  <c:v>3698</c:v>
                </c:pt>
                <c:pt idx="61">
                  <c:v>3693</c:v>
                </c:pt>
                <c:pt idx="62">
                  <c:v>3690</c:v>
                </c:pt>
                <c:pt idx="63">
                  <c:v>3690</c:v>
                </c:pt>
                <c:pt idx="64">
                  <c:v>3688</c:v>
                </c:pt>
                <c:pt idx="65">
                  <c:v>3686</c:v>
                </c:pt>
                <c:pt idx="66">
                  <c:v>3672</c:v>
                </c:pt>
                <c:pt idx="67">
                  <c:v>3610</c:v>
                </c:pt>
                <c:pt idx="68">
                  <c:v>3513</c:v>
                </c:pt>
                <c:pt idx="69">
                  <c:v>3400</c:v>
                </c:pt>
                <c:pt idx="70">
                  <c:v>3272</c:v>
                </c:pt>
                <c:pt idx="71">
                  <c:v>3270</c:v>
                </c:pt>
                <c:pt idx="72">
                  <c:v>3270</c:v>
                </c:pt>
                <c:pt idx="73">
                  <c:v>3269</c:v>
                </c:pt>
                <c:pt idx="74">
                  <c:v>3269</c:v>
                </c:pt>
              </c:numCache>
            </c:numRef>
          </c:yVal>
        </c:ser>
        <c:ser>
          <c:idx val="2"/>
          <c:order val="2"/>
          <c:tx>
            <c:v>OCV 0度</c:v>
          </c:tx>
          <c:xVal>
            <c:numRef>
              <c:f>ZCV!$R$2:$R$76</c:f>
              <c:numCache>
                <c:formatCode>General</c:formatCode>
                <c:ptCount val="7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119</c:v>
                </c:pt>
                <c:pt idx="5">
                  <c:v>149</c:v>
                </c:pt>
                <c:pt idx="6">
                  <c:v>179</c:v>
                </c:pt>
                <c:pt idx="7">
                  <c:v>209</c:v>
                </c:pt>
                <c:pt idx="8">
                  <c:v>239</c:v>
                </c:pt>
                <c:pt idx="9">
                  <c:v>269</c:v>
                </c:pt>
                <c:pt idx="10">
                  <c:v>298</c:v>
                </c:pt>
                <c:pt idx="11">
                  <c:v>328</c:v>
                </c:pt>
                <c:pt idx="12">
                  <c:v>358</c:v>
                </c:pt>
                <c:pt idx="13">
                  <c:v>388</c:v>
                </c:pt>
                <c:pt idx="14">
                  <c:v>418</c:v>
                </c:pt>
                <c:pt idx="15">
                  <c:v>448</c:v>
                </c:pt>
                <c:pt idx="16">
                  <c:v>478</c:v>
                </c:pt>
                <c:pt idx="17">
                  <c:v>507</c:v>
                </c:pt>
                <c:pt idx="18">
                  <c:v>537</c:v>
                </c:pt>
                <c:pt idx="19">
                  <c:v>567</c:v>
                </c:pt>
                <c:pt idx="20">
                  <c:v>597</c:v>
                </c:pt>
                <c:pt idx="21">
                  <c:v>627</c:v>
                </c:pt>
                <c:pt idx="22">
                  <c:v>657</c:v>
                </c:pt>
                <c:pt idx="23">
                  <c:v>686</c:v>
                </c:pt>
                <c:pt idx="24">
                  <c:v>716</c:v>
                </c:pt>
                <c:pt idx="25">
                  <c:v>746</c:v>
                </c:pt>
                <c:pt idx="26">
                  <c:v>776</c:v>
                </c:pt>
                <c:pt idx="27">
                  <c:v>806</c:v>
                </c:pt>
                <c:pt idx="28">
                  <c:v>836</c:v>
                </c:pt>
                <c:pt idx="29">
                  <c:v>866</c:v>
                </c:pt>
                <c:pt idx="30">
                  <c:v>895</c:v>
                </c:pt>
                <c:pt idx="31">
                  <c:v>925</c:v>
                </c:pt>
                <c:pt idx="32">
                  <c:v>955</c:v>
                </c:pt>
                <c:pt idx="33">
                  <c:v>985</c:v>
                </c:pt>
                <c:pt idx="34">
                  <c:v>1015</c:v>
                </c:pt>
                <c:pt idx="35">
                  <c:v>1045</c:v>
                </c:pt>
                <c:pt idx="36">
                  <c:v>1074</c:v>
                </c:pt>
                <c:pt idx="37">
                  <c:v>1104</c:v>
                </c:pt>
                <c:pt idx="38">
                  <c:v>1134</c:v>
                </c:pt>
                <c:pt idx="39">
                  <c:v>1164</c:v>
                </c:pt>
                <c:pt idx="40">
                  <c:v>1194</c:v>
                </c:pt>
                <c:pt idx="41">
                  <c:v>1224</c:v>
                </c:pt>
                <c:pt idx="42">
                  <c:v>1254</c:v>
                </c:pt>
                <c:pt idx="43">
                  <c:v>1283</c:v>
                </c:pt>
                <c:pt idx="44">
                  <c:v>1313</c:v>
                </c:pt>
                <c:pt idx="45">
                  <c:v>1343</c:v>
                </c:pt>
                <c:pt idx="46">
                  <c:v>1373</c:v>
                </c:pt>
                <c:pt idx="47">
                  <c:v>1403</c:v>
                </c:pt>
                <c:pt idx="48">
                  <c:v>1433</c:v>
                </c:pt>
                <c:pt idx="49">
                  <c:v>1462</c:v>
                </c:pt>
                <c:pt idx="50">
                  <c:v>1492</c:v>
                </c:pt>
                <c:pt idx="51">
                  <c:v>1522</c:v>
                </c:pt>
                <c:pt idx="52">
                  <c:v>1552</c:v>
                </c:pt>
                <c:pt idx="53">
                  <c:v>1582</c:v>
                </c:pt>
                <c:pt idx="54">
                  <c:v>1612</c:v>
                </c:pt>
                <c:pt idx="55">
                  <c:v>1642</c:v>
                </c:pt>
                <c:pt idx="56">
                  <c:v>1671</c:v>
                </c:pt>
                <c:pt idx="57">
                  <c:v>1701</c:v>
                </c:pt>
                <c:pt idx="58">
                  <c:v>1731</c:v>
                </c:pt>
                <c:pt idx="59">
                  <c:v>1760</c:v>
                </c:pt>
                <c:pt idx="60">
                  <c:v>1779</c:v>
                </c:pt>
                <c:pt idx="61">
                  <c:v>1794</c:v>
                </c:pt>
                <c:pt idx="62">
                  <c:v>1805</c:v>
                </c:pt>
                <c:pt idx="63">
                  <c:v>1813</c:v>
                </c:pt>
                <c:pt idx="64">
                  <c:v>1820</c:v>
                </c:pt>
                <c:pt idx="65">
                  <c:v>1825</c:v>
                </c:pt>
                <c:pt idx="66">
                  <c:v>1828</c:v>
                </c:pt>
                <c:pt idx="67">
                  <c:v>1831</c:v>
                </c:pt>
                <c:pt idx="68">
                  <c:v>1833</c:v>
                </c:pt>
                <c:pt idx="69">
                  <c:v>1835</c:v>
                </c:pt>
                <c:pt idx="70">
                  <c:v>1836</c:v>
                </c:pt>
                <c:pt idx="71">
                  <c:v>1837</c:v>
                </c:pt>
                <c:pt idx="72">
                  <c:v>1838</c:v>
                </c:pt>
                <c:pt idx="73">
                  <c:v>1839</c:v>
                </c:pt>
                <c:pt idx="74">
                  <c:v>1839</c:v>
                </c:pt>
              </c:numCache>
            </c:numRef>
          </c:xVal>
          <c:yVal>
            <c:numRef>
              <c:f>ZCV!$P$2:$P$76</c:f>
              <c:numCache>
                <c:formatCode>General</c:formatCode>
                <c:ptCount val="75"/>
                <c:pt idx="0">
                  <c:v>4326</c:v>
                </c:pt>
                <c:pt idx="1">
                  <c:v>4301</c:v>
                </c:pt>
                <c:pt idx="2">
                  <c:v>4270</c:v>
                </c:pt>
                <c:pt idx="3">
                  <c:v>4235</c:v>
                </c:pt>
                <c:pt idx="4">
                  <c:v>4203</c:v>
                </c:pt>
                <c:pt idx="5">
                  <c:v>4179</c:v>
                </c:pt>
                <c:pt idx="6">
                  <c:v>4162</c:v>
                </c:pt>
                <c:pt idx="7">
                  <c:v>4145</c:v>
                </c:pt>
                <c:pt idx="8">
                  <c:v>4129</c:v>
                </c:pt>
                <c:pt idx="9">
                  <c:v>4114</c:v>
                </c:pt>
                <c:pt idx="10">
                  <c:v>4100</c:v>
                </c:pt>
                <c:pt idx="11">
                  <c:v>4090</c:v>
                </c:pt>
                <c:pt idx="12">
                  <c:v>4082</c:v>
                </c:pt>
                <c:pt idx="13">
                  <c:v>4069</c:v>
                </c:pt>
                <c:pt idx="14">
                  <c:v>4045</c:v>
                </c:pt>
                <c:pt idx="15">
                  <c:v>4016</c:v>
                </c:pt>
                <c:pt idx="16">
                  <c:v>3994</c:v>
                </c:pt>
                <c:pt idx="17">
                  <c:v>3977</c:v>
                </c:pt>
                <c:pt idx="18">
                  <c:v>3964</c:v>
                </c:pt>
                <c:pt idx="19">
                  <c:v>3955</c:v>
                </c:pt>
                <c:pt idx="20">
                  <c:v>3945</c:v>
                </c:pt>
                <c:pt idx="21">
                  <c:v>3935</c:v>
                </c:pt>
                <c:pt idx="22">
                  <c:v>3923</c:v>
                </c:pt>
                <c:pt idx="23">
                  <c:v>3910</c:v>
                </c:pt>
                <c:pt idx="24">
                  <c:v>3897</c:v>
                </c:pt>
                <c:pt idx="25">
                  <c:v>3885</c:v>
                </c:pt>
                <c:pt idx="26">
                  <c:v>3873</c:v>
                </c:pt>
                <c:pt idx="27">
                  <c:v>3862</c:v>
                </c:pt>
                <c:pt idx="28">
                  <c:v>3854</c:v>
                </c:pt>
                <c:pt idx="29">
                  <c:v>3846</c:v>
                </c:pt>
                <c:pt idx="30">
                  <c:v>3839</c:v>
                </c:pt>
                <c:pt idx="31">
                  <c:v>3833</c:v>
                </c:pt>
                <c:pt idx="32">
                  <c:v>3826</c:v>
                </c:pt>
                <c:pt idx="33">
                  <c:v>3820</c:v>
                </c:pt>
                <c:pt idx="34">
                  <c:v>3815</c:v>
                </c:pt>
                <c:pt idx="35">
                  <c:v>3809</c:v>
                </c:pt>
                <c:pt idx="36">
                  <c:v>3804</c:v>
                </c:pt>
                <c:pt idx="37">
                  <c:v>3800</c:v>
                </c:pt>
                <c:pt idx="38">
                  <c:v>3797</c:v>
                </c:pt>
                <c:pt idx="39">
                  <c:v>3792</c:v>
                </c:pt>
                <c:pt idx="40">
                  <c:v>3789</c:v>
                </c:pt>
                <c:pt idx="41">
                  <c:v>3787</c:v>
                </c:pt>
                <c:pt idx="42">
                  <c:v>3784</c:v>
                </c:pt>
                <c:pt idx="43">
                  <c:v>3782</c:v>
                </c:pt>
                <c:pt idx="44">
                  <c:v>3779</c:v>
                </c:pt>
                <c:pt idx="45">
                  <c:v>3776</c:v>
                </c:pt>
                <c:pt idx="46">
                  <c:v>3773</c:v>
                </c:pt>
                <c:pt idx="47">
                  <c:v>3768</c:v>
                </c:pt>
                <c:pt idx="48">
                  <c:v>3761</c:v>
                </c:pt>
                <c:pt idx="49">
                  <c:v>3754</c:v>
                </c:pt>
                <c:pt idx="50">
                  <c:v>3744</c:v>
                </c:pt>
                <c:pt idx="51">
                  <c:v>3733</c:v>
                </c:pt>
                <c:pt idx="52">
                  <c:v>3721</c:v>
                </c:pt>
                <c:pt idx="53">
                  <c:v>3710</c:v>
                </c:pt>
                <c:pt idx="54">
                  <c:v>3704</c:v>
                </c:pt>
                <c:pt idx="55">
                  <c:v>3700</c:v>
                </c:pt>
                <c:pt idx="56">
                  <c:v>3697</c:v>
                </c:pt>
                <c:pt idx="57">
                  <c:v>3694</c:v>
                </c:pt>
                <c:pt idx="58">
                  <c:v>3690</c:v>
                </c:pt>
                <c:pt idx="59">
                  <c:v>3677</c:v>
                </c:pt>
                <c:pt idx="60">
                  <c:v>3652</c:v>
                </c:pt>
                <c:pt idx="61">
                  <c:v>3620</c:v>
                </c:pt>
                <c:pt idx="62">
                  <c:v>3590</c:v>
                </c:pt>
                <c:pt idx="63">
                  <c:v>3565</c:v>
                </c:pt>
                <c:pt idx="64">
                  <c:v>3543</c:v>
                </c:pt>
                <c:pt idx="65">
                  <c:v>3528</c:v>
                </c:pt>
                <c:pt idx="66">
                  <c:v>3515</c:v>
                </c:pt>
                <c:pt idx="67">
                  <c:v>3504</c:v>
                </c:pt>
                <c:pt idx="68">
                  <c:v>3495</c:v>
                </c:pt>
                <c:pt idx="69">
                  <c:v>3488</c:v>
                </c:pt>
                <c:pt idx="70">
                  <c:v>3483</c:v>
                </c:pt>
                <c:pt idx="71">
                  <c:v>3478</c:v>
                </c:pt>
                <c:pt idx="72">
                  <c:v>3474</c:v>
                </c:pt>
                <c:pt idx="73">
                  <c:v>3470</c:v>
                </c:pt>
                <c:pt idx="74">
                  <c:v>3400</c:v>
                </c:pt>
              </c:numCache>
            </c:numRef>
          </c:yVal>
        </c:ser>
        <c:ser>
          <c:idx val="3"/>
          <c:order val="3"/>
          <c:tx>
            <c:v>OCV-10度</c:v>
          </c:tx>
          <c:xVal>
            <c:numRef>
              <c:f>ZCV!$Y$2:$Y$76</c:f>
              <c:numCache>
                <c:formatCode>General</c:formatCode>
                <c:ptCount val="7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119</c:v>
                </c:pt>
                <c:pt idx="5">
                  <c:v>149</c:v>
                </c:pt>
                <c:pt idx="6">
                  <c:v>179</c:v>
                </c:pt>
                <c:pt idx="7">
                  <c:v>209</c:v>
                </c:pt>
                <c:pt idx="8">
                  <c:v>239</c:v>
                </c:pt>
                <c:pt idx="9">
                  <c:v>269</c:v>
                </c:pt>
                <c:pt idx="10">
                  <c:v>298</c:v>
                </c:pt>
                <c:pt idx="11">
                  <c:v>328</c:v>
                </c:pt>
                <c:pt idx="12">
                  <c:v>358</c:v>
                </c:pt>
                <c:pt idx="13">
                  <c:v>388</c:v>
                </c:pt>
                <c:pt idx="14">
                  <c:v>418</c:v>
                </c:pt>
                <c:pt idx="15">
                  <c:v>448</c:v>
                </c:pt>
                <c:pt idx="16">
                  <c:v>478</c:v>
                </c:pt>
                <c:pt idx="17">
                  <c:v>507</c:v>
                </c:pt>
                <c:pt idx="18">
                  <c:v>537</c:v>
                </c:pt>
                <c:pt idx="19">
                  <c:v>567</c:v>
                </c:pt>
                <c:pt idx="20">
                  <c:v>597</c:v>
                </c:pt>
                <c:pt idx="21">
                  <c:v>627</c:v>
                </c:pt>
                <c:pt idx="22">
                  <c:v>657</c:v>
                </c:pt>
                <c:pt idx="23">
                  <c:v>686</c:v>
                </c:pt>
                <c:pt idx="24">
                  <c:v>716</c:v>
                </c:pt>
                <c:pt idx="25">
                  <c:v>746</c:v>
                </c:pt>
                <c:pt idx="26">
                  <c:v>776</c:v>
                </c:pt>
                <c:pt idx="27">
                  <c:v>806</c:v>
                </c:pt>
                <c:pt idx="28">
                  <c:v>836</c:v>
                </c:pt>
                <c:pt idx="29">
                  <c:v>866</c:v>
                </c:pt>
                <c:pt idx="30">
                  <c:v>895</c:v>
                </c:pt>
                <c:pt idx="31">
                  <c:v>925</c:v>
                </c:pt>
                <c:pt idx="32">
                  <c:v>955</c:v>
                </c:pt>
                <c:pt idx="33">
                  <c:v>985</c:v>
                </c:pt>
                <c:pt idx="34">
                  <c:v>1015</c:v>
                </c:pt>
                <c:pt idx="35">
                  <c:v>1045</c:v>
                </c:pt>
                <c:pt idx="36">
                  <c:v>1074</c:v>
                </c:pt>
                <c:pt idx="37">
                  <c:v>1104</c:v>
                </c:pt>
                <c:pt idx="38">
                  <c:v>1134</c:v>
                </c:pt>
                <c:pt idx="39">
                  <c:v>1164</c:v>
                </c:pt>
                <c:pt idx="40">
                  <c:v>1186</c:v>
                </c:pt>
                <c:pt idx="41">
                  <c:v>1204</c:v>
                </c:pt>
                <c:pt idx="42">
                  <c:v>1220</c:v>
                </c:pt>
                <c:pt idx="43">
                  <c:v>1234</c:v>
                </c:pt>
                <c:pt idx="44">
                  <c:v>1246</c:v>
                </c:pt>
                <c:pt idx="45">
                  <c:v>1258</c:v>
                </c:pt>
                <c:pt idx="46">
                  <c:v>1269</c:v>
                </c:pt>
                <c:pt idx="47">
                  <c:v>1279</c:v>
                </c:pt>
                <c:pt idx="48">
                  <c:v>1289</c:v>
                </c:pt>
                <c:pt idx="49">
                  <c:v>1298</c:v>
                </c:pt>
                <c:pt idx="50">
                  <c:v>1307</c:v>
                </c:pt>
                <c:pt idx="51">
                  <c:v>1316</c:v>
                </c:pt>
                <c:pt idx="52">
                  <c:v>1324</c:v>
                </c:pt>
                <c:pt idx="53">
                  <c:v>1332</c:v>
                </c:pt>
                <c:pt idx="54">
                  <c:v>1340</c:v>
                </c:pt>
                <c:pt idx="55">
                  <c:v>1347</c:v>
                </c:pt>
                <c:pt idx="56">
                  <c:v>1354</c:v>
                </c:pt>
                <c:pt idx="57">
                  <c:v>1361</c:v>
                </c:pt>
                <c:pt idx="58">
                  <c:v>1368</c:v>
                </c:pt>
                <c:pt idx="59">
                  <c:v>1374</c:v>
                </c:pt>
                <c:pt idx="60">
                  <c:v>1380</c:v>
                </c:pt>
                <c:pt idx="61">
                  <c:v>1386</c:v>
                </c:pt>
                <c:pt idx="62">
                  <c:v>1391</c:v>
                </c:pt>
                <c:pt idx="63">
                  <c:v>1397</c:v>
                </c:pt>
                <c:pt idx="64">
                  <c:v>1402</c:v>
                </c:pt>
                <c:pt idx="65">
                  <c:v>1407</c:v>
                </c:pt>
                <c:pt idx="66">
                  <c:v>1412</c:v>
                </c:pt>
                <c:pt idx="67">
                  <c:v>1416</c:v>
                </c:pt>
                <c:pt idx="68">
                  <c:v>1420</c:v>
                </c:pt>
                <c:pt idx="69">
                  <c:v>1424</c:v>
                </c:pt>
                <c:pt idx="70">
                  <c:v>1428</c:v>
                </c:pt>
                <c:pt idx="71">
                  <c:v>1432</c:v>
                </c:pt>
                <c:pt idx="72">
                  <c:v>1435</c:v>
                </c:pt>
                <c:pt idx="73">
                  <c:v>1438</c:v>
                </c:pt>
                <c:pt idx="74">
                  <c:v>1441</c:v>
                </c:pt>
              </c:numCache>
            </c:numRef>
          </c:xVal>
          <c:yVal>
            <c:numRef>
              <c:f>ZCV!$W$2:$W$76</c:f>
              <c:numCache>
                <c:formatCode>General</c:formatCode>
                <c:ptCount val="75"/>
                <c:pt idx="0">
                  <c:v>4307</c:v>
                </c:pt>
                <c:pt idx="1">
                  <c:v>4285</c:v>
                </c:pt>
                <c:pt idx="2">
                  <c:v>4267</c:v>
                </c:pt>
                <c:pt idx="3">
                  <c:v>4249</c:v>
                </c:pt>
                <c:pt idx="4">
                  <c:v>4231</c:v>
                </c:pt>
                <c:pt idx="5">
                  <c:v>4212</c:v>
                </c:pt>
                <c:pt idx="6">
                  <c:v>4192</c:v>
                </c:pt>
                <c:pt idx="7">
                  <c:v>4171</c:v>
                </c:pt>
                <c:pt idx="8">
                  <c:v>4147</c:v>
                </c:pt>
                <c:pt idx="9">
                  <c:v>4118</c:v>
                </c:pt>
                <c:pt idx="10">
                  <c:v>4086</c:v>
                </c:pt>
                <c:pt idx="11">
                  <c:v>4059</c:v>
                </c:pt>
                <c:pt idx="12">
                  <c:v>4031</c:v>
                </c:pt>
                <c:pt idx="13">
                  <c:v>4001</c:v>
                </c:pt>
                <c:pt idx="14">
                  <c:v>3976</c:v>
                </c:pt>
                <c:pt idx="15">
                  <c:v>3954</c:v>
                </c:pt>
                <c:pt idx="16">
                  <c:v>3936</c:v>
                </c:pt>
                <c:pt idx="17">
                  <c:v>3922</c:v>
                </c:pt>
                <c:pt idx="18">
                  <c:v>3910</c:v>
                </c:pt>
                <c:pt idx="19">
                  <c:v>3901</c:v>
                </c:pt>
                <c:pt idx="20">
                  <c:v>3893</c:v>
                </c:pt>
                <c:pt idx="21">
                  <c:v>3883</c:v>
                </c:pt>
                <c:pt idx="22">
                  <c:v>3876</c:v>
                </c:pt>
                <c:pt idx="23">
                  <c:v>3868</c:v>
                </c:pt>
                <c:pt idx="24">
                  <c:v>3860</c:v>
                </c:pt>
                <c:pt idx="25">
                  <c:v>3853</c:v>
                </c:pt>
                <c:pt idx="26">
                  <c:v>3846</c:v>
                </c:pt>
                <c:pt idx="27">
                  <c:v>3839</c:v>
                </c:pt>
                <c:pt idx="28">
                  <c:v>3832</c:v>
                </c:pt>
                <c:pt idx="29">
                  <c:v>3825</c:v>
                </c:pt>
                <c:pt idx="30">
                  <c:v>3819</c:v>
                </c:pt>
                <c:pt idx="31">
                  <c:v>3812</c:v>
                </c:pt>
                <c:pt idx="32">
                  <c:v>3806</c:v>
                </c:pt>
                <c:pt idx="33">
                  <c:v>3800</c:v>
                </c:pt>
                <c:pt idx="34">
                  <c:v>3794</c:v>
                </c:pt>
                <c:pt idx="35">
                  <c:v>3788</c:v>
                </c:pt>
                <c:pt idx="36">
                  <c:v>3782</c:v>
                </c:pt>
                <c:pt idx="37">
                  <c:v>3773</c:v>
                </c:pt>
                <c:pt idx="38">
                  <c:v>3765</c:v>
                </c:pt>
                <c:pt idx="39">
                  <c:v>3755</c:v>
                </c:pt>
                <c:pt idx="40">
                  <c:v>3747</c:v>
                </c:pt>
                <c:pt idx="41">
                  <c:v>3741</c:v>
                </c:pt>
                <c:pt idx="42">
                  <c:v>3734</c:v>
                </c:pt>
                <c:pt idx="43">
                  <c:v>3730</c:v>
                </c:pt>
                <c:pt idx="44">
                  <c:v>3725</c:v>
                </c:pt>
                <c:pt idx="45">
                  <c:v>3721</c:v>
                </c:pt>
                <c:pt idx="46">
                  <c:v>3717</c:v>
                </c:pt>
                <c:pt idx="47">
                  <c:v>3715</c:v>
                </c:pt>
                <c:pt idx="48">
                  <c:v>3713</c:v>
                </c:pt>
                <c:pt idx="49">
                  <c:v>3712</c:v>
                </c:pt>
                <c:pt idx="50">
                  <c:v>3711</c:v>
                </c:pt>
                <c:pt idx="51">
                  <c:v>3710</c:v>
                </c:pt>
                <c:pt idx="52">
                  <c:v>3708</c:v>
                </c:pt>
                <c:pt idx="53">
                  <c:v>3708</c:v>
                </c:pt>
                <c:pt idx="54">
                  <c:v>3707</c:v>
                </c:pt>
                <c:pt idx="55">
                  <c:v>3706</c:v>
                </c:pt>
                <c:pt idx="56">
                  <c:v>3706</c:v>
                </c:pt>
                <c:pt idx="57">
                  <c:v>3705</c:v>
                </c:pt>
                <c:pt idx="58">
                  <c:v>3704</c:v>
                </c:pt>
                <c:pt idx="59">
                  <c:v>3703</c:v>
                </c:pt>
                <c:pt idx="60">
                  <c:v>3702</c:v>
                </c:pt>
                <c:pt idx="61">
                  <c:v>3701</c:v>
                </c:pt>
                <c:pt idx="62">
                  <c:v>3701</c:v>
                </c:pt>
                <c:pt idx="63">
                  <c:v>3700</c:v>
                </c:pt>
                <c:pt idx="64">
                  <c:v>3699</c:v>
                </c:pt>
                <c:pt idx="65">
                  <c:v>3698</c:v>
                </c:pt>
                <c:pt idx="66">
                  <c:v>3696</c:v>
                </c:pt>
                <c:pt idx="67">
                  <c:v>3695</c:v>
                </c:pt>
                <c:pt idx="68">
                  <c:v>3693</c:v>
                </c:pt>
                <c:pt idx="69">
                  <c:v>3692</c:v>
                </c:pt>
                <c:pt idx="70">
                  <c:v>3689</c:v>
                </c:pt>
                <c:pt idx="71">
                  <c:v>3687</c:v>
                </c:pt>
                <c:pt idx="72">
                  <c:v>3685</c:v>
                </c:pt>
                <c:pt idx="73">
                  <c:v>3682</c:v>
                </c:pt>
                <c:pt idx="74">
                  <c:v>3400</c:v>
                </c:pt>
              </c:numCache>
            </c:numRef>
          </c:yVal>
        </c:ser>
        <c:axId val="142534528"/>
        <c:axId val="142544896"/>
      </c:scatterChart>
      <c:valAx>
        <c:axId val="1425345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%</a:t>
                </a:r>
                <a:endParaRPr lang="zh-TW" altLang="en-US"/>
              </a:p>
            </c:rich>
          </c:tx>
        </c:title>
        <c:numFmt formatCode="General" sourceLinked="1"/>
        <c:majorTickMark val="none"/>
        <c:tickLblPos val="nextTo"/>
        <c:crossAx val="142544896"/>
        <c:crosses val="autoZero"/>
        <c:crossBetween val="midCat"/>
      </c:valAx>
      <c:valAx>
        <c:axId val="142544896"/>
        <c:scaling>
          <c:orientation val="minMax"/>
          <c:min val="3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mV</a:t>
                </a:r>
                <a:endParaRPr lang="zh-TW" altLang="en-US"/>
              </a:p>
            </c:rich>
          </c:tx>
        </c:title>
        <c:numFmt formatCode="General" sourceLinked="1"/>
        <c:majorTickMark val="none"/>
        <c:tickLblPos val="nextTo"/>
        <c:crossAx val="14253452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555" l="0.70000000000000062" r="0.70000000000000062" t="0.750000000000005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677634</xdr:colOff>
      <xdr:row>2</xdr:row>
      <xdr:rowOff>10886</xdr:rowOff>
    </xdr:from>
    <xdr:to>
      <xdr:col>40</xdr:col>
      <xdr:colOff>439509</xdr:colOff>
      <xdr:row>27</xdr:row>
      <xdr:rowOff>176894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13607</xdr:colOff>
      <xdr:row>30</xdr:row>
      <xdr:rowOff>27215</xdr:rowOff>
    </xdr:from>
    <xdr:to>
      <xdr:col>40</xdr:col>
      <xdr:colOff>465223</xdr:colOff>
      <xdr:row>55</xdr:row>
      <xdr:rowOff>186185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U98"/>
  <sheetViews>
    <sheetView tabSelected="1" topLeftCell="C55" zoomScale="85" zoomScaleNormal="85" workbookViewId="0">
      <selection activeCell="M81" sqref="M81"/>
    </sheetView>
  </sheetViews>
  <sheetFormatPr defaultRowHeight="14.25"/>
  <cols>
    <col min="2" max="2" width="12.375" customWidth="1"/>
    <col min="9" max="9" width="12.25" customWidth="1"/>
    <col min="11" max="12" width="9" customWidth="1"/>
    <col min="16" max="16" width="12.375" customWidth="1"/>
    <col min="23" max="23" width="12.375" customWidth="1"/>
  </cols>
  <sheetData>
    <row r="1" spans="1:73">
      <c r="A1" s="7" t="s">
        <v>4</v>
      </c>
      <c r="B1" s="8" t="s">
        <v>0</v>
      </c>
      <c r="C1" s="9" t="s">
        <v>1</v>
      </c>
      <c r="D1" s="9" t="s">
        <v>2</v>
      </c>
      <c r="E1" s="8" t="s">
        <v>17</v>
      </c>
      <c r="F1" s="10" t="s">
        <v>3</v>
      </c>
      <c r="G1" s="9" t="s">
        <v>23</v>
      </c>
      <c r="H1" s="7" t="s">
        <v>5</v>
      </c>
      <c r="I1" s="8" t="s">
        <v>0</v>
      </c>
      <c r="J1" s="9" t="s">
        <v>1</v>
      </c>
      <c r="K1" s="9" t="s">
        <v>2</v>
      </c>
      <c r="L1" s="8" t="s">
        <v>17</v>
      </c>
      <c r="M1" s="10" t="s">
        <v>3</v>
      </c>
      <c r="N1" s="9" t="s">
        <v>23</v>
      </c>
      <c r="O1" s="7" t="s">
        <v>6</v>
      </c>
      <c r="P1" s="8" t="s">
        <v>0</v>
      </c>
      <c r="Q1" s="9" t="s">
        <v>1</v>
      </c>
      <c r="R1" s="9" t="s">
        <v>2</v>
      </c>
      <c r="S1" s="8" t="s">
        <v>17</v>
      </c>
      <c r="T1" s="10" t="s">
        <v>3</v>
      </c>
      <c r="U1" s="9" t="s">
        <v>23</v>
      </c>
      <c r="V1" s="7" t="s">
        <v>7</v>
      </c>
      <c r="W1" s="8" t="s">
        <v>0</v>
      </c>
      <c r="X1" s="9" t="s">
        <v>1</v>
      </c>
      <c r="Y1" s="9" t="s">
        <v>2</v>
      </c>
      <c r="Z1" s="8" t="s">
        <v>17</v>
      </c>
      <c r="AA1" s="10" t="s">
        <v>3</v>
      </c>
      <c r="AB1" s="9" t="s">
        <v>23</v>
      </c>
      <c r="BT1" s="4"/>
      <c r="BU1" s="4"/>
    </row>
    <row r="2" spans="1:73">
      <c r="B2" s="18">
        <v>4340</v>
      </c>
      <c r="D2">
        <v>0</v>
      </c>
      <c r="E2" s="1">
        <v>0.13500000000000001</v>
      </c>
      <c r="F2" s="3">
        <f t="shared" ref="F2:F33" si="0">D2/$D$83*100</f>
        <v>0</v>
      </c>
      <c r="G2">
        <v>140</v>
      </c>
      <c r="I2" s="18">
        <v>4332</v>
      </c>
      <c r="K2">
        <v>0</v>
      </c>
      <c r="L2" s="1"/>
      <c r="M2" s="3">
        <f t="shared" ref="M2:M33" si="1">K2/$K$83*100</f>
        <v>0</v>
      </c>
      <c r="N2">
        <v>235</v>
      </c>
      <c r="P2" s="18">
        <v>4326</v>
      </c>
      <c r="R2">
        <v>0</v>
      </c>
      <c r="S2" s="1"/>
      <c r="T2" s="3">
        <f t="shared" ref="T2:T33" si="2">R2/$R$83*100</f>
        <v>0</v>
      </c>
      <c r="U2">
        <v>430</v>
      </c>
      <c r="W2" s="18">
        <v>4307</v>
      </c>
      <c r="Y2">
        <v>0</v>
      </c>
      <c r="Z2" s="1"/>
      <c r="AA2" s="3">
        <f t="shared" ref="AA2:AA33" si="3">(Y2)/$Y$83*100</f>
        <v>0</v>
      </c>
      <c r="AB2">
        <v>855</v>
      </c>
      <c r="BT2" s="4"/>
      <c r="BU2" s="5"/>
    </row>
    <row r="3" spans="1:73">
      <c r="B3" s="18">
        <v>4321</v>
      </c>
      <c r="C3" s="18">
        <v>4265</v>
      </c>
      <c r="D3" s="18">
        <v>30</v>
      </c>
      <c r="E3" s="1">
        <f>(B3-C3)/400</f>
        <v>0.14000000000000001</v>
      </c>
      <c r="F3" s="3">
        <f t="shared" si="0"/>
        <v>1.453802715367055</v>
      </c>
      <c r="G3" s="17">
        <f>E3*1000</f>
        <v>140</v>
      </c>
      <c r="I3" s="18">
        <v>4310</v>
      </c>
      <c r="J3" s="18">
        <v>4224</v>
      </c>
      <c r="K3" s="18">
        <v>30</v>
      </c>
      <c r="L3" s="1">
        <f>(I3-J3)/400</f>
        <v>0.215</v>
      </c>
      <c r="M3" s="3">
        <f t="shared" si="1"/>
        <v>1.4577259475218658</v>
      </c>
      <c r="N3" s="17">
        <f>L3*1000</f>
        <v>215</v>
      </c>
      <c r="P3" s="18">
        <v>4301</v>
      </c>
      <c r="Q3" s="18">
        <v>4129</v>
      </c>
      <c r="R3" s="18">
        <v>30</v>
      </c>
      <c r="S3" s="1">
        <f>(P3-Q3)/400</f>
        <v>0.43</v>
      </c>
      <c r="T3" s="3">
        <f t="shared" si="2"/>
        <v>1.6313213703099509</v>
      </c>
      <c r="U3" s="17">
        <f>S3*1000</f>
        <v>430</v>
      </c>
      <c r="W3" s="18">
        <v>4285</v>
      </c>
      <c r="X3" s="18">
        <v>3943</v>
      </c>
      <c r="Y3" s="18">
        <v>30</v>
      </c>
      <c r="Z3" s="1">
        <f>(W3-X3)/400</f>
        <v>0.85499999999999998</v>
      </c>
      <c r="AA3" s="3">
        <f t="shared" si="3"/>
        <v>2.0818875780707842</v>
      </c>
      <c r="AB3" s="17">
        <f>Z3*1000</f>
        <v>855</v>
      </c>
      <c r="BT3" s="4"/>
      <c r="BU3" s="5"/>
    </row>
    <row r="4" spans="1:73">
      <c r="B4" s="18">
        <v>4304</v>
      </c>
      <c r="C4" s="18">
        <v>4247</v>
      </c>
      <c r="D4" s="18">
        <v>60</v>
      </c>
      <c r="E4" s="1">
        <f t="shared" ref="E4:E57" si="4">(B4-C4)/400</f>
        <v>0.14249999999999999</v>
      </c>
      <c r="F4" s="3">
        <f t="shared" si="0"/>
        <v>2.9076054307341099</v>
      </c>
      <c r="G4" s="17">
        <f t="shared" ref="G4:G57" si="5">E4*1000</f>
        <v>142.5</v>
      </c>
      <c r="I4" s="18">
        <v>4292</v>
      </c>
      <c r="J4" s="18">
        <v>4204</v>
      </c>
      <c r="K4" s="18">
        <v>60</v>
      </c>
      <c r="L4" s="1">
        <f t="shared" ref="L4:L57" si="6">(I4-J4)/400</f>
        <v>0.22</v>
      </c>
      <c r="M4" s="3">
        <f t="shared" si="1"/>
        <v>2.9154518950437316</v>
      </c>
      <c r="N4" s="17">
        <f t="shared" ref="N4:N57" si="7">L4*1000</f>
        <v>220</v>
      </c>
      <c r="P4" s="18">
        <v>4270</v>
      </c>
      <c r="Q4" s="18">
        <v>4089</v>
      </c>
      <c r="R4" s="18">
        <v>60</v>
      </c>
      <c r="S4" s="1">
        <f t="shared" ref="S4:S57" si="8">(P4-Q4)/400</f>
        <v>0.45250000000000001</v>
      </c>
      <c r="T4" s="3">
        <f t="shared" si="2"/>
        <v>3.2626427406199019</v>
      </c>
      <c r="U4" s="17">
        <f t="shared" ref="U4:U57" si="9">S4*1000</f>
        <v>452.5</v>
      </c>
      <c r="W4" s="18">
        <v>4267</v>
      </c>
      <c r="X4" s="18">
        <v>3915</v>
      </c>
      <c r="Y4" s="18">
        <v>60</v>
      </c>
      <c r="Z4" s="1">
        <f t="shared" ref="Z4:Z56" si="10">(W4-X4)/400</f>
        <v>0.88</v>
      </c>
      <c r="AA4" s="3">
        <f t="shared" si="3"/>
        <v>4.1637751561415683</v>
      </c>
      <c r="AB4" s="17">
        <f t="shared" ref="AB4:AB56" si="11">Z4*1000</f>
        <v>880</v>
      </c>
      <c r="BT4" s="4"/>
      <c r="BU4" s="5"/>
    </row>
    <row r="5" spans="1:73">
      <c r="B5" s="18">
        <v>4287</v>
      </c>
      <c r="C5" s="18">
        <v>4230</v>
      </c>
      <c r="D5" s="18">
        <v>90</v>
      </c>
      <c r="E5" s="1">
        <f t="shared" si="4"/>
        <v>0.14249999999999999</v>
      </c>
      <c r="F5" s="3">
        <f t="shared" si="0"/>
        <v>4.3614081461011649</v>
      </c>
      <c r="G5" s="17">
        <f t="shared" si="5"/>
        <v>142.5</v>
      </c>
      <c r="I5" s="18">
        <v>4274</v>
      </c>
      <c r="J5" s="18">
        <v>4186</v>
      </c>
      <c r="K5" s="18">
        <v>90</v>
      </c>
      <c r="L5" s="1">
        <f t="shared" si="6"/>
        <v>0.22</v>
      </c>
      <c r="M5" s="3">
        <f t="shared" si="1"/>
        <v>4.3731778425655978</v>
      </c>
      <c r="N5" s="17">
        <f t="shared" si="7"/>
        <v>220</v>
      </c>
      <c r="P5" s="18">
        <v>4235</v>
      </c>
      <c r="Q5" s="18">
        <v>4037</v>
      </c>
      <c r="R5" s="18">
        <v>90</v>
      </c>
      <c r="S5" s="1">
        <f t="shared" si="8"/>
        <v>0.495</v>
      </c>
      <c r="T5" s="3">
        <f t="shared" si="2"/>
        <v>4.8939641109298533</v>
      </c>
      <c r="U5" s="17">
        <f t="shared" si="9"/>
        <v>495</v>
      </c>
      <c r="W5" s="18">
        <v>4249</v>
      </c>
      <c r="X5" s="18">
        <v>3893</v>
      </c>
      <c r="Y5" s="18">
        <v>90</v>
      </c>
      <c r="Z5" s="1">
        <f t="shared" si="10"/>
        <v>0.89</v>
      </c>
      <c r="AA5" s="3">
        <f t="shared" si="3"/>
        <v>6.2456627342123525</v>
      </c>
      <c r="AB5" s="17">
        <f t="shared" si="11"/>
        <v>890</v>
      </c>
      <c r="BT5" s="4"/>
      <c r="BU5" s="5"/>
    </row>
    <row r="6" spans="1:73">
      <c r="B6" s="18">
        <v>4270</v>
      </c>
      <c r="C6" s="18">
        <v>4213</v>
      </c>
      <c r="D6" s="18">
        <v>119</v>
      </c>
      <c r="E6" s="1">
        <f t="shared" si="4"/>
        <v>0.14249999999999999</v>
      </c>
      <c r="F6" s="3">
        <f t="shared" si="0"/>
        <v>5.7667507709559844</v>
      </c>
      <c r="G6" s="17">
        <f t="shared" si="5"/>
        <v>142.5</v>
      </c>
      <c r="I6" s="18">
        <v>4257</v>
      </c>
      <c r="J6" s="18">
        <v>4169</v>
      </c>
      <c r="K6" s="18">
        <v>119</v>
      </c>
      <c r="L6" s="1">
        <f t="shared" si="6"/>
        <v>0.22</v>
      </c>
      <c r="M6" s="3">
        <f t="shared" si="1"/>
        <v>5.7823129251700678</v>
      </c>
      <c r="N6" s="17">
        <f t="shared" si="7"/>
        <v>220</v>
      </c>
      <c r="P6" s="18">
        <v>4203</v>
      </c>
      <c r="Q6" s="18">
        <v>3978</v>
      </c>
      <c r="R6" s="18">
        <v>119</v>
      </c>
      <c r="S6" s="1">
        <f t="shared" si="8"/>
        <v>0.5625</v>
      </c>
      <c r="T6" s="3">
        <f t="shared" si="2"/>
        <v>6.4709081022294725</v>
      </c>
      <c r="U6" s="17">
        <f t="shared" si="9"/>
        <v>562.5</v>
      </c>
      <c r="W6" s="18">
        <v>4231</v>
      </c>
      <c r="X6" s="18">
        <v>3874</v>
      </c>
      <c r="Y6" s="18">
        <v>119</v>
      </c>
      <c r="Z6" s="1">
        <f t="shared" si="10"/>
        <v>0.89249999999999996</v>
      </c>
      <c r="AA6" s="3">
        <f t="shared" si="3"/>
        <v>8.258154059680777</v>
      </c>
      <c r="AB6" s="17">
        <f t="shared" si="11"/>
        <v>892.5</v>
      </c>
      <c r="BT6" s="4"/>
      <c r="BU6" s="5"/>
    </row>
    <row r="7" spans="1:73">
      <c r="B7" s="18">
        <v>4254</v>
      </c>
      <c r="C7" s="18">
        <v>4196</v>
      </c>
      <c r="D7" s="18">
        <v>149</v>
      </c>
      <c r="E7" s="1">
        <f t="shared" si="4"/>
        <v>0.14499999999999999</v>
      </c>
      <c r="F7" s="3">
        <f t="shared" si="0"/>
        <v>7.2205534863230403</v>
      </c>
      <c r="G7" s="17">
        <f t="shared" si="5"/>
        <v>145</v>
      </c>
      <c r="I7" s="18">
        <v>4240</v>
      </c>
      <c r="J7" s="18">
        <v>4152</v>
      </c>
      <c r="K7" s="18">
        <v>149</v>
      </c>
      <c r="L7" s="1">
        <f t="shared" si="6"/>
        <v>0.22</v>
      </c>
      <c r="M7" s="3">
        <f t="shared" si="1"/>
        <v>7.240038872691934</v>
      </c>
      <c r="N7" s="17">
        <f t="shared" si="7"/>
        <v>220</v>
      </c>
      <c r="P7" s="18">
        <v>4179</v>
      </c>
      <c r="Q7" s="18">
        <v>3931</v>
      </c>
      <c r="R7" s="18">
        <v>149</v>
      </c>
      <c r="S7" s="1">
        <f t="shared" si="8"/>
        <v>0.62</v>
      </c>
      <c r="T7" s="3">
        <f t="shared" si="2"/>
        <v>8.1022294725394239</v>
      </c>
      <c r="U7" s="17">
        <f t="shared" si="9"/>
        <v>620</v>
      </c>
      <c r="W7" s="18">
        <v>4212</v>
      </c>
      <c r="X7" s="18">
        <v>3853</v>
      </c>
      <c r="Y7" s="18">
        <v>149</v>
      </c>
      <c r="Z7" s="1">
        <f t="shared" si="10"/>
        <v>0.89749999999999996</v>
      </c>
      <c r="AA7" s="3">
        <f t="shared" si="3"/>
        <v>10.340041637751561</v>
      </c>
      <c r="AB7" s="17">
        <f t="shared" si="11"/>
        <v>897.5</v>
      </c>
      <c r="BT7" s="4"/>
      <c r="BU7" s="5"/>
    </row>
    <row r="8" spans="1:73">
      <c r="B8" s="18">
        <v>4237</v>
      </c>
      <c r="C8" s="18">
        <v>4179</v>
      </c>
      <c r="D8" s="18">
        <v>179</v>
      </c>
      <c r="E8" s="1">
        <f t="shared" si="4"/>
        <v>0.14499999999999999</v>
      </c>
      <c r="F8" s="3">
        <f t="shared" si="0"/>
        <v>8.6743562016900952</v>
      </c>
      <c r="G8" s="17">
        <f t="shared" si="5"/>
        <v>145</v>
      </c>
      <c r="I8" s="18">
        <v>4224</v>
      </c>
      <c r="J8" s="18">
        <v>4135</v>
      </c>
      <c r="K8" s="18">
        <v>179</v>
      </c>
      <c r="L8" s="1">
        <f t="shared" si="6"/>
        <v>0.2225</v>
      </c>
      <c r="M8" s="3">
        <f t="shared" si="1"/>
        <v>8.6977648202137985</v>
      </c>
      <c r="N8" s="17">
        <f t="shared" si="7"/>
        <v>222.5</v>
      </c>
      <c r="P8" s="18">
        <v>4162</v>
      </c>
      <c r="Q8" s="18">
        <v>3906</v>
      </c>
      <c r="R8" s="18">
        <v>179</v>
      </c>
      <c r="S8" s="1">
        <f t="shared" si="8"/>
        <v>0.64</v>
      </c>
      <c r="T8" s="3">
        <f t="shared" si="2"/>
        <v>9.7335508428493736</v>
      </c>
      <c r="U8" s="17">
        <f t="shared" si="9"/>
        <v>640</v>
      </c>
      <c r="W8" s="18">
        <v>4192</v>
      </c>
      <c r="X8" s="18">
        <v>3831</v>
      </c>
      <c r="Y8" s="18">
        <v>179</v>
      </c>
      <c r="Z8" s="1">
        <f t="shared" si="10"/>
        <v>0.90249999999999997</v>
      </c>
      <c r="AA8" s="3">
        <f t="shared" si="3"/>
        <v>12.421929215822345</v>
      </c>
      <c r="AB8" s="17">
        <f t="shared" si="11"/>
        <v>902.5</v>
      </c>
      <c r="BT8" s="4"/>
      <c r="BU8" s="5"/>
    </row>
    <row r="9" spans="1:73">
      <c r="B9" s="18">
        <v>4221</v>
      </c>
      <c r="C9" s="18">
        <v>4163</v>
      </c>
      <c r="D9" s="18">
        <v>209</v>
      </c>
      <c r="E9" s="1">
        <f t="shared" si="4"/>
        <v>0.14499999999999999</v>
      </c>
      <c r="F9" s="3">
        <f t="shared" si="0"/>
        <v>10.128158917057151</v>
      </c>
      <c r="G9" s="17">
        <f t="shared" si="5"/>
        <v>145</v>
      </c>
      <c r="I9" s="18">
        <v>4208</v>
      </c>
      <c r="J9" s="18">
        <v>4120</v>
      </c>
      <c r="K9" s="18">
        <v>209</v>
      </c>
      <c r="L9" s="1">
        <f t="shared" si="6"/>
        <v>0.22</v>
      </c>
      <c r="M9" s="3">
        <f t="shared" si="1"/>
        <v>10.155490767735666</v>
      </c>
      <c r="N9" s="17">
        <f t="shared" si="7"/>
        <v>220</v>
      </c>
      <c r="P9" s="18">
        <v>4145</v>
      </c>
      <c r="Q9" s="18">
        <v>3887</v>
      </c>
      <c r="R9" s="18">
        <v>209</v>
      </c>
      <c r="S9" s="1">
        <f t="shared" si="8"/>
        <v>0.64500000000000002</v>
      </c>
      <c r="T9" s="3">
        <f t="shared" si="2"/>
        <v>11.364872213159325</v>
      </c>
      <c r="U9" s="17">
        <f t="shared" si="9"/>
        <v>645</v>
      </c>
      <c r="W9" s="18">
        <v>4171</v>
      </c>
      <c r="X9" s="18">
        <v>3803</v>
      </c>
      <c r="Y9" s="18">
        <v>209</v>
      </c>
      <c r="Z9" s="1">
        <f t="shared" si="10"/>
        <v>0.92</v>
      </c>
      <c r="AA9" s="3">
        <f t="shared" si="3"/>
        <v>14.503816793893129</v>
      </c>
      <c r="AB9" s="17">
        <f t="shared" si="11"/>
        <v>920</v>
      </c>
      <c r="BT9" s="4"/>
      <c r="BU9" s="5"/>
    </row>
    <row r="10" spans="1:73">
      <c r="B10" s="18">
        <v>4205</v>
      </c>
      <c r="C10" s="18">
        <v>4146</v>
      </c>
      <c r="D10" s="18">
        <v>239</v>
      </c>
      <c r="E10" s="1">
        <f t="shared" si="4"/>
        <v>0.14749999999999999</v>
      </c>
      <c r="F10" s="3">
        <f t="shared" si="0"/>
        <v>11.581961632424205</v>
      </c>
      <c r="G10" s="17">
        <f t="shared" si="5"/>
        <v>147.5</v>
      </c>
      <c r="I10" s="18">
        <v>4192</v>
      </c>
      <c r="J10" s="18">
        <v>4103</v>
      </c>
      <c r="K10" s="18">
        <v>239</v>
      </c>
      <c r="L10" s="1">
        <f t="shared" si="6"/>
        <v>0.2225</v>
      </c>
      <c r="M10" s="3">
        <f t="shared" si="1"/>
        <v>11.613216715257533</v>
      </c>
      <c r="N10" s="17">
        <f t="shared" si="7"/>
        <v>222.5</v>
      </c>
      <c r="P10" s="18">
        <v>4129</v>
      </c>
      <c r="Q10" s="18">
        <v>3870</v>
      </c>
      <c r="R10" s="18">
        <v>239</v>
      </c>
      <c r="S10" s="1">
        <f t="shared" si="8"/>
        <v>0.64749999999999996</v>
      </c>
      <c r="T10" s="3">
        <f t="shared" si="2"/>
        <v>12.996193583469276</v>
      </c>
      <c r="U10" s="17">
        <f t="shared" si="9"/>
        <v>647.5</v>
      </c>
      <c r="W10" s="18">
        <v>4147</v>
      </c>
      <c r="X10" s="18">
        <v>3764</v>
      </c>
      <c r="Y10" s="18">
        <v>239</v>
      </c>
      <c r="Z10" s="1">
        <f t="shared" si="10"/>
        <v>0.95750000000000002</v>
      </c>
      <c r="AA10" s="3">
        <f t="shared" si="3"/>
        <v>16.585704371963914</v>
      </c>
      <c r="AB10" s="17">
        <f t="shared" si="11"/>
        <v>957.5</v>
      </c>
      <c r="BT10" s="4"/>
      <c r="BU10" s="5"/>
    </row>
    <row r="11" spans="1:73">
      <c r="B11" s="18">
        <v>4190</v>
      </c>
      <c r="C11" s="18">
        <v>4130</v>
      </c>
      <c r="D11" s="18">
        <v>269</v>
      </c>
      <c r="E11" s="1">
        <f t="shared" si="4"/>
        <v>0.15</v>
      </c>
      <c r="F11" s="3">
        <f t="shared" si="0"/>
        <v>13.035764347791259</v>
      </c>
      <c r="G11" s="17">
        <f t="shared" si="5"/>
        <v>150</v>
      </c>
      <c r="I11" s="18">
        <v>4177</v>
      </c>
      <c r="J11" s="18">
        <v>4088</v>
      </c>
      <c r="K11" s="18">
        <v>269</v>
      </c>
      <c r="L11" s="1">
        <f t="shared" si="6"/>
        <v>0.2225</v>
      </c>
      <c r="M11" s="3">
        <f t="shared" si="1"/>
        <v>13.070942662779398</v>
      </c>
      <c r="N11" s="17">
        <f t="shared" si="7"/>
        <v>222.5</v>
      </c>
      <c r="P11" s="18">
        <v>4114</v>
      </c>
      <c r="Q11" s="18">
        <v>3854</v>
      </c>
      <c r="R11" s="18">
        <v>269</v>
      </c>
      <c r="S11" s="1">
        <f t="shared" si="8"/>
        <v>0.65</v>
      </c>
      <c r="T11" s="3">
        <f t="shared" si="2"/>
        <v>14.627514953779228</v>
      </c>
      <c r="U11" s="17">
        <f t="shared" si="9"/>
        <v>650</v>
      </c>
      <c r="W11" s="18">
        <v>4118</v>
      </c>
      <c r="X11" s="18">
        <v>3709</v>
      </c>
      <c r="Y11" s="18">
        <v>269</v>
      </c>
      <c r="Z11" s="1">
        <f t="shared" si="10"/>
        <v>1.0225</v>
      </c>
      <c r="AA11" s="3">
        <f t="shared" si="3"/>
        <v>18.667591950034698</v>
      </c>
      <c r="AB11" s="17">
        <f t="shared" si="11"/>
        <v>1022.5</v>
      </c>
      <c r="BT11" s="4"/>
      <c r="BU11" s="5"/>
    </row>
    <row r="12" spans="1:73">
      <c r="B12" s="18">
        <v>4174</v>
      </c>
      <c r="C12" s="18">
        <v>4114</v>
      </c>
      <c r="D12" s="18">
        <v>298</v>
      </c>
      <c r="E12" s="1">
        <f t="shared" si="4"/>
        <v>0.15</v>
      </c>
      <c r="F12" s="3">
        <f t="shared" si="0"/>
        <v>14.441106972646081</v>
      </c>
      <c r="G12" s="17">
        <f t="shared" si="5"/>
        <v>150</v>
      </c>
      <c r="I12" s="18">
        <v>4161</v>
      </c>
      <c r="J12" s="18">
        <v>4072</v>
      </c>
      <c r="K12" s="18">
        <v>298</v>
      </c>
      <c r="L12" s="1">
        <f t="shared" si="6"/>
        <v>0.2225</v>
      </c>
      <c r="M12" s="3">
        <f t="shared" si="1"/>
        <v>14.480077745383868</v>
      </c>
      <c r="N12" s="17">
        <f t="shared" si="7"/>
        <v>222.5</v>
      </c>
      <c r="P12" s="18">
        <v>4100</v>
      </c>
      <c r="Q12" s="18">
        <v>3837</v>
      </c>
      <c r="R12" s="18">
        <v>298</v>
      </c>
      <c r="S12" s="1">
        <f t="shared" si="8"/>
        <v>0.65749999999999997</v>
      </c>
      <c r="T12" s="3">
        <f t="shared" si="2"/>
        <v>16.204458945078848</v>
      </c>
      <c r="U12" s="17">
        <f t="shared" si="9"/>
        <v>657.5</v>
      </c>
      <c r="W12" s="18">
        <v>4086</v>
      </c>
      <c r="X12" s="18">
        <v>3645</v>
      </c>
      <c r="Y12" s="18">
        <v>298</v>
      </c>
      <c r="Z12" s="1">
        <f t="shared" si="10"/>
        <v>1.1025</v>
      </c>
      <c r="AA12" s="3">
        <f t="shared" si="3"/>
        <v>20.680083275503122</v>
      </c>
      <c r="AB12" s="17">
        <f t="shared" si="11"/>
        <v>1102.5</v>
      </c>
      <c r="BT12" s="4"/>
      <c r="BU12" s="5"/>
    </row>
    <row r="13" spans="1:73">
      <c r="B13" s="18">
        <v>4158</v>
      </c>
      <c r="C13" s="18">
        <v>4098</v>
      </c>
      <c r="D13" s="18">
        <v>328</v>
      </c>
      <c r="E13" s="1">
        <f t="shared" si="4"/>
        <v>0.15</v>
      </c>
      <c r="F13" s="3">
        <f t="shared" si="0"/>
        <v>15.894909688013135</v>
      </c>
      <c r="G13" s="17">
        <f t="shared" si="5"/>
        <v>150</v>
      </c>
      <c r="I13" s="18">
        <v>4146</v>
      </c>
      <c r="J13" s="18">
        <v>4056</v>
      </c>
      <c r="K13" s="18">
        <v>328</v>
      </c>
      <c r="L13" s="1">
        <f t="shared" si="6"/>
        <v>0.22500000000000001</v>
      </c>
      <c r="M13" s="3">
        <f t="shared" si="1"/>
        <v>15.937803692905733</v>
      </c>
      <c r="N13" s="17">
        <f t="shared" si="7"/>
        <v>225</v>
      </c>
      <c r="P13" s="18">
        <v>4090</v>
      </c>
      <c r="Q13" s="18">
        <v>3821</v>
      </c>
      <c r="R13" s="18">
        <v>328</v>
      </c>
      <c r="S13" s="1">
        <f t="shared" si="8"/>
        <v>0.67249999999999999</v>
      </c>
      <c r="T13" s="3">
        <f t="shared" si="2"/>
        <v>17.835780315388799</v>
      </c>
      <c r="U13" s="17">
        <f t="shared" si="9"/>
        <v>672.5</v>
      </c>
      <c r="W13" s="18">
        <v>4059</v>
      </c>
      <c r="X13" s="18">
        <v>3584</v>
      </c>
      <c r="Y13" s="18">
        <v>328</v>
      </c>
      <c r="Z13" s="1">
        <f t="shared" si="10"/>
        <v>1.1875</v>
      </c>
      <c r="AA13" s="3">
        <f t="shared" si="3"/>
        <v>22.761970853573906</v>
      </c>
      <c r="AB13" s="17">
        <f t="shared" si="11"/>
        <v>1187.5</v>
      </c>
      <c r="BT13" s="4"/>
      <c r="BU13" s="5"/>
    </row>
    <row r="14" spans="1:73">
      <c r="B14" s="18">
        <v>4144</v>
      </c>
      <c r="C14" s="18">
        <v>4083</v>
      </c>
      <c r="D14" s="18">
        <v>358</v>
      </c>
      <c r="E14" s="1">
        <f t="shared" si="4"/>
        <v>0.1525</v>
      </c>
      <c r="F14" s="3">
        <f t="shared" si="0"/>
        <v>17.34871240338019</v>
      </c>
      <c r="G14" s="17">
        <f t="shared" si="5"/>
        <v>152.5</v>
      </c>
      <c r="I14" s="18">
        <v>4131</v>
      </c>
      <c r="J14" s="18">
        <v>4039</v>
      </c>
      <c r="K14" s="18">
        <v>358</v>
      </c>
      <c r="L14" s="1">
        <f t="shared" si="6"/>
        <v>0.23</v>
      </c>
      <c r="M14" s="3">
        <f t="shared" si="1"/>
        <v>17.395529640427597</v>
      </c>
      <c r="N14" s="17">
        <f t="shared" si="7"/>
        <v>230</v>
      </c>
      <c r="P14" s="18">
        <v>4082</v>
      </c>
      <c r="Q14" s="18">
        <v>3805</v>
      </c>
      <c r="R14" s="18">
        <v>358</v>
      </c>
      <c r="S14" s="1">
        <f t="shared" si="8"/>
        <v>0.6925</v>
      </c>
      <c r="T14" s="3">
        <f t="shared" si="2"/>
        <v>19.467101685698747</v>
      </c>
      <c r="U14" s="17">
        <f t="shared" si="9"/>
        <v>692.5</v>
      </c>
      <c r="W14" s="18">
        <v>4031</v>
      </c>
      <c r="X14" s="18">
        <v>3532</v>
      </c>
      <c r="Y14" s="18">
        <v>358</v>
      </c>
      <c r="Z14" s="1">
        <f t="shared" si="10"/>
        <v>1.2475000000000001</v>
      </c>
      <c r="AA14" s="3">
        <f t="shared" si="3"/>
        <v>24.843858431644691</v>
      </c>
      <c r="AB14" s="17">
        <f t="shared" si="11"/>
        <v>1247.5</v>
      </c>
      <c r="BT14" s="4"/>
      <c r="BU14" s="5"/>
    </row>
    <row r="15" spans="1:73">
      <c r="B15" s="18">
        <v>4128</v>
      </c>
      <c r="C15" s="18">
        <v>4068</v>
      </c>
      <c r="D15" s="18">
        <v>388</v>
      </c>
      <c r="E15" s="1">
        <f t="shared" si="4"/>
        <v>0.15</v>
      </c>
      <c r="F15" s="3">
        <f t="shared" si="0"/>
        <v>18.802515118747245</v>
      </c>
      <c r="G15" s="17">
        <f t="shared" si="5"/>
        <v>150</v>
      </c>
      <c r="I15" s="18">
        <v>4116</v>
      </c>
      <c r="J15" s="18">
        <v>4023</v>
      </c>
      <c r="K15" s="18">
        <v>388</v>
      </c>
      <c r="L15" s="1">
        <f t="shared" si="6"/>
        <v>0.23250000000000001</v>
      </c>
      <c r="M15" s="3">
        <f t="shared" si="1"/>
        <v>18.853255587949466</v>
      </c>
      <c r="N15" s="17">
        <f t="shared" si="7"/>
        <v>232.5</v>
      </c>
      <c r="P15" s="18">
        <v>4069</v>
      </c>
      <c r="Q15" s="18">
        <v>3791</v>
      </c>
      <c r="R15" s="18">
        <v>388</v>
      </c>
      <c r="S15" s="1">
        <f t="shared" si="8"/>
        <v>0.69499999999999995</v>
      </c>
      <c r="T15" s="3">
        <f t="shared" si="2"/>
        <v>21.098423056008698</v>
      </c>
      <c r="U15" s="17">
        <f t="shared" si="9"/>
        <v>695</v>
      </c>
      <c r="W15" s="18">
        <v>4001</v>
      </c>
      <c r="X15" s="18">
        <v>3494</v>
      </c>
      <c r="Y15" s="18">
        <v>388</v>
      </c>
      <c r="Z15" s="1">
        <f t="shared" si="10"/>
        <v>1.2675000000000001</v>
      </c>
      <c r="AA15" s="3">
        <f t="shared" si="3"/>
        <v>26.925746009715475</v>
      </c>
      <c r="AB15" s="17">
        <f t="shared" si="11"/>
        <v>1267.5</v>
      </c>
    </row>
    <row r="16" spans="1:73">
      <c r="B16" s="18">
        <v>4113</v>
      </c>
      <c r="C16" s="18">
        <v>4052</v>
      </c>
      <c r="D16" s="18">
        <v>418</v>
      </c>
      <c r="E16" s="1">
        <f t="shared" si="4"/>
        <v>0.1525</v>
      </c>
      <c r="F16" s="3">
        <f t="shared" si="0"/>
        <v>20.256317834114302</v>
      </c>
      <c r="G16" s="17">
        <f t="shared" si="5"/>
        <v>152.5</v>
      </c>
      <c r="I16" s="18">
        <v>4100</v>
      </c>
      <c r="J16" s="18">
        <v>4008</v>
      </c>
      <c r="K16" s="18">
        <v>418</v>
      </c>
      <c r="L16" s="1">
        <f t="shared" si="6"/>
        <v>0.23</v>
      </c>
      <c r="M16" s="3">
        <f t="shared" si="1"/>
        <v>20.310981535471331</v>
      </c>
      <c r="N16" s="17">
        <f t="shared" si="7"/>
        <v>230</v>
      </c>
      <c r="P16" s="18">
        <v>4045</v>
      </c>
      <c r="Q16" s="18">
        <v>3774</v>
      </c>
      <c r="R16" s="18">
        <v>418</v>
      </c>
      <c r="S16" s="1">
        <f t="shared" si="8"/>
        <v>0.67749999999999999</v>
      </c>
      <c r="T16" s="3">
        <f t="shared" si="2"/>
        <v>22.72974442631865</v>
      </c>
      <c r="U16" s="17">
        <f t="shared" si="9"/>
        <v>677.5</v>
      </c>
      <c r="W16" s="18">
        <v>3976</v>
      </c>
      <c r="X16" s="18">
        <v>3471</v>
      </c>
      <c r="Y16" s="18">
        <v>418</v>
      </c>
      <c r="Z16" s="1">
        <f t="shared" si="10"/>
        <v>1.2625</v>
      </c>
      <c r="AA16" s="3">
        <f t="shared" si="3"/>
        <v>29.007633587786259</v>
      </c>
      <c r="AB16" s="17">
        <f t="shared" si="11"/>
        <v>1262.5</v>
      </c>
    </row>
    <row r="17" spans="2:28">
      <c r="B17" s="18">
        <v>4098</v>
      </c>
      <c r="C17" s="18">
        <v>4036</v>
      </c>
      <c r="D17" s="18">
        <v>448</v>
      </c>
      <c r="E17" s="1">
        <f t="shared" si="4"/>
        <v>0.155</v>
      </c>
      <c r="F17" s="3">
        <f t="shared" si="0"/>
        <v>21.710120549481353</v>
      </c>
      <c r="G17" s="17">
        <f t="shared" si="5"/>
        <v>155</v>
      </c>
      <c r="I17" s="18">
        <v>4087</v>
      </c>
      <c r="J17" s="18">
        <v>3994</v>
      </c>
      <c r="K17" s="18">
        <v>448</v>
      </c>
      <c r="L17" s="1">
        <f t="shared" si="6"/>
        <v>0.23250000000000001</v>
      </c>
      <c r="M17" s="3">
        <f t="shared" si="1"/>
        <v>21.768707482993197</v>
      </c>
      <c r="N17" s="17">
        <f t="shared" si="7"/>
        <v>232.5</v>
      </c>
      <c r="P17" s="18">
        <v>4016</v>
      </c>
      <c r="Q17" s="18">
        <v>3750</v>
      </c>
      <c r="R17" s="18">
        <v>448</v>
      </c>
      <c r="S17" s="1">
        <f t="shared" si="8"/>
        <v>0.66500000000000004</v>
      </c>
      <c r="T17" s="3">
        <f t="shared" si="2"/>
        <v>24.361065796628605</v>
      </c>
      <c r="U17" s="17">
        <f t="shared" si="9"/>
        <v>665</v>
      </c>
      <c r="W17" s="18">
        <v>3954</v>
      </c>
      <c r="X17" s="18">
        <v>3452</v>
      </c>
      <c r="Y17" s="18">
        <v>448</v>
      </c>
      <c r="Z17" s="1">
        <f t="shared" si="10"/>
        <v>1.2549999999999999</v>
      </c>
      <c r="AA17" s="3">
        <f t="shared" si="3"/>
        <v>31.089521165857043</v>
      </c>
      <c r="AB17" s="17">
        <f t="shared" si="11"/>
        <v>1255</v>
      </c>
    </row>
    <row r="18" spans="2:28">
      <c r="B18" s="18">
        <v>4084</v>
      </c>
      <c r="C18" s="18">
        <v>4022</v>
      </c>
      <c r="D18" s="18">
        <v>478</v>
      </c>
      <c r="E18" s="1">
        <f t="shared" si="4"/>
        <v>0.155</v>
      </c>
      <c r="F18" s="3">
        <f t="shared" si="0"/>
        <v>23.16392326484841</v>
      </c>
      <c r="G18" s="17">
        <f t="shared" si="5"/>
        <v>155</v>
      </c>
      <c r="I18" s="18">
        <v>4077</v>
      </c>
      <c r="J18" s="18">
        <v>3979</v>
      </c>
      <c r="K18" s="18">
        <v>478</v>
      </c>
      <c r="L18" s="1">
        <f t="shared" si="6"/>
        <v>0.245</v>
      </c>
      <c r="M18" s="3">
        <f t="shared" si="1"/>
        <v>23.226433430515065</v>
      </c>
      <c r="N18" s="17">
        <f t="shared" si="7"/>
        <v>245</v>
      </c>
      <c r="P18" s="18">
        <v>3994</v>
      </c>
      <c r="Q18" s="18">
        <v>3728</v>
      </c>
      <c r="R18" s="18">
        <v>478</v>
      </c>
      <c r="S18" s="1">
        <f t="shared" si="8"/>
        <v>0.66500000000000004</v>
      </c>
      <c r="T18" s="3">
        <f t="shared" si="2"/>
        <v>25.992387166938553</v>
      </c>
      <c r="U18" s="17">
        <f t="shared" si="9"/>
        <v>665</v>
      </c>
      <c r="W18" s="18">
        <v>3936</v>
      </c>
      <c r="X18" s="18">
        <v>3435</v>
      </c>
      <c r="Y18" s="18">
        <v>478</v>
      </c>
      <c r="Z18" s="1">
        <f t="shared" si="10"/>
        <v>1.2524999999999999</v>
      </c>
      <c r="AA18" s="3">
        <f t="shared" si="3"/>
        <v>33.171408743927827</v>
      </c>
      <c r="AB18" s="17">
        <f t="shared" si="11"/>
        <v>1252.5</v>
      </c>
    </row>
    <row r="19" spans="2:28">
      <c r="B19" s="18">
        <v>4070</v>
      </c>
      <c r="C19" s="18">
        <v>4007</v>
      </c>
      <c r="D19" s="18">
        <v>507</v>
      </c>
      <c r="E19" s="1">
        <f t="shared" si="4"/>
        <v>0.1575</v>
      </c>
      <c r="F19" s="3">
        <f t="shared" si="0"/>
        <v>24.569265889703232</v>
      </c>
      <c r="G19" s="17">
        <f t="shared" si="5"/>
        <v>157.5</v>
      </c>
      <c r="I19" s="18">
        <v>4071</v>
      </c>
      <c r="J19" s="18">
        <v>3968</v>
      </c>
      <c r="K19" s="18">
        <v>507</v>
      </c>
      <c r="L19" s="1">
        <f t="shared" si="6"/>
        <v>0.25750000000000001</v>
      </c>
      <c r="M19" s="3">
        <f t="shared" si="1"/>
        <v>24.635568513119534</v>
      </c>
      <c r="N19" s="17">
        <f t="shared" si="7"/>
        <v>257.5</v>
      </c>
      <c r="P19" s="18">
        <v>3977</v>
      </c>
      <c r="Q19" s="18">
        <v>3710</v>
      </c>
      <c r="R19" s="18">
        <v>507</v>
      </c>
      <c r="S19" s="1">
        <f t="shared" si="8"/>
        <v>0.66749999999999998</v>
      </c>
      <c r="T19" s="3">
        <f t="shared" si="2"/>
        <v>27.569331158238175</v>
      </c>
      <c r="U19" s="17">
        <f t="shared" si="9"/>
        <v>667.5</v>
      </c>
      <c r="W19" s="18">
        <v>3922</v>
      </c>
      <c r="X19" s="18">
        <v>3421</v>
      </c>
      <c r="Y19" s="18">
        <v>507</v>
      </c>
      <c r="Z19" s="1">
        <f t="shared" si="10"/>
        <v>1.2524999999999999</v>
      </c>
      <c r="AA19" s="3">
        <f t="shared" si="3"/>
        <v>35.183900069396252</v>
      </c>
      <c r="AB19" s="17">
        <f t="shared" si="11"/>
        <v>1252.5</v>
      </c>
    </row>
    <row r="20" spans="2:28">
      <c r="B20" s="18">
        <v>4056</v>
      </c>
      <c r="C20" s="18">
        <v>3993</v>
      </c>
      <c r="D20" s="18">
        <v>537</v>
      </c>
      <c r="E20" s="1">
        <f t="shared" si="4"/>
        <v>0.1575</v>
      </c>
      <c r="F20" s="3">
        <f t="shared" si="0"/>
        <v>26.023068605070286</v>
      </c>
      <c r="G20" s="17">
        <f t="shared" si="5"/>
        <v>157.5</v>
      </c>
      <c r="I20" s="18">
        <v>4055</v>
      </c>
      <c r="J20" s="18">
        <v>3954</v>
      </c>
      <c r="K20" s="18">
        <v>537</v>
      </c>
      <c r="L20" s="1">
        <f t="shared" si="6"/>
        <v>0.2525</v>
      </c>
      <c r="M20" s="3">
        <f t="shared" si="1"/>
        <v>26.093294460641399</v>
      </c>
      <c r="N20" s="17">
        <f t="shared" si="7"/>
        <v>252.5</v>
      </c>
      <c r="P20" s="18">
        <v>3964</v>
      </c>
      <c r="Q20" s="18">
        <v>3697</v>
      </c>
      <c r="R20" s="18">
        <v>537</v>
      </c>
      <c r="S20" s="1">
        <f t="shared" si="8"/>
        <v>0.66749999999999998</v>
      </c>
      <c r="T20" s="3">
        <f t="shared" si="2"/>
        <v>29.200652528548126</v>
      </c>
      <c r="U20" s="17">
        <f t="shared" si="9"/>
        <v>667.5</v>
      </c>
      <c r="W20" s="18">
        <v>3910</v>
      </c>
      <c r="X20" s="18">
        <v>3410</v>
      </c>
      <c r="Y20" s="18">
        <v>537</v>
      </c>
      <c r="Z20" s="1">
        <f t="shared" si="10"/>
        <v>1.25</v>
      </c>
      <c r="AA20" s="3">
        <f t="shared" si="3"/>
        <v>37.265787647467036</v>
      </c>
      <c r="AB20" s="17">
        <f t="shared" si="11"/>
        <v>1250</v>
      </c>
    </row>
    <row r="21" spans="2:28">
      <c r="B21" s="18">
        <v>4043</v>
      </c>
      <c r="C21" s="18">
        <v>3979</v>
      </c>
      <c r="D21" s="18">
        <v>567</v>
      </c>
      <c r="E21" s="1">
        <f t="shared" si="4"/>
        <v>0.16</v>
      </c>
      <c r="F21" s="3">
        <f t="shared" si="0"/>
        <v>27.47687132043734</v>
      </c>
      <c r="G21" s="17">
        <f t="shared" si="5"/>
        <v>160</v>
      </c>
      <c r="I21" s="18">
        <v>4030</v>
      </c>
      <c r="J21" s="18">
        <v>3932</v>
      </c>
      <c r="K21" s="18">
        <v>567</v>
      </c>
      <c r="L21" s="1">
        <f t="shared" si="6"/>
        <v>0.245</v>
      </c>
      <c r="M21" s="3">
        <f t="shared" si="1"/>
        <v>27.551020408163261</v>
      </c>
      <c r="N21" s="17">
        <f t="shared" si="7"/>
        <v>245</v>
      </c>
      <c r="P21" s="18">
        <v>3955</v>
      </c>
      <c r="Q21" s="18">
        <v>3686</v>
      </c>
      <c r="R21" s="18">
        <v>567</v>
      </c>
      <c r="S21" s="1">
        <f t="shared" si="8"/>
        <v>0.67249999999999999</v>
      </c>
      <c r="T21" s="3">
        <f t="shared" si="2"/>
        <v>30.831973898858074</v>
      </c>
      <c r="U21" s="17">
        <f t="shared" si="9"/>
        <v>672.5</v>
      </c>
      <c r="W21" s="18">
        <v>3901</v>
      </c>
      <c r="X21" s="18">
        <v>3400</v>
      </c>
      <c r="Y21" s="18">
        <v>567</v>
      </c>
      <c r="Z21" s="1">
        <f t="shared" si="10"/>
        <v>1.2524999999999999</v>
      </c>
      <c r="AA21" s="3">
        <f t="shared" si="3"/>
        <v>39.34767522553782</v>
      </c>
      <c r="AB21" s="17">
        <f t="shared" si="11"/>
        <v>1252.5</v>
      </c>
    </row>
    <row r="22" spans="2:28">
      <c r="B22" s="18">
        <v>4030</v>
      </c>
      <c r="C22" s="18">
        <v>3964</v>
      </c>
      <c r="D22" s="18">
        <v>597</v>
      </c>
      <c r="E22" s="1">
        <f t="shared" si="4"/>
        <v>0.16500000000000001</v>
      </c>
      <c r="F22" s="3">
        <f t="shared" si="0"/>
        <v>28.930674035804394</v>
      </c>
      <c r="G22" s="17">
        <f t="shared" si="5"/>
        <v>165</v>
      </c>
      <c r="I22" s="18">
        <v>4007</v>
      </c>
      <c r="J22" s="18">
        <v>3907</v>
      </c>
      <c r="K22" s="18">
        <v>597</v>
      </c>
      <c r="L22" s="1">
        <f t="shared" si="6"/>
        <v>0.25</v>
      </c>
      <c r="M22" s="3">
        <f t="shared" si="1"/>
        <v>29.008746355685133</v>
      </c>
      <c r="N22" s="17">
        <f t="shared" si="7"/>
        <v>250</v>
      </c>
      <c r="P22" s="18">
        <v>3945</v>
      </c>
      <c r="Q22" s="18">
        <v>3675</v>
      </c>
      <c r="R22" s="18">
        <v>597</v>
      </c>
      <c r="S22" s="1">
        <f t="shared" si="8"/>
        <v>0.67500000000000004</v>
      </c>
      <c r="T22" s="3">
        <f t="shared" si="2"/>
        <v>32.463295269168022</v>
      </c>
      <c r="U22" s="17">
        <f t="shared" si="9"/>
        <v>675</v>
      </c>
      <c r="W22" s="18">
        <v>3893</v>
      </c>
      <c r="X22" s="18">
        <v>3390</v>
      </c>
      <c r="Y22" s="18">
        <v>597</v>
      </c>
      <c r="Z22" s="1">
        <f t="shared" si="10"/>
        <v>1.2575000000000001</v>
      </c>
      <c r="AA22" s="3">
        <f t="shared" si="3"/>
        <v>41.429562803608604</v>
      </c>
      <c r="AB22" s="17">
        <f t="shared" si="11"/>
        <v>1257.5</v>
      </c>
    </row>
    <row r="23" spans="2:28">
      <c r="B23" s="18">
        <v>4015</v>
      </c>
      <c r="C23" s="18">
        <v>3950</v>
      </c>
      <c r="D23" s="18">
        <v>627</v>
      </c>
      <c r="E23" s="1">
        <f t="shared" si="4"/>
        <v>0.16250000000000001</v>
      </c>
      <c r="F23" s="3">
        <f t="shared" si="0"/>
        <v>30.384476751171452</v>
      </c>
      <c r="G23" s="17">
        <f t="shared" si="5"/>
        <v>162.5</v>
      </c>
      <c r="I23" s="18">
        <v>3991</v>
      </c>
      <c r="J23" s="18">
        <v>3890</v>
      </c>
      <c r="K23" s="18">
        <v>627</v>
      </c>
      <c r="L23" s="1">
        <f t="shared" si="6"/>
        <v>0.2525</v>
      </c>
      <c r="M23" s="3">
        <f t="shared" si="1"/>
        <v>30.466472303206999</v>
      </c>
      <c r="N23" s="17">
        <f t="shared" si="7"/>
        <v>252.5</v>
      </c>
      <c r="P23" s="18">
        <v>3935</v>
      </c>
      <c r="Q23" s="18">
        <v>3665</v>
      </c>
      <c r="R23" s="18">
        <v>627</v>
      </c>
      <c r="S23" s="1">
        <f t="shared" si="8"/>
        <v>0.67500000000000004</v>
      </c>
      <c r="T23" s="3">
        <f t="shared" si="2"/>
        <v>34.094616639477977</v>
      </c>
      <c r="U23" s="17">
        <f t="shared" si="9"/>
        <v>675</v>
      </c>
      <c r="W23" s="18">
        <v>3883</v>
      </c>
      <c r="X23" s="18">
        <v>3380</v>
      </c>
      <c r="Y23" s="18">
        <v>627</v>
      </c>
      <c r="Z23" s="1">
        <f t="shared" si="10"/>
        <v>1.2575000000000001</v>
      </c>
      <c r="AA23" s="3">
        <f t="shared" si="3"/>
        <v>43.511450381679388</v>
      </c>
      <c r="AB23" s="17">
        <f t="shared" si="11"/>
        <v>1257.5</v>
      </c>
    </row>
    <row r="24" spans="2:28">
      <c r="B24" s="18">
        <v>4004</v>
      </c>
      <c r="C24" s="18">
        <v>3937</v>
      </c>
      <c r="D24" s="18">
        <v>657</v>
      </c>
      <c r="E24" s="1">
        <f t="shared" si="4"/>
        <v>0.16750000000000001</v>
      </c>
      <c r="F24" s="3">
        <f t="shared" si="0"/>
        <v>31.838279466538506</v>
      </c>
      <c r="G24" s="17">
        <f t="shared" si="5"/>
        <v>167.5</v>
      </c>
      <c r="I24" s="18">
        <v>3979</v>
      </c>
      <c r="J24" s="18">
        <v>3877</v>
      </c>
      <c r="K24" s="18">
        <v>657</v>
      </c>
      <c r="L24" s="1">
        <f t="shared" si="6"/>
        <v>0.255</v>
      </c>
      <c r="M24" s="3">
        <f t="shared" si="1"/>
        <v>31.924198250728864</v>
      </c>
      <c r="N24" s="17">
        <f t="shared" si="7"/>
        <v>255</v>
      </c>
      <c r="P24" s="18">
        <v>3923</v>
      </c>
      <c r="Q24" s="18">
        <v>3657</v>
      </c>
      <c r="R24" s="18">
        <v>657</v>
      </c>
      <c r="S24" s="1">
        <f t="shared" si="8"/>
        <v>0.66500000000000004</v>
      </c>
      <c r="T24" s="3">
        <f t="shared" si="2"/>
        <v>35.725938009787924</v>
      </c>
      <c r="U24" s="17">
        <f t="shared" si="9"/>
        <v>665</v>
      </c>
      <c r="W24" s="18">
        <v>3876</v>
      </c>
      <c r="X24" s="18">
        <v>3372</v>
      </c>
      <c r="Y24" s="18">
        <v>657</v>
      </c>
      <c r="Z24" s="1">
        <f t="shared" si="10"/>
        <v>1.26</v>
      </c>
      <c r="AA24" s="3">
        <f t="shared" si="3"/>
        <v>45.593337959750173</v>
      </c>
      <c r="AB24" s="17">
        <f t="shared" si="11"/>
        <v>1260</v>
      </c>
    </row>
    <row r="25" spans="2:28">
      <c r="B25" s="18">
        <v>3992</v>
      </c>
      <c r="C25" s="18">
        <v>3925</v>
      </c>
      <c r="D25" s="18">
        <v>686</v>
      </c>
      <c r="E25" s="1">
        <f t="shared" si="4"/>
        <v>0.16750000000000001</v>
      </c>
      <c r="F25" s="3">
        <f t="shared" si="0"/>
        <v>33.243622091393327</v>
      </c>
      <c r="G25" s="17">
        <f t="shared" si="5"/>
        <v>167.5</v>
      </c>
      <c r="I25" s="18">
        <v>3973</v>
      </c>
      <c r="J25" s="18">
        <v>3867</v>
      </c>
      <c r="K25" s="18">
        <v>686</v>
      </c>
      <c r="L25" s="1">
        <f t="shared" si="6"/>
        <v>0.26500000000000001</v>
      </c>
      <c r="M25" s="3">
        <f t="shared" si="1"/>
        <v>33.333333333333329</v>
      </c>
      <c r="N25" s="17">
        <f t="shared" si="7"/>
        <v>265</v>
      </c>
      <c r="P25" s="18">
        <v>3910</v>
      </c>
      <c r="Q25" s="18">
        <v>3647</v>
      </c>
      <c r="R25" s="18">
        <v>686</v>
      </c>
      <c r="S25" s="1">
        <f t="shared" si="8"/>
        <v>0.65749999999999997</v>
      </c>
      <c r="T25" s="3">
        <f t="shared" si="2"/>
        <v>37.302882001087546</v>
      </c>
      <c r="U25" s="17">
        <f t="shared" si="9"/>
        <v>657.5</v>
      </c>
      <c r="W25" s="18">
        <v>3868</v>
      </c>
      <c r="X25" s="18">
        <v>3365</v>
      </c>
      <c r="Y25" s="18">
        <v>686</v>
      </c>
      <c r="Z25" s="1">
        <f t="shared" si="10"/>
        <v>1.2575000000000001</v>
      </c>
      <c r="AA25" s="3">
        <f t="shared" si="3"/>
        <v>47.605829285218597</v>
      </c>
      <c r="AB25" s="17">
        <f t="shared" si="11"/>
        <v>1257.5</v>
      </c>
    </row>
    <row r="26" spans="2:28">
      <c r="B26" s="18">
        <v>3981</v>
      </c>
      <c r="C26" s="18">
        <v>3912</v>
      </c>
      <c r="D26" s="18">
        <v>716</v>
      </c>
      <c r="E26" s="1">
        <f t="shared" si="4"/>
        <v>0.17249999999999999</v>
      </c>
      <c r="F26" s="3">
        <f t="shared" si="0"/>
        <v>34.697424806760381</v>
      </c>
      <c r="G26" s="17">
        <f t="shared" si="5"/>
        <v>172.5</v>
      </c>
      <c r="I26" s="18">
        <v>3967</v>
      </c>
      <c r="J26" s="18">
        <v>3859</v>
      </c>
      <c r="K26" s="18">
        <v>716</v>
      </c>
      <c r="L26" s="1">
        <f t="shared" si="6"/>
        <v>0.27</v>
      </c>
      <c r="M26" s="3">
        <f t="shared" si="1"/>
        <v>34.791059280855194</v>
      </c>
      <c r="N26" s="17">
        <f t="shared" si="7"/>
        <v>270</v>
      </c>
      <c r="P26" s="18">
        <v>3897</v>
      </c>
      <c r="Q26" s="18">
        <v>3638</v>
      </c>
      <c r="R26" s="18">
        <v>716</v>
      </c>
      <c r="S26" s="1">
        <f t="shared" si="8"/>
        <v>0.64749999999999996</v>
      </c>
      <c r="T26" s="3">
        <f t="shared" si="2"/>
        <v>38.934203371397494</v>
      </c>
      <c r="U26" s="17">
        <f t="shared" si="9"/>
        <v>647.5</v>
      </c>
      <c r="W26" s="18">
        <v>3860</v>
      </c>
      <c r="X26" s="18">
        <v>3356</v>
      </c>
      <c r="Y26" s="18">
        <v>716</v>
      </c>
      <c r="Z26" s="1">
        <f t="shared" si="10"/>
        <v>1.26</v>
      </c>
      <c r="AA26" s="3">
        <f t="shared" si="3"/>
        <v>49.687716863289381</v>
      </c>
      <c r="AB26" s="17">
        <f t="shared" si="11"/>
        <v>1260</v>
      </c>
    </row>
    <row r="27" spans="2:28">
      <c r="B27" s="18">
        <v>3969</v>
      </c>
      <c r="C27" s="18">
        <v>3900</v>
      </c>
      <c r="D27" s="18">
        <v>746</v>
      </c>
      <c r="E27" s="1">
        <f t="shared" si="4"/>
        <v>0.17249999999999999</v>
      </c>
      <c r="F27" s="3">
        <f t="shared" si="0"/>
        <v>36.151227522127435</v>
      </c>
      <c r="G27" s="17">
        <f t="shared" si="5"/>
        <v>172.5</v>
      </c>
      <c r="I27" s="18">
        <v>3959</v>
      </c>
      <c r="J27" s="18">
        <v>3852</v>
      </c>
      <c r="K27" s="18">
        <v>746</v>
      </c>
      <c r="L27" s="1">
        <f t="shared" si="6"/>
        <v>0.26750000000000002</v>
      </c>
      <c r="M27" s="3">
        <f t="shared" si="1"/>
        <v>36.248785228377066</v>
      </c>
      <c r="N27" s="17">
        <f t="shared" si="7"/>
        <v>267.5</v>
      </c>
      <c r="P27" s="18">
        <v>3885</v>
      </c>
      <c r="Q27" s="18">
        <v>3627</v>
      </c>
      <c r="R27" s="18">
        <v>746</v>
      </c>
      <c r="S27" s="1">
        <f t="shared" si="8"/>
        <v>0.64500000000000002</v>
      </c>
      <c r="T27" s="3">
        <f t="shared" si="2"/>
        <v>40.565524741707449</v>
      </c>
      <c r="U27" s="17">
        <f t="shared" si="9"/>
        <v>645</v>
      </c>
      <c r="W27" s="18">
        <v>3853</v>
      </c>
      <c r="X27" s="18">
        <v>3347</v>
      </c>
      <c r="Y27" s="18">
        <v>746</v>
      </c>
      <c r="Z27" s="1">
        <f t="shared" si="10"/>
        <v>1.2649999999999999</v>
      </c>
      <c r="AA27" s="3">
        <f t="shared" si="3"/>
        <v>51.769604441360158</v>
      </c>
      <c r="AB27" s="17">
        <f t="shared" si="11"/>
        <v>1265</v>
      </c>
    </row>
    <row r="28" spans="2:28">
      <c r="B28" s="18">
        <v>3959</v>
      </c>
      <c r="C28" s="18">
        <v>3887</v>
      </c>
      <c r="D28" s="18">
        <v>776</v>
      </c>
      <c r="E28" s="1">
        <f t="shared" si="4"/>
        <v>0.18</v>
      </c>
      <c r="F28" s="3">
        <f t="shared" si="0"/>
        <v>37.605030237494489</v>
      </c>
      <c r="G28" s="17">
        <f t="shared" si="5"/>
        <v>180</v>
      </c>
      <c r="I28" s="18">
        <v>3950</v>
      </c>
      <c r="J28" s="18">
        <v>3843</v>
      </c>
      <c r="K28" s="18">
        <v>776</v>
      </c>
      <c r="L28" s="1">
        <f t="shared" si="6"/>
        <v>0.26750000000000002</v>
      </c>
      <c r="M28" s="3">
        <f t="shared" si="1"/>
        <v>37.706511175898932</v>
      </c>
      <c r="N28" s="17">
        <f t="shared" si="7"/>
        <v>267.5</v>
      </c>
      <c r="P28" s="18">
        <v>3873</v>
      </c>
      <c r="Q28" s="18">
        <v>3618</v>
      </c>
      <c r="R28" s="18">
        <v>776</v>
      </c>
      <c r="S28" s="1">
        <f t="shared" si="8"/>
        <v>0.63749999999999996</v>
      </c>
      <c r="T28" s="3">
        <f t="shared" si="2"/>
        <v>42.196846112017397</v>
      </c>
      <c r="U28" s="17">
        <f t="shared" si="9"/>
        <v>637.5</v>
      </c>
      <c r="W28" s="18">
        <v>3846</v>
      </c>
      <c r="X28" s="18">
        <v>3336</v>
      </c>
      <c r="Y28" s="18">
        <v>776</v>
      </c>
      <c r="Z28" s="1">
        <f t="shared" si="10"/>
        <v>1.2749999999999999</v>
      </c>
      <c r="AA28" s="3">
        <f t="shared" si="3"/>
        <v>53.85149201943095</v>
      </c>
      <c r="AB28" s="17">
        <f t="shared" si="11"/>
        <v>1275</v>
      </c>
    </row>
    <row r="29" spans="2:28">
      <c r="B29" s="18">
        <v>3948</v>
      </c>
      <c r="C29" s="18">
        <v>3875</v>
      </c>
      <c r="D29" s="18">
        <v>806</v>
      </c>
      <c r="E29" s="1">
        <f t="shared" si="4"/>
        <v>0.1825</v>
      </c>
      <c r="F29" s="3">
        <f t="shared" si="0"/>
        <v>39.058832952861543</v>
      </c>
      <c r="G29" s="17">
        <f t="shared" si="5"/>
        <v>182.5</v>
      </c>
      <c r="I29" s="18">
        <v>3939</v>
      </c>
      <c r="J29" s="18">
        <v>3831</v>
      </c>
      <c r="K29" s="18">
        <v>806</v>
      </c>
      <c r="L29" s="1">
        <f t="shared" si="6"/>
        <v>0.27</v>
      </c>
      <c r="M29" s="3">
        <f t="shared" si="1"/>
        <v>39.164237123420797</v>
      </c>
      <c r="N29" s="17">
        <f t="shared" si="7"/>
        <v>270</v>
      </c>
      <c r="P29" s="18">
        <v>3862</v>
      </c>
      <c r="Q29" s="18">
        <v>3608</v>
      </c>
      <c r="R29" s="18">
        <v>806</v>
      </c>
      <c r="S29" s="1">
        <f t="shared" si="8"/>
        <v>0.63500000000000001</v>
      </c>
      <c r="T29" s="3">
        <f t="shared" si="2"/>
        <v>43.828167482327352</v>
      </c>
      <c r="U29" s="17">
        <f t="shared" si="9"/>
        <v>635</v>
      </c>
      <c r="W29" s="18">
        <v>3839</v>
      </c>
      <c r="X29" s="18">
        <v>3330</v>
      </c>
      <c r="Y29" s="18">
        <v>806</v>
      </c>
      <c r="Z29" s="1">
        <f t="shared" si="10"/>
        <v>1.2725</v>
      </c>
      <c r="AA29" s="3">
        <f t="shared" si="3"/>
        <v>55.933379597501734</v>
      </c>
      <c r="AB29" s="17">
        <f t="shared" si="11"/>
        <v>1272.5</v>
      </c>
    </row>
    <row r="30" spans="2:28">
      <c r="B30" s="18">
        <v>3938</v>
      </c>
      <c r="C30" s="18">
        <v>3862</v>
      </c>
      <c r="D30" s="18">
        <v>836</v>
      </c>
      <c r="E30" s="1">
        <f t="shared" si="4"/>
        <v>0.19</v>
      </c>
      <c r="F30" s="3">
        <f t="shared" si="0"/>
        <v>40.512635668228604</v>
      </c>
      <c r="G30" s="17">
        <f t="shared" si="5"/>
        <v>190</v>
      </c>
      <c r="I30" s="18">
        <v>3927</v>
      </c>
      <c r="J30" s="18">
        <v>3821</v>
      </c>
      <c r="K30" s="18">
        <v>836</v>
      </c>
      <c r="L30" s="1">
        <f t="shared" si="6"/>
        <v>0.26500000000000001</v>
      </c>
      <c r="M30" s="3">
        <f t="shared" si="1"/>
        <v>40.621963070942662</v>
      </c>
      <c r="N30" s="17">
        <f t="shared" si="7"/>
        <v>265</v>
      </c>
      <c r="P30" s="18">
        <v>3854</v>
      </c>
      <c r="Q30" s="18">
        <v>3599</v>
      </c>
      <c r="R30" s="18">
        <v>836</v>
      </c>
      <c r="S30" s="1">
        <f t="shared" si="8"/>
        <v>0.63749999999999996</v>
      </c>
      <c r="T30" s="3">
        <f t="shared" si="2"/>
        <v>45.4594888526373</v>
      </c>
      <c r="U30" s="17">
        <f t="shared" si="9"/>
        <v>637.5</v>
      </c>
      <c r="W30" s="18">
        <v>3832</v>
      </c>
      <c r="X30" s="18">
        <v>3320</v>
      </c>
      <c r="Y30" s="18">
        <v>836</v>
      </c>
      <c r="Z30" s="1">
        <f t="shared" si="10"/>
        <v>1.28</v>
      </c>
      <c r="AA30" s="3">
        <f t="shared" si="3"/>
        <v>58.015267175572518</v>
      </c>
      <c r="AB30" s="17">
        <f t="shared" si="11"/>
        <v>1280</v>
      </c>
    </row>
    <row r="31" spans="2:28">
      <c r="B31" s="18">
        <v>3927</v>
      </c>
      <c r="C31" s="18">
        <v>3850</v>
      </c>
      <c r="D31" s="18">
        <v>866</v>
      </c>
      <c r="E31" s="1">
        <f t="shared" si="4"/>
        <v>0.1925</v>
      </c>
      <c r="F31" s="3">
        <f t="shared" si="0"/>
        <v>41.966438383595658</v>
      </c>
      <c r="G31" s="17">
        <f t="shared" si="5"/>
        <v>192.5</v>
      </c>
      <c r="I31" s="18">
        <v>3914</v>
      </c>
      <c r="J31" s="18">
        <v>3810</v>
      </c>
      <c r="K31" s="18">
        <v>866</v>
      </c>
      <c r="L31" s="1">
        <f t="shared" si="6"/>
        <v>0.26</v>
      </c>
      <c r="M31" s="3">
        <f t="shared" si="1"/>
        <v>42.079689018464528</v>
      </c>
      <c r="N31" s="17">
        <f t="shared" si="7"/>
        <v>260</v>
      </c>
      <c r="P31" s="18">
        <v>3846</v>
      </c>
      <c r="Q31" s="18">
        <v>3589</v>
      </c>
      <c r="R31" s="18">
        <v>866</v>
      </c>
      <c r="S31" s="1">
        <f t="shared" si="8"/>
        <v>0.64249999999999996</v>
      </c>
      <c r="T31" s="3">
        <f t="shared" si="2"/>
        <v>47.090810222947255</v>
      </c>
      <c r="U31" s="17">
        <f t="shared" si="9"/>
        <v>642.5</v>
      </c>
      <c r="W31" s="18">
        <v>3825</v>
      </c>
      <c r="X31" s="18">
        <v>3310</v>
      </c>
      <c r="Y31" s="18">
        <v>866</v>
      </c>
      <c r="Z31" s="1">
        <f t="shared" si="10"/>
        <v>1.2875000000000001</v>
      </c>
      <c r="AA31" s="3">
        <f t="shared" si="3"/>
        <v>60.097154753643302</v>
      </c>
      <c r="AB31" s="17">
        <f t="shared" si="11"/>
        <v>1287.5</v>
      </c>
    </row>
    <row r="32" spans="2:28">
      <c r="B32" s="18">
        <v>3915</v>
      </c>
      <c r="C32" s="18">
        <v>3839</v>
      </c>
      <c r="D32" s="18">
        <v>895</v>
      </c>
      <c r="E32" s="1">
        <f t="shared" si="4"/>
        <v>0.19</v>
      </c>
      <c r="F32" s="3">
        <f t="shared" si="0"/>
        <v>43.371781008450476</v>
      </c>
      <c r="G32" s="17">
        <f t="shared" si="5"/>
        <v>190</v>
      </c>
      <c r="I32" s="18">
        <v>3898</v>
      </c>
      <c r="J32" s="18">
        <v>3799</v>
      </c>
      <c r="K32" s="18">
        <v>895</v>
      </c>
      <c r="L32" s="1">
        <f t="shared" si="6"/>
        <v>0.2475</v>
      </c>
      <c r="M32" s="3">
        <f t="shared" si="1"/>
        <v>43.488824101069</v>
      </c>
      <c r="N32" s="17">
        <f t="shared" si="7"/>
        <v>247.5</v>
      </c>
      <c r="P32" s="18">
        <v>3839</v>
      </c>
      <c r="Q32" s="18">
        <v>3581</v>
      </c>
      <c r="R32" s="18">
        <v>895</v>
      </c>
      <c r="S32" s="1">
        <f t="shared" si="8"/>
        <v>0.64500000000000002</v>
      </c>
      <c r="T32" s="3">
        <f t="shared" si="2"/>
        <v>48.66775421424687</v>
      </c>
      <c r="U32" s="17">
        <f t="shared" si="9"/>
        <v>645</v>
      </c>
      <c r="W32" s="18">
        <v>3819</v>
      </c>
      <c r="X32" s="18">
        <v>3301</v>
      </c>
      <c r="Y32" s="18">
        <v>895</v>
      </c>
      <c r="Z32" s="1">
        <f t="shared" si="10"/>
        <v>1.2949999999999999</v>
      </c>
      <c r="AA32" s="3">
        <f t="shared" si="3"/>
        <v>62.109646079111727</v>
      </c>
      <c r="AB32" s="17">
        <f t="shared" si="11"/>
        <v>1295</v>
      </c>
    </row>
    <row r="33" spans="2:28">
      <c r="B33" s="18">
        <v>3896</v>
      </c>
      <c r="C33" s="18">
        <v>3828</v>
      </c>
      <c r="D33" s="18">
        <v>925</v>
      </c>
      <c r="E33" s="1">
        <f t="shared" si="4"/>
        <v>0.17</v>
      </c>
      <c r="F33" s="3">
        <f t="shared" si="0"/>
        <v>44.82558372381753</v>
      </c>
      <c r="G33" s="17">
        <f t="shared" si="5"/>
        <v>170</v>
      </c>
      <c r="I33" s="18">
        <v>3881</v>
      </c>
      <c r="J33" s="18">
        <v>3789</v>
      </c>
      <c r="K33" s="18">
        <v>925</v>
      </c>
      <c r="L33" s="1">
        <f t="shared" si="6"/>
        <v>0.23</v>
      </c>
      <c r="M33" s="3">
        <f t="shared" si="1"/>
        <v>44.946550048590865</v>
      </c>
      <c r="N33" s="17">
        <f t="shared" si="7"/>
        <v>230</v>
      </c>
      <c r="P33" s="18">
        <v>3833</v>
      </c>
      <c r="Q33" s="18">
        <v>3573</v>
      </c>
      <c r="R33" s="18">
        <v>925</v>
      </c>
      <c r="S33" s="1">
        <f t="shared" si="8"/>
        <v>0.65</v>
      </c>
      <c r="T33" s="3">
        <f t="shared" si="2"/>
        <v>50.299075584556832</v>
      </c>
      <c r="U33" s="17">
        <f t="shared" si="9"/>
        <v>650</v>
      </c>
      <c r="W33" s="18">
        <v>3812</v>
      </c>
      <c r="X33" s="18">
        <v>3293</v>
      </c>
      <c r="Y33" s="18">
        <v>925</v>
      </c>
      <c r="Z33" s="1">
        <f t="shared" si="10"/>
        <v>1.2975000000000001</v>
      </c>
      <c r="AA33" s="3">
        <f t="shared" si="3"/>
        <v>64.191533657182504</v>
      </c>
      <c r="AB33" s="17">
        <f t="shared" si="11"/>
        <v>1297.5</v>
      </c>
    </row>
    <row r="34" spans="2:28">
      <c r="B34" s="18">
        <v>3877</v>
      </c>
      <c r="C34" s="18">
        <v>3816</v>
      </c>
      <c r="D34" s="18">
        <v>955</v>
      </c>
      <c r="E34" s="1">
        <f t="shared" si="4"/>
        <v>0.1525</v>
      </c>
      <c r="F34" s="3">
        <f t="shared" ref="F34:F61" si="12">D34/$D$83*100</f>
        <v>46.279386439184591</v>
      </c>
      <c r="G34" s="17">
        <f t="shared" si="5"/>
        <v>152.5</v>
      </c>
      <c r="I34" s="18">
        <v>3869</v>
      </c>
      <c r="J34" s="18">
        <v>3780</v>
      </c>
      <c r="K34" s="18">
        <v>955</v>
      </c>
      <c r="L34" s="1">
        <f t="shared" si="6"/>
        <v>0.2225</v>
      </c>
      <c r="M34" s="3">
        <f t="shared" ref="M34:M61" si="13">K34/$K$83*100</f>
        <v>46.40427599611273</v>
      </c>
      <c r="N34" s="17">
        <f t="shared" si="7"/>
        <v>222.5</v>
      </c>
      <c r="P34" s="18">
        <v>3826</v>
      </c>
      <c r="Q34" s="18">
        <v>3564</v>
      </c>
      <c r="R34" s="18">
        <v>955</v>
      </c>
      <c r="S34" s="1">
        <f t="shared" si="8"/>
        <v>0.65500000000000003</v>
      </c>
      <c r="T34" s="3">
        <f t="shared" ref="T34:T61" si="14">R34/$R$83*100</f>
        <v>51.930396954866772</v>
      </c>
      <c r="U34" s="17">
        <f t="shared" si="9"/>
        <v>655</v>
      </c>
      <c r="W34" s="18">
        <v>3806</v>
      </c>
      <c r="X34" s="18">
        <v>3283</v>
      </c>
      <c r="Y34" s="18">
        <v>955</v>
      </c>
      <c r="Z34" s="1">
        <f t="shared" si="10"/>
        <v>1.3075000000000001</v>
      </c>
      <c r="AA34" s="3">
        <f t="shared" ref="AA34:AA61" si="15">(Y34)/$Y$83*100</f>
        <v>66.273421235253295</v>
      </c>
      <c r="AB34" s="17">
        <f t="shared" si="11"/>
        <v>1307.5</v>
      </c>
    </row>
    <row r="35" spans="2:28">
      <c r="B35" s="18">
        <v>3865</v>
      </c>
      <c r="C35" s="18">
        <v>3806</v>
      </c>
      <c r="D35" s="18">
        <v>985</v>
      </c>
      <c r="E35" s="1">
        <f t="shared" si="4"/>
        <v>0.14749999999999999</v>
      </c>
      <c r="F35" s="3">
        <f t="shared" si="12"/>
        <v>47.733189154551638</v>
      </c>
      <c r="G35" s="17">
        <f t="shared" si="5"/>
        <v>147.5</v>
      </c>
      <c r="I35" s="18">
        <v>3858</v>
      </c>
      <c r="J35" s="18">
        <v>3771</v>
      </c>
      <c r="K35" s="18">
        <v>985</v>
      </c>
      <c r="L35" s="1">
        <f t="shared" si="6"/>
        <v>0.2175</v>
      </c>
      <c r="M35" s="3">
        <f t="shared" si="13"/>
        <v>47.862001943634596</v>
      </c>
      <c r="N35" s="17">
        <f t="shared" si="7"/>
        <v>217.5</v>
      </c>
      <c r="P35" s="18">
        <v>3820</v>
      </c>
      <c r="Q35" s="18">
        <v>3557</v>
      </c>
      <c r="R35" s="18">
        <v>985</v>
      </c>
      <c r="S35" s="1">
        <f t="shared" si="8"/>
        <v>0.65749999999999997</v>
      </c>
      <c r="T35" s="3">
        <f t="shared" si="14"/>
        <v>53.56171832517672</v>
      </c>
      <c r="U35" s="17">
        <f t="shared" si="9"/>
        <v>657.5</v>
      </c>
      <c r="W35" s="18">
        <v>3800</v>
      </c>
      <c r="X35" s="18">
        <v>3275</v>
      </c>
      <c r="Y35" s="18">
        <v>985</v>
      </c>
      <c r="Z35" s="1">
        <f t="shared" si="10"/>
        <v>1.3125</v>
      </c>
      <c r="AA35" s="3">
        <f t="shared" si="15"/>
        <v>68.355308813324072</v>
      </c>
      <c r="AB35" s="17">
        <f t="shared" si="11"/>
        <v>1312.5</v>
      </c>
    </row>
    <row r="36" spans="2:28">
      <c r="B36" s="18">
        <v>3855</v>
      </c>
      <c r="C36" s="18">
        <v>3798</v>
      </c>
      <c r="D36" s="18">
        <v>1015</v>
      </c>
      <c r="E36" s="1">
        <f t="shared" si="4"/>
        <v>0.14249999999999999</v>
      </c>
      <c r="F36" s="3">
        <f t="shared" si="12"/>
        <v>49.186991869918693</v>
      </c>
      <c r="G36" s="17">
        <f t="shared" si="5"/>
        <v>142.5</v>
      </c>
      <c r="I36" s="18">
        <v>3849</v>
      </c>
      <c r="J36" s="18">
        <v>3763</v>
      </c>
      <c r="K36" s="18">
        <v>1015</v>
      </c>
      <c r="L36" s="1">
        <f t="shared" si="6"/>
        <v>0.215</v>
      </c>
      <c r="M36" s="3">
        <f t="shared" si="13"/>
        <v>49.319727891156461</v>
      </c>
      <c r="N36" s="17">
        <f t="shared" si="7"/>
        <v>215</v>
      </c>
      <c r="P36" s="18">
        <v>3815</v>
      </c>
      <c r="Q36" s="18">
        <v>3549</v>
      </c>
      <c r="R36" s="18">
        <v>1015</v>
      </c>
      <c r="S36" s="1">
        <f t="shared" si="8"/>
        <v>0.66500000000000004</v>
      </c>
      <c r="T36" s="3">
        <f t="shared" si="14"/>
        <v>55.193039695486675</v>
      </c>
      <c r="U36" s="17">
        <f t="shared" si="9"/>
        <v>665</v>
      </c>
      <c r="W36" s="18">
        <v>3794</v>
      </c>
      <c r="X36" s="18">
        <v>3265</v>
      </c>
      <c r="Y36" s="18">
        <v>1015</v>
      </c>
      <c r="Z36" s="1">
        <f t="shared" si="10"/>
        <v>1.3225</v>
      </c>
      <c r="AA36" s="3">
        <f t="shared" si="15"/>
        <v>70.437196391394863</v>
      </c>
      <c r="AB36" s="17">
        <f t="shared" si="11"/>
        <v>1322.5</v>
      </c>
    </row>
    <row r="37" spans="2:28">
      <c r="B37" s="18">
        <v>3848</v>
      </c>
      <c r="C37" s="18">
        <v>3790</v>
      </c>
      <c r="D37" s="18">
        <v>1045</v>
      </c>
      <c r="E37" s="1">
        <f t="shared" si="4"/>
        <v>0.14499999999999999</v>
      </c>
      <c r="F37" s="3">
        <f t="shared" si="12"/>
        <v>50.640794585285754</v>
      </c>
      <c r="G37" s="17">
        <f t="shared" si="5"/>
        <v>145</v>
      </c>
      <c r="I37" s="18">
        <v>3841</v>
      </c>
      <c r="J37" s="18">
        <v>3756</v>
      </c>
      <c r="K37" s="18">
        <v>1045</v>
      </c>
      <c r="L37" s="1">
        <f t="shared" si="6"/>
        <v>0.21249999999999999</v>
      </c>
      <c r="M37" s="3">
        <f t="shared" si="13"/>
        <v>50.777453838678333</v>
      </c>
      <c r="N37" s="17">
        <f t="shared" si="7"/>
        <v>212.5</v>
      </c>
      <c r="P37" s="18">
        <v>3809</v>
      </c>
      <c r="Q37" s="18">
        <v>3542</v>
      </c>
      <c r="R37" s="18">
        <v>1045</v>
      </c>
      <c r="S37" s="1">
        <f t="shared" si="8"/>
        <v>0.66749999999999998</v>
      </c>
      <c r="T37" s="3">
        <f t="shared" si="14"/>
        <v>56.824361065796623</v>
      </c>
      <c r="U37" s="17">
        <f t="shared" si="9"/>
        <v>667.5</v>
      </c>
      <c r="W37" s="18">
        <v>3788</v>
      </c>
      <c r="X37" s="18">
        <v>3257</v>
      </c>
      <c r="Y37" s="18">
        <v>1045</v>
      </c>
      <c r="Z37" s="1">
        <f t="shared" si="10"/>
        <v>1.3274999999999999</v>
      </c>
      <c r="AA37" s="3">
        <f t="shared" si="15"/>
        <v>72.51908396946564</v>
      </c>
      <c r="AB37" s="17">
        <f t="shared" si="11"/>
        <v>1327.5</v>
      </c>
    </row>
    <row r="38" spans="2:28">
      <c r="B38" s="18">
        <v>3840</v>
      </c>
      <c r="C38" s="18">
        <v>3782</v>
      </c>
      <c r="D38" s="18">
        <v>1074</v>
      </c>
      <c r="E38" s="1">
        <f t="shared" si="4"/>
        <v>0.14499999999999999</v>
      </c>
      <c r="F38" s="3">
        <f t="shared" si="12"/>
        <v>52.046137210140571</v>
      </c>
      <c r="G38" s="17">
        <f t="shared" si="5"/>
        <v>145</v>
      </c>
      <c r="I38" s="18">
        <v>3834</v>
      </c>
      <c r="J38" s="18">
        <v>3749</v>
      </c>
      <c r="K38" s="18">
        <v>1074</v>
      </c>
      <c r="L38" s="1">
        <f t="shared" si="6"/>
        <v>0.21249999999999999</v>
      </c>
      <c r="M38" s="3">
        <f t="shared" si="13"/>
        <v>52.186588921282798</v>
      </c>
      <c r="N38" s="17">
        <f t="shared" si="7"/>
        <v>212.5</v>
      </c>
      <c r="P38" s="18">
        <v>3804</v>
      </c>
      <c r="Q38" s="18">
        <v>3535</v>
      </c>
      <c r="R38" s="18">
        <v>1074</v>
      </c>
      <c r="S38" s="1">
        <f t="shared" si="8"/>
        <v>0.67249999999999999</v>
      </c>
      <c r="T38" s="3">
        <f t="shared" si="14"/>
        <v>58.401305057096252</v>
      </c>
      <c r="U38" s="17">
        <f t="shared" si="9"/>
        <v>672.5</v>
      </c>
      <c r="W38" s="18">
        <v>3782</v>
      </c>
      <c r="X38" s="18">
        <v>3245</v>
      </c>
      <c r="Y38" s="18">
        <v>1074</v>
      </c>
      <c r="Z38" s="1">
        <f t="shared" si="10"/>
        <v>1.3425</v>
      </c>
      <c r="AA38" s="3">
        <f t="shared" si="15"/>
        <v>74.531575294934072</v>
      </c>
      <c r="AB38" s="17">
        <f t="shared" si="11"/>
        <v>1342.5</v>
      </c>
    </row>
    <row r="39" spans="2:28">
      <c r="B39" s="18">
        <v>3833</v>
      </c>
      <c r="C39" s="18">
        <v>3775</v>
      </c>
      <c r="D39" s="18">
        <v>1104</v>
      </c>
      <c r="E39" s="1">
        <f t="shared" si="4"/>
        <v>0.14499999999999999</v>
      </c>
      <c r="F39" s="3">
        <f t="shared" si="12"/>
        <v>53.499939925507626</v>
      </c>
      <c r="G39" s="17">
        <f t="shared" si="5"/>
        <v>145</v>
      </c>
      <c r="I39" s="18">
        <v>3828</v>
      </c>
      <c r="J39" s="18">
        <v>3742</v>
      </c>
      <c r="K39" s="18">
        <v>1104</v>
      </c>
      <c r="L39" s="1">
        <f t="shared" si="6"/>
        <v>0.215</v>
      </c>
      <c r="M39" s="3">
        <f t="shared" si="13"/>
        <v>53.644314868804663</v>
      </c>
      <c r="N39" s="17">
        <f t="shared" si="7"/>
        <v>215</v>
      </c>
      <c r="P39" s="18">
        <v>3800</v>
      </c>
      <c r="Q39" s="18">
        <v>3529</v>
      </c>
      <c r="R39" s="18">
        <v>1104</v>
      </c>
      <c r="S39" s="1">
        <f t="shared" si="8"/>
        <v>0.67749999999999999</v>
      </c>
      <c r="T39" s="3">
        <f t="shared" si="14"/>
        <v>60.0326264274062</v>
      </c>
      <c r="U39" s="17">
        <f t="shared" si="9"/>
        <v>677.5</v>
      </c>
      <c r="W39" s="18">
        <v>3773</v>
      </c>
      <c r="X39" s="18">
        <v>3230</v>
      </c>
      <c r="Y39" s="18">
        <v>1104</v>
      </c>
      <c r="Z39" s="1">
        <f t="shared" si="10"/>
        <v>1.3574999999999999</v>
      </c>
      <c r="AA39" s="3">
        <f t="shared" si="15"/>
        <v>76.613462873004863</v>
      </c>
      <c r="AB39" s="17">
        <f t="shared" si="11"/>
        <v>1357.5</v>
      </c>
    </row>
    <row r="40" spans="2:28">
      <c r="B40" s="18">
        <v>3826</v>
      </c>
      <c r="C40" s="18">
        <v>3768</v>
      </c>
      <c r="D40" s="18">
        <v>1134</v>
      </c>
      <c r="E40" s="1">
        <f t="shared" si="4"/>
        <v>0.14499999999999999</v>
      </c>
      <c r="F40" s="3">
        <f t="shared" si="12"/>
        <v>54.95374264087468</v>
      </c>
      <c r="G40" s="17">
        <f t="shared" si="5"/>
        <v>145</v>
      </c>
      <c r="I40" s="18">
        <v>3821</v>
      </c>
      <c r="J40" s="18">
        <v>3736</v>
      </c>
      <c r="K40" s="18">
        <v>1134</v>
      </c>
      <c r="L40" s="1">
        <f t="shared" si="6"/>
        <v>0.21249999999999999</v>
      </c>
      <c r="M40" s="3">
        <f t="shared" si="13"/>
        <v>55.102040816326522</v>
      </c>
      <c r="N40" s="17">
        <f t="shared" si="7"/>
        <v>212.5</v>
      </c>
      <c r="P40" s="18">
        <v>3797</v>
      </c>
      <c r="Q40" s="18">
        <v>3523</v>
      </c>
      <c r="R40" s="18">
        <v>1134</v>
      </c>
      <c r="S40" s="1">
        <f t="shared" si="8"/>
        <v>0.68500000000000005</v>
      </c>
      <c r="T40" s="3">
        <f t="shared" si="14"/>
        <v>61.663947797716148</v>
      </c>
      <c r="U40" s="17">
        <f t="shared" si="9"/>
        <v>685</v>
      </c>
      <c r="W40" s="18">
        <v>3765</v>
      </c>
      <c r="X40" s="18">
        <v>3215</v>
      </c>
      <c r="Y40" s="18">
        <v>1134</v>
      </c>
      <c r="Z40" s="1">
        <f t="shared" si="10"/>
        <v>1.375</v>
      </c>
      <c r="AA40" s="3">
        <f t="shared" si="15"/>
        <v>78.69535045107564</v>
      </c>
      <c r="AB40" s="17">
        <f t="shared" si="11"/>
        <v>1375</v>
      </c>
    </row>
    <row r="41" spans="2:28">
      <c r="B41" s="18">
        <v>3820</v>
      </c>
      <c r="C41" s="18">
        <v>3762</v>
      </c>
      <c r="D41" s="18">
        <v>1164</v>
      </c>
      <c r="E41" s="1">
        <f t="shared" si="4"/>
        <v>0.14499999999999999</v>
      </c>
      <c r="F41" s="3">
        <f t="shared" si="12"/>
        <v>56.407545356241741</v>
      </c>
      <c r="G41" s="17">
        <f t="shared" si="5"/>
        <v>145</v>
      </c>
      <c r="I41" s="18">
        <v>3815</v>
      </c>
      <c r="J41" s="18">
        <v>3729</v>
      </c>
      <c r="K41" s="18">
        <v>1164</v>
      </c>
      <c r="L41" s="1">
        <f t="shared" si="6"/>
        <v>0.215</v>
      </c>
      <c r="M41" s="3">
        <f t="shared" si="13"/>
        <v>56.559766763848394</v>
      </c>
      <c r="N41" s="17">
        <f t="shared" si="7"/>
        <v>215</v>
      </c>
      <c r="P41" s="18">
        <v>3792</v>
      </c>
      <c r="Q41" s="18">
        <v>3516</v>
      </c>
      <c r="R41" s="18">
        <v>1164</v>
      </c>
      <c r="S41" s="1">
        <f t="shared" si="8"/>
        <v>0.69</v>
      </c>
      <c r="T41" s="3">
        <f t="shared" si="14"/>
        <v>63.295269168026103</v>
      </c>
      <c r="U41" s="17">
        <f t="shared" si="9"/>
        <v>690</v>
      </c>
      <c r="W41" s="18">
        <v>3755</v>
      </c>
      <c r="X41" s="18">
        <v>3200</v>
      </c>
      <c r="Y41" s="18">
        <v>1164</v>
      </c>
      <c r="Z41" s="1">
        <f t="shared" si="10"/>
        <v>1.3875</v>
      </c>
      <c r="AA41" s="3">
        <f t="shared" si="15"/>
        <v>80.777238029146432</v>
      </c>
      <c r="AB41" s="17">
        <f t="shared" si="11"/>
        <v>1387.5</v>
      </c>
    </row>
    <row r="42" spans="2:28">
      <c r="B42" s="18">
        <v>3814</v>
      </c>
      <c r="C42" s="18">
        <v>3755</v>
      </c>
      <c r="D42" s="18">
        <v>1194</v>
      </c>
      <c r="E42" s="1">
        <f t="shared" si="4"/>
        <v>0.14749999999999999</v>
      </c>
      <c r="F42" s="3">
        <f t="shared" si="12"/>
        <v>57.861348071608788</v>
      </c>
      <c r="G42" s="17">
        <f t="shared" si="5"/>
        <v>147.5</v>
      </c>
      <c r="I42" s="18">
        <v>3810</v>
      </c>
      <c r="J42" s="18">
        <v>3724</v>
      </c>
      <c r="K42" s="18">
        <v>1194</v>
      </c>
      <c r="L42" s="1">
        <f t="shared" si="6"/>
        <v>0.215</v>
      </c>
      <c r="M42" s="3">
        <f t="shared" si="13"/>
        <v>58.017492711370267</v>
      </c>
      <c r="N42" s="17">
        <f t="shared" si="7"/>
        <v>215</v>
      </c>
      <c r="P42" s="18">
        <v>3789</v>
      </c>
      <c r="Q42" s="18">
        <v>3512</v>
      </c>
      <c r="R42" s="18">
        <v>1194</v>
      </c>
      <c r="S42" s="1">
        <f t="shared" si="8"/>
        <v>0.6925</v>
      </c>
      <c r="T42" s="3">
        <f t="shared" si="14"/>
        <v>64.926590538336043</v>
      </c>
      <c r="U42" s="17">
        <f t="shared" si="9"/>
        <v>692.5</v>
      </c>
      <c r="W42" s="18">
        <v>3747</v>
      </c>
      <c r="X42" s="18">
        <v>3199</v>
      </c>
      <c r="Y42" s="18">
        <v>1186</v>
      </c>
      <c r="Z42" s="1">
        <f t="shared" si="10"/>
        <v>1.37</v>
      </c>
      <c r="AA42" s="3">
        <f t="shared" si="15"/>
        <v>82.303955586398331</v>
      </c>
      <c r="AB42" s="17">
        <f t="shared" si="11"/>
        <v>1370</v>
      </c>
    </row>
    <row r="43" spans="2:28">
      <c r="B43" s="18">
        <v>3809</v>
      </c>
      <c r="C43" s="18">
        <v>3750</v>
      </c>
      <c r="D43" s="18">
        <v>1224</v>
      </c>
      <c r="E43" s="1">
        <f t="shared" si="4"/>
        <v>0.14749999999999999</v>
      </c>
      <c r="F43" s="3">
        <f t="shared" si="12"/>
        <v>59.315150786975849</v>
      </c>
      <c r="G43" s="17">
        <f t="shared" si="5"/>
        <v>147.5</v>
      </c>
      <c r="I43" s="18">
        <v>3806</v>
      </c>
      <c r="J43" s="18">
        <v>3718</v>
      </c>
      <c r="K43" s="18">
        <v>1224</v>
      </c>
      <c r="L43" s="1">
        <f t="shared" si="6"/>
        <v>0.22</v>
      </c>
      <c r="M43" s="3">
        <f t="shared" si="13"/>
        <v>59.475218658892125</v>
      </c>
      <c r="N43" s="17">
        <f t="shared" si="7"/>
        <v>220</v>
      </c>
      <c r="P43" s="18">
        <v>3787</v>
      </c>
      <c r="Q43" s="18">
        <v>3507</v>
      </c>
      <c r="R43" s="18">
        <v>1224</v>
      </c>
      <c r="S43" s="1">
        <f t="shared" si="8"/>
        <v>0.7</v>
      </c>
      <c r="T43" s="3">
        <f t="shared" si="14"/>
        <v>66.557911908646005</v>
      </c>
      <c r="U43" s="17">
        <f t="shared" si="9"/>
        <v>700</v>
      </c>
      <c r="W43" s="18">
        <v>3741</v>
      </c>
      <c r="X43" s="18">
        <v>3200</v>
      </c>
      <c r="Y43" s="18">
        <v>1204</v>
      </c>
      <c r="Z43" s="1">
        <f t="shared" si="10"/>
        <v>1.3525</v>
      </c>
      <c r="AA43" s="3">
        <f t="shared" si="15"/>
        <v>83.553088133240806</v>
      </c>
      <c r="AB43" s="17">
        <f t="shared" si="11"/>
        <v>1352.5</v>
      </c>
    </row>
    <row r="44" spans="2:28">
      <c r="B44" s="18">
        <v>3804</v>
      </c>
      <c r="C44" s="18">
        <v>3744</v>
      </c>
      <c r="D44" s="18">
        <v>1254</v>
      </c>
      <c r="E44" s="1">
        <f t="shared" si="4"/>
        <v>0.15</v>
      </c>
      <c r="F44" s="3">
        <f t="shared" si="12"/>
        <v>60.768953502342903</v>
      </c>
      <c r="G44" s="17">
        <f t="shared" si="5"/>
        <v>150</v>
      </c>
      <c r="I44" s="18">
        <v>3800</v>
      </c>
      <c r="J44" s="18">
        <v>3713</v>
      </c>
      <c r="K44" s="18">
        <v>1254</v>
      </c>
      <c r="L44" s="1">
        <f t="shared" si="6"/>
        <v>0.2175</v>
      </c>
      <c r="M44" s="3">
        <f t="shared" si="13"/>
        <v>60.932944606413997</v>
      </c>
      <c r="N44" s="17">
        <f t="shared" si="7"/>
        <v>217.5</v>
      </c>
      <c r="P44" s="18">
        <v>3784</v>
      </c>
      <c r="Q44" s="18">
        <v>3501</v>
      </c>
      <c r="R44" s="18">
        <v>1254</v>
      </c>
      <c r="S44" s="1">
        <f t="shared" si="8"/>
        <v>0.70750000000000002</v>
      </c>
      <c r="T44" s="3">
        <f t="shared" si="14"/>
        <v>68.189233278955953</v>
      </c>
      <c r="U44" s="17">
        <f t="shared" si="9"/>
        <v>707.5</v>
      </c>
      <c r="W44" s="18">
        <v>3734</v>
      </c>
      <c r="X44" s="18">
        <v>3200</v>
      </c>
      <c r="Y44" s="18">
        <v>1220</v>
      </c>
      <c r="Z44" s="1">
        <f t="shared" si="10"/>
        <v>1.335</v>
      </c>
      <c r="AA44" s="3">
        <f t="shared" si="15"/>
        <v>84.663428174878547</v>
      </c>
      <c r="AB44" s="17">
        <f t="shared" si="11"/>
        <v>1335</v>
      </c>
    </row>
    <row r="45" spans="2:28">
      <c r="B45" s="18">
        <v>3799</v>
      </c>
      <c r="C45" s="18">
        <v>3739</v>
      </c>
      <c r="D45" s="18">
        <v>1283</v>
      </c>
      <c r="E45" s="1">
        <f t="shared" si="4"/>
        <v>0.15</v>
      </c>
      <c r="F45" s="3">
        <f t="shared" si="12"/>
        <v>62.174296127197728</v>
      </c>
      <c r="G45" s="17">
        <f t="shared" si="5"/>
        <v>150</v>
      </c>
      <c r="I45" s="18">
        <v>3796</v>
      </c>
      <c r="J45" s="18">
        <v>3708</v>
      </c>
      <c r="K45" s="18">
        <v>1283</v>
      </c>
      <c r="L45" s="1">
        <f t="shared" si="6"/>
        <v>0.22</v>
      </c>
      <c r="M45" s="3">
        <f t="shared" si="13"/>
        <v>62.342079689018462</v>
      </c>
      <c r="N45" s="17">
        <f t="shared" si="7"/>
        <v>220</v>
      </c>
      <c r="P45" s="18">
        <v>3782</v>
      </c>
      <c r="Q45" s="18">
        <v>3494</v>
      </c>
      <c r="R45" s="18">
        <v>1283</v>
      </c>
      <c r="S45" s="1">
        <f t="shared" si="8"/>
        <v>0.72</v>
      </c>
      <c r="T45" s="3">
        <f t="shared" si="14"/>
        <v>69.766177270255568</v>
      </c>
      <c r="U45" s="17">
        <f t="shared" si="9"/>
        <v>720</v>
      </c>
      <c r="W45" s="18">
        <v>3730</v>
      </c>
      <c r="X45" s="18">
        <v>3199</v>
      </c>
      <c r="Y45" s="18">
        <v>1234</v>
      </c>
      <c r="Z45" s="1">
        <f t="shared" si="10"/>
        <v>1.3274999999999999</v>
      </c>
      <c r="AA45" s="3">
        <f t="shared" si="15"/>
        <v>85.634975711311583</v>
      </c>
      <c r="AB45" s="17">
        <f t="shared" si="11"/>
        <v>1327.5</v>
      </c>
    </row>
    <row r="46" spans="2:28">
      <c r="B46" s="18">
        <v>3795</v>
      </c>
      <c r="C46" s="18">
        <v>3734</v>
      </c>
      <c r="D46" s="18">
        <v>1313</v>
      </c>
      <c r="E46" s="1">
        <f t="shared" si="4"/>
        <v>0.1525</v>
      </c>
      <c r="F46" s="3">
        <f t="shared" si="12"/>
        <v>63.628098842564775</v>
      </c>
      <c r="G46" s="17">
        <f t="shared" si="5"/>
        <v>152.5</v>
      </c>
      <c r="I46" s="18">
        <v>3793</v>
      </c>
      <c r="J46" s="18">
        <v>3704</v>
      </c>
      <c r="K46" s="18">
        <v>1313</v>
      </c>
      <c r="L46" s="1">
        <f t="shared" si="6"/>
        <v>0.2225</v>
      </c>
      <c r="M46" s="3">
        <f t="shared" si="13"/>
        <v>63.799805636540327</v>
      </c>
      <c r="N46" s="17">
        <f t="shared" si="7"/>
        <v>222.5</v>
      </c>
      <c r="P46" s="18">
        <v>3779</v>
      </c>
      <c r="Q46" s="18">
        <v>3486</v>
      </c>
      <c r="R46" s="18">
        <v>1313</v>
      </c>
      <c r="S46" s="1">
        <f t="shared" si="8"/>
        <v>0.73250000000000004</v>
      </c>
      <c r="T46" s="3">
        <f t="shared" si="14"/>
        <v>71.39749864056553</v>
      </c>
      <c r="U46" s="17">
        <f t="shared" si="9"/>
        <v>732.5</v>
      </c>
      <c r="W46" s="18">
        <v>3725</v>
      </c>
      <c r="X46" s="18">
        <v>3200</v>
      </c>
      <c r="Y46" s="18">
        <v>1246</v>
      </c>
      <c r="Z46" s="1">
        <f t="shared" si="10"/>
        <v>1.3125</v>
      </c>
      <c r="AA46" s="3">
        <f t="shared" si="15"/>
        <v>86.467730742539899</v>
      </c>
      <c r="AB46" s="17">
        <f t="shared" si="11"/>
        <v>1312.5</v>
      </c>
    </row>
    <row r="47" spans="2:28">
      <c r="B47" s="18">
        <v>3791</v>
      </c>
      <c r="C47" s="18">
        <v>3729</v>
      </c>
      <c r="D47" s="18">
        <v>1343</v>
      </c>
      <c r="E47" s="1">
        <f t="shared" si="4"/>
        <v>0.155</v>
      </c>
      <c r="F47" s="3">
        <f t="shared" si="12"/>
        <v>65.081901557931829</v>
      </c>
      <c r="G47" s="17">
        <f t="shared" si="5"/>
        <v>155</v>
      </c>
      <c r="I47" s="18">
        <v>3788</v>
      </c>
      <c r="J47" s="18">
        <v>3700</v>
      </c>
      <c r="K47" s="18">
        <v>1343</v>
      </c>
      <c r="L47" s="1">
        <f t="shared" si="6"/>
        <v>0.22</v>
      </c>
      <c r="M47" s="3">
        <f t="shared" si="13"/>
        <v>65.257531584062207</v>
      </c>
      <c r="N47" s="17">
        <f t="shared" si="7"/>
        <v>220</v>
      </c>
      <c r="P47" s="18">
        <v>3776</v>
      </c>
      <c r="Q47" s="18">
        <v>3476</v>
      </c>
      <c r="R47" s="18">
        <v>1343</v>
      </c>
      <c r="S47" s="1">
        <f t="shared" si="8"/>
        <v>0.75</v>
      </c>
      <c r="T47" s="3">
        <f t="shared" si="14"/>
        <v>73.028820010875478</v>
      </c>
      <c r="U47" s="17">
        <f t="shared" si="9"/>
        <v>750</v>
      </c>
      <c r="W47" s="18">
        <v>3721</v>
      </c>
      <c r="X47" s="18">
        <v>3199</v>
      </c>
      <c r="Y47" s="18">
        <v>1258</v>
      </c>
      <c r="Z47" s="1">
        <f t="shared" si="10"/>
        <v>1.3049999999999999</v>
      </c>
      <c r="AA47" s="3">
        <f t="shared" si="15"/>
        <v>87.300485773768216</v>
      </c>
      <c r="AB47" s="17">
        <f t="shared" si="11"/>
        <v>1305</v>
      </c>
    </row>
    <row r="48" spans="2:28">
      <c r="B48" s="18">
        <v>3787</v>
      </c>
      <c r="C48" s="18">
        <v>3724</v>
      </c>
      <c r="D48" s="18">
        <v>1373</v>
      </c>
      <c r="E48" s="1">
        <f t="shared" si="4"/>
        <v>0.1575</v>
      </c>
      <c r="F48" s="3">
        <f t="shared" si="12"/>
        <v>66.53570427329889</v>
      </c>
      <c r="G48" s="17">
        <f t="shared" si="5"/>
        <v>157.5</v>
      </c>
      <c r="I48" s="18">
        <v>3785</v>
      </c>
      <c r="J48" s="18">
        <v>3697</v>
      </c>
      <c r="K48" s="18">
        <v>1373</v>
      </c>
      <c r="L48" s="1">
        <f t="shared" si="6"/>
        <v>0.22</v>
      </c>
      <c r="M48" s="3">
        <f t="shared" si="13"/>
        <v>66.715257531584058</v>
      </c>
      <c r="N48" s="17">
        <f t="shared" si="7"/>
        <v>220</v>
      </c>
      <c r="P48" s="18">
        <v>3773</v>
      </c>
      <c r="Q48" s="18">
        <v>3467</v>
      </c>
      <c r="R48" s="18">
        <v>1373</v>
      </c>
      <c r="S48" s="1">
        <f t="shared" si="8"/>
        <v>0.76500000000000001</v>
      </c>
      <c r="T48" s="3">
        <f t="shared" si="14"/>
        <v>74.660141381185426</v>
      </c>
      <c r="U48" s="17">
        <f t="shared" si="9"/>
        <v>765</v>
      </c>
      <c r="W48" s="18">
        <v>3717</v>
      </c>
      <c r="X48" s="18">
        <v>3200</v>
      </c>
      <c r="Y48" s="18">
        <v>1269</v>
      </c>
      <c r="Z48" s="1">
        <f t="shared" si="10"/>
        <v>1.2925</v>
      </c>
      <c r="AA48" s="3">
        <f t="shared" si="15"/>
        <v>88.063844552394173</v>
      </c>
      <c r="AB48" s="17">
        <f t="shared" si="11"/>
        <v>1292.5</v>
      </c>
    </row>
    <row r="49" spans="2:28">
      <c r="B49" s="18">
        <v>3783</v>
      </c>
      <c r="C49" s="18">
        <v>3720</v>
      </c>
      <c r="D49" s="18">
        <v>1403</v>
      </c>
      <c r="E49" s="1">
        <f t="shared" si="4"/>
        <v>0.1575</v>
      </c>
      <c r="F49" s="3">
        <f t="shared" si="12"/>
        <v>67.989506988665937</v>
      </c>
      <c r="G49" s="17">
        <f t="shared" si="5"/>
        <v>157.5</v>
      </c>
      <c r="I49" s="18">
        <v>3782</v>
      </c>
      <c r="J49" s="18">
        <v>3693</v>
      </c>
      <c r="K49" s="18">
        <v>1403</v>
      </c>
      <c r="L49" s="1">
        <f t="shared" si="6"/>
        <v>0.2225</v>
      </c>
      <c r="M49" s="3">
        <f t="shared" si="13"/>
        <v>68.172983479105937</v>
      </c>
      <c r="N49" s="17">
        <f t="shared" si="7"/>
        <v>222.5</v>
      </c>
      <c r="P49" s="18">
        <v>3768</v>
      </c>
      <c r="Q49" s="18">
        <v>3457</v>
      </c>
      <c r="R49" s="18">
        <v>1403</v>
      </c>
      <c r="S49" s="1">
        <f t="shared" si="8"/>
        <v>0.77749999999999997</v>
      </c>
      <c r="T49" s="3">
        <f t="shared" si="14"/>
        <v>76.291462751495374</v>
      </c>
      <c r="U49" s="17">
        <f t="shared" si="9"/>
        <v>777.5</v>
      </c>
      <c r="W49" s="18">
        <v>3715</v>
      </c>
      <c r="X49" s="18">
        <v>3199</v>
      </c>
      <c r="Y49" s="18">
        <v>1279</v>
      </c>
      <c r="Z49" s="1">
        <f t="shared" si="10"/>
        <v>1.29</v>
      </c>
      <c r="AA49" s="3">
        <f t="shared" si="15"/>
        <v>88.757807078417756</v>
      </c>
      <c r="AB49" s="17">
        <f t="shared" si="11"/>
        <v>1290</v>
      </c>
    </row>
    <row r="50" spans="2:28">
      <c r="B50" s="18">
        <v>3780</v>
      </c>
      <c r="C50" s="18">
        <v>3715</v>
      </c>
      <c r="D50" s="18">
        <v>1433</v>
      </c>
      <c r="E50" s="1">
        <f t="shared" si="4"/>
        <v>0.16250000000000001</v>
      </c>
      <c r="F50" s="3">
        <f t="shared" si="12"/>
        <v>69.443309704032998</v>
      </c>
      <c r="G50" s="17">
        <f t="shared" si="5"/>
        <v>162.5</v>
      </c>
      <c r="I50" s="18">
        <v>3779</v>
      </c>
      <c r="J50" s="18">
        <v>3690</v>
      </c>
      <c r="K50" s="18">
        <v>1433</v>
      </c>
      <c r="L50" s="1">
        <f t="shared" si="6"/>
        <v>0.2225</v>
      </c>
      <c r="M50" s="3">
        <f t="shared" si="13"/>
        <v>69.630709426627789</v>
      </c>
      <c r="N50" s="17">
        <f t="shared" si="7"/>
        <v>222.5</v>
      </c>
      <c r="P50" s="18">
        <v>3761</v>
      </c>
      <c r="Q50" s="18">
        <v>3443</v>
      </c>
      <c r="R50" s="18">
        <v>1433</v>
      </c>
      <c r="S50" s="1">
        <f t="shared" si="8"/>
        <v>0.79500000000000004</v>
      </c>
      <c r="T50" s="3">
        <f t="shared" si="14"/>
        <v>77.922784121805336</v>
      </c>
      <c r="U50" s="17">
        <f t="shared" si="9"/>
        <v>795</v>
      </c>
      <c r="W50" s="18">
        <v>3713</v>
      </c>
      <c r="X50" s="18">
        <v>3200</v>
      </c>
      <c r="Y50" s="18">
        <v>1289</v>
      </c>
      <c r="Z50" s="1">
        <f t="shared" si="10"/>
        <v>1.2825</v>
      </c>
      <c r="AA50" s="3">
        <f t="shared" si="15"/>
        <v>89.451769604441353</v>
      </c>
      <c r="AB50" s="17">
        <f t="shared" si="11"/>
        <v>1282.5</v>
      </c>
    </row>
    <row r="51" spans="2:28">
      <c r="B51" s="18">
        <v>3776</v>
      </c>
      <c r="C51" s="18">
        <v>3712</v>
      </c>
      <c r="D51" s="18">
        <v>1462</v>
      </c>
      <c r="E51" s="1">
        <f t="shared" si="4"/>
        <v>0.16</v>
      </c>
      <c r="F51" s="3">
        <f t="shared" si="12"/>
        <v>70.848652328887823</v>
      </c>
      <c r="G51" s="17">
        <f t="shared" si="5"/>
        <v>160</v>
      </c>
      <c r="I51" s="18">
        <v>3776</v>
      </c>
      <c r="J51" s="18">
        <v>3687</v>
      </c>
      <c r="K51" s="18">
        <v>1462</v>
      </c>
      <c r="L51" s="1">
        <f t="shared" si="6"/>
        <v>0.2225</v>
      </c>
      <c r="M51" s="3">
        <f t="shared" si="13"/>
        <v>71.039844509232267</v>
      </c>
      <c r="N51" s="17">
        <f t="shared" si="7"/>
        <v>222.5</v>
      </c>
      <c r="P51" s="18">
        <v>3754</v>
      </c>
      <c r="Q51" s="18">
        <v>3428</v>
      </c>
      <c r="R51" s="18">
        <v>1462</v>
      </c>
      <c r="S51" s="1">
        <f t="shared" si="8"/>
        <v>0.81499999999999995</v>
      </c>
      <c r="T51" s="3">
        <f t="shared" si="14"/>
        <v>79.49972811310495</v>
      </c>
      <c r="U51" s="17">
        <f t="shared" si="9"/>
        <v>815</v>
      </c>
      <c r="W51" s="18">
        <v>3712</v>
      </c>
      <c r="X51" s="18">
        <v>3200</v>
      </c>
      <c r="Y51" s="18">
        <v>1298</v>
      </c>
      <c r="Z51" s="1">
        <f t="shared" si="10"/>
        <v>1.28</v>
      </c>
      <c r="AA51" s="3">
        <f t="shared" si="15"/>
        <v>90.07633587786259</v>
      </c>
      <c r="AB51" s="17">
        <f t="shared" si="11"/>
        <v>1280</v>
      </c>
    </row>
    <row r="52" spans="2:28">
      <c r="B52" s="18">
        <v>3766</v>
      </c>
      <c r="C52" s="18">
        <v>3706</v>
      </c>
      <c r="D52" s="18">
        <v>1492</v>
      </c>
      <c r="E52" s="1">
        <f t="shared" si="4"/>
        <v>0.15</v>
      </c>
      <c r="F52" s="3">
        <f t="shared" si="12"/>
        <v>72.30245504425487</v>
      </c>
      <c r="G52" s="17">
        <f t="shared" si="5"/>
        <v>150</v>
      </c>
      <c r="I52" s="18">
        <v>3773</v>
      </c>
      <c r="J52" s="18">
        <v>3684</v>
      </c>
      <c r="K52" s="18">
        <v>1492</v>
      </c>
      <c r="L52" s="1">
        <f t="shared" si="6"/>
        <v>0.2225</v>
      </c>
      <c r="M52" s="3">
        <f t="shared" si="13"/>
        <v>72.497570456754133</v>
      </c>
      <c r="N52" s="17">
        <f t="shared" si="7"/>
        <v>222.5</v>
      </c>
      <c r="P52" s="18">
        <v>3744</v>
      </c>
      <c r="Q52" s="18">
        <v>3411</v>
      </c>
      <c r="R52" s="18">
        <v>1492</v>
      </c>
      <c r="S52" s="1">
        <f t="shared" si="8"/>
        <v>0.83250000000000002</v>
      </c>
      <c r="T52" s="3">
        <f t="shared" si="14"/>
        <v>81.131049483414898</v>
      </c>
      <c r="U52" s="17">
        <f t="shared" si="9"/>
        <v>832.5</v>
      </c>
      <c r="W52" s="18">
        <v>3711</v>
      </c>
      <c r="X52" s="18">
        <v>3199</v>
      </c>
      <c r="Y52" s="18">
        <v>1307</v>
      </c>
      <c r="Z52" s="1">
        <f t="shared" si="10"/>
        <v>1.28</v>
      </c>
      <c r="AA52" s="3">
        <f t="shared" si="15"/>
        <v>90.700902151283842</v>
      </c>
      <c r="AB52" s="17">
        <f t="shared" si="11"/>
        <v>1280</v>
      </c>
    </row>
    <row r="53" spans="2:28">
      <c r="B53" s="18">
        <v>3757</v>
      </c>
      <c r="C53" s="18">
        <v>3700</v>
      </c>
      <c r="D53" s="18">
        <v>1522</v>
      </c>
      <c r="E53" s="1">
        <f t="shared" si="4"/>
        <v>0.14249999999999999</v>
      </c>
      <c r="F53" s="3">
        <f t="shared" si="12"/>
        <v>73.756257759621917</v>
      </c>
      <c r="G53" s="17">
        <f t="shared" si="5"/>
        <v>142.5</v>
      </c>
      <c r="I53" s="18">
        <v>3771</v>
      </c>
      <c r="J53" s="18">
        <v>3682</v>
      </c>
      <c r="K53" s="18">
        <v>1522</v>
      </c>
      <c r="L53" s="1">
        <f t="shared" si="6"/>
        <v>0.2225</v>
      </c>
      <c r="M53" s="3">
        <f t="shared" si="13"/>
        <v>73.955296404275998</v>
      </c>
      <c r="N53" s="17">
        <f t="shared" si="7"/>
        <v>222.5</v>
      </c>
      <c r="P53" s="18">
        <v>3733</v>
      </c>
      <c r="Q53" s="18">
        <v>3392</v>
      </c>
      <c r="R53" s="18">
        <v>1522</v>
      </c>
      <c r="S53" s="1">
        <f t="shared" si="8"/>
        <v>0.85250000000000004</v>
      </c>
      <c r="T53" s="3">
        <f t="shared" si="14"/>
        <v>82.76237085372486</v>
      </c>
      <c r="U53" s="17">
        <f t="shared" si="9"/>
        <v>852.5</v>
      </c>
      <c r="W53" s="18">
        <v>3710</v>
      </c>
      <c r="X53" s="18">
        <v>3200</v>
      </c>
      <c r="Y53" s="18">
        <v>1316</v>
      </c>
      <c r="Z53" s="1">
        <f t="shared" si="10"/>
        <v>1.2749999999999999</v>
      </c>
      <c r="AA53" s="3">
        <f t="shared" si="15"/>
        <v>91.325468424705065</v>
      </c>
      <c r="AB53" s="17">
        <f t="shared" si="11"/>
        <v>1275</v>
      </c>
    </row>
    <row r="54" spans="2:28" ht="15" customHeight="1">
      <c r="B54" s="18">
        <v>3753</v>
      </c>
      <c r="C54" s="18">
        <v>3694</v>
      </c>
      <c r="D54" s="18">
        <v>1552</v>
      </c>
      <c r="E54" s="1">
        <f t="shared" si="4"/>
        <v>0.14749999999999999</v>
      </c>
      <c r="F54" s="3">
        <f t="shared" si="12"/>
        <v>75.210060474988978</v>
      </c>
      <c r="G54" s="17">
        <f t="shared" si="5"/>
        <v>147.5</v>
      </c>
      <c r="I54" s="18">
        <v>3768</v>
      </c>
      <c r="J54" s="18">
        <v>3679</v>
      </c>
      <c r="K54" s="18">
        <v>1552</v>
      </c>
      <c r="L54" s="1">
        <f t="shared" si="6"/>
        <v>0.2225</v>
      </c>
      <c r="M54" s="3">
        <f t="shared" si="13"/>
        <v>75.413022351797864</v>
      </c>
      <c r="N54" s="17">
        <f t="shared" si="7"/>
        <v>222.5</v>
      </c>
      <c r="P54" s="18">
        <v>3721</v>
      </c>
      <c r="Q54" s="18">
        <v>3371</v>
      </c>
      <c r="R54" s="18">
        <v>1552</v>
      </c>
      <c r="S54" s="1">
        <f t="shared" si="8"/>
        <v>0.875</v>
      </c>
      <c r="T54" s="3">
        <f t="shared" si="14"/>
        <v>84.393692224034794</v>
      </c>
      <c r="U54" s="17">
        <f t="shared" si="9"/>
        <v>875</v>
      </c>
      <c r="W54" s="18">
        <v>3708</v>
      </c>
      <c r="X54" s="18">
        <v>3199</v>
      </c>
      <c r="Y54" s="18">
        <v>1324</v>
      </c>
      <c r="Z54" s="1">
        <f t="shared" si="10"/>
        <v>1.2725</v>
      </c>
      <c r="AA54" s="3">
        <f t="shared" si="15"/>
        <v>91.880638445523942</v>
      </c>
      <c r="AB54" s="17">
        <f t="shared" si="11"/>
        <v>1272.5</v>
      </c>
    </row>
    <row r="55" spans="2:28">
      <c r="B55" s="18">
        <v>3749</v>
      </c>
      <c r="C55" s="18">
        <v>3689</v>
      </c>
      <c r="D55" s="18">
        <v>1582</v>
      </c>
      <c r="E55" s="1">
        <f t="shared" si="4"/>
        <v>0.15</v>
      </c>
      <c r="F55" s="3">
        <f t="shared" si="12"/>
        <v>76.663863190356039</v>
      </c>
      <c r="G55" s="17">
        <f t="shared" si="5"/>
        <v>150</v>
      </c>
      <c r="I55" s="18">
        <v>3764</v>
      </c>
      <c r="J55" s="18">
        <v>3675</v>
      </c>
      <c r="K55" s="18">
        <v>1582</v>
      </c>
      <c r="L55" s="1">
        <f t="shared" si="6"/>
        <v>0.2225</v>
      </c>
      <c r="M55" s="3">
        <f t="shared" si="13"/>
        <v>76.870748299319729</v>
      </c>
      <c r="N55" s="17">
        <f t="shared" si="7"/>
        <v>222.5</v>
      </c>
      <c r="P55" s="18">
        <v>3710</v>
      </c>
      <c r="Q55" s="18">
        <v>3350</v>
      </c>
      <c r="R55" s="18">
        <v>1582</v>
      </c>
      <c r="S55" s="1">
        <f t="shared" si="8"/>
        <v>0.9</v>
      </c>
      <c r="T55" s="3">
        <f t="shared" si="14"/>
        <v>86.025013594344756</v>
      </c>
      <c r="U55" s="17">
        <f t="shared" si="9"/>
        <v>900</v>
      </c>
      <c r="W55" s="18">
        <v>3708</v>
      </c>
      <c r="X55" s="18">
        <v>3200</v>
      </c>
      <c r="Y55" s="18">
        <v>1332</v>
      </c>
      <c r="Z55" s="1">
        <f t="shared" si="10"/>
        <v>1.27</v>
      </c>
      <c r="AA55" s="3">
        <f t="shared" si="15"/>
        <v>92.43580846634282</v>
      </c>
      <c r="AB55" s="17">
        <f t="shared" si="11"/>
        <v>1270</v>
      </c>
    </row>
    <row r="56" spans="2:28">
      <c r="B56" s="18">
        <v>3742</v>
      </c>
      <c r="C56" s="18">
        <v>3684</v>
      </c>
      <c r="D56" s="18">
        <v>1612</v>
      </c>
      <c r="E56" s="1">
        <f t="shared" si="4"/>
        <v>0.14499999999999999</v>
      </c>
      <c r="F56" s="3">
        <f t="shared" si="12"/>
        <v>78.117665905723086</v>
      </c>
      <c r="G56" s="17">
        <f t="shared" si="5"/>
        <v>145</v>
      </c>
      <c r="I56" s="18">
        <v>3758</v>
      </c>
      <c r="J56" s="18">
        <v>3669</v>
      </c>
      <c r="K56" s="18">
        <v>1612</v>
      </c>
      <c r="L56" s="1">
        <f t="shared" si="6"/>
        <v>0.2225</v>
      </c>
      <c r="M56" s="3">
        <f t="shared" si="13"/>
        <v>78.328474246841594</v>
      </c>
      <c r="N56" s="17">
        <f t="shared" si="7"/>
        <v>222.5</v>
      </c>
      <c r="P56" s="18">
        <v>3704</v>
      </c>
      <c r="Q56" s="18">
        <v>3334</v>
      </c>
      <c r="R56" s="18">
        <v>1612</v>
      </c>
      <c r="S56" s="1">
        <f t="shared" si="8"/>
        <v>0.92500000000000004</v>
      </c>
      <c r="T56" s="3">
        <f t="shared" si="14"/>
        <v>87.656334964654704</v>
      </c>
      <c r="U56" s="17">
        <f t="shared" si="9"/>
        <v>925</v>
      </c>
      <c r="W56" s="18">
        <v>3707</v>
      </c>
      <c r="X56" s="18">
        <v>3199</v>
      </c>
      <c r="Y56" s="18">
        <v>1340</v>
      </c>
      <c r="Z56" s="1">
        <f t="shared" si="10"/>
        <v>1.27</v>
      </c>
      <c r="AA56" s="3">
        <f t="shared" si="15"/>
        <v>92.990978487161698</v>
      </c>
      <c r="AB56" s="17">
        <f t="shared" si="11"/>
        <v>1270</v>
      </c>
    </row>
    <row r="57" spans="2:28">
      <c r="B57" s="18">
        <v>3736</v>
      </c>
      <c r="C57" s="18">
        <v>3678</v>
      </c>
      <c r="D57" s="18">
        <v>1642</v>
      </c>
      <c r="E57" s="1">
        <f t="shared" si="4"/>
        <v>0.14499999999999999</v>
      </c>
      <c r="F57" s="3">
        <f t="shared" si="12"/>
        <v>79.571468621090148</v>
      </c>
      <c r="G57" s="17">
        <f t="shared" si="5"/>
        <v>145</v>
      </c>
      <c r="I57" s="18">
        <v>3751</v>
      </c>
      <c r="J57" s="18">
        <v>3663</v>
      </c>
      <c r="K57" s="18">
        <v>1642</v>
      </c>
      <c r="L57" s="1">
        <f t="shared" si="6"/>
        <v>0.22</v>
      </c>
      <c r="M57" s="3">
        <f t="shared" si="13"/>
        <v>79.78620019436346</v>
      </c>
      <c r="N57" s="17">
        <f t="shared" si="7"/>
        <v>220</v>
      </c>
      <c r="P57" s="18">
        <v>3700</v>
      </c>
      <c r="Q57" s="18">
        <v>3318</v>
      </c>
      <c r="R57" s="18">
        <v>1642</v>
      </c>
      <c r="S57" s="1">
        <f t="shared" si="8"/>
        <v>0.95499999999999996</v>
      </c>
      <c r="T57" s="3">
        <f t="shared" si="14"/>
        <v>89.287656334964666</v>
      </c>
      <c r="U57" s="17">
        <f t="shared" si="9"/>
        <v>955</v>
      </c>
      <c r="W57" s="18">
        <v>3706</v>
      </c>
      <c r="X57" s="18">
        <v>3200</v>
      </c>
      <c r="Y57" s="18">
        <v>1347</v>
      </c>
      <c r="Z57" s="1">
        <f t="shared" ref="Z57:Z76" si="16">(W57-X57)/400</f>
        <v>1.2649999999999999</v>
      </c>
      <c r="AA57" s="3">
        <f t="shared" si="15"/>
        <v>93.476752255378216</v>
      </c>
      <c r="AB57" s="17">
        <f t="shared" ref="AB57:AB76" si="17">Z57*1000</f>
        <v>1265</v>
      </c>
    </row>
    <row r="58" spans="2:28">
      <c r="B58" s="18">
        <v>3730</v>
      </c>
      <c r="C58" s="18">
        <v>3672</v>
      </c>
      <c r="D58" s="18">
        <v>1671</v>
      </c>
      <c r="E58" s="1">
        <f t="shared" ref="E58:E76" si="18">(B58-C58)/400</f>
        <v>0.14499999999999999</v>
      </c>
      <c r="F58" s="3">
        <f t="shared" si="12"/>
        <v>80.976811245944972</v>
      </c>
      <c r="G58" s="17">
        <f t="shared" ref="G58:G76" si="19">E58*1000</f>
        <v>145</v>
      </c>
      <c r="I58" s="18">
        <v>3746</v>
      </c>
      <c r="J58" s="18">
        <v>3657</v>
      </c>
      <c r="K58" s="18">
        <v>1671</v>
      </c>
      <c r="L58" s="1">
        <f t="shared" ref="L58:L76" si="20">(I58-J58)/400</f>
        <v>0.2225</v>
      </c>
      <c r="M58" s="3">
        <f t="shared" si="13"/>
        <v>81.195335276967924</v>
      </c>
      <c r="N58" s="17">
        <f t="shared" ref="N58:N76" si="21">L58*1000</f>
        <v>222.5</v>
      </c>
      <c r="P58" s="18">
        <v>3697</v>
      </c>
      <c r="Q58" s="18">
        <v>3298</v>
      </c>
      <c r="R58" s="18">
        <v>1671</v>
      </c>
      <c r="S58" s="1">
        <f t="shared" ref="S58:S76" si="22">(P58-Q58)/400</f>
        <v>0.99750000000000005</v>
      </c>
      <c r="T58" s="3">
        <f t="shared" si="14"/>
        <v>90.864600326264281</v>
      </c>
      <c r="U58" s="17">
        <f t="shared" ref="U58:U76" si="23">S58*1000</f>
        <v>997.5</v>
      </c>
      <c r="W58" s="18">
        <v>3706</v>
      </c>
      <c r="X58" s="18">
        <v>3200</v>
      </c>
      <c r="Y58" s="18">
        <v>1354</v>
      </c>
      <c r="Z58" s="1">
        <f t="shared" si="16"/>
        <v>1.2649999999999999</v>
      </c>
      <c r="AA58" s="3">
        <f t="shared" si="15"/>
        <v>93.962526023594734</v>
      </c>
      <c r="AB58" s="17">
        <f t="shared" si="17"/>
        <v>1265</v>
      </c>
    </row>
    <row r="59" spans="2:28">
      <c r="B59" s="18">
        <v>3726</v>
      </c>
      <c r="C59" s="18">
        <v>3665</v>
      </c>
      <c r="D59" s="18">
        <v>1701</v>
      </c>
      <c r="E59" s="1">
        <f t="shared" si="18"/>
        <v>0.1525</v>
      </c>
      <c r="F59" s="3">
        <f t="shared" si="12"/>
        <v>82.430613961312034</v>
      </c>
      <c r="G59" s="17">
        <f t="shared" si="19"/>
        <v>152.5</v>
      </c>
      <c r="I59" s="18">
        <v>3739</v>
      </c>
      <c r="J59" s="18">
        <v>3648</v>
      </c>
      <c r="K59" s="18">
        <v>1701</v>
      </c>
      <c r="L59" s="1">
        <f t="shared" si="20"/>
        <v>0.22750000000000001</v>
      </c>
      <c r="M59" s="3">
        <f t="shared" si="13"/>
        <v>82.653061224489804</v>
      </c>
      <c r="N59" s="17">
        <f t="shared" si="21"/>
        <v>227.5</v>
      </c>
      <c r="P59" s="18">
        <v>3694</v>
      </c>
      <c r="Q59" s="18">
        <v>3275</v>
      </c>
      <c r="R59" s="18">
        <v>1701</v>
      </c>
      <c r="S59" s="1">
        <f t="shared" si="22"/>
        <v>1.0475000000000001</v>
      </c>
      <c r="T59" s="3">
        <f t="shared" si="14"/>
        <v>92.495921696574229</v>
      </c>
      <c r="U59" s="17">
        <f t="shared" si="23"/>
        <v>1047.5</v>
      </c>
      <c r="W59" s="18">
        <v>3705</v>
      </c>
      <c r="X59" s="18">
        <v>3199</v>
      </c>
      <c r="Y59" s="18">
        <v>1361</v>
      </c>
      <c r="Z59" s="1">
        <f t="shared" si="16"/>
        <v>1.2649999999999999</v>
      </c>
      <c r="AA59" s="3">
        <f t="shared" si="15"/>
        <v>94.448299791811237</v>
      </c>
      <c r="AB59" s="17">
        <f t="shared" si="17"/>
        <v>1265</v>
      </c>
    </row>
    <row r="60" spans="2:28">
      <c r="B60" s="18">
        <v>3716</v>
      </c>
      <c r="C60" s="18">
        <v>3656</v>
      </c>
      <c r="D60" s="18">
        <v>1731</v>
      </c>
      <c r="E60" s="1">
        <f t="shared" si="18"/>
        <v>0.15</v>
      </c>
      <c r="F60" s="3">
        <f t="shared" si="12"/>
        <v>83.884416676679081</v>
      </c>
      <c r="G60" s="17">
        <f t="shared" si="19"/>
        <v>150</v>
      </c>
      <c r="I60" s="18">
        <v>3725</v>
      </c>
      <c r="J60" s="18">
        <v>3636</v>
      </c>
      <c r="K60" s="18">
        <v>1731</v>
      </c>
      <c r="L60" s="1">
        <f t="shared" si="20"/>
        <v>0.2225</v>
      </c>
      <c r="M60" s="3">
        <f t="shared" si="13"/>
        <v>84.110787172011655</v>
      </c>
      <c r="N60" s="17">
        <f t="shared" si="21"/>
        <v>222.5</v>
      </c>
      <c r="P60" s="18">
        <v>3690</v>
      </c>
      <c r="Q60" s="18">
        <v>3240</v>
      </c>
      <c r="R60" s="18">
        <v>1731</v>
      </c>
      <c r="S60" s="1">
        <f t="shared" si="22"/>
        <v>1.125</v>
      </c>
      <c r="T60" s="3">
        <f t="shared" si="14"/>
        <v>94.127243066884176</v>
      </c>
      <c r="U60" s="17">
        <f t="shared" si="23"/>
        <v>1125</v>
      </c>
      <c r="W60" s="18">
        <v>3704</v>
      </c>
      <c r="X60" s="18">
        <v>3200</v>
      </c>
      <c r="Y60" s="18">
        <v>1368</v>
      </c>
      <c r="Z60" s="1">
        <f t="shared" si="16"/>
        <v>1.26</v>
      </c>
      <c r="AA60" s="3">
        <f t="shared" si="15"/>
        <v>94.934073560027755</v>
      </c>
      <c r="AB60" s="17">
        <f t="shared" si="17"/>
        <v>1260</v>
      </c>
    </row>
    <row r="61" spans="2:28">
      <c r="B61" s="18">
        <v>3704</v>
      </c>
      <c r="C61" s="18">
        <v>3644</v>
      </c>
      <c r="D61" s="18">
        <v>1761</v>
      </c>
      <c r="E61" s="1">
        <f t="shared" si="18"/>
        <v>0.15</v>
      </c>
      <c r="F61" s="3">
        <f t="shared" si="12"/>
        <v>85.338219392046128</v>
      </c>
      <c r="G61" s="17">
        <f t="shared" si="19"/>
        <v>150</v>
      </c>
      <c r="I61" s="18">
        <v>3714</v>
      </c>
      <c r="J61" s="18">
        <v>3624</v>
      </c>
      <c r="K61" s="18">
        <v>1761</v>
      </c>
      <c r="L61" s="1">
        <f t="shared" si="20"/>
        <v>0.22500000000000001</v>
      </c>
      <c r="M61" s="3">
        <f t="shared" si="13"/>
        <v>85.568513119533534</v>
      </c>
      <c r="N61" s="17">
        <f t="shared" si="21"/>
        <v>225</v>
      </c>
      <c r="O61" s="4"/>
      <c r="P61" s="18">
        <v>3677</v>
      </c>
      <c r="Q61" s="18">
        <v>3199</v>
      </c>
      <c r="R61" s="18">
        <v>1760</v>
      </c>
      <c r="S61" s="1">
        <f t="shared" si="22"/>
        <v>1.1950000000000001</v>
      </c>
      <c r="T61" s="3">
        <f t="shared" si="14"/>
        <v>95.704187058183805</v>
      </c>
      <c r="U61" s="17">
        <f t="shared" si="23"/>
        <v>1195</v>
      </c>
      <c r="W61" s="18">
        <v>3703</v>
      </c>
      <c r="X61" s="18">
        <v>3199</v>
      </c>
      <c r="Y61" s="18">
        <v>1374</v>
      </c>
      <c r="Z61" s="1">
        <f t="shared" si="16"/>
        <v>1.26</v>
      </c>
      <c r="AA61" s="3">
        <f t="shared" si="15"/>
        <v>95.350451075641914</v>
      </c>
      <c r="AB61" s="17">
        <f t="shared" si="17"/>
        <v>1260</v>
      </c>
    </row>
    <row r="62" spans="2:28" ht="13.5" customHeight="1">
      <c r="B62" s="18">
        <v>3691</v>
      </c>
      <c r="C62" s="18">
        <v>3631</v>
      </c>
      <c r="D62" s="18">
        <v>1791</v>
      </c>
      <c r="E62" s="1">
        <f t="shared" si="18"/>
        <v>0.15</v>
      </c>
      <c r="F62" s="3">
        <f t="shared" ref="F62:F76" si="24">D62/$D$83*100</f>
        <v>86.792022107413189</v>
      </c>
      <c r="G62" s="17">
        <f t="shared" si="19"/>
        <v>150</v>
      </c>
      <c r="I62" s="18">
        <v>3698</v>
      </c>
      <c r="J62" s="18">
        <v>3609</v>
      </c>
      <c r="K62" s="18">
        <v>1791</v>
      </c>
      <c r="L62" s="1">
        <f t="shared" si="20"/>
        <v>0.2225</v>
      </c>
      <c r="M62" s="3">
        <f t="shared" ref="M62:M76" si="25">K62/$K$83*100</f>
        <v>87.026239067055386</v>
      </c>
      <c r="N62" s="17">
        <f t="shared" si="21"/>
        <v>222.5</v>
      </c>
      <c r="P62" s="18">
        <v>3652</v>
      </c>
      <c r="Q62" s="18">
        <v>3198</v>
      </c>
      <c r="R62" s="18">
        <v>1779</v>
      </c>
      <c r="S62" s="1">
        <f t="shared" si="22"/>
        <v>1.135</v>
      </c>
      <c r="T62" s="3">
        <f t="shared" ref="T62:T76" si="26">R62/$R$83*100</f>
        <v>96.73735725938009</v>
      </c>
      <c r="U62" s="17">
        <f t="shared" si="23"/>
        <v>1135</v>
      </c>
      <c r="W62" s="18">
        <v>3702</v>
      </c>
      <c r="X62" s="18">
        <v>3199</v>
      </c>
      <c r="Y62" s="18">
        <v>1380</v>
      </c>
      <c r="Z62" s="1">
        <f t="shared" si="16"/>
        <v>1.2575000000000001</v>
      </c>
      <c r="AA62" s="3">
        <f t="shared" ref="AA62:AA76" si="27">(Y62)/$Y$83*100</f>
        <v>95.766828591256072</v>
      </c>
      <c r="AB62" s="17">
        <f t="shared" si="17"/>
        <v>1257.5</v>
      </c>
    </row>
    <row r="63" spans="2:28" ht="13.5" customHeight="1">
      <c r="B63" s="18">
        <v>3679</v>
      </c>
      <c r="C63" s="18">
        <v>3621</v>
      </c>
      <c r="D63" s="18">
        <v>1821</v>
      </c>
      <c r="E63" s="1">
        <f t="shared" si="18"/>
        <v>0.14499999999999999</v>
      </c>
      <c r="F63" s="3">
        <f t="shared" si="24"/>
        <v>88.245824822780236</v>
      </c>
      <c r="G63" s="17">
        <f t="shared" si="19"/>
        <v>145</v>
      </c>
      <c r="I63" s="18">
        <v>3693</v>
      </c>
      <c r="J63" s="18">
        <v>3602</v>
      </c>
      <c r="K63" s="18">
        <v>1821</v>
      </c>
      <c r="L63" s="1">
        <f t="shared" si="20"/>
        <v>0.22750000000000001</v>
      </c>
      <c r="M63" s="3">
        <f t="shared" si="25"/>
        <v>88.483965014577265</v>
      </c>
      <c r="N63" s="17">
        <f t="shared" si="21"/>
        <v>227.5</v>
      </c>
      <c r="P63" s="18">
        <v>3620</v>
      </c>
      <c r="Q63" s="18">
        <v>3200</v>
      </c>
      <c r="R63" s="18">
        <v>1794</v>
      </c>
      <c r="S63" s="1">
        <f t="shared" si="22"/>
        <v>1.05</v>
      </c>
      <c r="T63" s="3">
        <f t="shared" si="26"/>
        <v>97.553017944535071</v>
      </c>
      <c r="U63" s="17">
        <f t="shared" si="23"/>
        <v>1050</v>
      </c>
      <c r="W63" s="18">
        <v>3701</v>
      </c>
      <c r="X63" s="18">
        <v>3199</v>
      </c>
      <c r="Y63" s="18">
        <v>1386</v>
      </c>
      <c r="Z63" s="1">
        <f t="shared" si="16"/>
        <v>1.2549999999999999</v>
      </c>
      <c r="AA63" s="3">
        <f t="shared" si="27"/>
        <v>96.18320610687023</v>
      </c>
      <c r="AB63" s="17">
        <f t="shared" si="17"/>
        <v>1255</v>
      </c>
    </row>
    <row r="64" spans="2:28">
      <c r="B64" s="18">
        <v>3677</v>
      </c>
      <c r="C64" s="18">
        <v>3619</v>
      </c>
      <c r="D64" s="18">
        <v>1850</v>
      </c>
      <c r="E64" s="1">
        <f t="shared" si="18"/>
        <v>0.14499999999999999</v>
      </c>
      <c r="F64" s="3">
        <f t="shared" si="24"/>
        <v>89.651167447635061</v>
      </c>
      <c r="G64" s="17">
        <f t="shared" si="19"/>
        <v>145</v>
      </c>
      <c r="I64" s="18">
        <v>3690</v>
      </c>
      <c r="J64" s="18">
        <v>3602</v>
      </c>
      <c r="K64" s="18">
        <v>1850</v>
      </c>
      <c r="L64" s="1">
        <f t="shared" si="20"/>
        <v>0.22</v>
      </c>
      <c r="M64" s="3">
        <f t="shared" si="25"/>
        <v>89.89310009718173</v>
      </c>
      <c r="N64" s="17">
        <f t="shared" si="21"/>
        <v>220</v>
      </c>
      <c r="P64" s="18">
        <v>3590</v>
      </c>
      <c r="Q64" s="18">
        <v>3198</v>
      </c>
      <c r="R64" s="18">
        <v>1805</v>
      </c>
      <c r="S64" s="1">
        <f t="shared" si="22"/>
        <v>0.98</v>
      </c>
      <c r="T64" s="3">
        <f t="shared" si="26"/>
        <v>98.15116911364872</v>
      </c>
      <c r="U64" s="17">
        <f t="shared" si="23"/>
        <v>980</v>
      </c>
      <c r="W64" s="18">
        <v>3701</v>
      </c>
      <c r="X64" s="18">
        <v>3199</v>
      </c>
      <c r="Y64" s="18">
        <v>1391</v>
      </c>
      <c r="Z64" s="1">
        <f t="shared" si="16"/>
        <v>1.2549999999999999</v>
      </c>
      <c r="AA64" s="3">
        <f t="shared" si="27"/>
        <v>96.530187369882029</v>
      </c>
      <c r="AB64" s="17">
        <f t="shared" si="17"/>
        <v>1255</v>
      </c>
    </row>
    <row r="65" spans="2:28">
      <c r="B65" s="18">
        <v>3677</v>
      </c>
      <c r="C65" s="18">
        <v>3616</v>
      </c>
      <c r="D65" s="18">
        <v>1880</v>
      </c>
      <c r="E65" s="1">
        <f t="shared" si="18"/>
        <v>0.1525</v>
      </c>
      <c r="F65" s="3">
        <f t="shared" si="24"/>
        <v>91.104970163002122</v>
      </c>
      <c r="G65" s="17">
        <f t="shared" si="19"/>
        <v>152.5</v>
      </c>
      <c r="I65" s="18">
        <v>3690</v>
      </c>
      <c r="J65" s="18">
        <v>3600</v>
      </c>
      <c r="K65" s="18">
        <v>1880</v>
      </c>
      <c r="L65" s="1">
        <f t="shared" si="20"/>
        <v>0.22500000000000001</v>
      </c>
      <c r="M65" s="3">
        <f t="shared" si="25"/>
        <v>91.350826044703595</v>
      </c>
      <c r="N65" s="17">
        <f t="shared" si="21"/>
        <v>225</v>
      </c>
      <c r="P65" s="18">
        <v>3565</v>
      </c>
      <c r="Q65" s="18">
        <v>3200</v>
      </c>
      <c r="R65" s="18">
        <v>1813</v>
      </c>
      <c r="S65" s="1">
        <f t="shared" si="22"/>
        <v>0.91249999999999998</v>
      </c>
      <c r="T65" s="3">
        <f t="shared" si="26"/>
        <v>98.586188145731384</v>
      </c>
      <c r="U65" s="17">
        <f t="shared" si="23"/>
        <v>912.5</v>
      </c>
      <c r="W65" s="18">
        <v>3700</v>
      </c>
      <c r="X65" s="18">
        <v>3200</v>
      </c>
      <c r="Y65" s="18">
        <v>1397</v>
      </c>
      <c r="Z65" s="1">
        <f t="shared" si="16"/>
        <v>1.25</v>
      </c>
      <c r="AA65" s="3">
        <f t="shared" si="27"/>
        <v>96.946564885496173</v>
      </c>
      <c r="AB65" s="17">
        <f t="shared" si="17"/>
        <v>1250</v>
      </c>
    </row>
    <row r="66" spans="2:28">
      <c r="B66" s="18">
        <v>3676</v>
      </c>
      <c r="C66" s="18">
        <v>3613</v>
      </c>
      <c r="D66" s="18">
        <v>1910</v>
      </c>
      <c r="E66" s="1">
        <f t="shared" si="18"/>
        <v>0.1575</v>
      </c>
      <c r="F66" s="3">
        <f t="shared" si="24"/>
        <v>92.558772878369183</v>
      </c>
      <c r="G66" s="17">
        <f t="shared" si="19"/>
        <v>157.5</v>
      </c>
      <c r="I66" s="18">
        <v>3688</v>
      </c>
      <c r="J66" s="18">
        <v>3595</v>
      </c>
      <c r="K66" s="18">
        <v>1910</v>
      </c>
      <c r="L66" s="1">
        <f t="shared" si="20"/>
        <v>0.23250000000000001</v>
      </c>
      <c r="M66" s="3">
        <f t="shared" si="25"/>
        <v>92.80855199222546</v>
      </c>
      <c r="N66" s="17">
        <f t="shared" si="21"/>
        <v>232.5</v>
      </c>
      <c r="P66" s="18">
        <v>3543</v>
      </c>
      <c r="Q66" s="18">
        <v>3198</v>
      </c>
      <c r="R66" s="18">
        <v>1820</v>
      </c>
      <c r="S66" s="1">
        <f t="shared" si="22"/>
        <v>0.86250000000000004</v>
      </c>
      <c r="T66" s="3">
        <f t="shared" si="26"/>
        <v>98.966829798803701</v>
      </c>
      <c r="U66" s="17">
        <f t="shared" si="23"/>
        <v>862.5</v>
      </c>
      <c r="W66" s="18">
        <v>3699</v>
      </c>
      <c r="X66" s="18">
        <v>3200</v>
      </c>
      <c r="Y66" s="18">
        <v>1402</v>
      </c>
      <c r="Z66" s="1">
        <f t="shared" si="16"/>
        <v>1.2475000000000001</v>
      </c>
      <c r="AA66" s="3">
        <f t="shared" si="27"/>
        <v>97.293546148507986</v>
      </c>
      <c r="AB66" s="17">
        <f t="shared" si="17"/>
        <v>1247.5</v>
      </c>
    </row>
    <row r="67" spans="2:28">
      <c r="B67" s="18">
        <v>3674</v>
      </c>
      <c r="C67" s="18">
        <v>3608</v>
      </c>
      <c r="D67" s="18">
        <v>1940</v>
      </c>
      <c r="E67" s="1">
        <f t="shared" si="18"/>
        <v>0.16500000000000001</v>
      </c>
      <c r="F67" s="3">
        <f t="shared" si="24"/>
        <v>94.01257559373623</v>
      </c>
      <c r="G67" s="17">
        <f t="shared" si="19"/>
        <v>165</v>
      </c>
      <c r="I67" s="18">
        <v>3686</v>
      </c>
      <c r="J67" s="18">
        <v>3587</v>
      </c>
      <c r="K67" s="18">
        <v>1940</v>
      </c>
      <c r="L67" s="1">
        <f t="shared" si="20"/>
        <v>0.2475</v>
      </c>
      <c r="M67" s="3">
        <f t="shared" si="25"/>
        <v>94.266277939747326</v>
      </c>
      <c r="N67" s="17">
        <f t="shared" si="21"/>
        <v>247.5</v>
      </c>
      <c r="P67" s="18">
        <v>3528</v>
      </c>
      <c r="Q67" s="18">
        <v>3199</v>
      </c>
      <c r="R67" s="18">
        <v>1825</v>
      </c>
      <c r="S67" s="1">
        <f t="shared" si="22"/>
        <v>0.82250000000000001</v>
      </c>
      <c r="T67" s="3">
        <f t="shared" si="26"/>
        <v>99.238716693855352</v>
      </c>
      <c r="U67" s="17">
        <f t="shared" si="23"/>
        <v>822.5</v>
      </c>
      <c r="W67" s="18">
        <v>3698</v>
      </c>
      <c r="X67" s="18">
        <v>3199</v>
      </c>
      <c r="Y67" s="18">
        <v>1407</v>
      </c>
      <c r="Z67" s="1">
        <f t="shared" si="16"/>
        <v>1.2475000000000001</v>
      </c>
      <c r="AA67" s="3">
        <f t="shared" si="27"/>
        <v>97.64052741151977</v>
      </c>
      <c r="AB67" s="17">
        <f t="shared" si="17"/>
        <v>1247.5</v>
      </c>
    </row>
    <row r="68" spans="2:28">
      <c r="B68" s="18">
        <v>3669</v>
      </c>
      <c r="C68" s="18">
        <v>3598</v>
      </c>
      <c r="D68" s="18">
        <v>1970</v>
      </c>
      <c r="E68" s="1">
        <f t="shared" si="18"/>
        <v>0.17749999999999999</v>
      </c>
      <c r="F68" s="3">
        <f t="shared" si="24"/>
        <v>95.466378309103277</v>
      </c>
      <c r="G68" s="17">
        <f t="shared" si="19"/>
        <v>177.5</v>
      </c>
      <c r="I68" s="18">
        <v>3672</v>
      </c>
      <c r="J68" s="18">
        <v>3567</v>
      </c>
      <c r="K68" s="18">
        <v>1970</v>
      </c>
      <c r="L68" s="1">
        <f t="shared" si="20"/>
        <v>0.26250000000000001</v>
      </c>
      <c r="M68" s="3">
        <f t="shared" si="25"/>
        <v>95.724003887269191</v>
      </c>
      <c r="N68" s="17">
        <f t="shared" si="21"/>
        <v>262.5</v>
      </c>
      <c r="P68" s="18">
        <v>3515</v>
      </c>
      <c r="Q68" s="18">
        <v>3198</v>
      </c>
      <c r="R68" s="18">
        <v>1828</v>
      </c>
      <c r="S68" s="1">
        <f t="shared" si="22"/>
        <v>0.79249999999999998</v>
      </c>
      <c r="T68" s="3">
        <f t="shared" si="26"/>
        <v>99.401848830886351</v>
      </c>
      <c r="U68" s="17">
        <f t="shared" si="23"/>
        <v>792.5</v>
      </c>
      <c r="W68" s="18">
        <v>3696</v>
      </c>
      <c r="X68" s="18">
        <v>3199</v>
      </c>
      <c r="Y68" s="18">
        <v>1412</v>
      </c>
      <c r="Z68" s="1">
        <f t="shared" si="16"/>
        <v>1.2424999999999999</v>
      </c>
      <c r="AA68" s="3">
        <f t="shared" si="27"/>
        <v>97.987508674531583</v>
      </c>
      <c r="AB68" s="17">
        <f t="shared" si="17"/>
        <v>1242.5</v>
      </c>
    </row>
    <row r="69" spans="2:28">
      <c r="B69" s="18">
        <v>3628</v>
      </c>
      <c r="C69" s="18">
        <v>3561</v>
      </c>
      <c r="D69" s="18">
        <v>2000</v>
      </c>
      <c r="E69" s="1">
        <f t="shared" si="18"/>
        <v>0.16750000000000001</v>
      </c>
      <c r="F69" s="3">
        <f t="shared" si="24"/>
        <v>96.920181024470338</v>
      </c>
      <c r="G69" s="17">
        <f t="shared" si="19"/>
        <v>167.5</v>
      </c>
      <c r="I69" s="18">
        <v>3610</v>
      </c>
      <c r="J69" s="18">
        <v>3504</v>
      </c>
      <c r="K69" s="18">
        <v>2000</v>
      </c>
      <c r="L69" s="1">
        <f t="shared" si="20"/>
        <v>0.26500000000000001</v>
      </c>
      <c r="M69" s="3">
        <f t="shared" si="25"/>
        <v>97.181729834791071</v>
      </c>
      <c r="N69" s="17">
        <f t="shared" si="21"/>
        <v>265</v>
      </c>
      <c r="P69" s="18">
        <v>3504</v>
      </c>
      <c r="Q69" s="18">
        <v>3198</v>
      </c>
      <c r="R69" s="18">
        <v>1831</v>
      </c>
      <c r="S69" s="1">
        <f t="shared" si="22"/>
        <v>0.76500000000000001</v>
      </c>
      <c r="T69" s="3">
        <f t="shared" si="26"/>
        <v>99.56498096791735</v>
      </c>
      <c r="U69" s="17">
        <f t="shared" si="23"/>
        <v>765</v>
      </c>
      <c r="W69" s="18">
        <v>3695</v>
      </c>
      <c r="X69" s="18">
        <v>3199</v>
      </c>
      <c r="Y69" s="18">
        <v>1416</v>
      </c>
      <c r="Z69" s="1">
        <f t="shared" si="16"/>
        <v>1.24</v>
      </c>
      <c r="AA69" s="3">
        <f t="shared" si="27"/>
        <v>98.265093684941021</v>
      </c>
      <c r="AB69" s="17">
        <f t="shared" si="17"/>
        <v>1240</v>
      </c>
    </row>
    <row r="70" spans="2:28">
      <c r="B70" s="18">
        <v>3551</v>
      </c>
      <c r="C70" s="18">
        <v>3479</v>
      </c>
      <c r="D70" s="18">
        <v>2030</v>
      </c>
      <c r="E70" s="1">
        <f t="shared" si="18"/>
        <v>0.18</v>
      </c>
      <c r="F70" s="3">
        <f t="shared" si="24"/>
        <v>98.373983739837385</v>
      </c>
      <c r="G70" s="17">
        <f t="shared" si="19"/>
        <v>180</v>
      </c>
      <c r="I70" s="18">
        <v>3513</v>
      </c>
      <c r="J70" s="18">
        <v>3391</v>
      </c>
      <c r="K70" s="18">
        <v>2030</v>
      </c>
      <c r="L70" s="1">
        <f t="shared" si="20"/>
        <v>0.30499999999999999</v>
      </c>
      <c r="M70" s="3">
        <f t="shared" si="25"/>
        <v>98.639455782312922</v>
      </c>
      <c r="N70" s="17">
        <f t="shared" si="21"/>
        <v>305</v>
      </c>
      <c r="P70" s="18">
        <v>3495</v>
      </c>
      <c r="Q70" s="18">
        <v>3198</v>
      </c>
      <c r="R70" s="18">
        <v>1833</v>
      </c>
      <c r="S70" s="1">
        <f t="shared" si="22"/>
        <v>0.74250000000000005</v>
      </c>
      <c r="T70" s="3">
        <f t="shared" si="26"/>
        <v>99.673735725938002</v>
      </c>
      <c r="U70" s="17">
        <f t="shared" si="23"/>
        <v>742.5</v>
      </c>
      <c r="W70" s="18">
        <v>3693</v>
      </c>
      <c r="X70" s="18">
        <v>3199</v>
      </c>
      <c r="Y70" s="18">
        <v>1420</v>
      </c>
      <c r="Z70" s="1">
        <f t="shared" si="16"/>
        <v>1.2350000000000001</v>
      </c>
      <c r="AA70" s="3">
        <f t="shared" si="27"/>
        <v>98.542678695350446</v>
      </c>
      <c r="AB70" s="17">
        <f t="shared" si="17"/>
        <v>1235</v>
      </c>
    </row>
    <row r="71" spans="2:28">
      <c r="B71" s="18">
        <v>3429</v>
      </c>
      <c r="C71" s="18">
        <v>3343</v>
      </c>
      <c r="D71" s="18">
        <v>2059</v>
      </c>
      <c r="E71" s="1">
        <f t="shared" si="18"/>
        <v>0.215</v>
      </c>
      <c r="F71" s="3">
        <f t="shared" si="24"/>
        <v>99.77932636469221</v>
      </c>
      <c r="G71" s="17">
        <f t="shared" si="19"/>
        <v>215</v>
      </c>
      <c r="I71" s="18">
        <v>3400</v>
      </c>
      <c r="J71" s="18">
        <v>3299</v>
      </c>
      <c r="K71" s="18">
        <v>2058</v>
      </c>
      <c r="L71" s="1">
        <f t="shared" si="20"/>
        <v>0.2525</v>
      </c>
      <c r="M71" s="3">
        <f t="shared" si="25"/>
        <v>100</v>
      </c>
      <c r="N71" s="17">
        <f t="shared" si="21"/>
        <v>252.5</v>
      </c>
      <c r="P71" s="18">
        <v>3488</v>
      </c>
      <c r="Q71" s="18">
        <v>3198</v>
      </c>
      <c r="R71" s="18">
        <v>1835</v>
      </c>
      <c r="S71" s="1">
        <f t="shared" si="22"/>
        <v>0.72499999999999998</v>
      </c>
      <c r="T71" s="3">
        <f t="shared" si="26"/>
        <v>99.782490483958668</v>
      </c>
      <c r="U71" s="17">
        <f t="shared" si="23"/>
        <v>725</v>
      </c>
      <c r="W71" s="18">
        <v>3692</v>
      </c>
      <c r="X71" s="18">
        <v>3198</v>
      </c>
      <c r="Y71" s="18">
        <v>1424</v>
      </c>
      <c r="Z71" s="1">
        <f t="shared" si="16"/>
        <v>1.2350000000000001</v>
      </c>
      <c r="AA71" s="3">
        <f t="shared" si="27"/>
        <v>98.820263705759885</v>
      </c>
      <c r="AB71" s="17">
        <f t="shared" si="17"/>
        <v>1235</v>
      </c>
    </row>
    <row r="72" spans="2:28">
      <c r="B72" s="18">
        <v>3308</v>
      </c>
      <c r="C72" s="18">
        <v>3200</v>
      </c>
      <c r="D72" s="18">
        <v>2078</v>
      </c>
      <c r="E72" s="1">
        <f t="shared" si="18"/>
        <v>0.27</v>
      </c>
      <c r="F72" s="3">
        <f t="shared" si="24"/>
        <v>100.70006808442469</v>
      </c>
      <c r="G72" s="17">
        <f t="shared" si="19"/>
        <v>270</v>
      </c>
      <c r="I72" s="18">
        <v>3272</v>
      </c>
      <c r="J72" s="18">
        <v>3195</v>
      </c>
      <c r="K72" s="18">
        <v>2059</v>
      </c>
      <c r="L72" s="1">
        <f t="shared" si="20"/>
        <v>0.1925</v>
      </c>
      <c r="M72" s="3">
        <f t="shared" si="25"/>
        <v>100.0485908649174</v>
      </c>
      <c r="N72" s="17">
        <f t="shared" si="21"/>
        <v>192.5</v>
      </c>
      <c r="P72" s="18">
        <v>3483</v>
      </c>
      <c r="Q72" s="18">
        <v>3199</v>
      </c>
      <c r="R72" s="18">
        <v>1836</v>
      </c>
      <c r="S72" s="1">
        <f t="shared" si="22"/>
        <v>0.71</v>
      </c>
      <c r="T72" s="3">
        <f t="shared" si="26"/>
        <v>99.836867862969001</v>
      </c>
      <c r="U72" s="17">
        <f t="shared" si="23"/>
        <v>710</v>
      </c>
      <c r="W72" s="18">
        <v>3689</v>
      </c>
      <c r="X72" s="18">
        <v>3199</v>
      </c>
      <c r="Y72" s="18">
        <v>1428</v>
      </c>
      <c r="Z72" s="1">
        <f t="shared" si="16"/>
        <v>1.2250000000000001</v>
      </c>
      <c r="AA72" s="3">
        <f t="shared" si="27"/>
        <v>99.097848716169324</v>
      </c>
      <c r="AB72" s="17">
        <f t="shared" si="17"/>
        <v>1225</v>
      </c>
    </row>
    <row r="73" spans="2:28">
      <c r="B73" s="18">
        <v>3292</v>
      </c>
      <c r="C73" s="18">
        <v>3197</v>
      </c>
      <c r="D73" s="18">
        <v>2082</v>
      </c>
      <c r="E73" s="1">
        <f t="shared" si="18"/>
        <v>0.23749999999999999</v>
      </c>
      <c r="F73" s="3">
        <f t="shared" si="24"/>
        <v>100.89390844647362</v>
      </c>
      <c r="G73" s="17">
        <f t="shared" si="19"/>
        <v>237.5</v>
      </c>
      <c r="I73" s="18">
        <v>3270</v>
      </c>
      <c r="J73" s="18">
        <v>3193</v>
      </c>
      <c r="K73" s="18">
        <v>2060</v>
      </c>
      <c r="L73" s="1">
        <f t="shared" si="20"/>
        <v>0.1925</v>
      </c>
      <c r="M73" s="3">
        <f t="shared" si="25"/>
        <v>100.0971817298348</v>
      </c>
      <c r="N73" s="17">
        <f t="shared" si="21"/>
        <v>192.5</v>
      </c>
      <c r="P73" s="18">
        <v>3478</v>
      </c>
      <c r="Q73" s="18">
        <v>3199</v>
      </c>
      <c r="R73" s="18">
        <v>1837</v>
      </c>
      <c r="S73" s="1">
        <f t="shared" si="22"/>
        <v>0.69750000000000001</v>
      </c>
      <c r="T73" s="3">
        <f t="shared" si="26"/>
        <v>99.891245241979334</v>
      </c>
      <c r="U73" s="17">
        <f t="shared" si="23"/>
        <v>697.5</v>
      </c>
      <c r="W73" s="18">
        <v>3687</v>
      </c>
      <c r="X73" s="18">
        <v>3199</v>
      </c>
      <c r="Y73" s="18">
        <v>1432</v>
      </c>
      <c r="Z73" s="1">
        <f t="shared" si="16"/>
        <v>1.22</v>
      </c>
      <c r="AA73" s="3">
        <f t="shared" si="27"/>
        <v>99.375433726578763</v>
      </c>
      <c r="AB73" s="17">
        <f t="shared" si="17"/>
        <v>1220</v>
      </c>
    </row>
    <row r="74" spans="2:28">
      <c r="B74" s="18">
        <v>3288</v>
      </c>
      <c r="C74" s="18">
        <v>3198</v>
      </c>
      <c r="D74" s="18">
        <v>2084</v>
      </c>
      <c r="E74" s="1">
        <f t="shared" si="18"/>
        <v>0.22500000000000001</v>
      </c>
      <c r="F74" s="3">
        <f t="shared" si="24"/>
        <v>100.99082862749809</v>
      </c>
      <c r="G74" s="17">
        <f t="shared" si="19"/>
        <v>225</v>
      </c>
      <c r="I74" s="18">
        <v>3270</v>
      </c>
      <c r="J74" s="18">
        <v>3194</v>
      </c>
      <c r="K74" s="18">
        <v>2061</v>
      </c>
      <c r="L74" s="1">
        <f t="shared" si="20"/>
        <v>0.19</v>
      </c>
      <c r="M74" s="3">
        <f t="shared" si="25"/>
        <v>100.14577259475219</v>
      </c>
      <c r="N74" s="17">
        <f t="shared" si="21"/>
        <v>190</v>
      </c>
      <c r="P74" s="18">
        <v>3474</v>
      </c>
      <c r="Q74" s="18">
        <v>3199</v>
      </c>
      <c r="R74" s="18">
        <v>1838</v>
      </c>
      <c r="S74" s="1">
        <f t="shared" si="22"/>
        <v>0.6875</v>
      </c>
      <c r="T74" s="3">
        <f t="shared" si="26"/>
        <v>99.945622620989667</v>
      </c>
      <c r="U74" s="17">
        <f t="shared" si="23"/>
        <v>687.5</v>
      </c>
      <c r="W74" s="18">
        <v>3685</v>
      </c>
      <c r="X74" s="18">
        <v>3200</v>
      </c>
      <c r="Y74" s="18">
        <v>1435</v>
      </c>
      <c r="Z74" s="1">
        <f t="shared" si="16"/>
        <v>1.2124999999999999</v>
      </c>
      <c r="AA74" s="3">
        <f t="shared" si="27"/>
        <v>99.583622484385842</v>
      </c>
      <c r="AB74" s="17">
        <f t="shared" si="17"/>
        <v>1212.5</v>
      </c>
    </row>
    <row r="75" spans="2:28">
      <c r="B75" s="18">
        <v>3285</v>
      </c>
      <c r="C75" s="18">
        <v>3200</v>
      </c>
      <c r="D75" s="18">
        <v>2086</v>
      </c>
      <c r="E75" s="1">
        <f t="shared" si="18"/>
        <v>0.21249999999999999</v>
      </c>
      <c r="F75" s="3">
        <f t="shared" si="24"/>
        <v>101.08774880852256</v>
      </c>
      <c r="G75" s="17">
        <f t="shared" si="19"/>
        <v>212.5</v>
      </c>
      <c r="I75" s="18">
        <v>3269</v>
      </c>
      <c r="J75" s="18">
        <v>3192</v>
      </c>
      <c r="K75" s="18">
        <v>2062</v>
      </c>
      <c r="L75" s="1">
        <f t="shared" si="20"/>
        <v>0.1925</v>
      </c>
      <c r="M75" s="3">
        <f t="shared" si="25"/>
        <v>100.19436345966959</v>
      </c>
      <c r="N75" s="17">
        <f t="shared" si="21"/>
        <v>192.5</v>
      </c>
      <c r="P75" s="18">
        <v>3470</v>
      </c>
      <c r="Q75" s="18">
        <v>3198</v>
      </c>
      <c r="R75" s="18">
        <v>1839</v>
      </c>
      <c r="S75" s="1">
        <f t="shared" si="22"/>
        <v>0.68</v>
      </c>
      <c r="T75" s="3">
        <f t="shared" si="26"/>
        <v>100</v>
      </c>
      <c r="U75" s="17">
        <f t="shared" si="23"/>
        <v>680</v>
      </c>
      <c r="W75" s="18">
        <v>3682</v>
      </c>
      <c r="X75" s="18">
        <v>3199</v>
      </c>
      <c r="Y75" s="18">
        <v>1438</v>
      </c>
      <c r="Z75" s="1">
        <f t="shared" si="16"/>
        <v>1.2075</v>
      </c>
      <c r="AA75" s="3">
        <f t="shared" si="27"/>
        <v>99.791811242192921</v>
      </c>
      <c r="AB75" s="17">
        <f t="shared" si="17"/>
        <v>1207.5</v>
      </c>
    </row>
    <row r="76" spans="2:28">
      <c r="B76" s="18">
        <v>3285</v>
      </c>
      <c r="C76" s="18">
        <v>3197</v>
      </c>
      <c r="D76" s="18">
        <v>2088</v>
      </c>
      <c r="E76" s="1">
        <f t="shared" si="18"/>
        <v>0.22</v>
      </c>
      <c r="F76" s="3">
        <f t="shared" si="24"/>
        <v>101.18466898954703</v>
      </c>
      <c r="G76" s="17">
        <f t="shared" si="19"/>
        <v>220</v>
      </c>
      <c r="I76" s="18">
        <v>3269</v>
      </c>
      <c r="J76" s="18">
        <v>3192</v>
      </c>
      <c r="K76" s="18">
        <v>2062</v>
      </c>
      <c r="L76" s="1">
        <f t="shared" si="20"/>
        <v>0.1925</v>
      </c>
      <c r="M76" s="3">
        <f t="shared" si="25"/>
        <v>100.19436345966959</v>
      </c>
      <c r="N76" s="17">
        <f t="shared" si="21"/>
        <v>192.5</v>
      </c>
      <c r="P76" s="18">
        <v>3400</v>
      </c>
      <c r="Q76" s="18">
        <v>3198</v>
      </c>
      <c r="R76" s="18">
        <v>1839</v>
      </c>
      <c r="S76" s="1">
        <f t="shared" si="22"/>
        <v>0.505</v>
      </c>
      <c r="T76" s="3">
        <f t="shared" si="26"/>
        <v>100</v>
      </c>
      <c r="U76" s="17">
        <f t="shared" si="23"/>
        <v>505</v>
      </c>
      <c r="W76" s="18">
        <v>3400</v>
      </c>
      <c r="X76" s="18">
        <v>3199</v>
      </c>
      <c r="Y76" s="18">
        <v>1441</v>
      </c>
      <c r="Z76" s="1">
        <f t="shared" si="16"/>
        <v>0.50249999999999995</v>
      </c>
      <c r="AA76" s="3">
        <f t="shared" si="27"/>
        <v>100</v>
      </c>
      <c r="AB76" s="17">
        <f t="shared" si="17"/>
        <v>502.49999999999994</v>
      </c>
    </row>
    <row r="82" spans="1:25" ht="13.5" customHeight="1">
      <c r="P82" s="18"/>
    </row>
    <row r="83" spans="1:25">
      <c r="B83" s="2" t="s">
        <v>8</v>
      </c>
      <c r="D83" s="21">
        <f>F87</f>
        <v>2063.5537190082646</v>
      </c>
      <c r="I83" s="2" t="s">
        <v>8</v>
      </c>
      <c r="K83" s="21">
        <v>2058</v>
      </c>
      <c r="P83" s="2" t="s">
        <v>8</v>
      </c>
      <c r="R83" s="21">
        <f>F91</f>
        <v>1839</v>
      </c>
      <c r="W83" s="2" t="s">
        <v>8</v>
      </c>
      <c r="Y83" s="21">
        <f>F93</f>
        <v>1441</v>
      </c>
    </row>
    <row r="84" spans="1:25">
      <c r="B84" s="2" t="s">
        <v>9</v>
      </c>
      <c r="D84" s="21">
        <f>F88</f>
        <v>2046.8455882352941</v>
      </c>
      <c r="I84" s="2" t="s">
        <v>9</v>
      </c>
      <c r="K84" s="21">
        <v>2028</v>
      </c>
      <c r="P84" s="2" t="s">
        <v>9</v>
      </c>
      <c r="R84" s="21">
        <f>F92</f>
        <v>1509.3684210526317</v>
      </c>
      <c r="W84" s="2" t="s">
        <v>9</v>
      </c>
      <c r="Y84" s="21">
        <f>F94</f>
        <v>567</v>
      </c>
    </row>
    <row r="86" spans="1:25">
      <c r="A86" s="6" t="s">
        <v>19</v>
      </c>
      <c r="B86" s="11" t="s">
        <v>11</v>
      </c>
      <c r="C86" s="11" t="s">
        <v>12</v>
      </c>
      <c r="D86" s="11" t="s">
        <v>13</v>
      </c>
      <c r="E86" s="11" t="s">
        <v>14</v>
      </c>
      <c r="F86" s="11" t="s">
        <v>15</v>
      </c>
      <c r="H86" s="6" t="s">
        <v>20</v>
      </c>
      <c r="I86" s="11" t="s">
        <v>11</v>
      </c>
      <c r="J86" s="11" t="s">
        <v>12</v>
      </c>
      <c r="K86" s="11" t="s">
        <v>13</v>
      </c>
      <c r="L86" s="11" t="s">
        <v>14</v>
      </c>
      <c r="M86" s="11" t="s">
        <v>16</v>
      </c>
    </row>
    <row r="87" spans="1:25">
      <c r="B87" s="19">
        <v>3429</v>
      </c>
      <c r="C87" s="19">
        <v>3308</v>
      </c>
      <c r="D87" s="19">
        <v>2059</v>
      </c>
      <c r="E87" s="19">
        <v>2078</v>
      </c>
      <c r="F87" s="20">
        <f>D87-((B87-E95*1000)*((D87-E87)/(B87-C87)))</f>
        <v>2063.5537190082646</v>
      </c>
      <c r="I87" s="16">
        <v>3741</v>
      </c>
      <c r="J87" s="15">
        <v>3736</v>
      </c>
      <c r="K87" s="16">
        <v>80</v>
      </c>
      <c r="L87" s="15">
        <v>81</v>
      </c>
      <c r="M87" s="11">
        <f>K87-((I87-L95*1000)*((K87-L87)/(I87-J87)))</f>
        <v>80.452000000000041</v>
      </c>
    </row>
    <row r="88" spans="1:25">
      <c r="B88" s="19">
        <v>3479</v>
      </c>
      <c r="C88" s="19">
        <v>3343</v>
      </c>
      <c r="D88" s="19">
        <v>2030</v>
      </c>
      <c r="E88" s="19">
        <v>2059</v>
      </c>
      <c r="F88" s="20">
        <f>D88-((B88-E95*1000)*((D88-E88)/(B88-C88)))</f>
        <v>2046.8455882352941</v>
      </c>
      <c r="I88" s="11"/>
      <c r="J88" s="11"/>
      <c r="K88" s="11"/>
      <c r="L88" s="11"/>
      <c r="M88" s="11">
        <f>100-M87</f>
        <v>19.547999999999959</v>
      </c>
    </row>
    <row r="89" spans="1:25">
      <c r="B89" s="19">
        <v>3516</v>
      </c>
      <c r="C89" s="19">
        <v>3336</v>
      </c>
      <c r="D89" s="19">
        <v>1701</v>
      </c>
      <c r="E89" s="19">
        <v>1731</v>
      </c>
      <c r="F89" s="20">
        <f>D89-((B89-E95*1000)*((D89-E89)/(B89-C89)))</f>
        <v>1720.3333333333333</v>
      </c>
      <c r="I89" s="11"/>
      <c r="J89" s="11"/>
      <c r="K89" s="11"/>
      <c r="L89" s="11" t="s">
        <v>10</v>
      </c>
      <c r="M89" s="14">
        <f>M88-M87*0.0107</f>
        <v>18.687163599999959</v>
      </c>
    </row>
    <row r="90" spans="1:25">
      <c r="B90" s="19">
        <v>3514</v>
      </c>
      <c r="C90" s="19">
        <v>3407</v>
      </c>
      <c r="D90" s="19">
        <v>1671</v>
      </c>
      <c r="E90" s="19">
        <v>1701</v>
      </c>
      <c r="F90" s="20">
        <f>D90-((B90-E95*1000)*((D90-E90)/(B90-C90)))</f>
        <v>1702.9626168224299</v>
      </c>
      <c r="I90" s="11"/>
      <c r="J90" s="11"/>
      <c r="K90" s="11"/>
      <c r="L90" s="11"/>
      <c r="M90" s="11"/>
    </row>
    <row r="91" spans="1:25">
      <c r="B91" s="19"/>
      <c r="C91" s="19"/>
      <c r="D91" s="19"/>
      <c r="E91" s="19"/>
      <c r="F91" s="20">
        <v>1839</v>
      </c>
      <c r="I91" s="11"/>
      <c r="J91" s="11"/>
      <c r="K91" s="11"/>
      <c r="L91" s="11"/>
      <c r="M91" s="11"/>
    </row>
    <row r="92" spans="1:25">
      <c r="B92" s="19">
        <v>3411</v>
      </c>
      <c r="C92" s="19">
        <v>3392</v>
      </c>
      <c r="D92" s="19">
        <v>1492</v>
      </c>
      <c r="E92" s="19">
        <v>1522</v>
      </c>
      <c r="F92" s="20">
        <f>D92-((B92-E95*1000)*((D92-E92)/(B92-C92)))</f>
        <v>1509.3684210526317</v>
      </c>
      <c r="I92" s="11"/>
      <c r="J92" s="11"/>
      <c r="K92" s="11"/>
      <c r="L92" s="11"/>
      <c r="M92" s="11"/>
    </row>
    <row r="93" spans="1:25">
      <c r="B93" s="19"/>
      <c r="C93" s="19"/>
      <c r="D93" s="19"/>
      <c r="E93" s="19"/>
      <c r="F93" s="20">
        <v>1441</v>
      </c>
      <c r="I93" s="11"/>
      <c r="J93" s="11"/>
      <c r="K93" s="11"/>
      <c r="L93" s="11"/>
      <c r="M93" s="11"/>
    </row>
    <row r="94" spans="1:25">
      <c r="B94" s="19"/>
      <c r="C94" s="19"/>
      <c r="D94" s="19"/>
      <c r="E94" s="19"/>
      <c r="F94" s="20">
        <v>567</v>
      </c>
      <c r="I94" s="11"/>
      <c r="J94" s="11"/>
      <c r="K94" s="11"/>
      <c r="L94" s="11"/>
      <c r="M94" s="11"/>
    </row>
    <row r="95" spans="1:25">
      <c r="B95" s="11"/>
      <c r="C95" s="11"/>
      <c r="D95" s="12" t="s">
        <v>18</v>
      </c>
      <c r="E95" s="11">
        <v>3.4</v>
      </c>
      <c r="F95" s="11"/>
      <c r="I95" s="11"/>
      <c r="J95" s="11"/>
      <c r="K95" s="11" t="s">
        <v>24</v>
      </c>
      <c r="L95" s="13">
        <v>3.73874</v>
      </c>
      <c r="M95" s="11"/>
    </row>
    <row r="97" spans="2:13">
      <c r="B97" s="22" t="s">
        <v>22</v>
      </c>
      <c r="C97" s="22"/>
      <c r="D97" s="22"/>
      <c r="E97" s="22"/>
      <c r="F97" s="22"/>
      <c r="I97" s="23" t="s">
        <v>21</v>
      </c>
      <c r="J97" s="23"/>
      <c r="K97" s="23"/>
      <c r="L97" s="23"/>
      <c r="M97" s="23"/>
    </row>
    <row r="98" spans="2:13">
      <c r="B98" s="22"/>
      <c r="C98" s="22"/>
      <c r="D98" s="22"/>
      <c r="E98" s="22"/>
      <c r="F98" s="22"/>
      <c r="I98" s="23"/>
      <c r="J98" s="23"/>
      <c r="K98" s="23"/>
      <c r="L98" s="23"/>
      <c r="M98" s="23"/>
    </row>
  </sheetData>
  <mergeCells count="2">
    <mergeCell ref="B97:F98"/>
    <mergeCell ref="I97:M98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ZCV</vt:lpstr>
    </vt:vector>
  </TitlesOfParts>
  <Company>MediaTek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Mediatek</dc:creator>
  <cp:lastModifiedBy>mtk71008</cp:lastModifiedBy>
  <dcterms:created xsi:type="dcterms:W3CDTF">2010-09-15T00:55:10Z</dcterms:created>
  <dcterms:modified xsi:type="dcterms:W3CDTF">2012-11-26T08:06:54Z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-42988143</vt:i4>
  </property>
  <property fmtid="{D5CDD505-2E9C-101B-9397-08002B2CF9AE}" pid="3" name="_NewReviewCycle">
    <vt:lpwstr/>
  </property>
  <property fmtid="{D5CDD505-2E9C-101B-9397-08002B2CF9AE}" pid="4" name="_EmailSubject">
    <vt:lpwstr>聯想ＺＣＶ</vt:lpwstr>
  </property>
  <property fmtid="{D5CDD505-2E9C-101B-9397-08002B2CF9AE}" pid="5" name="_AuthorEmail">
    <vt:lpwstr>Ricky.Wu@mediatek.com</vt:lpwstr>
  </property>
  <property fmtid="{D5CDD505-2E9C-101B-9397-08002B2CF9AE}" pid="6" name="_AuthorEmailDisplayName">
    <vt:lpwstr>Ricky Wu (吳瑞騏)</vt:lpwstr>
  </property>
  <property fmtid="{D5CDD505-2E9C-101B-9397-08002B2CF9AE}" pid="7" name="_PreviousAdHocReviewCycleID">
    <vt:i4>1208888307</vt:i4>
  </property>
  <property fmtid="{D5CDD505-2E9C-101B-9397-08002B2CF9AE}" pid="8" name="_ReviewingToolsShownOnce">
    <vt:lpwstr/>
  </property>
</Properties>
</file>