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60" windowWidth="11490" windowHeight="7965" tabRatio="358"/>
  </bookViews>
  <sheets>
    <sheet name="ZCV" sheetId="25" r:id="rId1"/>
  </sheets>
  <calcPr calcId="125725"/>
</workbook>
</file>

<file path=xl/calcChain.xml><?xml version="1.0" encoding="utf-8"?>
<calcChain xmlns="http://schemas.openxmlformats.org/spreadsheetml/2006/main">
  <c r="Z57" i="25"/>
  <c r="AA57"/>
  <c r="AB57"/>
  <c r="Z58"/>
  <c r="AA58"/>
  <c r="AB58"/>
  <c r="Z59"/>
  <c r="AA59"/>
  <c r="AB59"/>
  <c r="Z60"/>
  <c r="AA60"/>
  <c r="AB60"/>
  <c r="Z61"/>
  <c r="AA61"/>
  <c r="AB61"/>
  <c r="Z62"/>
  <c r="AA62"/>
  <c r="AB62"/>
  <c r="Z63"/>
  <c r="AA63"/>
  <c r="AB63"/>
  <c r="Z64"/>
  <c r="AA64"/>
  <c r="AB64"/>
  <c r="Z65"/>
  <c r="AA65"/>
  <c r="AB65"/>
  <c r="Z66"/>
  <c r="AA66"/>
  <c r="AB66"/>
  <c r="Z67"/>
  <c r="AA67"/>
  <c r="AB67"/>
  <c r="Z68"/>
  <c r="AA68"/>
  <c r="AB68"/>
  <c r="Z69"/>
  <c r="AA69"/>
  <c r="AB69"/>
  <c r="Z70"/>
  <c r="AA70"/>
  <c r="AB70"/>
  <c r="Z71"/>
  <c r="AA71"/>
  <c r="AB71"/>
  <c r="Z72"/>
  <c r="AA72"/>
  <c r="AB72"/>
  <c r="S58"/>
  <c r="T58"/>
  <c r="U58"/>
  <c r="S59"/>
  <c r="T59"/>
  <c r="U59"/>
  <c r="S60"/>
  <c r="T60"/>
  <c r="U60"/>
  <c r="S61"/>
  <c r="T61"/>
  <c r="U61"/>
  <c r="S62"/>
  <c r="T62"/>
  <c r="U62"/>
  <c r="S63"/>
  <c r="T63"/>
  <c r="U63"/>
  <c r="S64"/>
  <c r="T64"/>
  <c r="U64"/>
  <c r="S65"/>
  <c r="T65"/>
  <c r="U65"/>
  <c r="S66"/>
  <c r="T66"/>
  <c r="U66"/>
  <c r="S67"/>
  <c r="T67"/>
  <c r="U67"/>
  <c r="S68"/>
  <c r="T68"/>
  <c r="U68"/>
  <c r="S69"/>
  <c r="T69"/>
  <c r="U69"/>
  <c r="S70"/>
  <c r="T70"/>
  <c r="U70"/>
  <c r="S71"/>
  <c r="T71"/>
  <c r="U71"/>
  <c r="S72"/>
  <c r="T72"/>
  <c r="U72"/>
  <c r="E58"/>
  <c r="F58"/>
  <c r="G58"/>
  <c r="E59"/>
  <c r="F59"/>
  <c r="G59"/>
  <c r="E60"/>
  <c r="F60"/>
  <c r="G60"/>
  <c r="E61"/>
  <c r="F61"/>
  <c r="G61"/>
  <c r="E62"/>
  <c r="F62"/>
  <c r="G62"/>
  <c r="E63"/>
  <c r="F63"/>
  <c r="G63"/>
  <c r="E64"/>
  <c r="F64"/>
  <c r="G64"/>
  <c r="E65"/>
  <c r="F65"/>
  <c r="G65"/>
  <c r="E66"/>
  <c r="F66"/>
  <c r="G66"/>
  <c r="E67"/>
  <c r="F67"/>
  <c r="G67"/>
  <c r="E68"/>
  <c r="F68"/>
  <c r="G68"/>
  <c r="E69"/>
  <c r="F69"/>
  <c r="G69"/>
  <c r="E70"/>
  <c r="F70"/>
  <c r="G70"/>
  <c r="E71"/>
  <c r="F71"/>
  <c r="G71"/>
  <c r="E72"/>
  <c r="F72"/>
  <c r="G72"/>
  <c r="L58"/>
  <c r="M58"/>
  <c r="N58"/>
  <c r="L59"/>
  <c r="M59"/>
  <c r="N59"/>
  <c r="L60"/>
  <c r="M60"/>
  <c r="N60"/>
  <c r="L61"/>
  <c r="M61"/>
  <c r="N61"/>
  <c r="L62"/>
  <c r="M62"/>
  <c r="N62"/>
  <c r="L63"/>
  <c r="M63"/>
  <c r="N63"/>
  <c r="L64"/>
  <c r="M64"/>
  <c r="N64"/>
  <c r="L65"/>
  <c r="M65"/>
  <c r="N65"/>
  <c r="L66"/>
  <c r="M66"/>
  <c r="N66"/>
  <c r="L67"/>
  <c r="M67"/>
  <c r="N67"/>
  <c r="L68"/>
  <c r="M68"/>
  <c r="N68"/>
  <c r="L69"/>
  <c r="M69"/>
  <c r="N69"/>
  <c r="L70"/>
  <c r="M70"/>
  <c r="N70"/>
  <c r="L71"/>
  <c r="M71"/>
  <c r="N71"/>
  <c r="L72"/>
  <c r="M72"/>
  <c r="N72"/>
  <c r="F2"/>
  <c r="Z52"/>
  <c r="AA52"/>
  <c r="Z53"/>
  <c r="AB53" s="1"/>
  <c r="AA53"/>
  <c r="Z54"/>
  <c r="AB54" s="1"/>
  <c r="AA54"/>
  <c r="Z55"/>
  <c r="AB55" s="1"/>
  <c r="AA55"/>
  <c r="Z56"/>
  <c r="AB56" s="1"/>
  <c r="AA56"/>
  <c r="S56"/>
  <c r="T56"/>
  <c r="S57"/>
  <c r="U57" s="1"/>
  <c r="T57"/>
  <c r="S52"/>
  <c r="T52"/>
  <c r="S53"/>
  <c r="T53"/>
  <c r="S54"/>
  <c r="T54"/>
  <c r="S55"/>
  <c r="T55"/>
  <c r="U56"/>
  <c r="L57"/>
  <c r="N57" s="1"/>
  <c r="M57"/>
  <c r="E57"/>
  <c r="E3"/>
  <c r="G3" s="1"/>
  <c r="Z3"/>
  <c r="AB3" s="1"/>
  <c r="S3"/>
  <c r="U3" s="1"/>
  <c r="L4"/>
  <c r="N4" s="1"/>
  <c r="L5"/>
  <c r="N5" s="1"/>
  <c r="L6"/>
  <c r="N6" s="1"/>
  <c r="L7"/>
  <c r="N7" s="1"/>
  <c r="L8"/>
  <c r="N8" s="1"/>
  <c r="L9"/>
  <c r="N9" s="1"/>
  <c r="L10"/>
  <c r="N10" s="1"/>
  <c r="L11"/>
  <c r="N11" s="1"/>
  <c r="L12"/>
  <c r="N12" s="1"/>
  <c r="L13"/>
  <c r="N13" s="1"/>
  <c r="L14"/>
  <c r="N14" s="1"/>
  <c r="L15"/>
  <c r="N15" s="1"/>
  <c r="L16"/>
  <c r="N16" s="1"/>
  <c r="L17"/>
  <c r="N17" s="1"/>
  <c r="L18"/>
  <c r="N18" s="1"/>
  <c r="L19"/>
  <c r="N19" s="1"/>
  <c r="L20"/>
  <c r="N20" s="1"/>
  <c r="L21"/>
  <c r="N21" s="1"/>
  <c r="L22"/>
  <c r="N22" s="1"/>
  <c r="L23"/>
  <c r="N23" s="1"/>
  <c r="L24"/>
  <c r="N24" s="1"/>
  <c r="L25"/>
  <c r="N25" s="1"/>
  <c r="L26"/>
  <c r="N26" s="1"/>
  <c r="L27"/>
  <c r="N27" s="1"/>
  <c r="L28"/>
  <c r="N28" s="1"/>
  <c r="L29"/>
  <c r="N29" s="1"/>
  <c r="L30"/>
  <c r="N30" s="1"/>
  <c r="L31"/>
  <c r="N31" s="1"/>
  <c r="L32"/>
  <c r="N32" s="1"/>
  <c r="L33"/>
  <c r="N33" s="1"/>
  <c r="L34"/>
  <c r="N34" s="1"/>
  <c r="L35"/>
  <c r="N35" s="1"/>
  <c r="L36"/>
  <c r="N36" s="1"/>
  <c r="L37"/>
  <c r="N37" s="1"/>
  <c r="L38"/>
  <c r="N38" s="1"/>
  <c r="L39"/>
  <c r="N39" s="1"/>
  <c r="L40"/>
  <c r="N40" s="1"/>
  <c r="L41"/>
  <c r="N41" s="1"/>
  <c r="L42"/>
  <c r="N42" s="1"/>
  <c r="L43"/>
  <c r="N43" s="1"/>
  <c r="L44"/>
  <c r="N44" s="1"/>
  <c r="L45"/>
  <c r="N45" s="1"/>
  <c r="L46"/>
  <c r="N46" s="1"/>
  <c r="L47"/>
  <c r="N47" s="1"/>
  <c r="L48"/>
  <c r="N48" s="1"/>
  <c r="L49"/>
  <c r="N49" s="1"/>
  <c r="L50"/>
  <c r="N50" s="1"/>
  <c r="L51"/>
  <c r="N51" s="1"/>
  <c r="L52"/>
  <c r="N52" s="1"/>
  <c r="L53"/>
  <c r="N53" s="1"/>
  <c r="L54"/>
  <c r="N54" s="1"/>
  <c r="L55"/>
  <c r="N55" s="1"/>
  <c r="L56"/>
  <c r="N56" s="1"/>
  <c r="L3"/>
  <c r="N3" s="1"/>
  <c r="T3"/>
  <c r="T4"/>
  <c r="T5"/>
  <c r="T6"/>
  <c r="T7"/>
  <c r="T8"/>
  <c r="T9"/>
  <c r="T10"/>
  <c r="T11"/>
  <c r="T12"/>
  <c r="T13"/>
  <c r="T14"/>
  <c r="T15"/>
  <c r="T16"/>
  <c r="T17"/>
  <c r="T18"/>
  <c r="T19"/>
  <c r="T20"/>
  <c r="T21"/>
  <c r="T22"/>
  <c r="T23"/>
  <c r="T24"/>
  <c r="T25"/>
  <c r="T26"/>
  <c r="T27"/>
  <c r="T28"/>
  <c r="T29"/>
  <c r="T30"/>
  <c r="T31"/>
  <c r="T32"/>
  <c r="T33"/>
  <c r="T34"/>
  <c r="T35"/>
  <c r="T36"/>
  <c r="T37"/>
  <c r="T38"/>
  <c r="T39"/>
  <c r="T40"/>
  <c r="T41"/>
  <c r="T42"/>
  <c r="T43"/>
  <c r="T44"/>
  <c r="T45"/>
  <c r="T46"/>
  <c r="T47"/>
  <c r="T48"/>
  <c r="T49"/>
  <c r="T50"/>
  <c r="T51"/>
  <c r="T2"/>
  <c r="AA3"/>
  <c r="AA4"/>
  <c r="AA5"/>
  <c r="AA6"/>
  <c r="AA7"/>
  <c r="AA8"/>
  <c r="AA9"/>
  <c r="AA10"/>
  <c r="AA11"/>
  <c r="AA12"/>
  <c r="AA13"/>
  <c r="AA14"/>
  <c r="AA15"/>
  <c r="AA16"/>
  <c r="AA17"/>
  <c r="AA18"/>
  <c r="AA19"/>
  <c r="AA20"/>
  <c r="AA21"/>
  <c r="AA22"/>
  <c r="AA23"/>
  <c r="AA24"/>
  <c r="AA25"/>
  <c r="AA26"/>
  <c r="AA27"/>
  <c r="AA28"/>
  <c r="AA29"/>
  <c r="AA30"/>
  <c r="AA31"/>
  <c r="AA32"/>
  <c r="AA33"/>
  <c r="AA34"/>
  <c r="AA35"/>
  <c r="AA36"/>
  <c r="AA37"/>
  <c r="AA38"/>
  <c r="AA39"/>
  <c r="AA40"/>
  <c r="AA41"/>
  <c r="AA42"/>
  <c r="AA43"/>
  <c r="AA44"/>
  <c r="AA45"/>
  <c r="AA46"/>
  <c r="AA47"/>
  <c r="AA48"/>
  <c r="AA49"/>
  <c r="AA50"/>
  <c r="AA51"/>
  <c r="AA2"/>
  <c r="Z4"/>
  <c r="AB4" s="1"/>
  <c r="Z5"/>
  <c r="AB5" s="1"/>
  <c r="Z6"/>
  <c r="AB6" s="1"/>
  <c r="Z7"/>
  <c r="AB7" s="1"/>
  <c r="Z8"/>
  <c r="AB8" s="1"/>
  <c r="Z9"/>
  <c r="AB9" s="1"/>
  <c r="Z10"/>
  <c r="AB10" s="1"/>
  <c r="Z11"/>
  <c r="AB11" s="1"/>
  <c r="Z12"/>
  <c r="AB12" s="1"/>
  <c r="Z13"/>
  <c r="AB13" s="1"/>
  <c r="Z14"/>
  <c r="AB14" s="1"/>
  <c r="Z15"/>
  <c r="AB15" s="1"/>
  <c r="Z16"/>
  <c r="AB16" s="1"/>
  <c r="Z17"/>
  <c r="AB17" s="1"/>
  <c r="Z18"/>
  <c r="AB18" s="1"/>
  <c r="Z19"/>
  <c r="AB19" s="1"/>
  <c r="Z20"/>
  <c r="AB20" s="1"/>
  <c r="Z21"/>
  <c r="AB21" s="1"/>
  <c r="Z22"/>
  <c r="AB22" s="1"/>
  <c r="Z23"/>
  <c r="AB23" s="1"/>
  <c r="Z24"/>
  <c r="AB24" s="1"/>
  <c r="Z25"/>
  <c r="AB25" s="1"/>
  <c r="Z26"/>
  <c r="AB26" s="1"/>
  <c r="Z27"/>
  <c r="AB27" s="1"/>
  <c r="Z28"/>
  <c r="AB28" s="1"/>
  <c r="Z29"/>
  <c r="AB29" s="1"/>
  <c r="Z30"/>
  <c r="AB30" s="1"/>
  <c r="Z31"/>
  <c r="AB31" s="1"/>
  <c r="Z32"/>
  <c r="AB32" s="1"/>
  <c r="Z33"/>
  <c r="AB33" s="1"/>
  <c r="Z34"/>
  <c r="AB34" s="1"/>
  <c r="Z35"/>
  <c r="AB35" s="1"/>
  <c r="Z36"/>
  <c r="AB36" s="1"/>
  <c r="Z37"/>
  <c r="AB37" s="1"/>
  <c r="Z38"/>
  <c r="AB38" s="1"/>
  <c r="Z39"/>
  <c r="AB39" s="1"/>
  <c r="Z40"/>
  <c r="AB40" s="1"/>
  <c r="Z41"/>
  <c r="AB41" s="1"/>
  <c r="Z42"/>
  <c r="AB42" s="1"/>
  <c r="Z43"/>
  <c r="AB43" s="1"/>
  <c r="Z44"/>
  <c r="AB44" s="1"/>
  <c r="Z45"/>
  <c r="AB45" s="1"/>
  <c r="Z46"/>
  <c r="AB46" s="1"/>
  <c r="Z47"/>
  <c r="AB47" s="1"/>
  <c r="Z48"/>
  <c r="AB48" s="1"/>
  <c r="Z49"/>
  <c r="AB49" s="1"/>
  <c r="Z50"/>
  <c r="AB50" s="1"/>
  <c r="Z51"/>
  <c r="AB51" s="1"/>
  <c r="AB52"/>
  <c r="S4"/>
  <c r="U4" s="1"/>
  <c r="S5"/>
  <c r="U5" s="1"/>
  <c r="S6"/>
  <c r="U6" s="1"/>
  <c r="S7"/>
  <c r="U7" s="1"/>
  <c r="S8"/>
  <c r="U8" s="1"/>
  <c r="S9"/>
  <c r="U9" s="1"/>
  <c r="S10"/>
  <c r="U10" s="1"/>
  <c r="S11"/>
  <c r="U11" s="1"/>
  <c r="S12"/>
  <c r="U12" s="1"/>
  <c r="S13"/>
  <c r="U13" s="1"/>
  <c r="S14"/>
  <c r="U14" s="1"/>
  <c r="S15"/>
  <c r="U15" s="1"/>
  <c r="S16"/>
  <c r="U16" s="1"/>
  <c r="S17"/>
  <c r="U17" s="1"/>
  <c r="S18"/>
  <c r="U18" s="1"/>
  <c r="S19"/>
  <c r="U19" s="1"/>
  <c r="S20"/>
  <c r="U20" s="1"/>
  <c r="S21"/>
  <c r="U21" s="1"/>
  <c r="S22"/>
  <c r="U22" s="1"/>
  <c r="S23"/>
  <c r="U23" s="1"/>
  <c r="S24"/>
  <c r="U24" s="1"/>
  <c r="S25"/>
  <c r="U25" s="1"/>
  <c r="S26"/>
  <c r="U26" s="1"/>
  <c r="S27"/>
  <c r="U27" s="1"/>
  <c r="S28"/>
  <c r="U28" s="1"/>
  <c r="S29"/>
  <c r="U29" s="1"/>
  <c r="S30"/>
  <c r="U30" s="1"/>
  <c r="S31"/>
  <c r="U31" s="1"/>
  <c r="S32"/>
  <c r="U32" s="1"/>
  <c r="S33"/>
  <c r="U33" s="1"/>
  <c r="S34"/>
  <c r="U34" s="1"/>
  <c r="S35"/>
  <c r="U35" s="1"/>
  <c r="S36"/>
  <c r="U36" s="1"/>
  <c r="S37"/>
  <c r="U37" s="1"/>
  <c r="S38"/>
  <c r="U38" s="1"/>
  <c r="S39"/>
  <c r="U39" s="1"/>
  <c r="S40"/>
  <c r="U40" s="1"/>
  <c r="S41"/>
  <c r="U41" s="1"/>
  <c r="S42"/>
  <c r="U42" s="1"/>
  <c r="S43"/>
  <c r="U43" s="1"/>
  <c r="S44"/>
  <c r="U44" s="1"/>
  <c r="S45"/>
  <c r="U45" s="1"/>
  <c r="S46"/>
  <c r="U46" s="1"/>
  <c r="S47"/>
  <c r="U47" s="1"/>
  <c r="S48"/>
  <c r="U48" s="1"/>
  <c r="S49"/>
  <c r="U49" s="1"/>
  <c r="S50"/>
  <c r="U50" s="1"/>
  <c r="S51"/>
  <c r="U51" s="1"/>
  <c r="U52"/>
  <c r="U53"/>
  <c r="U54"/>
  <c r="U55"/>
  <c r="E4"/>
  <c r="G4" s="1"/>
  <c r="E5"/>
  <c r="G5" s="1"/>
  <c r="E6"/>
  <c r="G6" s="1"/>
  <c r="E7"/>
  <c r="G7" s="1"/>
  <c r="E8"/>
  <c r="G8" s="1"/>
  <c r="E9"/>
  <c r="G9" s="1"/>
  <c r="E10"/>
  <c r="G10" s="1"/>
  <c r="E11"/>
  <c r="G11" s="1"/>
  <c r="E12"/>
  <c r="G12" s="1"/>
  <c r="E13"/>
  <c r="G13" s="1"/>
  <c r="E14"/>
  <c r="G14" s="1"/>
  <c r="E15"/>
  <c r="G15" s="1"/>
  <c r="E16"/>
  <c r="G16" s="1"/>
  <c r="E17"/>
  <c r="G17" s="1"/>
  <c r="E18"/>
  <c r="G18" s="1"/>
  <c r="E19"/>
  <c r="G19" s="1"/>
  <c r="E20"/>
  <c r="G20" s="1"/>
  <c r="E21"/>
  <c r="G21" s="1"/>
  <c r="E22"/>
  <c r="G22" s="1"/>
  <c r="E23"/>
  <c r="G23" s="1"/>
  <c r="E24"/>
  <c r="G24" s="1"/>
  <c r="E25"/>
  <c r="G25" s="1"/>
  <c r="E26"/>
  <c r="G26" s="1"/>
  <c r="E27"/>
  <c r="G27" s="1"/>
  <c r="E28"/>
  <c r="G28" s="1"/>
  <c r="E29"/>
  <c r="G29" s="1"/>
  <c r="E30"/>
  <c r="G30" s="1"/>
  <c r="E31"/>
  <c r="G31" s="1"/>
  <c r="E32"/>
  <c r="G32" s="1"/>
  <c r="E33"/>
  <c r="G33" s="1"/>
  <c r="E34"/>
  <c r="G34" s="1"/>
  <c r="E35"/>
  <c r="G35" s="1"/>
  <c r="E36"/>
  <c r="G36" s="1"/>
  <c r="E37"/>
  <c r="G37" s="1"/>
  <c r="E38"/>
  <c r="G38" s="1"/>
  <c r="E39"/>
  <c r="G39" s="1"/>
  <c r="E40"/>
  <c r="G40" s="1"/>
  <c r="E41"/>
  <c r="G41" s="1"/>
  <c r="E42"/>
  <c r="G42" s="1"/>
  <c r="E43"/>
  <c r="G43" s="1"/>
  <c r="E44"/>
  <c r="G44" s="1"/>
  <c r="E45"/>
  <c r="G45" s="1"/>
  <c r="E46"/>
  <c r="G46" s="1"/>
  <c r="E47"/>
  <c r="G47" s="1"/>
  <c r="E48"/>
  <c r="G48" s="1"/>
  <c r="E49"/>
  <c r="G49" s="1"/>
  <c r="E50"/>
  <c r="G50" s="1"/>
  <c r="E51"/>
  <c r="G51" s="1"/>
  <c r="E52"/>
  <c r="G52" s="1"/>
  <c r="E53"/>
  <c r="G53" s="1"/>
  <c r="E54"/>
  <c r="G54" s="1"/>
  <c r="E55"/>
  <c r="G55" s="1"/>
  <c r="E56"/>
  <c r="G56" s="1"/>
  <c r="G57"/>
  <c r="M81"/>
  <c r="M82" s="1"/>
  <c r="M83" s="1"/>
  <c r="F3" l="1"/>
  <c r="F56"/>
  <c r="F54"/>
  <c r="F52"/>
  <c r="F50"/>
  <c r="F48"/>
  <c r="F46"/>
  <c r="F44"/>
  <c r="F42"/>
  <c r="F40"/>
  <c r="F38"/>
  <c r="F36"/>
  <c r="F34"/>
  <c r="F32"/>
  <c r="F30"/>
  <c r="F28"/>
  <c r="F26"/>
  <c r="F24"/>
  <c r="F22"/>
  <c r="F20"/>
  <c r="F18"/>
  <c r="F16"/>
  <c r="F14"/>
  <c r="F12"/>
  <c r="F10"/>
  <c r="F8"/>
  <c r="F6"/>
  <c r="F4"/>
  <c r="F57"/>
  <c r="F55"/>
  <c r="F53"/>
  <c r="F51"/>
  <c r="F49"/>
  <c r="F47"/>
  <c r="F45"/>
  <c r="F43"/>
  <c r="F41"/>
  <c r="F39"/>
  <c r="F37"/>
  <c r="F35"/>
  <c r="F33"/>
  <c r="F31"/>
  <c r="F29"/>
  <c r="F27"/>
  <c r="F25"/>
  <c r="F23"/>
  <c r="F21"/>
  <c r="F19"/>
  <c r="F17"/>
  <c r="F15"/>
  <c r="F13"/>
  <c r="F11"/>
  <c r="F9"/>
  <c r="F7"/>
  <c r="F5"/>
  <c r="M3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2"/>
  <c r="F81"/>
</calcChain>
</file>

<file path=xl/sharedStrings.xml><?xml version="1.0" encoding="utf-8"?>
<sst xmlns="http://schemas.openxmlformats.org/spreadsheetml/2006/main" count="53" uniqueCount="25">
  <si>
    <t xml:space="preserve">OCV </t>
  </si>
  <si>
    <t>VC</t>
  </si>
  <si>
    <t>mAh</t>
  </si>
  <si>
    <t>DOD</t>
  </si>
  <si>
    <t>50度</t>
  </si>
  <si>
    <t>25度</t>
  </si>
  <si>
    <t>0度</t>
  </si>
  <si>
    <t>負10度</t>
  </si>
  <si>
    <t>Cmax</t>
  </si>
  <si>
    <t>Cmax_400mA</t>
  </si>
  <si>
    <t>指示百分比</t>
  </si>
  <si>
    <t>30分钟之后量测的电压值：</t>
  </si>
  <si>
    <t>x1(max)</t>
  </si>
  <si>
    <t>x2(min)</t>
  </si>
  <si>
    <t>y1(max)</t>
  </si>
  <si>
    <t>y2(min)</t>
  </si>
  <si>
    <t>y(result)</t>
  </si>
  <si>
    <t>y( result)</t>
  </si>
  <si>
    <t>R(battery)</t>
  </si>
  <si>
    <t>关机电压(V)</t>
  </si>
  <si>
    <t>電量計算</t>
  </si>
  <si>
    <t>常溫驗證</t>
  </si>
  <si>
    <t>注意：常溫下測試，查表請參考25度時量測的ZCV表</t>
  </si>
  <si>
    <t>注意：該表用於3.4V關機時電量的計算，result表示3.4V對應的最大電量值 Cmax</t>
  </si>
  <si>
    <t>R(x1000)</t>
  </si>
</sst>
</file>

<file path=xl/styles.xml><?xml version="1.0" encoding="utf-8"?>
<styleSheet xmlns="http://schemas.openxmlformats.org/spreadsheetml/2006/main">
  <numFmts count="1">
    <numFmt numFmtId="176" formatCode="0.0000"/>
  </numFmts>
  <fonts count="5">
    <font>
      <sz val="12"/>
      <color theme="1"/>
      <name val="宋体"/>
      <family val="2"/>
      <charset val="136"/>
      <scheme val="minor"/>
    </font>
    <font>
      <b/>
      <sz val="12"/>
      <color theme="1"/>
      <name val="宋体"/>
      <family val="2"/>
      <scheme val="minor"/>
    </font>
    <font>
      <sz val="10"/>
      <color theme="1"/>
      <name val="宋体"/>
      <family val="2"/>
      <charset val="136"/>
      <scheme val="minor"/>
    </font>
    <font>
      <sz val="12"/>
      <color rgb="FFFF0000"/>
      <name val="宋体"/>
      <family val="2"/>
      <charset val="136"/>
      <scheme val="minor"/>
    </font>
    <font>
      <sz val="9"/>
      <name val="宋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2" borderId="0" xfId="0" applyFill="1"/>
    <xf numFmtId="0" fontId="0" fillId="3" borderId="0" xfId="0" applyFill="1"/>
    <xf numFmtId="1" fontId="0" fillId="4" borderId="0" xfId="0" applyNumberFormat="1" applyFill="1"/>
    <xf numFmtId="0" fontId="0" fillId="0" borderId="0" xfId="0" applyFill="1"/>
    <xf numFmtId="176" fontId="0" fillId="0" borderId="0" xfId="0" applyNumberFormat="1" applyFill="1"/>
    <xf numFmtId="0" fontId="1" fillId="0" borderId="0" xfId="0" applyFont="1"/>
    <xf numFmtId="0" fontId="1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  <xf numFmtId="0" fontId="0" fillId="0" borderId="1" xfId="0" applyBorder="1"/>
    <xf numFmtId="0" fontId="2" fillId="0" borderId="1" xfId="0" applyFont="1" applyBorder="1"/>
    <xf numFmtId="0" fontId="0" fillId="0" borderId="1" xfId="0" applyBorder="1" applyAlignment="1">
      <alignment horizontal="center" vertical="center"/>
    </xf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1" fontId="0" fillId="0" borderId="0" xfId="0" applyNumberFormat="1"/>
    <xf numFmtId="0" fontId="0" fillId="0" borderId="0" xfId="0" applyAlignment="1">
      <alignment vertical="center"/>
    </xf>
    <xf numFmtId="1" fontId="0" fillId="0" borderId="0" xfId="0" applyNumberFormat="1" applyFill="1"/>
    <xf numFmtId="0" fontId="3" fillId="5" borderId="0" xfId="0" applyFont="1" applyFill="1" applyAlignment="1">
      <alignment horizontal="left" vertical="top" wrapText="1"/>
    </xf>
    <xf numFmtId="0" fontId="3" fillId="5" borderId="0" xfId="0" applyFont="1" applyFill="1" applyAlignment="1">
      <alignment horizontal="left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en-US" altLang="zh-TW"/>
              <a:t>OCV</a:t>
            </a:r>
            <a:endParaRPr lang="zh-TW" altLang="en-US"/>
          </a:p>
        </c:rich>
      </c:tx>
    </c:title>
    <c:plotArea>
      <c:layout/>
      <c:scatterChart>
        <c:scatterStyle val="lineMarker"/>
        <c:ser>
          <c:idx val="0"/>
          <c:order val="0"/>
          <c:xVal>
            <c:numRef>
              <c:f>ZCV!$F$2:$F$72</c:f>
              <c:numCache>
                <c:formatCode>0</c:formatCode>
                <c:ptCount val="71"/>
                <c:pt idx="0">
                  <c:v>0</c:v>
                </c:pt>
                <c:pt idx="1">
                  <c:v>1.7621145374449341</c:v>
                </c:pt>
                <c:pt idx="2">
                  <c:v>3.5242290748898681</c:v>
                </c:pt>
                <c:pt idx="3">
                  <c:v>5.286343612334802</c:v>
                </c:pt>
                <c:pt idx="4">
                  <c:v>7.0484581497797363</c:v>
                </c:pt>
                <c:pt idx="5">
                  <c:v>8.8105726872246706</c:v>
                </c:pt>
                <c:pt idx="6">
                  <c:v>10.572687224669604</c:v>
                </c:pt>
                <c:pt idx="7">
                  <c:v>12.334801762114537</c:v>
                </c:pt>
                <c:pt idx="8">
                  <c:v>14.096916299559473</c:v>
                </c:pt>
                <c:pt idx="9">
                  <c:v>15.859030837004406</c:v>
                </c:pt>
                <c:pt idx="10">
                  <c:v>17.621145374449341</c:v>
                </c:pt>
                <c:pt idx="11">
                  <c:v>19.383259911894275</c:v>
                </c:pt>
                <c:pt idx="12">
                  <c:v>21.145374449339208</c:v>
                </c:pt>
                <c:pt idx="13">
                  <c:v>22.819383259911895</c:v>
                </c:pt>
                <c:pt idx="14">
                  <c:v>24.581497797356828</c:v>
                </c:pt>
                <c:pt idx="15">
                  <c:v>26.343612334801765</c:v>
                </c:pt>
                <c:pt idx="16">
                  <c:v>28.105726872246695</c:v>
                </c:pt>
                <c:pt idx="17">
                  <c:v>29.867841409691632</c:v>
                </c:pt>
                <c:pt idx="18">
                  <c:v>31.629955947136562</c:v>
                </c:pt>
                <c:pt idx="19">
                  <c:v>33.392070484581495</c:v>
                </c:pt>
                <c:pt idx="20">
                  <c:v>35.154185022026432</c:v>
                </c:pt>
                <c:pt idx="21">
                  <c:v>36.916299559471369</c:v>
                </c:pt>
                <c:pt idx="22">
                  <c:v>38.678414096916299</c:v>
                </c:pt>
                <c:pt idx="23">
                  <c:v>40.440528634361236</c:v>
                </c:pt>
                <c:pt idx="24">
                  <c:v>42.202643171806173</c:v>
                </c:pt>
                <c:pt idx="25">
                  <c:v>43.964757709251103</c:v>
                </c:pt>
                <c:pt idx="26">
                  <c:v>45.72687224669604</c:v>
                </c:pt>
                <c:pt idx="27">
                  <c:v>47.48898678414097</c:v>
                </c:pt>
                <c:pt idx="28">
                  <c:v>49.251101321585907</c:v>
                </c:pt>
                <c:pt idx="29">
                  <c:v>51.013215859030836</c:v>
                </c:pt>
                <c:pt idx="30">
                  <c:v>52.775330396475773</c:v>
                </c:pt>
                <c:pt idx="31">
                  <c:v>54.53744493392071</c:v>
                </c:pt>
                <c:pt idx="32">
                  <c:v>56.299559471365633</c:v>
                </c:pt>
                <c:pt idx="33">
                  <c:v>58.06167400881057</c:v>
                </c:pt>
                <c:pt idx="34">
                  <c:v>59.823788546255507</c:v>
                </c:pt>
                <c:pt idx="35">
                  <c:v>61.585903083700444</c:v>
                </c:pt>
                <c:pt idx="36">
                  <c:v>63.348017621145367</c:v>
                </c:pt>
                <c:pt idx="37">
                  <c:v>65.022026431718061</c:v>
                </c:pt>
                <c:pt idx="38">
                  <c:v>66.784140969162991</c:v>
                </c:pt>
                <c:pt idx="39">
                  <c:v>68.546255506607935</c:v>
                </c:pt>
                <c:pt idx="40">
                  <c:v>70.308370044052865</c:v>
                </c:pt>
                <c:pt idx="41">
                  <c:v>72.070484581497794</c:v>
                </c:pt>
                <c:pt idx="42">
                  <c:v>73.832599118942738</c:v>
                </c:pt>
                <c:pt idx="43">
                  <c:v>75.594713656387668</c:v>
                </c:pt>
                <c:pt idx="44">
                  <c:v>77.356828193832598</c:v>
                </c:pt>
                <c:pt idx="45">
                  <c:v>79.118942731277528</c:v>
                </c:pt>
                <c:pt idx="46">
                  <c:v>80.881057268722472</c:v>
                </c:pt>
                <c:pt idx="47">
                  <c:v>82.643171806167402</c:v>
                </c:pt>
                <c:pt idx="48">
                  <c:v>84.405286343612346</c:v>
                </c:pt>
                <c:pt idx="49">
                  <c:v>86.167400881057262</c:v>
                </c:pt>
                <c:pt idx="50">
                  <c:v>87.929515418502206</c:v>
                </c:pt>
                <c:pt idx="51">
                  <c:v>89.691629955947135</c:v>
                </c:pt>
                <c:pt idx="52">
                  <c:v>91.45374449339208</c:v>
                </c:pt>
                <c:pt idx="53">
                  <c:v>93.215859030836995</c:v>
                </c:pt>
                <c:pt idx="54">
                  <c:v>94.977973568281939</c:v>
                </c:pt>
                <c:pt idx="55">
                  <c:v>96.740088105726869</c:v>
                </c:pt>
                <c:pt idx="56">
                  <c:v>98.502202643171813</c:v>
                </c:pt>
                <c:pt idx="57">
                  <c:v>100.26431718061674</c:v>
                </c:pt>
                <c:pt idx="58">
                  <c:v>100.9691629955947</c:v>
                </c:pt>
                <c:pt idx="59">
                  <c:v>101.05726872246696</c:v>
                </c:pt>
                <c:pt idx="60">
                  <c:v>101.05726872246696</c:v>
                </c:pt>
                <c:pt idx="61">
                  <c:v>101.1453744493392</c:v>
                </c:pt>
                <c:pt idx="62">
                  <c:v>101.1453744493392</c:v>
                </c:pt>
                <c:pt idx="63">
                  <c:v>101.1453744493392</c:v>
                </c:pt>
                <c:pt idx="64">
                  <c:v>101.1453744493392</c:v>
                </c:pt>
                <c:pt idx="65">
                  <c:v>101.1453744493392</c:v>
                </c:pt>
                <c:pt idx="66">
                  <c:v>101.1453744493392</c:v>
                </c:pt>
                <c:pt idx="67">
                  <c:v>101.1453744493392</c:v>
                </c:pt>
                <c:pt idx="68">
                  <c:v>101.1453744493392</c:v>
                </c:pt>
                <c:pt idx="69">
                  <c:v>101.1453744493392</c:v>
                </c:pt>
                <c:pt idx="70">
                  <c:v>101.1453744493392</c:v>
                </c:pt>
              </c:numCache>
            </c:numRef>
          </c:xVal>
          <c:yVal>
            <c:numRef>
              <c:f>ZCV!$B$2:$B$72</c:f>
              <c:numCache>
                <c:formatCode>General</c:formatCode>
                <c:ptCount val="71"/>
                <c:pt idx="0">
                  <c:v>4188</c:v>
                </c:pt>
                <c:pt idx="1">
                  <c:v>4171</c:v>
                </c:pt>
                <c:pt idx="2">
                  <c:v>4155</c:v>
                </c:pt>
                <c:pt idx="3">
                  <c:v>4139</c:v>
                </c:pt>
                <c:pt idx="4">
                  <c:v>4124</c:v>
                </c:pt>
                <c:pt idx="5">
                  <c:v>4109</c:v>
                </c:pt>
                <c:pt idx="6">
                  <c:v>4095</c:v>
                </c:pt>
                <c:pt idx="7">
                  <c:v>4081</c:v>
                </c:pt>
                <c:pt idx="8">
                  <c:v>4068</c:v>
                </c:pt>
                <c:pt idx="9">
                  <c:v>4056</c:v>
                </c:pt>
                <c:pt idx="10">
                  <c:v>4044</c:v>
                </c:pt>
                <c:pt idx="11">
                  <c:v>4028</c:v>
                </c:pt>
                <c:pt idx="12">
                  <c:v>4013</c:v>
                </c:pt>
                <c:pt idx="13">
                  <c:v>4001</c:v>
                </c:pt>
                <c:pt idx="14">
                  <c:v>3991</c:v>
                </c:pt>
                <c:pt idx="15">
                  <c:v>3980</c:v>
                </c:pt>
                <c:pt idx="16">
                  <c:v>3969</c:v>
                </c:pt>
                <c:pt idx="17">
                  <c:v>3959</c:v>
                </c:pt>
                <c:pt idx="18">
                  <c:v>3947</c:v>
                </c:pt>
                <c:pt idx="19">
                  <c:v>3936</c:v>
                </c:pt>
                <c:pt idx="20">
                  <c:v>3923</c:v>
                </c:pt>
                <c:pt idx="21">
                  <c:v>3909</c:v>
                </c:pt>
                <c:pt idx="22">
                  <c:v>3893</c:v>
                </c:pt>
                <c:pt idx="23">
                  <c:v>3879</c:v>
                </c:pt>
                <c:pt idx="24">
                  <c:v>3869</c:v>
                </c:pt>
                <c:pt idx="25">
                  <c:v>3860</c:v>
                </c:pt>
                <c:pt idx="26">
                  <c:v>3851</c:v>
                </c:pt>
                <c:pt idx="27">
                  <c:v>3844</c:v>
                </c:pt>
                <c:pt idx="28">
                  <c:v>3837</c:v>
                </c:pt>
                <c:pt idx="29">
                  <c:v>3830</c:v>
                </c:pt>
                <c:pt idx="30">
                  <c:v>3824</c:v>
                </c:pt>
                <c:pt idx="31">
                  <c:v>3818</c:v>
                </c:pt>
                <c:pt idx="32">
                  <c:v>3813</c:v>
                </c:pt>
                <c:pt idx="33">
                  <c:v>3807</c:v>
                </c:pt>
                <c:pt idx="34">
                  <c:v>3802</c:v>
                </c:pt>
                <c:pt idx="35">
                  <c:v>3797</c:v>
                </c:pt>
                <c:pt idx="36">
                  <c:v>3792</c:v>
                </c:pt>
                <c:pt idx="37">
                  <c:v>3787</c:v>
                </c:pt>
                <c:pt idx="38">
                  <c:v>3781</c:v>
                </c:pt>
                <c:pt idx="39">
                  <c:v>3773</c:v>
                </c:pt>
                <c:pt idx="40">
                  <c:v>3763</c:v>
                </c:pt>
                <c:pt idx="41">
                  <c:v>3756</c:v>
                </c:pt>
                <c:pt idx="42">
                  <c:v>3751</c:v>
                </c:pt>
                <c:pt idx="43">
                  <c:v>3743</c:v>
                </c:pt>
                <c:pt idx="44">
                  <c:v>3735</c:v>
                </c:pt>
                <c:pt idx="45">
                  <c:v>3729</c:v>
                </c:pt>
                <c:pt idx="46">
                  <c:v>3721</c:v>
                </c:pt>
                <c:pt idx="47">
                  <c:v>3709</c:v>
                </c:pt>
                <c:pt idx="48">
                  <c:v>3698</c:v>
                </c:pt>
                <c:pt idx="49">
                  <c:v>3683</c:v>
                </c:pt>
                <c:pt idx="50">
                  <c:v>3680</c:v>
                </c:pt>
                <c:pt idx="51">
                  <c:v>3678</c:v>
                </c:pt>
                <c:pt idx="52">
                  <c:v>3677</c:v>
                </c:pt>
                <c:pt idx="53">
                  <c:v>3675</c:v>
                </c:pt>
                <c:pt idx="54">
                  <c:v>3668</c:v>
                </c:pt>
                <c:pt idx="55">
                  <c:v>3618</c:v>
                </c:pt>
                <c:pt idx="56">
                  <c:v>3531</c:v>
                </c:pt>
                <c:pt idx="57">
                  <c:v>3377</c:v>
                </c:pt>
                <c:pt idx="58">
                  <c:v>3273</c:v>
                </c:pt>
                <c:pt idx="59">
                  <c:v>3258</c:v>
                </c:pt>
                <c:pt idx="60">
                  <c:v>3251</c:v>
                </c:pt>
                <c:pt idx="61">
                  <c:v>3247</c:v>
                </c:pt>
                <c:pt idx="62">
                  <c:v>3246</c:v>
                </c:pt>
                <c:pt idx="63">
                  <c:v>3247</c:v>
                </c:pt>
                <c:pt idx="64">
                  <c:v>3244</c:v>
                </c:pt>
                <c:pt idx="65">
                  <c:v>3245</c:v>
                </c:pt>
                <c:pt idx="66">
                  <c:v>3243</c:v>
                </c:pt>
                <c:pt idx="67">
                  <c:v>3243</c:v>
                </c:pt>
                <c:pt idx="68">
                  <c:v>3243</c:v>
                </c:pt>
                <c:pt idx="69">
                  <c:v>3243</c:v>
                </c:pt>
                <c:pt idx="70">
                  <c:v>3243</c:v>
                </c:pt>
              </c:numCache>
            </c:numRef>
          </c:yVal>
        </c:ser>
        <c:ser>
          <c:idx val="1"/>
          <c:order val="1"/>
          <c:xVal>
            <c:numRef>
              <c:f>ZCV!$M$2:$M$72</c:f>
              <c:numCache>
                <c:formatCode>0</c:formatCode>
                <c:ptCount val="71"/>
                <c:pt idx="0">
                  <c:v>0</c:v>
                </c:pt>
                <c:pt idx="1">
                  <c:v>1.5479876160990713</c:v>
                </c:pt>
                <c:pt idx="2">
                  <c:v>3.0959752321981426</c:v>
                </c:pt>
                <c:pt idx="3">
                  <c:v>4.643962848297214</c:v>
                </c:pt>
                <c:pt idx="4">
                  <c:v>6.1919504643962853</c:v>
                </c:pt>
                <c:pt idx="5">
                  <c:v>7.7399380804953566</c:v>
                </c:pt>
                <c:pt idx="6">
                  <c:v>9.2879256965944279</c:v>
                </c:pt>
                <c:pt idx="7">
                  <c:v>10.835913312693499</c:v>
                </c:pt>
                <c:pt idx="8">
                  <c:v>12.383900928792571</c:v>
                </c:pt>
                <c:pt idx="9">
                  <c:v>13.93188854489164</c:v>
                </c:pt>
                <c:pt idx="10">
                  <c:v>15.479876160990713</c:v>
                </c:pt>
                <c:pt idx="11">
                  <c:v>17.027863777089784</c:v>
                </c:pt>
                <c:pt idx="12">
                  <c:v>18.575851393188856</c:v>
                </c:pt>
                <c:pt idx="13">
                  <c:v>20.046439628482972</c:v>
                </c:pt>
                <c:pt idx="14">
                  <c:v>21.594427244582043</c:v>
                </c:pt>
                <c:pt idx="15">
                  <c:v>23.142414860681114</c:v>
                </c:pt>
                <c:pt idx="16">
                  <c:v>24.690402476780186</c:v>
                </c:pt>
                <c:pt idx="17">
                  <c:v>26.238390092879254</c:v>
                </c:pt>
                <c:pt idx="18">
                  <c:v>27.786377708978328</c:v>
                </c:pt>
                <c:pt idx="19">
                  <c:v>29.3343653250774</c:v>
                </c:pt>
                <c:pt idx="20">
                  <c:v>30.882352941176471</c:v>
                </c:pt>
                <c:pt idx="21">
                  <c:v>32.430340557275542</c:v>
                </c:pt>
                <c:pt idx="22">
                  <c:v>33.978328173374614</c:v>
                </c:pt>
                <c:pt idx="23">
                  <c:v>35.526315789473685</c:v>
                </c:pt>
                <c:pt idx="24">
                  <c:v>37.074303405572756</c:v>
                </c:pt>
                <c:pt idx="25">
                  <c:v>38.622291021671828</c:v>
                </c:pt>
                <c:pt idx="26">
                  <c:v>40.170278637770892</c:v>
                </c:pt>
                <c:pt idx="27">
                  <c:v>41.71826625386997</c:v>
                </c:pt>
                <c:pt idx="28">
                  <c:v>43.266253869969042</c:v>
                </c:pt>
                <c:pt idx="29">
                  <c:v>44.814241486068113</c:v>
                </c:pt>
                <c:pt idx="30">
                  <c:v>46.362229102167184</c:v>
                </c:pt>
                <c:pt idx="31">
                  <c:v>47.910216718266255</c:v>
                </c:pt>
                <c:pt idx="32">
                  <c:v>49.458204334365327</c:v>
                </c:pt>
                <c:pt idx="33">
                  <c:v>51.006191950464398</c:v>
                </c:pt>
                <c:pt idx="34">
                  <c:v>52.554179566563462</c:v>
                </c:pt>
                <c:pt idx="35">
                  <c:v>54.102167182662541</c:v>
                </c:pt>
                <c:pt idx="36">
                  <c:v>55.650154798761605</c:v>
                </c:pt>
                <c:pt idx="37">
                  <c:v>57.120743034055735</c:v>
                </c:pt>
                <c:pt idx="38">
                  <c:v>58.668730650154799</c:v>
                </c:pt>
                <c:pt idx="39">
                  <c:v>60.216718266253864</c:v>
                </c:pt>
                <c:pt idx="40">
                  <c:v>61.764705882352942</c:v>
                </c:pt>
                <c:pt idx="41">
                  <c:v>63.312693498452013</c:v>
                </c:pt>
                <c:pt idx="42">
                  <c:v>64.860681114551085</c:v>
                </c:pt>
                <c:pt idx="43">
                  <c:v>66.408668730650149</c:v>
                </c:pt>
                <c:pt idx="44">
                  <c:v>67.956656346749227</c:v>
                </c:pt>
                <c:pt idx="45">
                  <c:v>69.504643962848306</c:v>
                </c:pt>
                <c:pt idx="46">
                  <c:v>71.05263157894737</c:v>
                </c:pt>
                <c:pt idx="47">
                  <c:v>72.600619195046434</c:v>
                </c:pt>
                <c:pt idx="48">
                  <c:v>74.148606811145513</c:v>
                </c:pt>
                <c:pt idx="49">
                  <c:v>75.696594427244577</c:v>
                </c:pt>
                <c:pt idx="50">
                  <c:v>77.244582043343655</c:v>
                </c:pt>
                <c:pt idx="51">
                  <c:v>78.792569659442719</c:v>
                </c:pt>
                <c:pt idx="52">
                  <c:v>80.340557275541784</c:v>
                </c:pt>
                <c:pt idx="53">
                  <c:v>81.888544891640862</c:v>
                </c:pt>
                <c:pt idx="54">
                  <c:v>83.43653250773994</c:v>
                </c:pt>
                <c:pt idx="55">
                  <c:v>84.984520123839019</c:v>
                </c:pt>
                <c:pt idx="56">
                  <c:v>86.532507739938083</c:v>
                </c:pt>
                <c:pt idx="57">
                  <c:v>88.080495356037147</c:v>
                </c:pt>
                <c:pt idx="58">
                  <c:v>89.628482972136226</c:v>
                </c:pt>
                <c:pt idx="59">
                  <c:v>91.17647058823529</c:v>
                </c:pt>
                <c:pt idx="60">
                  <c:v>92.724458204334368</c:v>
                </c:pt>
                <c:pt idx="61">
                  <c:v>94.195046439628484</c:v>
                </c:pt>
                <c:pt idx="62">
                  <c:v>95.743034055727549</c:v>
                </c:pt>
                <c:pt idx="63">
                  <c:v>97.291021671826627</c:v>
                </c:pt>
                <c:pt idx="64">
                  <c:v>98.839009287925691</c:v>
                </c:pt>
                <c:pt idx="65">
                  <c:v>100.38699690402477</c:v>
                </c:pt>
                <c:pt idx="66">
                  <c:v>100.69659442724459</c:v>
                </c:pt>
                <c:pt idx="67">
                  <c:v>100.8513931888545</c:v>
                </c:pt>
                <c:pt idx="68">
                  <c:v>100.92879256965945</c:v>
                </c:pt>
                <c:pt idx="69">
                  <c:v>101.08359133126935</c:v>
                </c:pt>
                <c:pt idx="70">
                  <c:v>101.16099071207429</c:v>
                </c:pt>
              </c:numCache>
            </c:numRef>
          </c:xVal>
          <c:yVal>
            <c:numRef>
              <c:f>ZCV!$I$2:$I$72</c:f>
              <c:numCache>
                <c:formatCode>General</c:formatCode>
                <c:ptCount val="71"/>
                <c:pt idx="0">
                  <c:v>4176</c:v>
                </c:pt>
                <c:pt idx="1">
                  <c:v>4154</c:v>
                </c:pt>
                <c:pt idx="2">
                  <c:v>4136</c:v>
                </c:pt>
                <c:pt idx="3">
                  <c:v>4120</c:v>
                </c:pt>
                <c:pt idx="4">
                  <c:v>4106</c:v>
                </c:pt>
                <c:pt idx="5">
                  <c:v>4093</c:v>
                </c:pt>
                <c:pt idx="6">
                  <c:v>4083</c:v>
                </c:pt>
                <c:pt idx="7">
                  <c:v>4078</c:v>
                </c:pt>
                <c:pt idx="8">
                  <c:v>4064</c:v>
                </c:pt>
                <c:pt idx="9">
                  <c:v>4039</c:v>
                </c:pt>
                <c:pt idx="10">
                  <c:v>4016</c:v>
                </c:pt>
                <c:pt idx="11">
                  <c:v>3997</c:v>
                </c:pt>
                <c:pt idx="12">
                  <c:v>3985</c:v>
                </c:pt>
                <c:pt idx="13">
                  <c:v>3975</c:v>
                </c:pt>
                <c:pt idx="14">
                  <c:v>3971</c:v>
                </c:pt>
                <c:pt idx="15">
                  <c:v>3966</c:v>
                </c:pt>
                <c:pt idx="16">
                  <c:v>3958</c:v>
                </c:pt>
                <c:pt idx="17">
                  <c:v>3949</c:v>
                </c:pt>
                <c:pt idx="18">
                  <c:v>3939</c:v>
                </c:pt>
                <c:pt idx="19">
                  <c:v>3931</c:v>
                </c:pt>
                <c:pt idx="20">
                  <c:v>3922</c:v>
                </c:pt>
                <c:pt idx="21">
                  <c:v>3913</c:v>
                </c:pt>
                <c:pt idx="22">
                  <c:v>3905</c:v>
                </c:pt>
                <c:pt idx="23">
                  <c:v>3897</c:v>
                </c:pt>
                <c:pt idx="24">
                  <c:v>3889</c:v>
                </c:pt>
                <c:pt idx="25">
                  <c:v>3880</c:v>
                </c:pt>
                <c:pt idx="26">
                  <c:v>3872</c:v>
                </c:pt>
                <c:pt idx="27">
                  <c:v>3862</c:v>
                </c:pt>
                <c:pt idx="28">
                  <c:v>3851</c:v>
                </c:pt>
                <c:pt idx="29">
                  <c:v>3839</c:v>
                </c:pt>
                <c:pt idx="30">
                  <c:v>3828</c:v>
                </c:pt>
                <c:pt idx="31">
                  <c:v>3819</c:v>
                </c:pt>
                <c:pt idx="32">
                  <c:v>3811</c:v>
                </c:pt>
                <c:pt idx="33">
                  <c:v>3805</c:v>
                </c:pt>
                <c:pt idx="34">
                  <c:v>3800</c:v>
                </c:pt>
                <c:pt idx="35">
                  <c:v>3796</c:v>
                </c:pt>
                <c:pt idx="36">
                  <c:v>3792</c:v>
                </c:pt>
                <c:pt idx="37">
                  <c:v>3789</c:v>
                </c:pt>
                <c:pt idx="38">
                  <c:v>3786</c:v>
                </c:pt>
                <c:pt idx="39">
                  <c:v>3784</c:v>
                </c:pt>
                <c:pt idx="40">
                  <c:v>3781</c:v>
                </c:pt>
                <c:pt idx="41">
                  <c:v>3779</c:v>
                </c:pt>
                <c:pt idx="42">
                  <c:v>3778</c:v>
                </c:pt>
                <c:pt idx="43">
                  <c:v>3776</c:v>
                </c:pt>
                <c:pt idx="44">
                  <c:v>3776</c:v>
                </c:pt>
                <c:pt idx="45">
                  <c:v>3776</c:v>
                </c:pt>
                <c:pt idx="46">
                  <c:v>3775</c:v>
                </c:pt>
                <c:pt idx="47">
                  <c:v>3773</c:v>
                </c:pt>
                <c:pt idx="48">
                  <c:v>3772</c:v>
                </c:pt>
                <c:pt idx="49">
                  <c:v>3769</c:v>
                </c:pt>
                <c:pt idx="50">
                  <c:v>3763</c:v>
                </c:pt>
                <c:pt idx="51">
                  <c:v>3758</c:v>
                </c:pt>
                <c:pt idx="52">
                  <c:v>3751</c:v>
                </c:pt>
                <c:pt idx="53">
                  <c:v>3745</c:v>
                </c:pt>
                <c:pt idx="54">
                  <c:v>3736</c:v>
                </c:pt>
                <c:pt idx="55">
                  <c:v>3724</c:v>
                </c:pt>
                <c:pt idx="56">
                  <c:v>3712</c:v>
                </c:pt>
                <c:pt idx="57">
                  <c:v>3698</c:v>
                </c:pt>
                <c:pt idx="58">
                  <c:v>3694</c:v>
                </c:pt>
                <c:pt idx="59">
                  <c:v>3692</c:v>
                </c:pt>
                <c:pt idx="60">
                  <c:v>3691</c:v>
                </c:pt>
                <c:pt idx="61">
                  <c:v>3688</c:v>
                </c:pt>
                <c:pt idx="62">
                  <c:v>3681</c:v>
                </c:pt>
                <c:pt idx="63">
                  <c:v>3628</c:v>
                </c:pt>
                <c:pt idx="64">
                  <c:v>3529</c:v>
                </c:pt>
                <c:pt idx="65">
                  <c:v>3358</c:v>
                </c:pt>
                <c:pt idx="66">
                  <c:v>3323</c:v>
                </c:pt>
                <c:pt idx="67">
                  <c:v>3308</c:v>
                </c:pt>
                <c:pt idx="68">
                  <c:v>3304</c:v>
                </c:pt>
                <c:pt idx="69">
                  <c:v>3299</c:v>
                </c:pt>
                <c:pt idx="70">
                  <c:v>3299</c:v>
                </c:pt>
              </c:numCache>
            </c:numRef>
          </c:yVal>
        </c:ser>
        <c:ser>
          <c:idx val="2"/>
          <c:order val="2"/>
          <c:xVal>
            <c:numRef>
              <c:f>ZCV!$T$2:$T$72</c:f>
              <c:numCache>
                <c:formatCode>0</c:formatCode>
                <c:ptCount val="71"/>
                <c:pt idx="0">
                  <c:v>0</c:v>
                </c:pt>
                <c:pt idx="1">
                  <c:v>1.7497812773403325</c:v>
                </c:pt>
                <c:pt idx="2">
                  <c:v>3.499562554680665</c:v>
                </c:pt>
                <c:pt idx="3">
                  <c:v>5.2493438320209975</c:v>
                </c:pt>
                <c:pt idx="4">
                  <c:v>6.99912510936133</c:v>
                </c:pt>
                <c:pt idx="5">
                  <c:v>8.7489063867016625</c:v>
                </c:pt>
                <c:pt idx="6">
                  <c:v>10.498687664041995</c:v>
                </c:pt>
                <c:pt idx="7">
                  <c:v>12.248468941382328</c:v>
                </c:pt>
                <c:pt idx="8">
                  <c:v>13.99825021872266</c:v>
                </c:pt>
                <c:pt idx="9">
                  <c:v>15.748031496062993</c:v>
                </c:pt>
                <c:pt idx="10">
                  <c:v>17.497812773403325</c:v>
                </c:pt>
                <c:pt idx="11">
                  <c:v>19.247594050743658</c:v>
                </c:pt>
                <c:pt idx="12">
                  <c:v>20.99737532808399</c:v>
                </c:pt>
                <c:pt idx="13">
                  <c:v>22.659667541557305</c:v>
                </c:pt>
                <c:pt idx="14">
                  <c:v>24.409448818897637</c:v>
                </c:pt>
                <c:pt idx="15">
                  <c:v>26.159230096237966</c:v>
                </c:pt>
                <c:pt idx="16">
                  <c:v>27.909011373578302</c:v>
                </c:pt>
                <c:pt idx="17">
                  <c:v>29.658792650918635</c:v>
                </c:pt>
                <c:pt idx="18">
                  <c:v>31.408573928258964</c:v>
                </c:pt>
                <c:pt idx="19">
                  <c:v>33.1583552055993</c:v>
                </c:pt>
                <c:pt idx="20">
                  <c:v>34.908136482939632</c:v>
                </c:pt>
                <c:pt idx="21">
                  <c:v>36.657917760279965</c:v>
                </c:pt>
                <c:pt idx="22">
                  <c:v>38.407699037620297</c:v>
                </c:pt>
                <c:pt idx="23">
                  <c:v>40.15748031496063</c:v>
                </c:pt>
                <c:pt idx="24">
                  <c:v>41.907261592300962</c:v>
                </c:pt>
                <c:pt idx="25">
                  <c:v>43.657042869641295</c:v>
                </c:pt>
                <c:pt idx="26">
                  <c:v>45.406824146981627</c:v>
                </c:pt>
                <c:pt idx="27">
                  <c:v>47.15660542432196</c:v>
                </c:pt>
                <c:pt idx="28">
                  <c:v>48.906386701662292</c:v>
                </c:pt>
                <c:pt idx="29">
                  <c:v>50.656167979002618</c:v>
                </c:pt>
                <c:pt idx="30">
                  <c:v>52.405949256342957</c:v>
                </c:pt>
                <c:pt idx="31">
                  <c:v>54.15573053368329</c:v>
                </c:pt>
                <c:pt idx="32">
                  <c:v>55.905511811023622</c:v>
                </c:pt>
                <c:pt idx="33">
                  <c:v>57.655293088363955</c:v>
                </c:pt>
                <c:pt idx="34">
                  <c:v>59.405074365704294</c:v>
                </c:pt>
                <c:pt idx="35">
                  <c:v>61.154855643044613</c:v>
                </c:pt>
                <c:pt idx="36">
                  <c:v>62.904636920384945</c:v>
                </c:pt>
                <c:pt idx="37">
                  <c:v>64.566929133858267</c:v>
                </c:pt>
                <c:pt idx="38">
                  <c:v>66.316710411198599</c:v>
                </c:pt>
                <c:pt idx="39">
                  <c:v>68.066491688538932</c:v>
                </c:pt>
                <c:pt idx="40">
                  <c:v>69.816272965879264</c:v>
                </c:pt>
                <c:pt idx="41">
                  <c:v>71.566054243219597</c:v>
                </c:pt>
                <c:pt idx="42">
                  <c:v>73.315835520559929</c:v>
                </c:pt>
                <c:pt idx="43">
                  <c:v>75.065616797900262</c:v>
                </c:pt>
                <c:pt idx="44">
                  <c:v>76.815398075240594</c:v>
                </c:pt>
                <c:pt idx="45">
                  <c:v>78.565179352580927</c:v>
                </c:pt>
                <c:pt idx="46">
                  <c:v>80.314960629921259</c:v>
                </c:pt>
                <c:pt idx="47">
                  <c:v>82.064741907261592</c:v>
                </c:pt>
                <c:pt idx="48">
                  <c:v>83.814523184601924</c:v>
                </c:pt>
                <c:pt idx="49">
                  <c:v>85.564304461942257</c:v>
                </c:pt>
                <c:pt idx="50">
                  <c:v>87.314085739282589</c:v>
                </c:pt>
                <c:pt idx="51">
                  <c:v>89.063867016622922</c:v>
                </c:pt>
                <c:pt idx="52">
                  <c:v>90.813648293963254</c:v>
                </c:pt>
                <c:pt idx="53">
                  <c:v>92.563429571303587</c:v>
                </c:pt>
                <c:pt idx="54">
                  <c:v>94.313210848643919</c:v>
                </c:pt>
                <c:pt idx="55">
                  <c:v>96.062992125984252</c:v>
                </c:pt>
                <c:pt idx="56">
                  <c:v>97.812773403324584</c:v>
                </c:pt>
                <c:pt idx="57">
                  <c:v>99.475065616797892</c:v>
                </c:pt>
                <c:pt idx="58">
                  <c:v>99.912510936132975</c:v>
                </c:pt>
                <c:pt idx="59">
                  <c:v>100.08748906386703</c:v>
                </c:pt>
                <c:pt idx="60">
                  <c:v>100.17497812773404</c:v>
                </c:pt>
                <c:pt idx="61">
                  <c:v>100.26246719160106</c:v>
                </c:pt>
                <c:pt idx="62">
                  <c:v>100.34995625546807</c:v>
                </c:pt>
                <c:pt idx="63">
                  <c:v>100.34995625546807</c:v>
                </c:pt>
                <c:pt idx="64">
                  <c:v>100.34995625546807</c:v>
                </c:pt>
                <c:pt idx="65">
                  <c:v>100.43744531933507</c:v>
                </c:pt>
                <c:pt idx="66">
                  <c:v>100.43744531933507</c:v>
                </c:pt>
                <c:pt idx="67">
                  <c:v>100.43744531933507</c:v>
                </c:pt>
                <c:pt idx="68">
                  <c:v>100.43744531933507</c:v>
                </c:pt>
                <c:pt idx="69">
                  <c:v>100.43744531933507</c:v>
                </c:pt>
                <c:pt idx="70">
                  <c:v>100.43744531933507</c:v>
                </c:pt>
              </c:numCache>
            </c:numRef>
          </c:xVal>
          <c:yVal>
            <c:numRef>
              <c:f>ZCV!$P$2:$P$72</c:f>
              <c:numCache>
                <c:formatCode>General</c:formatCode>
                <c:ptCount val="71"/>
                <c:pt idx="0">
                  <c:v>4180</c:v>
                </c:pt>
                <c:pt idx="1">
                  <c:v>4159</c:v>
                </c:pt>
                <c:pt idx="2">
                  <c:v>4100</c:v>
                </c:pt>
                <c:pt idx="3">
                  <c:v>4081</c:v>
                </c:pt>
                <c:pt idx="4">
                  <c:v>4049</c:v>
                </c:pt>
                <c:pt idx="5">
                  <c:v>4015</c:v>
                </c:pt>
                <c:pt idx="6">
                  <c:v>3994</c:v>
                </c:pt>
                <c:pt idx="7">
                  <c:v>3980</c:v>
                </c:pt>
                <c:pt idx="8">
                  <c:v>3968</c:v>
                </c:pt>
                <c:pt idx="9">
                  <c:v>3961</c:v>
                </c:pt>
                <c:pt idx="10">
                  <c:v>3954</c:v>
                </c:pt>
                <c:pt idx="11">
                  <c:v>3951</c:v>
                </c:pt>
                <c:pt idx="12">
                  <c:v>3946</c:v>
                </c:pt>
                <c:pt idx="13">
                  <c:v>3940</c:v>
                </c:pt>
                <c:pt idx="14">
                  <c:v>3931</c:v>
                </c:pt>
                <c:pt idx="15">
                  <c:v>3922</c:v>
                </c:pt>
                <c:pt idx="16">
                  <c:v>3912</c:v>
                </c:pt>
                <c:pt idx="17">
                  <c:v>3903</c:v>
                </c:pt>
                <c:pt idx="18">
                  <c:v>3893</c:v>
                </c:pt>
                <c:pt idx="19">
                  <c:v>3881</c:v>
                </c:pt>
                <c:pt idx="20">
                  <c:v>3869</c:v>
                </c:pt>
                <c:pt idx="21">
                  <c:v>3857</c:v>
                </c:pt>
                <c:pt idx="22">
                  <c:v>3846</c:v>
                </c:pt>
                <c:pt idx="23">
                  <c:v>3837</c:v>
                </c:pt>
                <c:pt idx="24">
                  <c:v>3827</c:v>
                </c:pt>
                <c:pt idx="25">
                  <c:v>3821</c:v>
                </c:pt>
                <c:pt idx="26">
                  <c:v>3815</c:v>
                </c:pt>
                <c:pt idx="27">
                  <c:v>3810</c:v>
                </c:pt>
                <c:pt idx="28">
                  <c:v>3805</c:v>
                </c:pt>
                <c:pt idx="29">
                  <c:v>3802</c:v>
                </c:pt>
                <c:pt idx="30">
                  <c:v>3798</c:v>
                </c:pt>
                <c:pt idx="31">
                  <c:v>3795</c:v>
                </c:pt>
                <c:pt idx="32">
                  <c:v>3792</c:v>
                </c:pt>
                <c:pt idx="33">
                  <c:v>3789</c:v>
                </c:pt>
                <c:pt idx="34">
                  <c:v>3787</c:v>
                </c:pt>
                <c:pt idx="35">
                  <c:v>3787</c:v>
                </c:pt>
                <c:pt idx="36">
                  <c:v>3786</c:v>
                </c:pt>
                <c:pt idx="37">
                  <c:v>3785</c:v>
                </c:pt>
                <c:pt idx="38">
                  <c:v>3785</c:v>
                </c:pt>
                <c:pt idx="39">
                  <c:v>3784</c:v>
                </c:pt>
                <c:pt idx="40">
                  <c:v>3781</c:v>
                </c:pt>
                <c:pt idx="41">
                  <c:v>3779</c:v>
                </c:pt>
                <c:pt idx="42">
                  <c:v>3775</c:v>
                </c:pt>
                <c:pt idx="43">
                  <c:v>3770</c:v>
                </c:pt>
                <c:pt idx="44">
                  <c:v>3764</c:v>
                </c:pt>
                <c:pt idx="45">
                  <c:v>3755</c:v>
                </c:pt>
                <c:pt idx="46">
                  <c:v>3746</c:v>
                </c:pt>
                <c:pt idx="47">
                  <c:v>3737</c:v>
                </c:pt>
                <c:pt idx="48">
                  <c:v>3724</c:v>
                </c:pt>
                <c:pt idx="49">
                  <c:v>3716</c:v>
                </c:pt>
                <c:pt idx="50">
                  <c:v>3711</c:v>
                </c:pt>
                <c:pt idx="51">
                  <c:v>3708</c:v>
                </c:pt>
                <c:pt idx="52">
                  <c:v>3705</c:v>
                </c:pt>
                <c:pt idx="53">
                  <c:v>3702</c:v>
                </c:pt>
                <c:pt idx="54">
                  <c:v>3697</c:v>
                </c:pt>
                <c:pt idx="55">
                  <c:v>3663</c:v>
                </c:pt>
                <c:pt idx="56">
                  <c:v>3589</c:v>
                </c:pt>
                <c:pt idx="57">
                  <c:v>3463</c:v>
                </c:pt>
                <c:pt idx="58">
                  <c:v>3418</c:v>
                </c:pt>
                <c:pt idx="59">
                  <c:v>3399</c:v>
                </c:pt>
                <c:pt idx="60">
                  <c:v>3387</c:v>
                </c:pt>
                <c:pt idx="61">
                  <c:v>3379</c:v>
                </c:pt>
                <c:pt idx="62">
                  <c:v>3376</c:v>
                </c:pt>
                <c:pt idx="63">
                  <c:v>3373</c:v>
                </c:pt>
                <c:pt idx="64">
                  <c:v>3370</c:v>
                </c:pt>
                <c:pt idx="65">
                  <c:v>3368</c:v>
                </c:pt>
                <c:pt idx="66">
                  <c:v>3367</c:v>
                </c:pt>
                <c:pt idx="67">
                  <c:v>3364</c:v>
                </c:pt>
                <c:pt idx="68">
                  <c:v>3365</c:v>
                </c:pt>
                <c:pt idx="69">
                  <c:v>3365</c:v>
                </c:pt>
                <c:pt idx="70">
                  <c:v>3365</c:v>
                </c:pt>
              </c:numCache>
            </c:numRef>
          </c:yVal>
        </c:ser>
        <c:ser>
          <c:idx val="3"/>
          <c:order val="3"/>
          <c:xVal>
            <c:numRef>
              <c:f>ZCV!$AA$2:$AA$72</c:f>
              <c:numCache>
                <c:formatCode>0</c:formatCode>
                <c:ptCount val="71"/>
                <c:pt idx="0">
                  <c:v>0</c:v>
                </c:pt>
                <c:pt idx="1">
                  <c:v>2.1052631578947367</c:v>
                </c:pt>
                <c:pt idx="2">
                  <c:v>4.2105263157894735</c:v>
                </c:pt>
                <c:pt idx="3">
                  <c:v>6.3157894736842106</c:v>
                </c:pt>
                <c:pt idx="4">
                  <c:v>8.4210526315789469</c:v>
                </c:pt>
                <c:pt idx="5">
                  <c:v>10.526315789473683</c:v>
                </c:pt>
                <c:pt idx="6">
                  <c:v>12.631578947368421</c:v>
                </c:pt>
                <c:pt idx="7">
                  <c:v>14.736842105263156</c:v>
                </c:pt>
                <c:pt idx="8">
                  <c:v>16.842105263157894</c:v>
                </c:pt>
                <c:pt idx="9">
                  <c:v>18.947368421052634</c:v>
                </c:pt>
                <c:pt idx="10">
                  <c:v>21.052631578947366</c:v>
                </c:pt>
                <c:pt idx="11">
                  <c:v>23.157894736842106</c:v>
                </c:pt>
                <c:pt idx="12">
                  <c:v>25.263157894736842</c:v>
                </c:pt>
                <c:pt idx="13">
                  <c:v>27.263157894736846</c:v>
                </c:pt>
                <c:pt idx="14">
                  <c:v>29.368421052631575</c:v>
                </c:pt>
                <c:pt idx="15">
                  <c:v>31.473684210526315</c:v>
                </c:pt>
                <c:pt idx="16">
                  <c:v>33.578947368421055</c:v>
                </c:pt>
                <c:pt idx="17">
                  <c:v>35.684210526315788</c:v>
                </c:pt>
                <c:pt idx="18">
                  <c:v>37.789473684210527</c:v>
                </c:pt>
                <c:pt idx="19">
                  <c:v>39.89473684210526</c:v>
                </c:pt>
                <c:pt idx="20">
                  <c:v>42</c:v>
                </c:pt>
                <c:pt idx="21">
                  <c:v>44.10526315789474</c:v>
                </c:pt>
                <c:pt idx="22">
                  <c:v>46.210526315789473</c:v>
                </c:pt>
                <c:pt idx="23">
                  <c:v>48.315789473684212</c:v>
                </c:pt>
                <c:pt idx="24">
                  <c:v>50.421052631578945</c:v>
                </c:pt>
                <c:pt idx="25">
                  <c:v>52.526315789473685</c:v>
                </c:pt>
                <c:pt idx="26">
                  <c:v>54.631578947368418</c:v>
                </c:pt>
                <c:pt idx="27">
                  <c:v>56.736842105263165</c:v>
                </c:pt>
                <c:pt idx="28">
                  <c:v>58.842105263157897</c:v>
                </c:pt>
                <c:pt idx="29">
                  <c:v>60.94736842105263</c:v>
                </c:pt>
                <c:pt idx="30">
                  <c:v>63.05263157894737</c:v>
                </c:pt>
                <c:pt idx="31">
                  <c:v>65.15789473684211</c:v>
                </c:pt>
                <c:pt idx="32">
                  <c:v>67.26315789473685</c:v>
                </c:pt>
                <c:pt idx="33">
                  <c:v>69.368421052631575</c:v>
                </c:pt>
                <c:pt idx="34">
                  <c:v>71.473684210526315</c:v>
                </c:pt>
                <c:pt idx="35">
                  <c:v>73.578947368421055</c:v>
                </c:pt>
                <c:pt idx="36">
                  <c:v>75.68421052631578</c:v>
                </c:pt>
                <c:pt idx="37">
                  <c:v>77.684210526315795</c:v>
                </c:pt>
                <c:pt idx="38">
                  <c:v>79.78947368421052</c:v>
                </c:pt>
                <c:pt idx="39">
                  <c:v>81.89473684210526</c:v>
                </c:pt>
                <c:pt idx="40">
                  <c:v>84</c:v>
                </c:pt>
                <c:pt idx="41">
                  <c:v>86.10526315789474</c:v>
                </c:pt>
                <c:pt idx="42">
                  <c:v>88.21052631578948</c:v>
                </c:pt>
                <c:pt idx="43">
                  <c:v>90.31578947368422</c:v>
                </c:pt>
                <c:pt idx="44">
                  <c:v>92.421052631578945</c:v>
                </c:pt>
                <c:pt idx="45">
                  <c:v>94.526315789473685</c:v>
                </c:pt>
                <c:pt idx="46">
                  <c:v>96.631578947368425</c:v>
                </c:pt>
                <c:pt idx="47">
                  <c:v>98.210526315789465</c:v>
                </c:pt>
                <c:pt idx="48">
                  <c:v>98.842105263157904</c:v>
                </c:pt>
                <c:pt idx="49">
                  <c:v>99.157894736842096</c:v>
                </c:pt>
                <c:pt idx="50">
                  <c:v>99.473684210526315</c:v>
                </c:pt>
                <c:pt idx="51">
                  <c:v>99.578947368421055</c:v>
                </c:pt>
                <c:pt idx="52">
                  <c:v>99.68421052631578</c:v>
                </c:pt>
                <c:pt idx="53">
                  <c:v>99.68421052631578</c:v>
                </c:pt>
                <c:pt idx="54">
                  <c:v>99.789473684210535</c:v>
                </c:pt>
                <c:pt idx="55">
                  <c:v>99.789473684210535</c:v>
                </c:pt>
                <c:pt idx="56">
                  <c:v>99.89473684210526</c:v>
                </c:pt>
                <c:pt idx="57">
                  <c:v>99.89473684210526</c:v>
                </c:pt>
                <c:pt idx="58">
                  <c:v>99.89473684210526</c:v>
                </c:pt>
                <c:pt idx="59">
                  <c:v>99.89473684210526</c:v>
                </c:pt>
                <c:pt idx="60">
                  <c:v>99.89473684210526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</c:numCache>
            </c:numRef>
          </c:xVal>
          <c:yVal>
            <c:numRef>
              <c:f>ZCV!$W$2:$W$72</c:f>
              <c:numCache>
                <c:formatCode>General</c:formatCode>
                <c:ptCount val="71"/>
                <c:pt idx="0">
                  <c:v>4177</c:v>
                </c:pt>
                <c:pt idx="1">
                  <c:v>4161</c:v>
                </c:pt>
                <c:pt idx="2">
                  <c:v>4122</c:v>
                </c:pt>
                <c:pt idx="3">
                  <c:v>4086</c:v>
                </c:pt>
                <c:pt idx="4">
                  <c:v>4063</c:v>
                </c:pt>
                <c:pt idx="5">
                  <c:v>4043</c:v>
                </c:pt>
                <c:pt idx="6">
                  <c:v>3987</c:v>
                </c:pt>
                <c:pt idx="7">
                  <c:v>3959</c:v>
                </c:pt>
                <c:pt idx="8">
                  <c:v>3950</c:v>
                </c:pt>
                <c:pt idx="9">
                  <c:v>3943</c:v>
                </c:pt>
                <c:pt idx="10">
                  <c:v>3936</c:v>
                </c:pt>
                <c:pt idx="11">
                  <c:v>3930</c:v>
                </c:pt>
                <c:pt idx="12">
                  <c:v>3920</c:v>
                </c:pt>
                <c:pt idx="13">
                  <c:v>3908</c:v>
                </c:pt>
                <c:pt idx="14">
                  <c:v>3895</c:v>
                </c:pt>
                <c:pt idx="15">
                  <c:v>3883</c:v>
                </c:pt>
                <c:pt idx="16">
                  <c:v>3870</c:v>
                </c:pt>
                <c:pt idx="17">
                  <c:v>3858</c:v>
                </c:pt>
                <c:pt idx="18">
                  <c:v>3849</c:v>
                </c:pt>
                <c:pt idx="19">
                  <c:v>3841</c:v>
                </c:pt>
                <c:pt idx="20">
                  <c:v>3835</c:v>
                </c:pt>
                <c:pt idx="21">
                  <c:v>3829</c:v>
                </c:pt>
                <c:pt idx="22">
                  <c:v>3822</c:v>
                </c:pt>
                <c:pt idx="23">
                  <c:v>3818</c:v>
                </c:pt>
                <c:pt idx="24">
                  <c:v>3813</c:v>
                </c:pt>
                <c:pt idx="25">
                  <c:v>3808</c:v>
                </c:pt>
                <c:pt idx="26">
                  <c:v>3804</c:v>
                </c:pt>
                <c:pt idx="27">
                  <c:v>3801</c:v>
                </c:pt>
                <c:pt idx="28">
                  <c:v>3797</c:v>
                </c:pt>
                <c:pt idx="29">
                  <c:v>3793</c:v>
                </c:pt>
                <c:pt idx="30">
                  <c:v>3790</c:v>
                </c:pt>
                <c:pt idx="31">
                  <c:v>3786</c:v>
                </c:pt>
                <c:pt idx="32">
                  <c:v>3783</c:v>
                </c:pt>
                <c:pt idx="33">
                  <c:v>3779</c:v>
                </c:pt>
                <c:pt idx="34">
                  <c:v>3774</c:v>
                </c:pt>
                <c:pt idx="35">
                  <c:v>3768</c:v>
                </c:pt>
                <c:pt idx="36">
                  <c:v>3759</c:v>
                </c:pt>
                <c:pt idx="37">
                  <c:v>3749</c:v>
                </c:pt>
                <c:pt idx="38">
                  <c:v>3738</c:v>
                </c:pt>
                <c:pt idx="39">
                  <c:v>3729</c:v>
                </c:pt>
                <c:pt idx="40">
                  <c:v>3722</c:v>
                </c:pt>
                <c:pt idx="41">
                  <c:v>3717</c:v>
                </c:pt>
                <c:pt idx="42">
                  <c:v>3713</c:v>
                </c:pt>
                <c:pt idx="43">
                  <c:v>3710</c:v>
                </c:pt>
                <c:pt idx="44">
                  <c:v>3700</c:v>
                </c:pt>
                <c:pt idx="45">
                  <c:v>3674</c:v>
                </c:pt>
                <c:pt idx="46">
                  <c:v>3622</c:v>
                </c:pt>
                <c:pt idx="47">
                  <c:v>3564</c:v>
                </c:pt>
                <c:pt idx="48">
                  <c:v>3536</c:v>
                </c:pt>
                <c:pt idx="49">
                  <c:v>3520</c:v>
                </c:pt>
                <c:pt idx="50">
                  <c:v>3508</c:v>
                </c:pt>
                <c:pt idx="51">
                  <c:v>3501</c:v>
                </c:pt>
                <c:pt idx="52">
                  <c:v>3496</c:v>
                </c:pt>
                <c:pt idx="53">
                  <c:v>3494</c:v>
                </c:pt>
                <c:pt idx="54">
                  <c:v>3491</c:v>
                </c:pt>
                <c:pt idx="55">
                  <c:v>3489</c:v>
                </c:pt>
                <c:pt idx="56">
                  <c:v>3487</c:v>
                </c:pt>
                <c:pt idx="57">
                  <c:v>3486</c:v>
                </c:pt>
                <c:pt idx="58">
                  <c:v>3484</c:v>
                </c:pt>
                <c:pt idx="59">
                  <c:v>3482</c:v>
                </c:pt>
                <c:pt idx="60">
                  <c:v>3481</c:v>
                </c:pt>
                <c:pt idx="61">
                  <c:v>3479</c:v>
                </c:pt>
                <c:pt idx="62">
                  <c:v>3478</c:v>
                </c:pt>
                <c:pt idx="63">
                  <c:v>3478</c:v>
                </c:pt>
                <c:pt idx="64">
                  <c:v>3476</c:v>
                </c:pt>
                <c:pt idx="65">
                  <c:v>3476</c:v>
                </c:pt>
                <c:pt idx="66">
                  <c:v>3476</c:v>
                </c:pt>
                <c:pt idx="67">
                  <c:v>3475</c:v>
                </c:pt>
                <c:pt idx="68">
                  <c:v>3474</c:v>
                </c:pt>
                <c:pt idx="69">
                  <c:v>3472</c:v>
                </c:pt>
                <c:pt idx="70">
                  <c:v>3400</c:v>
                </c:pt>
              </c:numCache>
            </c:numRef>
          </c:yVal>
        </c:ser>
        <c:axId val="116962432"/>
        <c:axId val="116964736"/>
      </c:scatterChart>
      <c:valAx>
        <c:axId val="11696243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%</a:t>
                </a:r>
                <a:endParaRPr lang="zh-TW" altLang="en-US"/>
              </a:p>
            </c:rich>
          </c:tx>
        </c:title>
        <c:numFmt formatCode="0" sourceLinked="1"/>
        <c:majorTickMark val="none"/>
        <c:tickLblPos val="nextTo"/>
        <c:crossAx val="116964736"/>
        <c:crosses val="autoZero"/>
        <c:crossBetween val="midCat"/>
      </c:valAx>
      <c:valAx>
        <c:axId val="116964736"/>
        <c:scaling>
          <c:orientation val="minMax"/>
          <c:min val="300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mV</a:t>
                </a:r>
                <a:endParaRPr lang="zh-TW" altLang="en-US"/>
              </a:p>
            </c:rich>
          </c:tx>
        </c:title>
        <c:numFmt formatCode="General" sourceLinked="1"/>
        <c:majorTickMark val="none"/>
        <c:tickLblPos val="nextTo"/>
        <c:crossAx val="116962432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5" l="0.70000000000000062" r="0.70000000000000062" t="0.75000000000000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en-US" altLang="zh-TW"/>
              <a:t>OCV</a:t>
            </a:r>
            <a:endParaRPr lang="zh-TW" altLang="en-US"/>
          </a:p>
        </c:rich>
      </c:tx>
      <c:layout/>
    </c:title>
    <c:plotArea>
      <c:layout/>
      <c:scatterChart>
        <c:scatterStyle val="lineMarker"/>
        <c:ser>
          <c:idx val="0"/>
          <c:order val="0"/>
          <c:xVal>
            <c:numRef>
              <c:f>ZCV!$D$2:$D$72</c:f>
              <c:numCache>
                <c:formatCode>General</c:formatCode>
                <c:ptCount val="7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259</c:v>
                </c:pt>
                <c:pt idx="14">
                  <c:v>279</c:v>
                </c:pt>
                <c:pt idx="15">
                  <c:v>299</c:v>
                </c:pt>
                <c:pt idx="16">
                  <c:v>319</c:v>
                </c:pt>
                <c:pt idx="17">
                  <c:v>339</c:v>
                </c:pt>
                <c:pt idx="18">
                  <c:v>359</c:v>
                </c:pt>
                <c:pt idx="19">
                  <c:v>379</c:v>
                </c:pt>
                <c:pt idx="20">
                  <c:v>399</c:v>
                </c:pt>
                <c:pt idx="21">
                  <c:v>419</c:v>
                </c:pt>
                <c:pt idx="22">
                  <c:v>439</c:v>
                </c:pt>
                <c:pt idx="23">
                  <c:v>459</c:v>
                </c:pt>
                <c:pt idx="24">
                  <c:v>479</c:v>
                </c:pt>
                <c:pt idx="25">
                  <c:v>499</c:v>
                </c:pt>
                <c:pt idx="26">
                  <c:v>519</c:v>
                </c:pt>
                <c:pt idx="27">
                  <c:v>539</c:v>
                </c:pt>
                <c:pt idx="28">
                  <c:v>559</c:v>
                </c:pt>
                <c:pt idx="29">
                  <c:v>579</c:v>
                </c:pt>
                <c:pt idx="30">
                  <c:v>599</c:v>
                </c:pt>
                <c:pt idx="31">
                  <c:v>619</c:v>
                </c:pt>
                <c:pt idx="32">
                  <c:v>639</c:v>
                </c:pt>
                <c:pt idx="33">
                  <c:v>659</c:v>
                </c:pt>
                <c:pt idx="34">
                  <c:v>679</c:v>
                </c:pt>
                <c:pt idx="35">
                  <c:v>699</c:v>
                </c:pt>
                <c:pt idx="36">
                  <c:v>719</c:v>
                </c:pt>
                <c:pt idx="37">
                  <c:v>738</c:v>
                </c:pt>
                <c:pt idx="38">
                  <c:v>758</c:v>
                </c:pt>
                <c:pt idx="39">
                  <c:v>778</c:v>
                </c:pt>
                <c:pt idx="40">
                  <c:v>798</c:v>
                </c:pt>
                <c:pt idx="41">
                  <c:v>818</c:v>
                </c:pt>
                <c:pt idx="42">
                  <c:v>838</c:v>
                </c:pt>
                <c:pt idx="43">
                  <c:v>858</c:v>
                </c:pt>
                <c:pt idx="44">
                  <c:v>878</c:v>
                </c:pt>
                <c:pt idx="45">
                  <c:v>898</c:v>
                </c:pt>
                <c:pt idx="46">
                  <c:v>918</c:v>
                </c:pt>
                <c:pt idx="47">
                  <c:v>938</c:v>
                </c:pt>
                <c:pt idx="48">
                  <c:v>958</c:v>
                </c:pt>
                <c:pt idx="49">
                  <c:v>978</c:v>
                </c:pt>
                <c:pt idx="50">
                  <c:v>998</c:v>
                </c:pt>
                <c:pt idx="51">
                  <c:v>1018</c:v>
                </c:pt>
                <c:pt idx="52">
                  <c:v>1038</c:v>
                </c:pt>
                <c:pt idx="53">
                  <c:v>1058</c:v>
                </c:pt>
                <c:pt idx="54">
                  <c:v>1078</c:v>
                </c:pt>
                <c:pt idx="55">
                  <c:v>1098</c:v>
                </c:pt>
                <c:pt idx="56">
                  <c:v>1118</c:v>
                </c:pt>
                <c:pt idx="57">
                  <c:v>1138</c:v>
                </c:pt>
                <c:pt idx="58">
                  <c:v>1146</c:v>
                </c:pt>
                <c:pt idx="59">
                  <c:v>1147</c:v>
                </c:pt>
                <c:pt idx="60">
                  <c:v>1147</c:v>
                </c:pt>
                <c:pt idx="61">
                  <c:v>1148</c:v>
                </c:pt>
                <c:pt idx="62">
                  <c:v>1148</c:v>
                </c:pt>
                <c:pt idx="63">
                  <c:v>1148</c:v>
                </c:pt>
                <c:pt idx="64">
                  <c:v>1148</c:v>
                </c:pt>
                <c:pt idx="65">
                  <c:v>1148</c:v>
                </c:pt>
                <c:pt idx="66">
                  <c:v>1148</c:v>
                </c:pt>
                <c:pt idx="67">
                  <c:v>1148</c:v>
                </c:pt>
                <c:pt idx="68">
                  <c:v>1148</c:v>
                </c:pt>
                <c:pt idx="69">
                  <c:v>1148</c:v>
                </c:pt>
                <c:pt idx="70">
                  <c:v>1148</c:v>
                </c:pt>
              </c:numCache>
            </c:numRef>
          </c:xVal>
          <c:yVal>
            <c:numRef>
              <c:f>ZCV!$B$2:$B$72</c:f>
              <c:numCache>
                <c:formatCode>General</c:formatCode>
                <c:ptCount val="71"/>
                <c:pt idx="0">
                  <c:v>4188</c:v>
                </c:pt>
                <c:pt idx="1">
                  <c:v>4171</c:v>
                </c:pt>
                <c:pt idx="2">
                  <c:v>4155</c:v>
                </c:pt>
                <c:pt idx="3">
                  <c:v>4139</c:v>
                </c:pt>
                <c:pt idx="4">
                  <c:v>4124</c:v>
                </c:pt>
                <c:pt idx="5">
                  <c:v>4109</c:v>
                </c:pt>
                <c:pt idx="6">
                  <c:v>4095</c:v>
                </c:pt>
                <c:pt idx="7">
                  <c:v>4081</c:v>
                </c:pt>
                <c:pt idx="8">
                  <c:v>4068</c:v>
                </c:pt>
                <c:pt idx="9">
                  <c:v>4056</c:v>
                </c:pt>
                <c:pt idx="10">
                  <c:v>4044</c:v>
                </c:pt>
                <c:pt idx="11">
                  <c:v>4028</c:v>
                </c:pt>
                <c:pt idx="12">
                  <c:v>4013</c:v>
                </c:pt>
                <c:pt idx="13">
                  <c:v>4001</c:v>
                </c:pt>
                <c:pt idx="14">
                  <c:v>3991</c:v>
                </c:pt>
                <c:pt idx="15">
                  <c:v>3980</c:v>
                </c:pt>
                <c:pt idx="16">
                  <c:v>3969</c:v>
                </c:pt>
                <c:pt idx="17">
                  <c:v>3959</c:v>
                </c:pt>
                <c:pt idx="18">
                  <c:v>3947</c:v>
                </c:pt>
                <c:pt idx="19">
                  <c:v>3936</c:v>
                </c:pt>
                <c:pt idx="20">
                  <c:v>3923</c:v>
                </c:pt>
                <c:pt idx="21">
                  <c:v>3909</c:v>
                </c:pt>
                <c:pt idx="22">
                  <c:v>3893</c:v>
                </c:pt>
                <c:pt idx="23">
                  <c:v>3879</c:v>
                </c:pt>
                <c:pt idx="24">
                  <c:v>3869</c:v>
                </c:pt>
                <c:pt idx="25">
                  <c:v>3860</c:v>
                </c:pt>
                <c:pt idx="26">
                  <c:v>3851</c:v>
                </c:pt>
                <c:pt idx="27">
                  <c:v>3844</c:v>
                </c:pt>
                <c:pt idx="28">
                  <c:v>3837</c:v>
                </c:pt>
                <c:pt idx="29">
                  <c:v>3830</c:v>
                </c:pt>
                <c:pt idx="30">
                  <c:v>3824</c:v>
                </c:pt>
                <c:pt idx="31">
                  <c:v>3818</c:v>
                </c:pt>
                <c:pt idx="32">
                  <c:v>3813</c:v>
                </c:pt>
                <c:pt idx="33">
                  <c:v>3807</c:v>
                </c:pt>
                <c:pt idx="34">
                  <c:v>3802</c:v>
                </c:pt>
                <c:pt idx="35">
                  <c:v>3797</c:v>
                </c:pt>
                <c:pt idx="36">
                  <c:v>3792</c:v>
                </c:pt>
                <c:pt idx="37">
                  <c:v>3787</c:v>
                </c:pt>
                <c:pt idx="38">
                  <c:v>3781</c:v>
                </c:pt>
                <c:pt idx="39">
                  <c:v>3773</c:v>
                </c:pt>
                <c:pt idx="40">
                  <c:v>3763</c:v>
                </c:pt>
                <c:pt idx="41">
                  <c:v>3756</c:v>
                </c:pt>
                <c:pt idx="42">
                  <c:v>3751</c:v>
                </c:pt>
                <c:pt idx="43">
                  <c:v>3743</c:v>
                </c:pt>
                <c:pt idx="44">
                  <c:v>3735</c:v>
                </c:pt>
                <c:pt idx="45">
                  <c:v>3729</c:v>
                </c:pt>
                <c:pt idx="46">
                  <c:v>3721</c:v>
                </c:pt>
                <c:pt idx="47">
                  <c:v>3709</c:v>
                </c:pt>
                <c:pt idx="48">
                  <c:v>3698</c:v>
                </c:pt>
                <c:pt idx="49">
                  <c:v>3683</c:v>
                </c:pt>
                <c:pt idx="50">
                  <c:v>3680</c:v>
                </c:pt>
                <c:pt idx="51">
                  <c:v>3678</c:v>
                </c:pt>
                <c:pt idx="52">
                  <c:v>3677</c:v>
                </c:pt>
                <c:pt idx="53">
                  <c:v>3675</c:v>
                </c:pt>
                <c:pt idx="54">
                  <c:v>3668</c:v>
                </c:pt>
                <c:pt idx="55">
                  <c:v>3618</c:v>
                </c:pt>
                <c:pt idx="56">
                  <c:v>3531</c:v>
                </c:pt>
                <c:pt idx="57">
                  <c:v>3377</c:v>
                </c:pt>
                <c:pt idx="58">
                  <c:v>3273</c:v>
                </c:pt>
                <c:pt idx="59">
                  <c:v>3258</c:v>
                </c:pt>
                <c:pt idx="60">
                  <c:v>3251</c:v>
                </c:pt>
                <c:pt idx="61">
                  <c:v>3247</c:v>
                </c:pt>
                <c:pt idx="62">
                  <c:v>3246</c:v>
                </c:pt>
                <c:pt idx="63">
                  <c:v>3247</c:v>
                </c:pt>
                <c:pt idx="64">
                  <c:v>3244</c:v>
                </c:pt>
                <c:pt idx="65">
                  <c:v>3245</c:v>
                </c:pt>
                <c:pt idx="66">
                  <c:v>3243</c:v>
                </c:pt>
                <c:pt idx="67">
                  <c:v>3243</c:v>
                </c:pt>
                <c:pt idx="68">
                  <c:v>3243</c:v>
                </c:pt>
                <c:pt idx="69">
                  <c:v>3243</c:v>
                </c:pt>
                <c:pt idx="70">
                  <c:v>3243</c:v>
                </c:pt>
              </c:numCache>
            </c:numRef>
          </c:yVal>
        </c:ser>
        <c:ser>
          <c:idx val="1"/>
          <c:order val="1"/>
          <c:xVal>
            <c:numRef>
              <c:f>ZCV!$K$2:$K$72</c:f>
              <c:numCache>
                <c:formatCode>General</c:formatCode>
                <c:ptCount val="7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259</c:v>
                </c:pt>
                <c:pt idx="14">
                  <c:v>279</c:v>
                </c:pt>
                <c:pt idx="15">
                  <c:v>299</c:v>
                </c:pt>
                <c:pt idx="16">
                  <c:v>319</c:v>
                </c:pt>
                <c:pt idx="17">
                  <c:v>339</c:v>
                </c:pt>
                <c:pt idx="18">
                  <c:v>359</c:v>
                </c:pt>
                <c:pt idx="19">
                  <c:v>379</c:v>
                </c:pt>
                <c:pt idx="20">
                  <c:v>399</c:v>
                </c:pt>
                <c:pt idx="21">
                  <c:v>419</c:v>
                </c:pt>
                <c:pt idx="22">
                  <c:v>439</c:v>
                </c:pt>
                <c:pt idx="23">
                  <c:v>459</c:v>
                </c:pt>
                <c:pt idx="24">
                  <c:v>479</c:v>
                </c:pt>
                <c:pt idx="25">
                  <c:v>499</c:v>
                </c:pt>
                <c:pt idx="26">
                  <c:v>519</c:v>
                </c:pt>
                <c:pt idx="27">
                  <c:v>539</c:v>
                </c:pt>
                <c:pt idx="28">
                  <c:v>559</c:v>
                </c:pt>
                <c:pt idx="29">
                  <c:v>579</c:v>
                </c:pt>
                <c:pt idx="30">
                  <c:v>599</c:v>
                </c:pt>
                <c:pt idx="31">
                  <c:v>619</c:v>
                </c:pt>
                <c:pt idx="32">
                  <c:v>639</c:v>
                </c:pt>
                <c:pt idx="33">
                  <c:v>659</c:v>
                </c:pt>
                <c:pt idx="34">
                  <c:v>679</c:v>
                </c:pt>
                <c:pt idx="35">
                  <c:v>699</c:v>
                </c:pt>
                <c:pt idx="36">
                  <c:v>719</c:v>
                </c:pt>
                <c:pt idx="37">
                  <c:v>738</c:v>
                </c:pt>
                <c:pt idx="38">
                  <c:v>758</c:v>
                </c:pt>
                <c:pt idx="39">
                  <c:v>778</c:v>
                </c:pt>
                <c:pt idx="40">
                  <c:v>798</c:v>
                </c:pt>
                <c:pt idx="41">
                  <c:v>818</c:v>
                </c:pt>
                <c:pt idx="42">
                  <c:v>838</c:v>
                </c:pt>
                <c:pt idx="43">
                  <c:v>858</c:v>
                </c:pt>
                <c:pt idx="44">
                  <c:v>878</c:v>
                </c:pt>
                <c:pt idx="45">
                  <c:v>898</c:v>
                </c:pt>
                <c:pt idx="46">
                  <c:v>918</c:v>
                </c:pt>
                <c:pt idx="47">
                  <c:v>938</c:v>
                </c:pt>
                <c:pt idx="48">
                  <c:v>958</c:v>
                </c:pt>
                <c:pt idx="49">
                  <c:v>978</c:v>
                </c:pt>
                <c:pt idx="50">
                  <c:v>998</c:v>
                </c:pt>
                <c:pt idx="51">
                  <c:v>1018</c:v>
                </c:pt>
                <c:pt idx="52">
                  <c:v>1038</c:v>
                </c:pt>
                <c:pt idx="53">
                  <c:v>1058</c:v>
                </c:pt>
                <c:pt idx="54">
                  <c:v>1078</c:v>
                </c:pt>
                <c:pt idx="55">
                  <c:v>1098</c:v>
                </c:pt>
                <c:pt idx="56">
                  <c:v>1118</c:v>
                </c:pt>
                <c:pt idx="57">
                  <c:v>1138</c:v>
                </c:pt>
                <c:pt idx="58">
                  <c:v>1158</c:v>
                </c:pt>
                <c:pt idx="59">
                  <c:v>1178</c:v>
                </c:pt>
                <c:pt idx="60">
                  <c:v>1198</c:v>
                </c:pt>
                <c:pt idx="61">
                  <c:v>1217</c:v>
                </c:pt>
                <c:pt idx="62">
                  <c:v>1237</c:v>
                </c:pt>
                <c:pt idx="63">
                  <c:v>1257</c:v>
                </c:pt>
                <c:pt idx="64">
                  <c:v>1277</c:v>
                </c:pt>
                <c:pt idx="65">
                  <c:v>1297</c:v>
                </c:pt>
                <c:pt idx="66">
                  <c:v>1301</c:v>
                </c:pt>
                <c:pt idx="67">
                  <c:v>1303</c:v>
                </c:pt>
                <c:pt idx="68">
                  <c:v>1304</c:v>
                </c:pt>
                <c:pt idx="69">
                  <c:v>1306</c:v>
                </c:pt>
                <c:pt idx="70">
                  <c:v>1307</c:v>
                </c:pt>
              </c:numCache>
            </c:numRef>
          </c:xVal>
          <c:yVal>
            <c:numRef>
              <c:f>ZCV!$I$2:$I$72</c:f>
              <c:numCache>
                <c:formatCode>General</c:formatCode>
                <c:ptCount val="71"/>
                <c:pt idx="0">
                  <c:v>4176</c:v>
                </c:pt>
                <c:pt idx="1">
                  <c:v>4154</c:v>
                </c:pt>
                <c:pt idx="2">
                  <c:v>4136</c:v>
                </c:pt>
                <c:pt idx="3">
                  <c:v>4120</c:v>
                </c:pt>
                <c:pt idx="4">
                  <c:v>4106</c:v>
                </c:pt>
                <c:pt idx="5">
                  <c:v>4093</c:v>
                </c:pt>
                <c:pt idx="6">
                  <c:v>4083</c:v>
                </c:pt>
                <c:pt idx="7">
                  <c:v>4078</c:v>
                </c:pt>
                <c:pt idx="8">
                  <c:v>4064</c:v>
                </c:pt>
                <c:pt idx="9">
                  <c:v>4039</c:v>
                </c:pt>
                <c:pt idx="10">
                  <c:v>4016</c:v>
                </c:pt>
                <c:pt idx="11">
                  <c:v>3997</c:v>
                </c:pt>
                <c:pt idx="12">
                  <c:v>3985</c:v>
                </c:pt>
                <c:pt idx="13">
                  <c:v>3975</c:v>
                </c:pt>
                <c:pt idx="14">
                  <c:v>3971</c:v>
                </c:pt>
                <c:pt idx="15">
                  <c:v>3966</c:v>
                </c:pt>
                <c:pt idx="16">
                  <c:v>3958</c:v>
                </c:pt>
                <c:pt idx="17">
                  <c:v>3949</c:v>
                </c:pt>
                <c:pt idx="18">
                  <c:v>3939</c:v>
                </c:pt>
                <c:pt idx="19">
                  <c:v>3931</c:v>
                </c:pt>
                <c:pt idx="20">
                  <c:v>3922</c:v>
                </c:pt>
                <c:pt idx="21">
                  <c:v>3913</c:v>
                </c:pt>
                <c:pt idx="22">
                  <c:v>3905</c:v>
                </c:pt>
                <c:pt idx="23">
                  <c:v>3897</c:v>
                </c:pt>
                <c:pt idx="24">
                  <c:v>3889</c:v>
                </c:pt>
                <c:pt idx="25">
                  <c:v>3880</c:v>
                </c:pt>
                <c:pt idx="26">
                  <c:v>3872</c:v>
                </c:pt>
                <c:pt idx="27">
                  <c:v>3862</c:v>
                </c:pt>
                <c:pt idx="28">
                  <c:v>3851</c:v>
                </c:pt>
                <c:pt idx="29">
                  <c:v>3839</c:v>
                </c:pt>
                <c:pt idx="30">
                  <c:v>3828</c:v>
                </c:pt>
                <c:pt idx="31">
                  <c:v>3819</c:v>
                </c:pt>
                <c:pt idx="32">
                  <c:v>3811</c:v>
                </c:pt>
                <c:pt idx="33">
                  <c:v>3805</c:v>
                </c:pt>
                <c:pt idx="34">
                  <c:v>3800</c:v>
                </c:pt>
                <c:pt idx="35">
                  <c:v>3796</c:v>
                </c:pt>
                <c:pt idx="36">
                  <c:v>3792</c:v>
                </c:pt>
                <c:pt idx="37">
                  <c:v>3789</c:v>
                </c:pt>
                <c:pt idx="38">
                  <c:v>3786</c:v>
                </c:pt>
                <c:pt idx="39">
                  <c:v>3784</c:v>
                </c:pt>
                <c:pt idx="40">
                  <c:v>3781</c:v>
                </c:pt>
                <c:pt idx="41">
                  <c:v>3779</c:v>
                </c:pt>
                <c:pt idx="42">
                  <c:v>3778</c:v>
                </c:pt>
                <c:pt idx="43">
                  <c:v>3776</c:v>
                </c:pt>
                <c:pt idx="44">
                  <c:v>3776</c:v>
                </c:pt>
                <c:pt idx="45">
                  <c:v>3776</c:v>
                </c:pt>
                <c:pt idx="46">
                  <c:v>3775</c:v>
                </c:pt>
                <c:pt idx="47">
                  <c:v>3773</c:v>
                </c:pt>
                <c:pt idx="48">
                  <c:v>3772</c:v>
                </c:pt>
                <c:pt idx="49">
                  <c:v>3769</c:v>
                </c:pt>
                <c:pt idx="50">
                  <c:v>3763</c:v>
                </c:pt>
                <c:pt idx="51">
                  <c:v>3758</c:v>
                </c:pt>
                <c:pt idx="52">
                  <c:v>3751</c:v>
                </c:pt>
                <c:pt idx="53">
                  <c:v>3745</c:v>
                </c:pt>
                <c:pt idx="54">
                  <c:v>3736</c:v>
                </c:pt>
                <c:pt idx="55">
                  <c:v>3724</c:v>
                </c:pt>
                <c:pt idx="56">
                  <c:v>3712</c:v>
                </c:pt>
                <c:pt idx="57">
                  <c:v>3698</c:v>
                </c:pt>
                <c:pt idx="58">
                  <c:v>3694</c:v>
                </c:pt>
                <c:pt idx="59">
                  <c:v>3692</c:v>
                </c:pt>
                <c:pt idx="60">
                  <c:v>3691</c:v>
                </c:pt>
                <c:pt idx="61">
                  <c:v>3688</c:v>
                </c:pt>
                <c:pt idx="62">
                  <c:v>3681</c:v>
                </c:pt>
                <c:pt idx="63">
                  <c:v>3628</c:v>
                </c:pt>
                <c:pt idx="64">
                  <c:v>3529</c:v>
                </c:pt>
                <c:pt idx="65">
                  <c:v>3358</c:v>
                </c:pt>
                <c:pt idx="66">
                  <c:v>3323</c:v>
                </c:pt>
                <c:pt idx="67">
                  <c:v>3308</c:v>
                </c:pt>
                <c:pt idx="68">
                  <c:v>3304</c:v>
                </c:pt>
                <c:pt idx="69">
                  <c:v>3299</c:v>
                </c:pt>
                <c:pt idx="70">
                  <c:v>3299</c:v>
                </c:pt>
              </c:numCache>
            </c:numRef>
          </c:yVal>
        </c:ser>
        <c:ser>
          <c:idx val="2"/>
          <c:order val="2"/>
          <c:xVal>
            <c:numRef>
              <c:f>ZCV!$R$2:$R$72</c:f>
              <c:numCache>
                <c:formatCode>General</c:formatCode>
                <c:ptCount val="7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259</c:v>
                </c:pt>
                <c:pt idx="14">
                  <c:v>279</c:v>
                </c:pt>
                <c:pt idx="15">
                  <c:v>299</c:v>
                </c:pt>
                <c:pt idx="16">
                  <c:v>319</c:v>
                </c:pt>
                <c:pt idx="17">
                  <c:v>339</c:v>
                </c:pt>
                <c:pt idx="18">
                  <c:v>359</c:v>
                </c:pt>
                <c:pt idx="19">
                  <c:v>379</c:v>
                </c:pt>
                <c:pt idx="20">
                  <c:v>399</c:v>
                </c:pt>
                <c:pt idx="21">
                  <c:v>419</c:v>
                </c:pt>
                <c:pt idx="22">
                  <c:v>439</c:v>
                </c:pt>
                <c:pt idx="23">
                  <c:v>459</c:v>
                </c:pt>
                <c:pt idx="24">
                  <c:v>479</c:v>
                </c:pt>
                <c:pt idx="25">
                  <c:v>499</c:v>
                </c:pt>
                <c:pt idx="26">
                  <c:v>519</c:v>
                </c:pt>
                <c:pt idx="27">
                  <c:v>539</c:v>
                </c:pt>
                <c:pt idx="28">
                  <c:v>559</c:v>
                </c:pt>
                <c:pt idx="29">
                  <c:v>579</c:v>
                </c:pt>
                <c:pt idx="30">
                  <c:v>599</c:v>
                </c:pt>
                <c:pt idx="31">
                  <c:v>619</c:v>
                </c:pt>
                <c:pt idx="32">
                  <c:v>639</c:v>
                </c:pt>
                <c:pt idx="33">
                  <c:v>659</c:v>
                </c:pt>
                <c:pt idx="34">
                  <c:v>679</c:v>
                </c:pt>
                <c:pt idx="35">
                  <c:v>699</c:v>
                </c:pt>
                <c:pt idx="36">
                  <c:v>719</c:v>
                </c:pt>
                <c:pt idx="37">
                  <c:v>738</c:v>
                </c:pt>
                <c:pt idx="38">
                  <c:v>758</c:v>
                </c:pt>
                <c:pt idx="39">
                  <c:v>778</c:v>
                </c:pt>
                <c:pt idx="40">
                  <c:v>798</c:v>
                </c:pt>
                <c:pt idx="41">
                  <c:v>818</c:v>
                </c:pt>
                <c:pt idx="42">
                  <c:v>838</c:v>
                </c:pt>
                <c:pt idx="43">
                  <c:v>858</c:v>
                </c:pt>
                <c:pt idx="44">
                  <c:v>878</c:v>
                </c:pt>
                <c:pt idx="45">
                  <c:v>898</c:v>
                </c:pt>
                <c:pt idx="46">
                  <c:v>918</c:v>
                </c:pt>
                <c:pt idx="47">
                  <c:v>938</c:v>
                </c:pt>
                <c:pt idx="48">
                  <c:v>958</c:v>
                </c:pt>
                <c:pt idx="49">
                  <c:v>978</c:v>
                </c:pt>
                <c:pt idx="50">
                  <c:v>998</c:v>
                </c:pt>
                <c:pt idx="51">
                  <c:v>1018</c:v>
                </c:pt>
                <c:pt idx="52">
                  <c:v>1038</c:v>
                </c:pt>
                <c:pt idx="53">
                  <c:v>1058</c:v>
                </c:pt>
                <c:pt idx="54">
                  <c:v>1078</c:v>
                </c:pt>
                <c:pt idx="55">
                  <c:v>1098</c:v>
                </c:pt>
                <c:pt idx="56">
                  <c:v>1118</c:v>
                </c:pt>
                <c:pt idx="57">
                  <c:v>1137</c:v>
                </c:pt>
                <c:pt idx="58">
                  <c:v>1142</c:v>
                </c:pt>
                <c:pt idx="59">
                  <c:v>1144</c:v>
                </c:pt>
                <c:pt idx="60">
                  <c:v>1145</c:v>
                </c:pt>
                <c:pt idx="61">
                  <c:v>1146</c:v>
                </c:pt>
                <c:pt idx="62">
                  <c:v>1147</c:v>
                </c:pt>
                <c:pt idx="63">
                  <c:v>1147</c:v>
                </c:pt>
                <c:pt idx="64">
                  <c:v>1147</c:v>
                </c:pt>
                <c:pt idx="65">
                  <c:v>1148</c:v>
                </c:pt>
                <c:pt idx="66">
                  <c:v>1148</c:v>
                </c:pt>
                <c:pt idx="67">
                  <c:v>1148</c:v>
                </c:pt>
                <c:pt idx="68">
                  <c:v>1148</c:v>
                </c:pt>
                <c:pt idx="69">
                  <c:v>1148</c:v>
                </c:pt>
                <c:pt idx="70">
                  <c:v>1148</c:v>
                </c:pt>
              </c:numCache>
            </c:numRef>
          </c:xVal>
          <c:yVal>
            <c:numRef>
              <c:f>ZCV!$P$2:$P$72</c:f>
              <c:numCache>
                <c:formatCode>General</c:formatCode>
                <c:ptCount val="71"/>
                <c:pt idx="0">
                  <c:v>4180</c:v>
                </c:pt>
                <c:pt idx="1">
                  <c:v>4159</c:v>
                </c:pt>
                <c:pt idx="2">
                  <c:v>4100</c:v>
                </c:pt>
                <c:pt idx="3">
                  <c:v>4081</c:v>
                </c:pt>
                <c:pt idx="4">
                  <c:v>4049</c:v>
                </c:pt>
                <c:pt idx="5">
                  <c:v>4015</c:v>
                </c:pt>
                <c:pt idx="6">
                  <c:v>3994</c:v>
                </c:pt>
                <c:pt idx="7">
                  <c:v>3980</c:v>
                </c:pt>
                <c:pt idx="8">
                  <c:v>3968</c:v>
                </c:pt>
                <c:pt idx="9">
                  <c:v>3961</c:v>
                </c:pt>
                <c:pt idx="10">
                  <c:v>3954</c:v>
                </c:pt>
                <c:pt idx="11">
                  <c:v>3951</c:v>
                </c:pt>
                <c:pt idx="12">
                  <c:v>3946</c:v>
                </c:pt>
                <c:pt idx="13">
                  <c:v>3940</c:v>
                </c:pt>
                <c:pt idx="14">
                  <c:v>3931</c:v>
                </c:pt>
                <c:pt idx="15">
                  <c:v>3922</c:v>
                </c:pt>
                <c:pt idx="16">
                  <c:v>3912</c:v>
                </c:pt>
                <c:pt idx="17">
                  <c:v>3903</c:v>
                </c:pt>
                <c:pt idx="18">
                  <c:v>3893</c:v>
                </c:pt>
                <c:pt idx="19">
                  <c:v>3881</c:v>
                </c:pt>
                <c:pt idx="20">
                  <c:v>3869</c:v>
                </c:pt>
                <c:pt idx="21">
                  <c:v>3857</c:v>
                </c:pt>
                <c:pt idx="22">
                  <c:v>3846</c:v>
                </c:pt>
                <c:pt idx="23">
                  <c:v>3837</c:v>
                </c:pt>
                <c:pt idx="24">
                  <c:v>3827</c:v>
                </c:pt>
                <c:pt idx="25">
                  <c:v>3821</c:v>
                </c:pt>
                <c:pt idx="26">
                  <c:v>3815</c:v>
                </c:pt>
                <c:pt idx="27">
                  <c:v>3810</c:v>
                </c:pt>
                <c:pt idx="28">
                  <c:v>3805</c:v>
                </c:pt>
                <c:pt idx="29">
                  <c:v>3802</c:v>
                </c:pt>
                <c:pt idx="30">
                  <c:v>3798</c:v>
                </c:pt>
                <c:pt idx="31">
                  <c:v>3795</c:v>
                </c:pt>
                <c:pt idx="32">
                  <c:v>3792</c:v>
                </c:pt>
                <c:pt idx="33">
                  <c:v>3789</c:v>
                </c:pt>
                <c:pt idx="34">
                  <c:v>3787</c:v>
                </c:pt>
                <c:pt idx="35">
                  <c:v>3787</c:v>
                </c:pt>
                <c:pt idx="36">
                  <c:v>3786</c:v>
                </c:pt>
                <c:pt idx="37">
                  <c:v>3785</c:v>
                </c:pt>
                <c:pt idx="38">
                  <c:v>3785</c:v>
                </c:pt>
                <c:pt idx="39">
                  <c:v>3784</c:v>
                </c:pt>
                <c:pt idx="40">
                  <c:v>3781</c:v>
                </c:pt>
                <c:pt idx="41">
                  <c:v>3779</c:v>
                </c:pt>
                <c:pt idx="42">
                  <c:v>3775</c:v>
                </c:pt>
                <c:pt idx="43">
                  <c:v>3770</c:v>
                </c:pt>
                <c:pt idx="44">
                  <c:v>3764</c:v>
                </c:pt>
                <c:pt idx="45">
                  <c:v>3755</c:v>
                </c:pt>
                <c:pt idx="46">
                  <c:v>3746</c:v>
                </c:pt>
                <c:pt idx="47">
                  <c:v>3737</c:v>
                </c:pt>
                <c:pt idx="48">
                  <c:v>3724</c:v>
                </c:pt>
                <c:pt idx="49">
                  <c:v>3716</c:v>
                </c:pt>
                <c:pt idx="50">
                  <c:v>3711</c:v>
                </c:pt>
                <c:pt idx="51">
                  <c:v>3708</c:v>
                </c:pt>
                <c:pt idx="52">
                  <c:v>3705</c:v>
                </c:pt>
                <c:pt idx="53">
                  <c:v>3702</c:v>
                </c:pt>
                <c:pt idx="54">
                  <c:v>3697</c:v>
                </c:pt>
                <c:pt idx="55">
                  <c:v>3663</c:v>
                </c:pt>
                <c:pt idx="56">
                  <c:v>3589</c:v>
                </c:pt>
                <c:pt idx="57">
                  <c:v>3463</c:v>
                </c:pt>
                <c:pt idx="58">
                  <c:v>3418</c:v>
                </c:pt>
                <c:pt idx="59">
                  <c:v>3399</c:v>
                </c:pt>
                <c:pt idx="60">
                  <c:v>3387</c:v>
                </c:pt>
                <c:pt idx="61">
                  <c:v>3379</c:v>
                </c:pt>
                <c:pt idx="62">
                  <c:v>3376</c:v>
                </c:pt>
                <c:pt idx="63">
                  <c:v>3373</c:v>
                </c:pt>
                <c:pt idx="64">
                  <c:v>3370</c:v>
                </c:pt>
                <c:pt idx="65">
                  <c:v>3368</c:v>
                </c:pt>
                <c:pt idx="66">
                  <c:v>3367</c:v>
                </c:pt>
                <c:pt idx="67">
                  <c:v>3364</c:v>
                </c:pt>
                <c:pt idx="68">
                  <c:v>3365</c:v>
                </c:pt>
                <c:pt idx="69">
                  <c:v>3365</c:v>
                </c:pt>
                <c:pt idx="70">
                  <c:v>3365</c:v>
                </c:pt>
              </c:numCache>
            </c:numRef>
          </c:yVal>
        </c:ser>
        <c:ser>
          <c:idx val="3"/>
          <c:order val="3"/>
          <c:xVal>
            <c:numRef>
              <c:f>ZCV!$Y$2:$Y$72</c:f>
              <c:numCache>
                <c:formatCode>General</c:formatCode>
                <c:ptCount val="7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259</c:v>
                </c:pt>
                <c:pt idx="14">
                  <c:v>279</c:v>
                </c:pt>
                <c:pt idx="15">
                  <c:v>299</c:v>
                </c:pt>
                <c:pt idx="16">
                  <c:v>319</c:v>
                </c:pt>
                <c:pt idx="17">
                  <c:v>339</c:v>
                </c:pt>
                <c:pt idx="18">
                  <c:v>359</c:v>
                </c:pt>
                <c:pt idx="19">
                  <c:v>379</c:v>
                </c:pt>
                <c:pt idx="20">
                  <c:v>399</c:v>
                </c:pt>
                <c:pt idx="21">
                  <c:v>419</c:v>
                </c:pt>
                <c:pt idx="22">
                  <c:v>439</c:v>
                </c:pt>
                <c:pt idx="23">
                  <c:v>459</c:v>
                </c:pt>
                <c:pt idx="24">
                  <c:v>479</c:v>
                </c:pt>
                <c:pt idx="25">
                  <c:v>499</c:v>
                </c:pt>
                <c:pt idx="26">
                  <c:v>519</c:v>
                </c:pt>
                <c:pt idx="27">
                  <c:v>539</c:v>
                </c:pt>
                <c:pt idx="28">
                  <c:v>559</c:v>
                </c:pt>
                <c:pt idx="29">
                  <c:v>579</c:v>
                </c:pt>
                <c:pt idx="30">
                  <c:v>599</c:v>
                </c:pt>
                <c:pt idx="31">
                  <c:v>619</c:v>
                </c:pt>
                <c:pt idx="32">
                  <c:v>639</c:v>
                </c:pt>
                <c:pt idx="33">
                  <c:v>659</c:v>
                </c:pt>
                <c:pt idx="34">
                  <c:v>679</c:v>
                </c:pt>
                <c:pt idx="35">
                  <c:v>699</c:v>
                </c:pt>
                <c:pt idx="36">
                  <c:v>719</c:v>
                </c:pt>
                <c:pt idx="37">
                  <c:v>738</c:v>
                </c:pt>
                <c:pt idx="38">
                  <c:v>758</c:v>
                </c:pt>
                <c:pt idx="39">
                  <c:v>778</c:v>
                </c:pt>
                <c:pt idx="40">
                  <c:v>798</c:v>
                </c:pt>
                <c:pt idx="41">
                  <c:v>818</c:v>
                </c:pt>
                <c:pt idx="42">
                  <c:v>838</c:v>
                </c:pt>
                <c:pt idx="43">
                  <c:v>858</c:v>
                </c:pt>
                <c:pt idx="44">
                  <c:v>878</c:v>
                </c:pt>
                <c:pt idx="45">
                  <c:v>898</c:v>
                </c:pt>
                <c:pt idx="46">
                  <c:v>918</c:v>
                </c:pt>
                <c:pt idx="47">
                  <c:v>933</c:v>
                </c:pt>
                <c:pt idx="48">
                  <c:v>939</c:v>
                </c:pt>
                <c:pt idx="49">
                  <c:v>942</c:v>
                </c:pt>
                <c:pt idx="50">
                  <c:v>945</c:v>
                </c:pt>
                <c:pt idx="51">
                  <c:v>946</c:v>
                </c:pt>
                <c:pt idx="52">
                  <c:v>947</c:v>
                </c:pt>
                <c:pt idx="53">
                  <c:v>947</c:v>
                </c:pt>
                <c:pt idx="54">
                  <c:v>948</c:v>
                </c:pt>
                <c:pt idx="55">
                  <c:v>948</c:v>
                </c:pt>
                <c:pt idx="56">
                  <c:v>949</c:v>
                </c:pt>
                <c:pt idx="57">
                  <c:v>949</c:v>
                </c:pt>
                <c:pt idx="58">
                  <c:v>949</c:v>
                </c:pt>
                <c:pt idx="59">
                  <c:v>949</c:v>
                </c:pt>
                <c:pt idx="60">
                  <c:v>949</c:v>
                </c:pt>
                <c:pt idx="61">
                  <c:v>950</c:v>
                </c:pt>
                <c:pt idx="62">
                  <c:v>950</c:v>
                </c:pt>
                <c:pt idx="63">
                  <c:v>950</c:v>
                </c:pt>
                <c:pt idx="64">
                  <c:v>950</c:v>
                </c:pt>
                <c:pt idx="65">
                  <c:v>950</c:v>
                </c:pt>
                <c:pt idx="66">
                  <c:v>950</c:v>
                </c:pt>
                <c:pt idx="67">
                  <c:v>950</c:v>
                </c:pt>
                <c:pt idx="68">
                  <c:v>950</c:v>
                </c:pt>
                <c:pt idx="69">
                  <c:v>950</c:v>
                </c:pt>
                <c:pt idx="70">
                  <c:v>950</c:v>
                </c:pt>
              </c:numCache>
            </c:numRef>
          </c:xVal>
          <c:yVal>
            <c:numRef>
              <c:f>ZCV!$W$2:$W$72</c:f>
              <c:numCache>
                <c:formatCode>General</c:formatCode>
                <c:ptCount val="71"/>
                <c:pt idx="0">
                  <c:v>4177</c:v>
                </c:pt>
                <c:pt idx="1">
                  <c:v>4161</c:v>
                </c:pt>
                <c:pt idx="2">
                  <c:v>4122</c:v>
                </c:pt>
                <c:pt idx="3">
                  <c:v>4086</c:v>
                </c:pt>
                <c:pt idx="4">
                  <c:v>4063</c:v>
                </c:pt>
                <c:pt idx="5">
                  <c:v>4043</c:v>
                </c:pt>
                <c:pt idx="6">
                  <c:v>3987</c:v>
                </c:pt>
                <c:pt idx="7">
                  <c:v>3959</c:v>
                </c:pt>
                <c:pt idx="8">
                  <c:v>3950</c:v>
                </c:pt>
                <c:pt idx="9">
                  <c:v>3943</c:v>
                </c:pt>
                <c:pt idx="10">
                  <c:v>3936</c:v>
                </c:pt>
                <c:pt idx="11">
                  <c:v>3930</c:v>
                </c:pt>
                <c:pt idx="12">
                  <c:v>3920</c:v>
                </c:pt>
                <c:pt idx="13">
                  <c:v>3908</c:v>
                </c:pt>
                <c:pt idx="14">
                  <c:v>3895</c:v>
                </c:pt>
                <c:pt idx="15">
                  <c:v>3883</c:v>
                </c:pt>
                <c:pt idx="16">
                  <c:v>3870</c:v>
                </c:pt>
                <c:pt idx="17">
                  <c:v>3858</c:v>
                </c:pt>
                <c:pt idx="18">
                  <c:v>3849</c:v>
                </c:pt>
                <c:pt idx="19">
                  <c:v>3841</c:v>
                </c:pt>
                <c:pt idx="20">
                  <c:v>3835</c:v>
                </c:pt>
                <c:pt idx="21">
                  <c:v>3829</c:v>
                </c:pt>
                <c:pt idx="22">
                  <c:v>3822</c:v>
                </c:pt>
                <c:pt idx="23">
                  <c:v>3818</c:v>
                </c:pt>
                <c:pt idx="24">
                  <c:v>3813</c:v>
                </c:pt>
                <c:pt idx="25">
                  <c:v>3808</c:v>
                </c:pt>
                <c:pt idx="26">
                  <c:v>3804</c:v>
                </c:pt>
                <c:pt idx="27">
                  <c:v>3801</c:v>
                </c:pt>
                <c:pt idx="28">
                  <c:v>3797</c:v>
                </c:pt>
                <c:pt idx="29">
                  <c:v>3793</c:v>
                </c:pt>
                <c:pt idx="30">
                  <c:v>3790</c:v>
                </c:pt>
                <c:pt idx="31">
                  <c:v>3786</c:v>
                </c:pt>
                <c:pt idx="32">
                  <c:v>3783</c:v>
                </c:pt>
                <c:pt idx="33">
                  <c:v>3779</c:v>
                </c:pt>
                <c:pt idx="34">
                  <c:v>3774</c:v>
                </c:pt>
                <c:pt idx="35">
                  <c:v>3768</c:v>
                </c:pt>
                <c:pt idx="36">
                  <c:v>3759</c:v>
                </c:pt>
                <c:pt idx="37">
                  <c:v>3749</c:v>
                </c:pt>
                <c:pt idx="38">
                  <c:v>3738</c:v>
                </c:pt>
                <c:pt idx="39">
                  <c:v>3729</c:v>
                </c:pt>
                <c:pt idx="40">
                  <c:v>3722</c:v>
                </c:pt>
                <c:pt idx="41">
                  <c:v>3717</c:v>
                </c:pt>
                <c:pt idx="42">
                  <c:v>3713</c:v>
                </c:pt>
                <c:pt idx="43">
                  <c:v>3710</c:v>
                </c:pt>
                <c:pt idx="44">
                  <c:v>3700</c:v>
                </c:pt>
                <c:pt idx="45">
                  <c:v>3674</c:v>
                </c:pt>
                <c:pt idx="46">
                  <c:v>3622</c:v>
                </c:pt>
                <c:pt idx="47">
                  <c:v>3564</c:v>
                </c:pt>
                <c:pt idx="48">
                  <c:v>3536</c:v>
                </c:pt>
                <c:pt idx="49">
                  <c:v>3520</c:v>
                </c:pt>
                <c:pt idx="50">
                  <c:v>3508</c:v>
                </c:pt>
                <c:pt idx="51">
                  <c:v>3501</c:v>
                </c:pt>
                <c:pt idx="52">
                  <c:v>3496</c:v>
                </c:pt>
                <c:pt idx="53">
                  <c:v>3494</c:v>
                </c:pt>
                <c:pt idx="54">
                  <c:v>3491</c:v>
                </c:pt>
                <c:pt idx="55">
                  <c:v>3489</c:v>
                </c:pt>
                <c:pt idx="56">
                  <c:v>3487</c:v>
                </c:pt>
                <c:pt idx="57">
                  <c:v>3486</c:v>
                </c:pt>
                <c:pt idx="58">
                  <c:v>3484</c:v>
                </c:pt>
                <c:pt idx="59">
                  <c:v>3482</c:v>
                </c:pt>
                <c:pt idx="60">
                  <c:v>3481</c:v>
                </c:pt>
                <c:pt idx="61">
                  <c:v>3479</c:v>
                </c:pt>
                <c:pt idx="62">
                  <c:v>3478</c:v>
                </c:pt>
                <c:pt idx="63">
                  <c:v>3478</c:v>
                </c:pt>
                <c:pt idx="64">
                  <c:v>3476</c:v>
                </c:pt>
                <c:pt idx="65">
                  <c:v>3476</c:v>
                </c:pt>
                <c:pt idx="66">
                  <c:v>3476</c:v>
                </c:pt>
                <c:pt idx="67">
                  <c:v>3475</c:v>
                </c:pt>
                <c:pt idx="68">
                  <c:v>3474</c:v>
                </c:pt>
                <c:pt idx="69">
                  <c:v>3472</c:v>
                </c:pt>
                <c:pt idx="70">
                  <c:v>3400</c:v>
                </c:pt>
              </c:numCache>
            </c:numRef>
          </c:yVal>
        </c:ser>
        <c:axId val="117028736"/>
        <c:axId val="117043200"/>
      </c:scatterChart>
      <c:valAx>
        <c:axId val="11702873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%</a:t>
                </a:r>
                <a:endParaRPr lang="zh-TW" altLang="en-US"/>
              </a:p>
            </c:rich>
          </c:tx>
          <c:layout/>
        </c:title>
        <c:numFmt formatCode="General" sourceLinked="1"/>
        <c:majorTickMark val="none"/>
        <c:tickLblPos val="nextTo"/>
        <c:crossAx val="117043200"/>
        <c:crosses val="autoZero"/>
        <c:crossBetween val="midCat"/>
      </c:valAx>
      <c:valAx>
        <c:axId val="117043200"/>
        <c:scaling>
          <c:orientation val="minMax"/>
          <c:min val="300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mV</a:t>
                </a:r>
                <a:endParaRPr lang="zh-TW" altLang="en-US"/>
              </a:p>
            </c:rich>
          </c:tx>
          <c:layout/>
        </c:title>
        <c:numFmt formatCode="General" sourceLinked="1"/>
        <c:majorTickMark val="none"/>
        <c:tickLblPos val="nextTo"/>
        <c:crossAx val="11702873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522" l="0.70000000000000062" r="0.70000000000000062" t="0.75000000000000522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677634</xdr:colOff>
      <xdr:row>2</xdr:row>
      <xdr:rowOff>10886</xdr:rowOff>
    </xdr:from>
    <xdr:to>
      <xdr:col>40</xdr:col>
      <xdr:colOff>439509</xdr:colOff>
      <xdr:row>27</xdr:row>
      <xdr:rowOff>176894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13607</xdr:colOff>
      <xdr:row>30</xdr:row>
      <xdr:rowOff>27215</xdr:rowOff>
    </xdr:from>
    <xdr:to>
      <xdr:col>40</xdr:col>
      <xdr:colOff>465223</xdr:colOff>
      <xdr:row>55</xdr:row>
      <xdr:rowOff>186185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U90"/>
  <sheetViews>
    <sheetView tabSelected="1" topLeftCell="A49" zoomScale="70" zoomScaleNormal="70" workbookViewId="0">
      <selection activeCell="M81" sqref="M81"/>
    </sheetView>
  </sheetViews>
  <sheetFormatPr defaultRowHeight="14.25"/>
  <cols>
    <col min="2" max="2" width="12.375" customWidth="1"/>
    <col min="5" max="5" width="11" customWidth="1"/>
    <col min="9" max="9" width="12.25" customWidth="1"/>
    <col min="16" max="16" width="12.375" customWidth="1"/>
    <col min="23" max="23" width="12.375" customWidth="1"/>
  </cols>
  <sheetData>
    <row r="1" spans="1:73">
      <c r="A1" s="7" t="s">
        <v>4</v>
      </c>
      <c r="B1" s="8" t="s">
        <v>0</v>
      </c>
      <c r="C1" s="9" t="s">
        <v>1</v>
      </c>
      <c r="D1" s="9" t="s">
        <v>2</v>
      </c>
      <c r="E1" s="8" t="s">
        <v>18</v>
      </c>
      <c r="F1" s="10" t="s">
        <v>3</v>
      </c>
      <c r="G1" s="9" t="s">
        <v>24</v>
      </c>
      <c r="H1" s="7" t="s">
        <v>5</v>
      </c>
      <c r="I1" s="8" t="s">
        <v>0</v>
      </c>
      <c r="J1" s="9" t="s">
        <v>1</v>
      </c>
      <c r="K1" s="9" t="s">
        <v>2</v>
      </c>
      <c r="L1" s="8" t="s">
        <v>18</v>
      </c>
      <c r="M1" s="10" t="s">
        <v>3</v>
      </c>
      <c r="N1" s="9" t="s">
        <v>24</v>
      </c>
      <c r="O1" s="7" t="s">
        <v>6</v>
      </c>
      <c r="P1" s="8" t="s">
        <v>0</v>
      </c>
      <c r="Q1" s="9" t="s">
        <v>1</v>
      </c>
      <c r="R1" s="9" t="s">
        <v>2</v>
      </c>
      <c r="S1" s="8" t="s">
        <v>18</v>
      </c>
      <c r="T1" s="10" t="s">
        <v>3</v>
      </c>
      <c r="U1" s="9" t="s">
        <v>24</v>
      </c>
      <c r="V1" s="7" t="s">
        <v>7</v>
      </c>
      <c r="W1" s="8" t="s">
        <v>0</v>
      </c>
      <c r="X1" s="9" t="s">
        <v>1</v>
      </c>
      <c r="Y1" s="9" t="s">
        <v>2</v>
      </c>
      <c r="Z1" s="8" t="s">
        <v>18</v>
      </c>
      <c r="AA1" s="10" t="s">
        <v>3</v>
      </c>
      <c r="AB1" s="9" t="s">
        <v>24</v>
      </c>
      <c r="BT1" s="4"/>
      <c r="BU1" s="4"/>
    </row>
    <row r="2" spans="1:73">
      <c r="B2" s="18">
        <v>4188</v>
      </c>
      <c r="D2">
        <v>0</v>
      </c>
      <c r="E2" s="1"/>
      <c r="F2" s="3">
        <f t="shared" ref="F2:F33" si="0">D2/$D$75*100</f>
        <v>0</v>
      </c>
      <c r="G2" s="17">
        <v>118</v>
      </c>
      <c r="I2" s="18">
        <v>4176</v>
      </c>
      <c r="K2">
        <v>0</v>
      </c>
      <c r="L2" s="1"/>
      <c r="M2" s="3">
        <f t="shared" ref="M2:M33" si="1">K2/$K$75*100</f>
        <v>0</v>
      </c>
      <c r="N2">
        <v>153</v>
      </c>
      <c r="P2" s="18">
        <v>4180</v>
      </c>
      <c r="R2">
        <v>0</v>
      </c>
      <c r="S2" s="1"/>
      <c r="T2" s="3">
        <f t="shared" ref="T2:T33" si="2">R2/$R$75*100</f>
        <v>0</v>
      </c>
      <c r="U2">
        <v>180</v>
      </c>
      <c r="W2" s="18">
        <v>4177</v>
      </c>
      <c r="Y2">
        <v>0</v>
      </c>
      <c r="Z2" s="1"/>
      <c r="AA2" s="3">
        <f t="shared" ref="AA2:AA33" si="3">(Y2)/$Y$75*100</f>
        <v>0</v>
      </c>
      <c r="AB2">
        <v>265</v>
      </c>
      <c r="BT2" s="4"/>
      <c r="BU2" s="5"/>
    </row>
    <row r="3" spans="1:73">
      <c r="B3" s="18">
        <v>4171</v>
      </c>
      <c r="C3" s="18">
        <v>4124</v>
      </c>
      <c r="D3" s="18">
        <v>20</v>
      </c>
      <c r="E3" s="1">
        <f>(B3-C3)/400</f>
        <v>0.11749999999999999</v>
      </c>
      <c r="F3" s="3">
        <f t="shared" si="0"/>
        <v>1.7621145374449341</v>
      </c>
      <c r="G3" s="17">
        <f>E3*1000</f>
        <v>117.5</v>
      </c>
      <c r="I3" s="18">
        <v>4154</v>
      </c>
      <c r="J3" s="18">
        <v>4093</v>
      </c>
      <c r="K3" s="18">
        <v>20</v>
      </c>
      <c r="L3" s="1">
        <f>(I3-J3)/400</f>
        <v>0.1525</v>
      </c>
      <c r="M3" s="3">
        <f t="shared" si="1"/>
        <v>1.5479876160990713</v>
      </c>
      <c r="N3" s="17">
        <f>L3*1000</f>
        <v>152.5</v>
      </c>
      <c r="P3" s="18">
        <v>4159</v>
      </c>
      <c r="Q3" s="18">
        <v>4087</v>
      </c>
      <c r="R3" s="18">
        <v>20</v>
      </c>
      <c r="S3" s="1">
        <f>(P3-Q3)/400</f>
        <v>0.18</v>
      </c>
      <c r="T3" s="3">
        <f t="shared" si="2"/>
        <v>1.7497812773403325</v>
      </c>
      <c r="U3" s="17">
        <f>S3*1000</f>
        <v>180</v>
      </c>
      <c r="W3" s="18">
        <v>4161</v>
      </c>
      <c r="X3" s="18">
        <v>4055</v>
      </c>
      <c r="Y3" s="18">
        <v>20</v>
      </c>
      <c r="Z3" s="1">
        <f>(W3-X3)/400</f>
        <v>0.26500000000000001</v>
      </c>
      <c r="AA3" s="3">
        <f t="shared" si="3"/>
        <v>2.1052631578947367</v>
      </c>
      <c r="AB3" s="17">
        <f>Z3*1000</f>
        <v>265</v>
      </c>
      <c r="BT3" s="4"/>
      <c r="BU3" s="5"/>
    </row>
    <row r="4" spans="1:73">
      <c r="B4" s="18">
        <v>4155</v>
      </c>
      <c r="C4" s="18">
        <v>4107</v>
      </c>
      <c r="D4" s="18">
        <v>40</v>
      </c>
      <c r="E4" s="1">
        <f t="shared" ref="E4:E56" si="4">(B4-C4)/400</f>
        <v>0.12</v>
      </c>
      <c r="F4" s="3">
        <f t="shared" si="0"/>
        <v>3.5242290748898681</v>
      </c>
      <c r="G4" s="17">
        <f t="shared" ref="G4:G57" si="5">E4*1000</f>
        <v>120</v>
      </c>
      <c r="I4" s="18">
        <v>4136</v>
      </c>
      <c r="J4" s="18">
        <v>4073</v>
      </c>
      <c r="K4" s="18">
        <v>40</v>
      </c>
      <c r="L4" s="1">
        <f t="shared" ref="L4:L56" si="6">(I4-J4)/400</f>
        <v>0.1575</v>
      </c>
      <c r="M4" s="3">
        <f t="shared" si="1"/>
        <v>3.0959752321981426</v>
      </c>
      <c r="N4" s="17">
        <f t="shared" ref="N4:N57" si="7">L4*1000</f>
        <v>157.5</v>
      </c>
      <c r="P4" s="18">
        <v>4100</v>
      </c>
      <c r="Q4" s="18">
        <v>3983</v>
      </c>
      <c r="R4" s="18">
        <v>40</v>
      </c>
      <c r="S4" s="1">
        <f t="shared" ref="S4:S51" si="8">(P4-Q4)/400</f>
        <v>0.29249999999999998</v>
      </c>
      <c r="T4" s="3">
        <f t="shared" si="2"/>
        <v>3.499562554680665</v>
      </c>
      <c r="U4" s="17">
        <f t="shared" ref="U4:U57" si="9">S4*1000</f>
        <v>292.5</v>
      </c>
      <c r="W4" s="18">
        <v>4122</v>
      </c>
      <c r="X4" s="18">
        <v>4011</v>
      </c>
      <c r="Y4" s="18">
        <v>40</v>
      </c>
      <c r="Z4" s="1">
        <f t="shared" ref="Z4:Z51" si="10">(W4-X4)/400</f>
        <v>0.27750000000000002</v>
      </c>
      <c r="AA4" s="3">
        <f t="shared" si="3"/>
        <v>4.2105263157894735</v>
      </c>
      <c r="AB4" s="17">
        <f t="shared" ref="AB4:AB56" si="11">Z4*1000</f>
        <v>277.5</v>
      </c>
      <c r="BT4" s="4"/>
      <c r="BU4" s="5"/>
    </row>
    <row r="5" spans="1:73">
      <c r="B5" s="18">
        <v>4139</v>
      </c>
      <c r="C5" s="18">
        <v>4091</v>
      </c>
      <c r="D5" s="18">
        <v>60</v>
      </c>
      <c r="E5" s="1">
        <f t="shared" si="4"/>
        <v>0.12</v>
      </c>
      <c r="F5" s="3">
        <f t="shared" si="0"/>
        <v>5.286343612334802</v>
      </c>
      <c r="G5" s="17">
        <f t="shared" si="5"/>
        <v>120</v>
      </c>
      <c r="I5" s="18">
        <v>4120</v>
      </c>
      <c r="J5" s="18">
        <v>4057</v>
      </c>
      <c r="K5" s="18">
        <v>60</v>
      </c>
      <c r="L5" s="1">
        <f t="shared" si="6"/>
        <v>0.1575</v>
      </c>
      <c r="M5" s="3">
        <f t="shared" si="1"/>
        <v>4.643962848297214</v>
      </c>
      <c r="N5" s="17">
        <f t="shared" si="7"/>
        <v>157.5</v>
      </c>
      <c r="P5" s="18">
        <v>4081</v>
      </c>
      <c r="Q5" s="18">
        <v>3928</v>
      </c>
      <c r="R5" s="18">
        <v>60</v>
      </c>
      <c r="S5" s="1">
        <f t="shared" si="8"/>
        <v>0.38250000000000001</v>
      </c>
      <c r="T5" s="3">
        <f t="shared" si="2"/>
        <v>5.2493438320209975</v>
      </c>
      <c r="U5" s="17">
        <f t="shared" si="9"/>
        <v>382.5</v>
      </c>
      <c r="W5" s="18">
        <v>4086</v>
      </c>
      <c r="X5" s="18">
        <v>3975</v>
      </c>
      <c r="Y5" s="18">
        <v>60</v>
      </c>
      <c r="Z5" s="1">
        <f t="shared" si="10"/>
        <v>0.27750000000000002</v>
      </c>
      <c r="AA5" s="3">
        <f t="shared" si="3"/>
        <v>6.3157894736842106</v>
      </c>
      <c r="AB5" s="17">
        <f t="shared" si="11"/>
        <v>277.5</v>
      </c>
      <c r="BT5" s="4"/>
      <c r="BU5" s="5"/>
    </row>
    <row r="6" spans="1:73">
      <c r="B6" s="18">
        <v>4124</v>
      </c>
      <c r="C6" s="18">
        <v>4076</v>
      </c>
      <c r="D6" s="18">
        <v>80</v>
      </c>
      <c r="E6" s="1">
        <f t="shared" si="4"/>
        <v>0.12</v>
      </c>
      <c r="F6" s="3">
        <f t="shared" si="0"/>
        <v>7.0484581497797363</v>
      </c>
      <c r="G6" s="17">
        <f t="shared" si="5"/>
        <v>120</v>
      </c>
      <c r="I6" s="18">
        <v>4106</v>
      </c>
      <c r="J6" s="18">
        <v>4042</v>
      </c>
      <c r="K6" s="18">
        <v>80</v>
      </c>
      <c r="L6" s="1">
        <f t="shared" si="6"/>
        <v>0.16</v>
      </c>
      <c r="M6" s="3">
        <f t="shared" si="1"/>
        <v>6.1919504643962853</v>
      </c>
      <c r="N6" s="17">
        <f t="shared" si="7"/>
        <v>160</v>
      </c>
      <c r="P6" s="18">
        <v>4049</v>
      </c>
      <c r="Q6" s="18">
        <v>3896</v>
      </c>
      <c r="R6" s="18">
        <v>80</v>
      </c>
      <c r="S6" s="1">
        <f t="shared" si="8"/>
        <v>0.38250000000000001</v>
      </c>
      <c r="T6" s="3">
        <f t="shared" si="2"/>
        <v>6.99912510936133</v>
      </c>
      <c r="U6" s="17">
        <f t="shared" si="9"/>
        <v>382.5</v>
      </c>
      <c r="W6" s="18">
        <v>4063</v>
      </c>
      <c r="X6" s="18">
        <v>3948</v>
      </c>
      <c r="Y6" s="18">
        <v>80</v>
      </c>
      <c r="Z6" s="1">
        <f t="shared" si="10"/>
        <v>0.28749999999999998</v>
      </c>
      <c r="AA6" s="3">
        <f t="shared" si="3"/>
        <v>8.4210526315789469</v>
      </c>
      <c r="AB6" s="17">
        <f t="shared" si="11"/>
        <v>287.5</v>
      </c>
      <c r="BT6" s="4"/>
      <c r="BU6" s="5"/>
    </row>
    <row r="7" spans="1:73">
      <c r="B7" s="18">
        <v>4109</v>
      </c>
      <c r="C7" s="18">
        <v>4060</v>
      </c>
      <c r="D7" s="18">
        <v>100</v>
      </c>
      <c r="E7" s="1">
        <f t="shared" si="4"/>
        <v>0.1225</v>
      </c>
      <c r="F7" s="3">
        <f t="shared" si="0"/>
        <v>8.8105726872246706</v>
      </c>
      <c r="G7" s="17">
        <f t="shared" si="5"/>
        <v>122.5</v>
      </c>
      <c r="I7" s="18">
        <v>4093</v>
      </c>
      <c r="J7" s="18">
        <v>4027</v>
      </c>
      <c r="K7" s="18">
        <v>100</v>
      </c>
      <c r="L7" s="1">
        <f t="shared" si="6"/>
        <v>0.16500000000000001</v>
      </c>
      <c r="M7" s="3">
        <f t="shared" si="1"/>
        <v>7.7399380804953566</v>
      </c>
      <c r="N7" s="17">
        <f t="shared" si="7"/>
        <v>165</v>
      </c>
      <c r="P7" s="18">
        <v>4015</v>
      </c>
      <c r="Q7" s="18">
        <v>3860</v>
      </c>
      <c r="R7" s="18">
        <v>100</v>
      </c>
      <c r="S7" s="1">
        <f t="shared" si="8"/>
        <v>0.38750000000000001</v>
      </c>
      <c r="T7" s="3">
        <f t="shared" si="2"/>
        <v>8.7489063867016625</v>
      </c>
      <c r="U7" s="17">
        <f t="shared" si="9"/>
        <v>387.5</v>
      </c>
      <c r="W7" s="18">
        <v>4043</v>
      </c>
      <c r="X7" s="18">
        <v>3922</v>
      </c>
      <c r="Y7" s="18">
        <v>100</v>
      </c>
      <c r="Z7" s="1">
        <f t="shared" si="10"/>
        <v>0.30249999999999999</v>
      </c>
      <c r="AA7" s="3">
        <f t="shared" si="3"/>
        <v>10.526315789473683</v>
      </c>
      <c r="AB7" s="17">
        <f t="shared" si="11"/>
        <v>302.5</v>
      </c>
      <c r="BT7" s="4"/>
      <c r="BU7" s="5"/>
    </row>
    <row r="8" spans="1:73">
      <c r="B8" s="18">
        <v>4095</v>
      </c>
      <c r="C8" s="18">
        <v>4046</v>
      </c>
      <c r="D8" s="18">
        <v>120</v>
      </c>
      <c r="E8" s="1">
        <f t="shared" si="4"/>
        <v>0.1225</v>
      </c>
      <c r="F8" s="3">
        <f t="shared" si="0"/>
        <v>10.572687224669604</v>
      </c>
      <c r="G8" s="17">
        <f t="shared" si="5"/>
        <v>122.5</v>
      </c>
      <c r="I8" s="18">
        <v>4083</v>
      </c>
      <c r="J8" s="18">
        <v>4017</v>
      </c>
      <c r="K8" s="18">
        <v>120</v>
      </c>
      <c r="L8" s="1">
        <f t="shared" si="6"/>
        <v>0.16500000000000001</v>
      </c>
      <c r="M8" s="3">
        <f t="shared" si="1"/>
        <v>9.2879256965944279</v>
      </c>
      <c r="N8" s="17">
        <f t="shared" si="7"/>
        <v>165</v>
      </c>
      <c r="P8" s="18">
        <v>3994</v>
      </c>
      <c r="Q8" s="18">
        <v>3836</v>
      </c>
      <c r="R8" s="18">
        <v>120</v>
      </c>
      <c r="S8" s="1">
        <f t="shared" si="8"/>
        <v>0.39500000000000002</v>
      </c>
      <c r="T8" s="3">
        <f t="shared" si="2"/>
        <v>10.498687664041995</v>
      </c>
      <c r="U8" s="17">
        <f t="shared" si="9"/>
        <v>395</v>
      </c>
      <c r="W8" s="18">
        <v>3987</v>
      </c>
      <c r="X8" s="18">
        <v>3846</v>
      </c>
      <c r="Y8" s="18">
        <v>120</v>
      </c>
      <c r="Z8" s="1">
        <f t="shared" si="10"/>
        <v>0.35249999999999998</v>
      </c>
      <c r="AA8" s="3">
        <f t="shared" si="3"/>
        <v>12.631578947368421</v>
      </c>
      <c r="AB8" s="17">
        <f t="shared" si="11"/>
        <v>352.5</v>
      </c>
      <c r="BT8" s="4"/>
      <c r="BU8" s="5"/>
    </row>
    <row r="9" spans="1:73">
      <c r="B9" s="18">
        <v>4081</v>
      </c>
      <c r="C9" s="18">
        <v>4031</v>
      </c>
      <c r="D9" s="18">
        <v>140</v>
      </c>
      <c r="E9" s="1">
        <f t="shared" si="4"/>
        <v>0.125</v>
      </c>
      <c r="F9" s="3">
        <f t="shared" si="0"/>
        <v>12.334801762114537</v>
      </c>
      <c r="G9" s="17">
        <f t="shared" si="5"/>
        <v>125</v>
      </c>
      <c r="I9" s="18">
        <v>4078</v>
      </c>
      <c r="J9" s="18">
        <v>4008</v>
      </c>
      <c r="K9" s="18">
        <v>140</v>
      </c>
      <c r="L9" s="1">
        <f t="shared" si="6"/>
        <v>0.17499999999999999</v>
      </c>
      <c r="M9" s="3">
        <f t="shared" si="1"/>
        <v>10.835913312693499</v>
      </c>
      <c r="N9" s="17">
        <f t="shared" si="7"/>
        <v>175</v>
      </c>
      <c r="P9" s="18">
        <v>3980</v>
      </c>
      <c r="Q9" s="18">
        <v>3820</v>
      </c>
      <c r="R9" s="18">
        <v>140</v>
      </c>
      <c r="S9" s="1">
        <f t="shared" si="8"/>
        <v>0.4</v>
      </c>
      <c r="T9" s="3">
        <f t="shared" si="2"/>
        <v>12.248468941382328</v>
      </c>
      <c r="U9" s="17">
        <f t="shared" si="9"/>
        <v>400</v>
      </c>
      <c r="W9" s="18">
        <v>3959</v>
      </c>
      <c r="X9" s="18">
        <v>3689</v>
      </c>
      <c r="Y9" s="18">
        <v>140</v>
      </c>
      <c r="Z9" s="1">
        <f t="shared" si="10"/>
        <v>0.67500000000000004</v>
      </c>
      <c r="AA9" s="3">
        <f t="shared" si="3"/>
        <v>14.736842105263156</v>
      </c>
      <c r="AB9" s="17">
        <f t="shared" si="11"/>
        <v>675</v>
      </c>
      <c r="BT9" s="4"/>
      <c r="BU9" s="5"/>
    </row>
    <row r="10" spans="1:73">
      <c r="B10" s="18">
        <v>4068</v>
      </c>
      <c r="C10" s="18">
        <v>4017</v>
      </c>
      <c r="D10" s="18">
        <v>160</v>
      </c>
      <c r="E10" s="1">
        <f t="shared" si="4"/>
        <v>0.1275</v>
      </c>
      <c r="F10" s="3">
        <f t="shared" si="0"/>
        <v>14.096916299559473</v>
      </c>
      <c r="G10" s="17">
        <f t="shared" si="5"/>
        <v>127.5</v>
      </c>
      <c r="I10" s="18">
        <v>4064</v>
      </c>
      <c r="J10" s="18">
        <v>3994</v>
      </c>
      <c r="K10" s="18">
        <v>160</v>
      </c>
      <c r="L10" s="1">
        <f t="shared" si="6"/>
        <v>0.17499999999999999</v>
      </c>
      <c r="M10" s="3">
        <f t="shared" si="1"/>
        <v>12.383900928792571</v>
      </c>
      <c r="N10" s="17">
        <f t="shared" si="7"/>
        <v>175</v>
      </c>
      <c r="P10" s="18">
        <v>3968</v>
      </c>
      <c r="Q10" s="18">
        <v>3807</v>
      </c>
      <c r="R10" s="18">
        <v>160</v>
      </c>
      <c r="S10" s="1">
        <f t="shared" si="8"/>
        <v>0.40250000000000002</v>
      </c>
      <c r="T10" s="3">
        <f t="shared" si="2"/>
        <v>13.99825021872266</v>
      </c>
      <c r="U10" s="17">
        <f t="shared" si="9"/>
        <v>402.5</v>
      </c>
      <c r="W10" s="18">
        <v>3950</v>
      </c>
      <c r="X10" s="18">
        <v>3670</v>
      </c>
      <c r="Y10" s="18">
        <v>160</v>
      </c>
      <c r="Z10" s="1">
        <f t="shared" si="10"/>
        <v>0.7</v>
      </c>
      <c r="AA10" s="3">
        <f t="shared" si="3"/>
        <v>16.842105263157894</v>
      </c>
      <c r="AB10" s="17">
        <f t="shared" si="11"/>
        <v>700</v>
      </c>
      <c r="BT10" s="4"/>
      <c r="BU10" s="5"/>
    </row>
    <row r="11" spans="1:73">
      <c r="B11" s="18">
        <v>4056</v>
      </c>
      <c r="C11" s="18">
        <v>4004</v>
      </c>
      <c r="D11" s="18">
        <v>180</v>
      </c>
      <c r="E11" s="1">
        <f t="shared" si="4"/>
        <v>0.13</v>
      </c>
      <c r="F11" s="3">
        <f t="shared" si="0"/>
        <v>15.859030837004406</v>
      </c>
      <c r="G11" s="17">
        <f t="shared" si="5"/>
        <v>130</v>
      </c>
      <c r="I11" s="18">
        <v>4039</v>
      </c>
      <c r="J11" s="18">
        <v>3969</v>
      </c>
      <c r="K11" s="18">
        <v>180</v>
      </c>
      <c r="L11" s="1">
        <f t="shared" si="6"/>
        <v>0.17499999999999999</v>
      </c>
      <c r="M11" s="3">
        <f t="shared" si="1"/>
        <v>13.93188854489164</v>
      </c>
      <c r="N11" s="17">
        <f t="shared" si="7"/>
        <v>175</v>
      </c>
      <c r="P11" s="18">
        <v>3961</v>
      </c>
      <c r="Q11" s="18">
        <v>3795</v>
      </c>
      <c r="R11" s="18">
        <v>180</v>
      </c>
      <c r="S11" s="1">
        <f t="shared" si="8"/>
        <v>0.41499999999999998</v>
      </c>
      <c r="T11" s="3">
        <f t="shared" si="2"/>
        <v>15.748031496062993</v>
      </c>
      <c r="U11" s="17">
        <f t="shared" si="9"/>
        <v>415</v>
      </c>
      <c r="W11" s="18">
        <v>3943</v>
      </c>
      <c r="X11" s="18">
        <v>3659</v>
      </c>
      <c r="Y11" s="18">
        <v>180</v>
      </c>
      <c r="Z11" s="1">
        <f t="shared" si="10"/>
        <v>0.71</v>
      </c>
      <c r="AA11" s="3">
        <f t="shared" si="3"/>
        <v>18.947368421052634</v>
      </c>
      <c r="AB11" s="17">
        <f t="shared" si="11"/>
        <v>710</v>
      </c>
      <c r="BT11" s="4"/>
      <c r="BU11" s="5"/>
    </row>
    <row r="12" spans="1:73">
      <c r="B12" s="18">
        <v>4044</v>
      </c>
      <c r="C12" s="18">
        <v>3992</v>
      </c>
      <c r="D12" s="18">
        <v>200</v>
      </c>
      <c r="E12" s="1">
        <f t="shared" si="4"/>
        <v>0.13</v>
      </c>
      <c r="F12" s="3">
        <f t="shared" si="0"/>
        <v>17.621145374449341</v>
      </c>
      <c r="G12" s="17">
        <f t="shared" si="5"/>
        <v>130</v>
      </c>
      <c r="I12" s="18">
        <v>4016</v>
      </c>
      <c r="J12" s="18">
        <v>3945</v>
      </c>
      <c r="K12" s="18">
        <v>200</v>
      </c>
      <c r="L12" s="1">
        <f t="shared" si="6"/>
        <v>0.17749999999999999</v>
      </c>
      <c r="M12" s="3">
        <f t="shared" si="1"/>
        <v>15.479876160990713</v>
      </c>
      <c r="N12" s="17">
        <f t="shared" si="7"/>
        <v>177.5</v>
      </c>
      <c r="P12" s="18">
        <v>3954</v>
      </c>
      <c r="Q12" s="18">
        <v>3787</v>
      </c>
      <c r="R12" s="18">
        <v>200</v>
      </c>
      <c r="S12" s="1">
        <f t="shared" si="8"/>
        <v>0.41749999999999998</v>
      </c>
      <c r="T12" s="3">
        <f t="shared" si="2"/>
        <v>17.497812773403325</v>
      </c>
      <c r="U12" s="17">
        <f t="shared" si="9"/>
        <v>417.5</v>
      </c>
      <c r="W12" s="18">
        <v>3936</v>
      </c>
      <c r="X12" s="18">
        <v>3649</v>
      </c>
      <c r="Y12" s="18">
        <v>200</v>
      </c>
      <c r="Z12" s="1">
        <f t="shared" si="10"/>
        <v>0.71750000000000003</v>
      </c>
      <c r="AA12" s="3">
        <f t="shared" si="3"/>
        <v>21.052631578947366</v>
      </c>
      <c r="AB12" s="17">
        <f t="shared" si="11"/>
        <v>717.5</v>
      </c>
      <c r="BT12" s="4"/>
      <c r="BU12" s="5"/>
    </row>
    <row r="13" spans="1:73">
      <c r="B13" s="18">
        <v>4028</v>
      </c>
      <c r="C13" s="18">
        <v>3975</v>
      </c>
      <c r="D13" s="18">
        <v>220</v>
      </c>
      <c r="E13" s="1">
        <f t="shared" si="4"/>
        <v>0.13250000000000001</v>
      </c>
      <c r="F13" s="3">
        <f t="shared" si="0"/>
        <v>19.383259911894275</v>
      </c>
      <c r="G13" s="17">
        <f t="shared" si="5"/>
        <v>132.5</v>
      </c>
      <c r="I13" s="18">
        <v>3997</v>
      </c>
      <c r="J13" s="18">
        <v>3926</v>
      </c>
      <c r="K13" s="18">
        <v>220</v>
      </c>
      <c r="L13" s="1">
        <f t="shared" si="6"/>
        <v>0.17749999999999999</v>
      </c>
      <c r="M13" s="3">
        <f t="shared" si="1"/>
        <v>17.027863777089784</v>
      </c>
      <c r="N13" s="17">
        <f t="shared" si="7"/>
        <v>177.5</v>
      </c>
      <c r="P13" s="18">
        <v>3951</v>
      </c>
      <c r="Q13" s="18">
        <v>3780</v>
      </c>
      <c r="R13" s="18">
        <v>220</v>
      </c>
      <c r="S13" s="1">
        <f t="shared" si="8"/>
        <v>0.42749999999999999</v>
      </c>
      <c r="T13" s="3">
        <f t="shared" si="2"/>
        <v>19.247594050743658</v>
      </c>
      <c r="U13" s="17">
        <f t="shared" si="9"/>
        <v>427.5</v>
      </c>
      <c r="W13" s="18">
        <v>3930</v>
      </c>
      <c r="X13" s="18">
        <v>3642</v>
      </c>
      <c r="Y13" s="18">
        <v>220</v>
      </c>
      <c r="Z13" s="1">
        <f t="shared" si="10"/>
        <v>0.72</v>
      </c>
      <c r="AA13" s="3">
        <f t="shared" si="3"/>
        <v>23.157894736842106</v>
      </c>
      <c r="AB13" s="17">
        <f t="shared" si="11"/>
        <v>720</v>
      </c>
      <c r="BT13" s="4"/>
      <c r="BU13" s="5"/>
    </row>
    <row r="14" spans="1:73">
      <c r="B14" s="18">
        <v>4013</v>
      </c>
      <c r="C14" s="18">
        <v>3960</v>
      </c>
      <c r="D14" s="18">
        <v>240</v>
      </c>
      <c r="E14" s="1">
        <f t="shared" si="4"/>
        <v>0.13250000000000001</v>
      </c>
      <c r="F14" s="3">
        <f t="shared" si="0"/>
        <v>21.145374449339208</v>
      </c>
      <c r="G14" s="17">
        <f t="shared" si="5"/>
        <v>132.5</v>
      </c>
      <c r="I14" s="18">
        <v>3985</v>
      </c>
      <c r="J14" s="18">
        <v>3913</v>
      </c>
      <c r="K14" s="18">
        <v>240</v>
      </c>
      <c r="L14" s="1">
        <f t="shared" si="6"/>
        <v>0.18</v>
      </c>
      <c r="M14" s="3">
        <f t="shared" si="1"/>
        <v>18.575851393188856</v>
      </c>
      <c r="N14" s="17">
        <f t="shared" si="7"/>
        <v>180</v>
      </c>
      <c r="P14" s="18">
        <v>3946</v>
      </c>
      <c r="Q14" s="18">
        <v>3774</v>
      </c>
      <c r="R14" s="18">
        <v>240</v>
      </c>
      <c r="S14" s="1">
        <f t="shared" si="8"/>
        <v>0.43</v>
      </c>
      <c r="T14" s="3">
        <f t="shared" si="2"/>
        <v>20.99737532808399</v>
      </c>
      <c r="U14" s="17">
        <f t="shared" si="9"/>
        <v>430</v>
      </c>
      <c r="W14" s="18">
        <v>3920</v>
      </c>
      <c r="X14" s="18">
        <v>3633</v>
      </c>
      <c r="Y14" s="18">
        <v>240</v>
      </c>
      <c r="Z14" s="1">
        <f t="shared" si="10"/>
        <v>0.71750000000000003</v>
      </c>
      <c r="AA14" s="3">
        <f t="shared" si="3"/>
        <v>25.263157894736842</v>
      </c>
      <c r="AB14" s="17">
        <f t="shared" si="11"/>
        <v>717.5</v>
      </c>
      <c r="BT14" s="4"/>
      <c r="BU14" s="5"/>
    </row>
    <row r="15" spans="1:73">
      <c r="B15" s="18">
        <v>4001</v>
      </c>
      <c r="C15" s="18">
        <v>3948</v>
      </c>
      <c r="D15" s="18">
        <v>259</v>
      </c>
      <c r="E15" s="1">
        <f t="shared" si="4"/>
        <v>0.13250000000000001</v>
      </c>
      <c r="F15" s="3">
        <f t="shared" si="0"/>
        <v>22.819383259911895</v>
      </c>
      <c r="G15" s="17">
        <f t="shared" si="5"/>
        <v>132.5</v>
      </c>
      <c r="I15" s="18">
        <v>3975</v>
      </c>
      <c r="J15" s="18">
        <v>3903</v>
      </c>
      <c r="K15" s="18">
        <v>259</v>
      </c>
      <c r="L15" s="1">
        <f t="shared" si="6"/>
        <v>0.18</v>
      </c>
      <c r="M15" s="3">
        <f t="shared" si="1"/>
        <v>20.046439628482972</v>
      </c>
      <c r="N15" s="17">
        <f t="shared" si="7"/>
        <v>180</v>
      </c>
      <c r="P15" s="18">
        <v>3940</v>
      </c>
      <c r="Q15" s="18">
        <v>3767</v>
      </c>
      <c r="R15" s="18">
        <v>259</v>
      </c>
      <c r="S15" s="1">
        <f t="shared" si="8"/>
        <v>0.4325</v>
      </c>
      <c r="T15" s="3">
        <f t="shared" si="2"/>
        <v>22.659667541557305</v>
      </c>
      <c r="U15" s="17">
        <f t="shared" si="9"/>
        <v>432.5</v>
      </c>
      <c r="W15" s="18">
        <v>3908</v>
      </c>
      <c r="X15" s="18">
        <v>3623</v>
      </c>
      <c r="Y15" s="18">
        <v>259</v>
      </c>
      <c r="Z15" s="1">
        <f t="shared" si="10"/>
        <v>0.71250000000000002</v>
      </c>
      <c r="AA15" s="3">
        <f t="shared" si="3"/>
        <v>27.263157894736846</v>
      </c>
      <c r="AB15" s="17">
        <f t="shared" si="11"/>
        <v>712.5</v>
      </c>
    </row>
    <row r="16" spans="1:73">
      <c r="B16" s="18">
        <v>3991</v>
      </c>
      <c r="C16" s="18">
        <v>3937</v>
      </c>
      <c r="D16" s="18">
        <v>279</v>
      </c>
      <c r="E16" s="1">
        <f t="shared" si="4"/>
        <v>0.13500000000000001</v>
      </c>
      <c r="F16" s="3">
        <f t="shared" si="0"/>
        <v>24.581497797356828</v>
      </c>
      <c r="G16" s="17">
        <f t="shared" si="5"/>
        <v>135</v>
      </c>
      <c r="I16" s="18">
        <v>3971</v>
      </c>
      <c r="J16" s="18">
        <v>3895</v>
      </c>
      <c r="K16" s="18">
        <v>279</v>
      </c>
      <c r="L16" s="1">
        <f t="shared" si="6"/>
        <v>0.19</v>
      </c>
      <c r="M16" s="3">
        <f t="shared" si="1"/>
        <v>21.594427244582043</v>
      </c>
      <c r="N16" s="17">
        <f t="shared" si="7"/>
        <v>190</v>
      </c>
      <c r="P16" s="18">
        <v>3931</v>
      </c>
      <c r="Q16" s="18">
        <v>3759</v>
      </c>
      <c r="R16" s="18">
        <v>279</v>
      </c>
      <c r="S16" s="1">
        <f t="shared" si="8"/>
        <v>0.43</v>
      </c>
      <c r="T16" s="3">
        <f t="shared" si="2"/>
        <v>24.409448818897637</v>
      </c>
      <c r="U16" s="17">
        <f t="shared" si="9"/>
        <v>430</v>
      </c>
      <c r="W16" s="18">
        <v>3895</v>
      </c>
      <c r="X16" s="18">
        <v>3615</v>
      </c>
      <c r="Y16" s="18">
        <v>279</v>
      </c>
      <c r="Z16" s="1">
        <f t="shared" si="10"/>
        <v>0.7</v>
      </c>
      <c r="AA16" s="3">
        <f t="shared" si="3"/>
        <v>29.368421052631575</v>
      </c>
      <c r="AB16" s="17">
        <f t="shared" si="11"/>
        <v>700</v>
      </c>
    </row>
    <row r="17" spans="2:28">
      <c r="B17" s="18">
        <v>3980</v>
      </c>
      <c r="C17" s="18">
        <v>3925</v>
      </c>
      <c r="D17" s="18">
        <v>299</v>
      </c>
      <c r="E17" s="1">
        <f t="shared" si="4"/>
        <v>0.13750000000000001</v>
      </c>
      <c r="F17" s="3">
        <f t="shared" si="0"/>
        <v>26.343612334801765</v>
      </c>
      <c r="G17" s="17">
        <f t="shared" si="5"/>
        <v>137.5</v>
      </c>
      <c r="I17" s="18">
        <v>3966</v>
      </c>
      <c r="J17" s="18">
        <v>3888</v>
      </c>
      <c r="K17" s="18">
        <v>299</v>
      </c>
      <c r="L17" s="1">
        <f t="shared" si="6"/>
        <v>0.19500000000000001</v>
      </c>
      <c r="M17" s="3">
        <f t="shared" si="1"/>
        <v>23.142414860681114</v>
      </c>
      <c r="N17" s="17">
        <f t="shared" si="7"/>
        <v>195</v>
      </c>
      <c r="P17" s="18">
        <v>3922</v>
      </c>
      <c r="Q17" s="18">
        <v>3750</v>
      </c>
      <c r="R17" s="18">
        <v>299</v>
      </c>
      <c r="S17" s="1">
        <f t="shared" si="8"/>
        <v>0.43</v>
      </c>
      <c r="T17" s="3">
        <f t="shared" si="2"/>
        <v>26.159230096237966</v>
      </c>
      <c r="U17" s="17">
        <f t="shared" si="9"/>
        <v>430</v>
      </c>
      <c r="W17" s="18">
        <v>3883</v>
      </c>
      <c r="X17" s="18">
        <v>3603</v>
      </c>
      <c r="Y17" s="18">
        <v>299</v>
      </c>
      <c r="Z17" s="1">
        <f t="shared" si="10"/>
        <v>0.7</v>
      </c>
      <c r="AA17" s="3">
        <f t="shared" si="3"/>
        <v>31.473684210526315</v>
      </c>
      <c r="AB17" s="17">
        <f t="shared" si="11"/>
        <v>700</v>
      </c>
    </row>
    <row r="18" spans="2:28">
      <c r="B18" s="18">
        <v>3969</v>
      </c>
      <c r="C18" s="18">
        <v>3913</v>
      </c>
      <c r="D18" s="18">
        <v>319</v>
      </c>
      <c r="E18" s="1">
        <f t="shared" si="4"/>
        <v>0.14000000000000001</v>
      </c>
      <c r="F18" s="3">
        <f t="shared" si="0"/>
        <v>28.105726872246695</v>
      </c>
      <c r="G18" s="17">
        <f t="shared" si="5"/>
        <v>140</v>
      </c>
      <c r="I18" s="18">
        <v>3958</v>
      </c>
      <c r="J18" s="18">
        <v>3879</v>
      </c>
      <c r="K18" s="18">
        <v>319</v>
      </c>
      <c r="L18" s="1">
        <f t="shared" si="6"/>
        <v>0.19750000000000001</v>
      </c>
      <c r="M18" s="3">
        <f t="shared" si="1"/>
        <v>24.690402476780186</v>
      </c>
      <c r="N18" s="17">
        <f t="shared" si="7"/>
        <v>197.5</v>
      </c>
      <c r="P18" s="18">
        <v>3912</v>
      </c>
      <c r="Q18" s="18">
        <v>3740</v>
      </c>
      <c r="R18" s="18">
        <v>319</v>
      </c>
      <c r="S18" s="1">
        <f t="shared" si="8"/>
        <v>0.43</v>
      </c>
      <c r="T18" s="3">
        <f t="shared" si="2"/>
        <v>27.909011373578302</v>
      </c>
      <c r="U18" s="17">
        <f t="shared" si="9"/>
        <v>430</v>
      </c>
      <c r="W18" s="18">
        <v>3870</v>
      </c>
      <c r="X18" s="18">
        <v>3595</v>
      </c>
      <c r="Y18" s="18">
        <v>319</v>
      </c>
      <c r="Z18" s="1">
        <f t="shared" si="10"/>
        <v>0.6875</v>
      </c>
      <c r="AA18" s="3">
        <f t="shared" si="3"/>
        <v>33.578947368421055</v>
      </c>
      <c r="AB18" s="17">
        <f t="shared" si="11"/>
        <v>687.5</v>
      </c>
    </row>
    <row r="19" spans="2:28">
      <c r="B19" s="18">
        <v>3959</v>
      </c>
      <c r="C19" s="18">
        <v>3900</v>
      </c>
      <c r="D19" s="18">
        <v>339</v>
      </c>
      <c r="E19" s="1">
        <f t="shared" si="4"/>
        <v>0.14749999999999999</v>
      </c>
      <c r="F19" s="3">
        <f t="shared" si="0"/>
        <v>29.867841409691632</v>
      </c>
      <c r="G19" s="17">
        <f t="shared" si="5"/>
        <v>147.5</v>
      </c>
      <c r="I19" s="18">
        <v>3949</v>
      </c>
      <c r="J19" s="18">
        <v>3869</v>
      </c>
      <c r="K19" s="18">
        <v>339</v>
      </c>
      <c r="L19" s="1">
        <f t="shared" si="6"/>
        <v>0.2</v>
      </c>
      <c r="M19" s="3">
        <f t="shared" si="1"/>
        <v>26.238390092879254</v>
      </c>
      <c r="N19" s="17">
        <f t="shared" si="7"/>
        <v>200</v>
      </c>
      <c r="P19" s="18">
        <v>3903</v>
      </c>
      <c r="Q19" s="18">
        <v>3731</v>
      </c>
      <c r="R19" s="18">
        <v>339</v>
      </c>
      <c r="S19" s="1">
        <f t="shared" si="8"/>
        <v>0.43</v>
      </c>
      <c r="T19" s="3">
        <f t="shared" si="2"/>
        <v>29.658792650918635</v>
      </c>
      <c r="U19" s="17">
        <f t="shared" si="9"/>
        <v>430</v>
      </c>
      <c r="W19" s="18">
        <v>3858</v>
      </c>
      <c r="X19" s="18">
        <v>3585</v>
      </c>
      <c r="Y19" s="18">
        <v>339</v>
      </c>
      <c r="Z19" s="1">
        <f t="shared" si="10"/>
        <v>0.6825</v>
      </c>
      <c r="AA19" s="3">
        <f t="shared" si="3"/>
        <v>35.684210526315788</v>
      </c>
      <c r="AB19" s="17">
        <f t="shared" si="11"/>
        <v>682.5</v>
      </c>
    </row>
    <row r="20" spans="2:28">
      <c r="B20" s="18">
        <v>3947</v>
      </c>
      <c r="C20" s="18">
        <v>3887</v>
      </c>
      <c r="D20" s="18">
        <v>359</v>
      </c>
      <c r="E20" s="1">
        <f t="shared" si="4"/>
        <v>0.15</v>
      </c>
      <c r="F20" s="3">
        <f t="shared" si="0"/>
        <v>31.629955947136562</v>
      </c>
      <c r="G20" s="17">
        <f t="shared" si="5"/>
        <v>150</v>
      </c>
      <c r="I20" s="18">
        <v>3939</v>
      </c>
      <c r="J20" s="18">
        <v>3858</v>
      </c>
      <c r="K20" s="18">
        <v>359</v>
      </c>
      <c r="L20" s="1">
        <f t="shared" si="6"/>
        <v>0.20250000000000001</v>
      </c>
      <c r="M20" s="3">
        <f t="shared" si="1"/>
        <v>27.786377708978328</v>
      </c>
      <c r="N20" s="17">
        <f t="shared" si="7"/>
        <v>202.5</v>
      </c>
      <c r="P20" s="18">
        <v>3893</v>
      </c>
      <c r="Q20" s="18">
        <v>3722</v>
      </c>
      <c r="R20" s="18">
        <v>359</v>
      </c>
      <c r="S20" s="1">
        <f t="shared" si="8"/>
        <v>0.42749999999999999</v>
      </c>
      <c r="T20" s="3">
        <f t="shared" si="2"/>
        <v>31.408573928258964</v>
      </c>
      <c r="U20" s="17">
        <f t="shared" si="9"/>
        <v>427.5</v>
      </c>
      <c r="W20" s="18">
        <v>3849</v>
      </c>
      <c r="X20" s="18">
        <v>3577</v>
      </c>
      <c r="Y20" s="18">
        <v>359</v>
      </c>
      <c r="Z20" s="1">
        <f t="shared" si="10"/>
        <v>0.68</v>
      </c>
      <c r="AA20" s="3">
        <f t="shared" si="3"/>
        <v>37.789473684210527</v>
      </c>
      <c r="AB20" s="17">
        <f t="shared" si="11"/>
        <v>680</v>
      </c>
    </row>
    <row r="21" spans="2:28">
      <c r="B21" s="18">
        <v>3936</v>
      </c>
      <c r="C21" s="18">
        <v>3874</v>
      </c>
      <c r="D21" s="18">
        <v>379</v>
      </c>
      <c r="E21" s="1">
        <f t="shared" si="4"/>
        <v>0.155</v>
      </c>
      <c r="F21" s="3">
        <f t="shared" si="0"/>
        <v>33.392070484581495</v>
      </c>
      <c r="G21" s="17">
        <f t="shared" si="5"/>
        <v>155</v>
      </c>
      <c r="I21" s="18">
        <v>3931</v>
      </c>
      <c r="J21" s="18">
        <v>3847</v>
      </c>
      <c r="K21" s="18">
        <v>379</v>
      </c>
      <c r="L21" s="1">
        <f t="shared" si="6"/>
        <v>0.21</v>
      </c>
      <c r="M21" s="3">
        <f t="shared" si="1"/>
        <v>29.3343653250774</v>
      </c>
      <c r="N21" s="17">
        <f t="shared" si="7"/>
        <v>210</v>
      </c>
      <c r="P21" s="18">
        <v>3881</v>
      </c>
      <c r="Q21" s="18">
        <v>3715</v>
      </c>
      <c r="R21" s="18">
        <v>379</v>
      </c>
      <c r="S21" s="1">
        <f t="shared" si="8"/>
        <v>0.41499999999999998</v>
      </c>
      <c r="T21" s="3">
        <f t="shared" si="2"/>
        <v>33.1583552055993</v>
      </c>
      <c r="U21" s="17">
        <f t="shared" si="9"/>
        <v>415</v>
      </c>
      <c r="W21" s="18">
        <v>3841</v>
      </c>
      <c r="X21" s="18">
        <v>3569</v>
      </c>
      <c r="Y21" s="18">
        <v>379</v>
      </c>
      <c r="Z21" s="1">
        <f t="shared" si="10"/>
        <v>0.68</v>
      </c>
      <c r="AA21" s="3">
        <f t="shared" si="3"/>
        <v>39.89473684210526</v>
      </c>
      <c r="AB21" s="17">
        <f t="shared" si="11"/>
        <v>680</v>
      </c>
    </row>
    <row r="22" spans="2:28">
      <c r="B22" s="18">
        <v>3923</v>
      </c>
      <c r="C22" s="18">
        <v>3861</v>
      </c>
      <c r="D22" s="18">
        <v>399</v>
      </c>
      <c r="E22" s="1">
        <f t="shared" si="4"/>
        <v>0.155</v>
      </c>
      <c r="F22" s="3">
        <f t="shared" si="0"/>
        <v>35.154185022026432</v>
      </c>
      <c r="G22" s="17">
        <f t="shared" si="5"/>
        <v>155</v>
      </c>
      <c r="I22" s="18">
        <v>3922</v>
      </c>
      <c r="J22" s="18">
        <v>3837</v>
      </c>
      <c r="K22" s="18">
        <v>399</v>
      </c>
      <c r="L22" s="1">
        <f t="shared" si="6"/>
        <v>0.21249999999999999</v>
      </c>
      <c r="M22" s="3">
        <f t="shared" si="1"/>
        <v>30.882352941176471</v>
      </c>
      <c r="N22" s="17">
        <f t="shared" si="7"/>
        <v>212.5</v>
      </c>
      <c r="P22" s="18">
        <v>3869</v>
      </c>
      <c r="Q22" s="18">
        <v>3708</v>
      </c>
      <c r="R22" s="18">
        <v>399</v>
      </c>
      <c r="S22" s="1">
        <f t="shared" si="8"/>
        <v>0.40250000000000002</v>
      </c>
      <c r="T22" s="3">
        <f t="shared" si="2"/>
        <v>34.908136482939632</v>
      </c>
      <c r="U22" s="17">
        <f t="shared" si="9"/>
        <v>402.5</v>
      </c>
      <c r="W22" s="18">
        <v>3835</v>
      </c>
      <c r="X22" s="18">
        <v>3560</v>
      </c>
      <c r="Y22" s="18">
        <v>399</v>
      </c>
      <c r="Z22" s="1">
        <f t="shared" si="10"/>
        <v>0.6875</v>
      </c>
      <c r="AA22" s="3">
        <f t="shared" si="3"/>
        <v>42</v>
      </c>
      <c r="AB22" s="17">
        <f t="shared" si="11"/>
        <v>687.5</v>
      </c>
    </row>
    <row r="23" spans="2:28">
      <c r="B23" s="18">
        <v>3909</v>
      </c>
      <c r="C23" s="18">
        <v>3849</v>
      </c>
      <c r="D23" s="18">
        <v>419</v>
      </c>
      <c r="E23" s="1">
        <f t="shared" si="4"/>
        <v>0.15</v>
      </c>
      <c r="F23" s="3">
        <f t="shared" si="0"/>
        <v>36.916299559471369</v>
      </c>
      <c r="G23" s="17">
        <f t="shared" si="5"/>
        <v>150</v>
      </c>
      <c r="I23" s="18">
        <v>3913</v>
      </c>
      <c r="J23" s="18">
        <v>3827</v>
      </c>
      <c r="K23" s="18">
        <v>419</v>
      </c>
      <c r="L23" s="1">
        <f t="shared" si="6"/>
        <v>0.215</v>
      </c>
      <c r="M23" s="3">
        <f t="shared" si="1"/>
        <v>32.430340557275542</v>
      </c>
      <c r="N23" s="17">
        <f t="shared" si="7"/>
        <v>215</v>
      </c>
      <c r="P23" s="18">
        <v>3857</v>
      </c>
      <c r="Q23" s="18">
        <v>3700</v>
      </c>
      <c r="R23" s="18">
        <v>419</v>
      </c>
      <c r="S23" s="1">
        <f t="shared" si="8"/>
        <v>0.39250000000000002</v>
      </c>
      <c r="T23" s="3">
        <f t="shared" si="2"/>
        <v>36.657917760279965</v>
      </c>
      <c r="U23" s="17">
        <f t="shared" si="9"/>
        <v>392.5</v>
      </c>
      <c r="W23" s="18">
        <v>3829</v>
      </c>
      <c r="X23" s="18">
        <v>3554</v>
      </c>
      <c r="Y23" s="18">
        <v>419</v>
      </c>
      <c r="Z23" s="1">
        <f t="shared" si="10"/>
        <v>0.6875</v>
      </c>
      <c r="AA23" s="3">
        <f t="shared" si="3"/>
        <v>44.10526315789474</v>
      </c>
      <c r="AB23" s="17">
        <f t="shared" si="11"/>
        <v>687.5</v>
      </c>
    </row>
    <row r="24" spans="2:28">
      <c r="B24" s="18">
        <v>3893</v>
      </c>
      <c r="C24" s="18">
        <v>3837</v>
      </c>
      <c r="D24" s="18">
        <v>439</v>
      </c>
      <c r="E24" s="1">
        <f t="shared" si="4"/>
        <v>0.14000000000000001</v>
      </c>
      <c r="F24" s="3">
        <f t="shared" si="0"/>
        <v>38.678414096916299</v>
      </c>
      <c r="G24" s="17">
        <f t="shared" si="5"/>
        <v>140</v>
      </c>
      <c r="I24" s="18">
        <v>3905</v>
      </c>
      <c r="J24" s="18">
        <v>3818</v>
      </c>
      <c r="K24" s="18">
        <v>439</v>
      </c>
      <c r="L24" s="1">
        <f t="shared" si="6"/>
        <v>0.2175</v>
      </c>
      <c r="M24" s="3">
        <f t="shared" si="1"/>
        <v>33.978328173374614</v>
      </c>
      <c r="N24" s="17">
        <f t="shared" si="7"/>
        <v>217.5</v>
      </c>
      <c r="P24" s="18">
        <v>3846</v>
      </c>
      <c r="Q24" s="18">
        <v>3693</v>
      </c>
      <c r="R24" s="18">
        <v>439</v>
      </c>
      <c r="S24" s="1">
        <f t="shared" si="8"/>
        <v>0.38250000000000001</v>
      </c>
      <c r="T24" s="3">
        <f t="shared" si="2"/>
        <v>38.407699037620297</v>
      </c>
      <c r="U24" s="17">
        <f t="shared" si="9"/>
        <v>382.5</v>
      </c>
      <c r="W24" s="18">
        <v>3822</v>
      </c>
      <c r="X24" s="18">
        <v>3548</v>
      </c>
      <c r="Y24" s="18">
        <v>439</v>
      </c>
      <c r="Z24" s="1">
        <f t="shared" si="10"/>
        <v>0.68500000000000005</v>
      </c>
      <c r="AA24" s="3">
        <f t="shared" si="3"/>
        <v>46.210526315789473</v>
      </c>
      <c r="AB24" s="17">
        <f t="shared" si="11"/>
        <v>685</v>
      </c>
    </row>
    <row r="25" spans="2:28">
      <c r="B25" s="18">
        <v>3879</v>
      </c>
      <c r="C25" s="18">
        <v>3827</v>
      </c>
      <c r="D25" s="18">
        <v>459</v>
      </c>
      <c r="E25" s="1">
        <f t="shared" si="4"/>
        <v>0.13</v>
      </c>
      <c r="F25" s="3">
        <f t="shared" si="0"/>
        <v>40.440528634361236</v>
      </c>
      <c r="G25" s="17">
        <f t="shared" si="5"/>
        <v>130</v>
      </c>
      <c r="I25" s="18">
        <v>3897</v>
      </c>
      <c r="J25" s="18">
        <v>3809</v>
      </c>
      <c r="K25" s="18">
        <v>459</v>
      </c>
      <c r="L25" s="1">
        <f t="shared" si="6"/>
        <v>0.22</v>
      </c>
      <c r="M25" s="3">
        <f t="shared" si="1"/>
        <v>35.526315789473685</v>
      </c>
      <c r="N25" s="17">
        <f t="shared" si="7"/>
        <v>220</v>
      </c>
      <c r="P25" s="18">
        <v>3837</v>
      </c>
      <c r="Q25" s="18">
        <v>3685</v>
      </c>
      <c r="R25" s="18">
        <v>459</v>
      </c>
      <c r="S25" s="1">
        <f t="shared" si="8"/>
        <v>0.38</v>
      </c>
      <c r="T25" s="3">
        <f t="shared" si="2"/>
        <v>40.15748031496063</v>
      </c>
      <c r="U25" s="17">
        <f t="shared" si="9"/>
        <v>380</v>
      </c>
      <c r="W25" s="18">
        <v>3818</v>
      </c>
      <c r="X25" s="18">
        <v>3540</v>
      </c>
      <c r="Y25" s="18">
        <v>459</v>
      </c>
      <c r="Z25" s="1">
        <f t="shared" si="10"/>
        <v>0.69499999999999995</v>
      </c>
      <c r="AA25" s="3">
        <f t="shared" si="3"/>
        <v>48.315789473684212</v>
      </c>
      <c r="AB25" s="17">
        <f t="shared" si="11"/>
        <v>695</v>
      </c>
    </row>
    <row r="26" spans="2:28">
      <c r="B26" s="18">
        <v>3869</v>
      </c>
      <c r="C26" s="18">
        <v>3817</v>
      </c>
      <c r="D26" s="18">
        <v>479</v>
      </c>
      <c r="E26" s="1">
        <f t="shared" si="4"/>
        <v>0.13</v>
      </c>
      <c r="F26" s="3">
        <f t="shared" si="0"/>
        <v>42.202643171806173</v>
      </c>
      <c r="G26" s="17">
        <f t="shared" si="5"/>
        <v>130</v>
      </c>
      <c r="I26" s="18">
        <v>3889</v>
      </c>
      <c r="J26" s="18">
        <v>3801</v>
      </c>
      <c r="K26" s="18">
        <v>479</v>
      </c>
      <c r="L26" s="1">
        <f t="shared" si="6"/>
        <v>0.22</v>
      </c>
      <c r="M26" s="3">
        <f t="shared" si="1"/>
        <v>37.074303405572756</v>
      </c>
      <c r="N26" s="17">
        <f t="shared" si="7"/>
        <v>220</v>
      </c>
      <c r="P26" s="18">
        <v>3827</v>
      </c>
      <c r="Q26" s="18">
        <v>3679</v>
      </c>
      <c r="R26" s="18">
        <v>479</v>
      </c>
      <c r="S26" s="1">
        <f t="shared" si="8"/>
        <v>0.37</v>
      </c>
      <c r="T26" s="3">
        <f t="shared" si="2"/>
        <v>41.907261592300962</v>
      </c>
      <c r="U26" s="17">
        <f t="shared" si="9"/>
        <v>370</v>
      </c>
      <c r="W26" s="18">
        <v>3813</v>
      </c>
      <c r="X26" s="18">
        <v>3536</v>
      </c>
      <c r="Y26" s="18">
        <v>479</v>
      </c>
      <c r="Z26" s="1">
        <f t="shared" si="10"/>
        <v>0.6925</v>
      </c>
      <c r="AA26" s="3">
        <f t="shared" si="3"/>
        <v>50.421052631578945</v>
      </c>
      <c r="AB26" s="17">
        <f t="shared" si="11"/>
        <v>692.5</v>
      </c>
    </row>
    <row r="27" spans="2:28">
      <c r="B27" s="18">
        <v>3860</v>
      </c>
      <c r="C27" s="18">
        <v>3808</v>
      </c>
      <c r="D27" s="18">
        <v>499</v>
      </c>
      <c r="E27" s="1">
        <f t="shared" si="4"/>
        <v>0.13</v>
      </c>
      <c r="F27" s="3">
        <f t="shared" si="0"/>
        <v>43.964757709251103</v>
      </c>
      <c r="G27" s="17">
        <f t="shared" si="5"/>
        <v>130</v>
      </c>
      <c r="I27" s="18">
        <v>3880</v>
      </c>
      <c r="J27" s="18">
        <v>3793</v>
      </c>
      <c r="K27" s="18">
        <v>499</v>
      </c>
      <c r="L27" s="1">
        <f t="shared" si="6"/>
        <v>0.2175</v>
      </c>
      <c r="M27" s="3">
        <f t="shared" si="1"/>
        <v>38.622291021671828</v>
      </c>
      <c r="N27" s="17">
        <f t="shared" si="7"/>
        <v>217.5</v>
      </c>
      <c r="P27" s="18">
        <v>3821</v>
      </c>
      <c r="Q27" s="18">
        <v>3672</v>
      </c>
      <c r="R27" s="18">
        <v>499</v>
      </c>
      <c r="S27" s="1">
        <f t="shared" si="8"/>
        <v>0.3725</v>
      </c>
      <c r="T27" s="3">
        <f t="shared" si="2"/>
        <v>43.657042869641295</v>
      </c>
      <c r="U27" s="17">
        <f t="shared" si="9"/>
        <v>372.5</v>
      </c>
      <c r="W27" s="18">
        <v>3808</v>
      </c>
      <c r="X27" s="18">
        <v>3531</v>
      </c>
      <c r="Y27" s="18">
        <v>499</v>
      </c>
      <c r="Z27" s="1">
        <f t="shared" si="10"/>
        <v>0.6925</v>
      </c>
      <c r="AA27" s="3">
        <f t="shared" si="3"/>
        <v>52.526315789473685</v>
      </c>
      <c r="AB27" s="17">
        <f t="shared" si="11"/>
        <v>692.5</v>
      </c>
    </row>
    <row r="28" spans="2:28">
      <c r="B28" s="18">
        <v>3851</v>
      </c>
      <c r="C28" s="18">
        <v>3800</v>
      </c>
      <c r="D28" s="18">
        <v>519</v>
      </c>
      <c r="E28" s="1">
        <f t="shared" si="4"/>
        <v>0.1275</v>
      </c>
      <c r="F28" s="3">
        <f t="shared" si="0"/>
        <v>45.72687224669604</v>
      </c>
      <c r="G28" s="17">
        <f t="shared" si="5"/>
        <v>127.5</v>
      </c>
      <c r="I28" s="18">
        <v>3872</v>
      </c>
      <c r="J28" s="18">
        <v>3785</v>
      </c>
      <c r="K28" s="18">
        <v>519</v>
      </c>
      <c r="L28" s="1">
        <f t="shared" si="6"/>
        <v>0.2175</v>
      </c>
      <c r="M28" s="3">
        <f t="shared" si="1"/>
        <v>40.170278637770892</v>
      </c>
      <c r="N28" s="17">
        <f t="shared" si="7"/>
        <v>217.5</v>
      </c>
      <c r="P28" s="18">
        <v>3815</v>
      </c>
      <c r="Q28" s="18">
        <v>3667</v>
      </c>
      <c r="R28" s="18">
        <v>519</v>
      </c>
      <c r="S28" s="1">
        <f t="shared" si="8"/>
        <v>0.37</v>
      </c>
      <c r="T28" s="3">
        <f t="shared" si="2"/>
        <v>45.406824146981627</v>
      </c>
      <c r="U28" s="17">
        <f t="shared" si="9"/>
        <v>370</v>
      </c>
      <c r="W28" s="18">
        <v>3804</v>
      </c>
      <c r="X28" s="18">
        <v>3525</v>
      </c>
      <c r="Y28" s="18">
        <v>519</v>
      </c>
      <c r="Z28" s="1">
        <f t="shared" si="10"/>
        <v>0.69750000000000001</v>
      </c>
      <c r="AA28" s="3">
        <f t="shared" si="3"/>
        <v>54.631578947368418</v>
      </c>
      <c r="AB28" s="17">
        <f t="shared" si="11"/>
        <v>697.5</v>
      </c>
    </row>
    <row r="29" spans="2:28">
      <c r="B29" s="18">
        <v>3844</v>
      </c>
      <c r="C29" s="18">
        <v>3792</v>
      </c>
      <c r="D29" s="18">
        <v>539</v>
      </c>
      <c r="E29" s="1">
        <f t="shared" si="4"/>
        <v>0.13</v>
      </c>
      <c r="F29" s="3">
        <f t="shared" si="0"/>
        <v>47.48898678414097</v>
      </c>
      <c r="G29" s="17">
        <f t="shared" si="5"/>
        <v>130</v>
      </c>
      <c r="I29" s="18">
        <v>3862</v>
      </c>
      <c r="J29" s="18">
        <v>3778</v>
      </c>
      <c r="K29" s="18">
        <v>539</v>
      </c>
      <c r="L29" s="1">
        <f t="shared" si="6"/>
        <v>0.21</v>
      </c>
      <c r="M29" s="3">
        <f t="shared" si="1"/>
        <v>41.71826625386997</v>
      </c>
      <c r="N29" s="17">
        <f t="shared" si="7"/>
        <v>210</v>
      </c>
      <c r="P29" s="18">
        <v>3810</v>
      </c>
      <c r="Q29" s="18">
        <v>3662</v>
      </c>
      <c r="R29" s="18">
        <v>539</v>
      </c>
      <c r="S29" s="1">
        <f t="shared" si="8"/>
        <v>0.37</v>
      </c>
      <c r="T29" s="3">
        <f t="shared" si="2"/>
        <v>47.15660542432196</v>
      </c>
      <c r="U29" s="17">
        <f t="shared" si="9"/>
        <v>370</v>
      </c>
      <c r="W29" s="18">
        <v>3801</v>
      </c>
      <c r="X29" s="18">
        <v>3520</v>
      </c>
      <c r="Y29" s="18">
        <v>539</v>
      </c>
      <c r="Z29" s="1">
        <f t="shared" si="10"/>
        <v>0.70250000000000001</v>
      </c>
      <c r="AA29" s="3">
        <f t="shared" si="3"/>
        <v>56.736842105263165</v>
      </c>
      <c r="AB29" s="17">
        <f t="shared" si="11"/>
        <v>702.5</v>
      </c>
    </row>
    <row r="30" spans="2:28">
      <c r="B30" s="18">
        <v>3837</v>
      </c>
      <c r="C30" s="18">
        <v>3785</v>
      </c>
      <c r="D30" s="18">
        <v>559</v>
      </c>
      <c r="E30" s="1">
        <f t="shared" si="4"/>
        <v>0.13</v>
      </c>
      <c r="F30" s="3">
        <f t="shared" si="0"/>
        <v>49.251101321585907</v>
      </c>
      <c r="G30" s="17">
        <f t="shared" si="5"/>
        <v>130</v>
      </c>
      <c r="I30" s="18">
        <v>3851</v>
      </c>
      <c r="J30" s="18">
        <v>3771</v>
      </c>
      <c r="K30" s="18">
        <v>559</v>
      </c>
      <c r="L30" s="1">
        <f t="shared" si="6"/>
        <v>0.2</v>
      </c>
      <c r="M30" s="3">
        <f t="shared" si="1"/>
        <v>43.266253869969042</v>
      </c>
      <c r="N30" s="17">
        <f t="shared" si="7"/>
        <v>200</v>
      </c>
      <c r="P30" s="18">
        <v>3805</v>
      </c>
      <c r="Q30" s="18">
        <v>3656</v>
      </c>
      <c r="R30" s="18">
        <v>559</v>
      </c>
      <c r="S30" s="1">
        <f t="shared" si="8"/>
        <v>0.3725</v>
      </c>
      <c r="T30" s="3">
        <f t="shared" si="2"/>
        <v>48.906386701662292</v>
      </c>
      <c r="U30" s="17">
        <f t="shared" si="9"/>
        <v>372.5</v>
      </c>
      <c r="W30" s="18">
        <v>3797</v>
      </c>
      <c r="X30" s="18">
        <v>3515</v>
      </c>
      <c r="Y30" s="18">
        <v>559</v>
      </c>
      <c r="Z30" s="1">
        <f t="shared" si="10"/>
        <v>0.70499999999999996</v>
      </c>
      <c r="AA30" s="3">
        <f t="shared" si="3"/>
        <v>58.842105263157897</v>
      </c>
      <c r="AB30" s="17">
        <f t="shared" si="11"/>
        <v>705</v>
      </c>
    </row>
    <row r="31" spans="2:28">
      <c r="B31" s="18">
        <v>3830</v>
      </c>
      <c r="C31" s="18">
        <v>3778</v>
      </c>
      <c r="D31" s="18">
        <v>579</v>
      </c>
      <c r="E31" s="1">
        <f t="shared" si="4"/>
        <v>0.13</v>
      </c>
      <c r="F31" s="3">
        <f t="shared" si="0"/>
        <v>51.013215859030836</v>
      </c>
      <c r="G31" s="17">
        <f t="shared" si="5"/>
        <v>130</v>
      </c>
      <c r="I31" s="18">
        <v>3839</v>
      </c>
      <c r="J31" s="18">
        <v>3764</v>
      </c>
      <c r="K31" s="18">
        <v>579</v>
      </c>
      <c r="L31" s="1">
        <f t="shared" si="6"/>
        <v>0.1875</v>
      </c>
      <c r="M31" s="3">
        <f t="shared" si="1"/>
        <v>44.814241486068113</v>
      </c>
      <c r="N31" s="17">
        <f t="shared" si="7"/>
        <v>187.5</v>
      </c>
      <c r="P31" s="18">
        <v>3802</v>
      </c>
      <c r="Q31" s="18">
        <v>3652</v>
      </c>
      <c r="R31" s="18">
        <v>579</v>
      </c>
      <c r="S31" s="1">
        <f t="shared" si="8"/>
        <v>0.375</v>
      </c>
      <c r="T31" s="3">
        <f t="shared" si="2"/>
        <v>50.656167979002618</v>
      </c>
      <c r="U31" s="17">
        <f t="shared" si="9"/>
        <v>375</v>
      </c>
      <c r="W31" s="18">
        <v>3793</v>
      </c>
      <c r="X31" s="18">
        <v>3510</v>
      </c>
      <c r="Y31" s="18">
        <v>579</v>
      </c>
      <c r="Z31" s="1">
        <f t="shared" si="10"/>
        <v>0.70750000000000002</v>
      </c>
      <c r="AA31" s="3">
        <f t="shared" si="3"/>
        <v>60.94736842105263</v>
      </c>
      <c r="AB31" s="17">
        <f t="shared" si="11"/>
        <v>707.5</v>
      </c>
    </row>
    <row r="32" spans="2:28">
      <c r="B32" s="18">
        <v>3824</v>
      </c>
      <c r="C32" s="18">
        <v>3773</v>
      </c>
      <c r="D32" s="18">
        <v>599</v>
      </c>
      <c r="E32" s="1">
        <f t="shared" si="4"/>
        <v>0.1275</v>
      </c>
      <c r="F32" s="3">
        <f t="shared" si="0"/>
        <v>52.775330396475773</v>
      </c>
      <c r="G32" s="17">
        <f t="shared" si="5"/>
        <v>127.5</v>
      </c>
      <c r="I32" s="18">
        <v>3828</v>
      </c>
      <c r="J32" s="18">
        <v>3758</v>
      </c>
      <c r="K32" s="18">
        <v>599</v>
      </c>
      <c r="L32" s="1">
        <f t="shared" si="6"/>
        <v>0.17499999999999999</v>
      </c>
      <c r="M32" s="3">
        <f t="shared" si="1"/>
        <v>46.362229102167184</v>
      </c>
      <c r="N32" s="17">
        <f t="shared" si="7"/>
        <v>175</v>
      </c>
      <c r="P32" s="18">
        <v>3798</v>
      </c>
      <c r="Q32" s="18">
        <v>3647</v>
      </c>
      <c r="R32" s="18">
        <v>599</v>
      </c>
      <c r="S32" s="1">
        <f t="shared" si="8"/>
        <v>0.3775</v>
      </c>
      <c r="T32" s="3">
        <f t="shared" si="2"/>
        <v>52.405949256342957</v>
      </c>
      <c r="U32" s="17">
        <f t="shared" si="9"/>
        <v>377.5</v>
      </c>
      <c r="W32" s="18">
        <v>3790</v>
      </c>
      <c r="X32" s="18">
        <v>3506</v>
      </c>
      <c r="Y32" s="18">
        <v>599</v>
      </c>
      <c r="Z32" s="1">
        <f t="shared" si="10"/>
        <v>0.71</v>
      </c>
      <c r="AA32" s="3">
        <f t="shared" si="3"/>
        <v>63.05263157894737</v>
      </c>
      <c r="AB32" s="17">
        <f t="shared" si="11"/>
        <v>710</v>
      </c>
    </row>
    <row r="33" spans="2:28">
      <c r="B33" s="18">
        <v>3818</v>
      </c>
      <c r="C33" s="18">
        <v>3766</v>
      </c>
      <c r="D33" s="18">
        <v>619</v>
      </c>
      <c r="E33" s="1">
        <f t="shared" si="4"/>
        <v>0.13</v>
      </c>
      <c r="F33" s="3">
        <f t="shared" si="0"/>
        <v>54.53744493392071</v>
      </c>
      <c r="G33" s="17">
        <f t="shared" si="5"/>
        <v>130</v>
      </c>
      <c r="I33" s="18">
        <v>3819</v>
      </c>
      <c r="J33" s="18">
        <v>3751</v>
      </c>
      <c r="K33" s="18">
        <v>619</v>
      </c>
      <c r="L33" s="1">
        <f t="shared" si="6"/>
        <v>0.17</v>
      </c>
      <c r="M33" s="3">
        <f t="shared" si="1"/>
        <v>47.910216718266255</v>
      </c>
      <c r="N33" s="17">
        <f t="shared" si="7"/>
        <v>170</v>
      </c>
      <c r="P33" s="18">
        <v>3795</v>
      </c>
      <c r="Q33" s="18">
        <v>3643</v>
      </c>
      <c r="R33" s="18">
        <v>619</v>
      </c>
      <c r="S33" s="1">
        <f t="shared" si="8"/>
        <v>0.38</v>
      </c>
      <c r="T33" s="3">
        <f t="shared" si="2"/>
        <v>54.15573053368329</v>
      </c>
      <c r="U33" s="17">
        <f t="shared" si="9"/>
        <v>380</v>
      </c>
      <c r="W33" s="18">
        <v>3786</v>
      </c>
      <c r="X33" s="18">
        <v>3502</v>
      </c>
      <c r="Y33" s="18">
        <v>619</v>
      </c>
      <c r="Z33" s="1">
        <f t="shared" si="10"/>
        <v>0.71</v>
      </c>
      <c r="AA33" s="3">
        <f t="shared" si="3"/>
        <v>65.15789473684211</v>
      </c>
      <c r="AB33" s="17">
        <f t="shared" si="11"/>
        <v>710</v>
      </c>
    </row>
    <row r="34" spans="2:28">
      <c r="B34" s="18">
        <v>3813</v>
      </c>
      <c r="C34" s="18">
        <v>3760</v>
      </c>
      <c r="D34" s="18">
        <v>639</v>
      </c>
      <c r="E34" s="1">
        <f t="shared" si="4"/>
        <v>0.13250000000000001</v>
      </c>
      <c r="F34" s="3">
        <f t="shared" ref="F34:F57" si="12">D34/$D$75*100</f>
        <v>56.299559471365633</v>
      </c>
      <c r="G34" s="17">
        <f t="shared" si="5"/>
        <v>132.5</v>
      </c>
      <c r="I34" s="18">
        <v>3811</v>
      </c>
      <c r="J34" s="18">
        <v>3746</v>
      </c>
      <c r="K34" s="18">
        <v>639</v>
      </c>
      <c r="L34" s="1">
        <f t="shared" si="6"/>
        <v>0.16250000000000001</v>
      </c>
      <c r="M34" s="3">
        <f t="shared" ref="M34:M56" si="13">K34/$K$75*100</f>
        <v>49.458204334365327</v>
      </c>
      <c r="N34" s="17">
        <f t="shared" si="7"/>
        <v>162.5</v>
      </c>
      <c r="P34" s="18">
        <v>3792</v>
      </c>
      <c r="Q34" s="18">
        <v>3639</v>
      </c>
      <c r="R34" s="18">
        <v>639</v>
      </c>
      <c r="S34" s="1">
        <f t="shared" si="8"/>
        <v>0.38250000000000001</v>
      </c>
      <c r="T34" s="3">
        <f t="shared" ref="T34:T51" si="14">R34/$R$75*100</f>
        <v>55.905511811023622</v>
      </c>
      <c r="U34" s="17">
        <f t="shared" si="9"/>
        <v>382.5</v>
      </c>
      <c r="W34" s="18">
        <v>3783</v>
      </c>
      <c r="X34" s="18">
        <v>3496</v>
      </c>
      <c r="Y34" s="18">
        <v>639</v>
      </c>
      <c r="Z34" s="1">
        <f t="shared" si="10"/>
        <v>0.71750000000000003</v>
      </c>
      <c r="AA34" s="3">
        <f t="shared" ref="AA34:AA51" si="15">(Y34)/$Y$75*100</f>
        <v>67.26315789473685</v>
      </c>
      <c r="AB34" s="17">
        <f t="shared" si="11"/>
        <v>717.5</v>
      </c>
    </row>
    <row r="35" spans="2:28">
      <c r="B35" s="18">
        <v>3807</v>
      </c>
      <c r="C35" s="18">
        <v>3754</v>
      </c>
      <c r="D35" s="18">
        <v>659</v>
      </c>
      <c r="E35" s="1">
        <f t="shared" si="4"/>
        <v>0.13250000000000001</v>
      </c>
      <c r="F35" s="3">
        <f t="shared" si="12"/>
        <v>58.06167400881057</v>
      </c>
      <c r="G35" s="17">
        <f t="shared" si="5"/>
        <v>132.5</v>
      </c>
      <c r="I35" s="18">
        <v>3805</v>
      </c>
      <c r="J35" s="18">
        <v>3741</v>
      </c>
      <c r="K35" s="18">
        <v>659</v>
      </c>
      <c r="L35" s="1">
        <f t="shared" si="6"/>
        <v>0.16</v>
      </c>
      <c r="M35" s="3">
        <f t="shared" si="13"/>
        <v>51.006191950464398</v>
      </c>
      <c r="N35" s="17">
        <f t="shared" si="7"/>
        <v>160</v>
      </c>
      <c r="P35" s="18">
        <v>3789</v>
      </c>
      <c r="Q35" s="18">
        <v>3636</v>
      </c>
      <c r="R35" s="18">
        <v>659</v>
      </c>
      <c r="S35" s="1">
        <f t="shared" si="8"/>
        <v>0.38250000000000001</v>
      </c>
      <c r="T35" s="3">
        <f t="shared" si="14"/>
        <v>57.655293088363955</v>
      </c>
      <c r="U35" s="17">
        <f t="shared" si="9"/>
        <v>382.5</v>
      </c>
      <c r="W35" s="18">
        <v>3779</v>
      </c>
      <c r="X35" s="18">
        <v>3492</v>
      </c>
      <c r="Y35" s="18">
        <v>659</v>
      </c>
      <c r="Z35" s="1">
        <f t="shared" si="10"/>
        <v>0.71750000000000003</v>
      </c>
      <c r="AA35" s="3">
        <f t="shared" si="15"/>
        <v>69.368421052631575</v>
      </c>
      <c r="AB35" s="17">
        <f t="shared" si="11"/>
        <v>717.5</v>
      </c>
    </row>
    <row r="36" spans="2:28">
      <c r="B36" s="18">
        <v>3802</v>
      </c>
      <c r="C36" s="18">
        <v>3748</v>
      </c>
      <c r="D36" s="18">
        <v>679</v>
      </c>
      <c r="E36" s="1">
        <f t="shared" si="4"/>
        <v>0.13500000000000001</v>
      </c>
      <c r="F36" s="3">
        <f t="shared" si="12"/>
        <v>59.823788546255507</v>
      </c>
      <c r="G36" s="17">
        <f t="shared" si="5"/>
        <v>135</v>
      </c>
      <c r="I36" s="18">
        <v>3800</v>
      </c>
      <c r="J36" s="18">
        <v>3737</v>
      </c>
      <c r="K36" s="18">
        <v>679</v>
      </c>
      <c r="L36" s="1">
        <f t="shared" si="6"/>
        <v>0.1575</v>
      </c>
      <c r="M36" s="3">
        <f t="shared" si="13"/>
        <v>52.554179566563462</v>
      </c>
      <c r="N36" s="17">
        <f t="shared" si="7"/>
        <v>157.5</v>
      </c>
      <c r="P36" s="18">
        <v>3787</v>
      </c>
      <c r="Q36" s="18">
        <v>3632</v>
      </c>
      <c r="R36" s="18">
        <v>679</v>
      </c>
      <c r="S36" s="1">
        <f t="shared" si="8"/>
        <v>0.38750000000000001</v>
      </c>
      <c r="T36" s="3">
        <f t="shared" si="14"/>
        <v>59.405074365704294</v>
      </c>
      <c r="U36" s="17">
        <f t="shared" si="9"/>
        <v>387.5</v>
      </c>
      <c r="W36" s="18">
        <v>3774</v>
      </c>
      <c r="X36" s="18">
        <v>3487</v>
      </c>
      <c r="Y36" s="18">
        <v>679</v>
      </c>
      <c r="Z36" s="1">
        <f t="shared" si="10"/>
        <v>0.71750000000000003</v>
      </c>
      <c r="AA36" s="3">
        <f t="shared" si="15"/>
        <v>71.473684210526315</v>
      </c>
      <c r="AB36" s="17">
        <f t="shared" si="11"/>
        <v>717.5</v>
      </c>
    </row>
    <row r="37" spans="2:28">
      <c r="B37" s="18">
        <v>3797</v>
      </c>
      <c r="C37" s="18">
        <v>3743</v>
      </c>
      <c r="D37" s="18">
        <v>699</v>
      </c>
      <c r="E37" s="1">
        <f t="shared" si="4"/>
        <v>0.13500000000000001</v>
      </c>
      <c r="F37" s="3">
        <f t="shared" si="12"/>
        <v>61.585903083700444</v>
      </c>
      <c r="G37" s="17">
        <f t="shared" si="5"/>
        <v>135</v>
      </c>
      <c r="I37" s="18">
        <v>3796</v>
      </c>
      <c r="J37" s="18">
        <v>3733</v>
      </c>
      <c r="K37" s="18">
        <v>699</v>
      </c>
      <c r="L37" s="1">
        <f t="shared" si="6"/>
        <v>0.1575</v>
      </c>
      <c r="M37" s="3">
        <f t="shared" si="13"/>
        <v>54.102167182662541</v>
      </c>
      <c r="N37" s="17">
        <f t="shared" si="7"/>
        <v>157.5</v>
      </c>
      <c r="P37" s="18">
        <v>3787</v>
      </c>
      <c r="Q37" s="18">
        <v>3629</v>
      </c>
      <c r="R37" s="18">
        <v>699</v>
      </c>
      <c r="S37" s="1">
        <f t="shared" si="8"/>
        <v>0.39500000000000002</v>
      </c>
      <c r="T37" s="3">
        <f t="shared" si="14"/>
        <v>61.154855643044613</v>
      </c>
      <c r="U37" s="17">
        <f t="shared" si="9"/>
        <v>395</v>
      </c>
      <c r="W37" s="18">
        <v>3768</v>
      </c>
      <c r="X37" s="18">
        <v>3481</v>
      </c>
      <c r="Y37" s="18">
        <v>699</v>
      </c>
      <c r="Z37" s="1">
        <f t="shared" si="10"/>
        <v>0.71750000000000003</v>
      </c>
      <c r="AA37" s="3">
        <f t="shared" si="15"/>
        <v>73.578947368421055</v>
      </c>
      <c r="AB37" s="17">
        <f t="shared" si="11"/>
        <v>717.5</v>
      </c>
    </row>
    <row r="38" spans="2:28">
      <c r="B38" s="18">
        <v>3792</v>
      </c>
      <c r="C38" s="18">
        <v>3737</v>
      </c>
      <c r="D38" s="18">
        <v>719</v>
      </c>
      <c r="E38" s="1">
        <f t="shared" si="4"/>
        <v>0.13750000000000001</v>
      </c>
      <c r="F38" s="3">
        <f t="shared" si="12"/>
        <v>63.348017621145367</v>
      </c>
      <c r="G38" s="17">
        <f t="shared" si="5"/>
        <v>137.5</v>
      </c>
      <c r="I38" s="18">
        <v>3792</v>
      </c>
      <c r="J38" s="18">
        <v>3728</v>
      </c>
      <c r="K38" s="18">
        <v>719</v>
      </c>
      <c r="L38" s="1">
        <f t="shared" si="6"/>
        <v>0.16</v>
      </c>
      <c r="M38" s="3">
        <f t="shared" si="13"/>
        <v>55.650154798761605</v>
      </c>
      <c r="N38" s="17">
        <f t="shared" si="7"/>
        <v>160</v>
      </c>
      <c r="P38" s="18">
        <v>3786</v>
      </c>
      <c r="Q38" s="18">
        <v>3627</v>
      </c>
      <c r="R38" s="18">
        <v>719</v>
      </c>
      <c r="S38" s="1">
        <f t="shared" si="8"/>
        <v>0.39750000000000002</v>
      </c>
      <c r="T38" s="3">
        <f t="shared" si="14"/>
        <v>62.904636920384945</v>
      </c>
      <c r="U38" s="17">
        <f t="shared" si="9"/>
        <v>397.5</v>
      </c>
      <c r="W38" s="18">
        <v>3759</v>
      </c>
      <c r="X38" s="18">
        <v>3474</v>
      </c>
      <c r="Y38" s="18">
        <v>719</v>
      </c>
      <c r="Z38" s="1">
        <f t="shared" si="10"/>
        <v>0.71250000000000002</v>
      </c>
      <c r="AA38" s="3">
        <f t="shared" si="15"/>
        <v>75.68421052631578</v>
      </c>
      <c r="AB38" s="17">
        <f t="shared" si="11"/>
        <v>712.5</v>
      </c>
    </row>
    <row r="39" spans="2:28">
      <c r="B39" s="18">
        <v>3787</v>
      </c>
      <c r="C39" s="18">
        <v>3733</v>
      </c>
      <c r="D39" s="18">
        <v>738</v>
      </c>
      <c r="E39" s="1">
        <f t="shared" si="4"/>
        <v>0.13500000000000001</v>
      </c>
      <c r="F39" s="3">
        <f t="shared" si="12"/>
        <v>65.022026431718061</v>
      </c>
      <c r="G39" s="17">
        <f t="shared" si="5"/>
        <v>135</v>
      </c>
      <c r="I39" s="18">
        <v>3789</v>
      </c>
      <c r="J39" s="18">
        <v>3725</v>
      </c>
      <c r="K39" s="18">
        <v>738</v>
      </c>
      <c r="L39" s="1">
        <f t="shared" si="6"/>
        <v>0.16</v>
      </c>
      <c r="M39" s="3">
        <f t="shared" si="13"/>
        <v>57.120743034055735</v>
      </c>
      <c r="N39" s="17">
        <f t="shared" si="7"/>
        <v>160</v>
      </c>
      <c r="P39" s="18">
        <v>3785</v>
      </c>
      <c r="Q39" s="18">
        <v>3626</v>
      </c>
      <c r="R39" s="18">
        <v>738</v>
      </c>
      <c r="S39" s="1">
        <f t="shared" si="8"/>
        <v>0.39750000000000002</v>
      </c>
      <c r="T39" s="3">
        <f t="shared" si="14"/>
        <v>64.566929133858267</v>
      </c>
      <c r="U39" s="17">
        <f t="shared" si="9"/>
        <v>397.5</v>
      </c>
      <c r="W39" s="18">
        <v>3749</v>
      </c>
      <c r="X39" s="18">
        <v>3466</v>
      </c>
      <c r="Y39" s="18">
        <v>738</v>
      </c>
      <c r="Z39" s="1">
        <f t="shared" si="10"/>
        <v>0.70750000000000002</v>
      </c>
      <c r="AA39" s="3">
        <f t="shared" si="15"/>
        <v>77.684210526315795</v>
      </c>
      <c r="AB39" s="17">
        <f t="shared" si="11"/>
        <v>707.5</v>
      </c>
    </row>
    <row r="40" spans="2:28">
      <c r="B40" s="18">
        <v>3781</v>
      </c>
      <c r="C40" s="18">
        <v>3726</v>
      </c>
      <c r="D40" s="18">
        <v>758</v>
      </c>
      <c r="E40" s="1">
        <f t="shared" si="4"/>
        <v>0.13750000000000001</v>
      </c>
      <c r="F40" s="3">
        <f t="shared" si="12"/>
        <v>66.784140969162991</v>
      </c>
      <c r="G40" s="17">
        <f t="shared" si="5"/>
        <v>137.5</v>
      </c>
      <c r="I40" s="18">
        <v>3786</v>
      </c>
      <c r="J40" s="18">
        <v>3722</v>
      </c>
      <c r="K40" s="18">
        <v>758</v>
      </c>
      <c r="L40" s="1">
        <f t="shared" si="6"/>
        <v>0.16</v>
      </c>
      <c r="M40" s="3">
        <f t="shared" si="13"/>
        <v>58.668730650154799</v>
      </c>
      <c r="N40" s="17">
        <f t="shared" si="7"/>
        <v>160</v>
      </c>
      <c r="P40" s="18">
        <v>3785</v>
      </c>
      <c r="Q40" s="18">
        <v>3624</v>
      </c>
      <c r="R40" s="18">
        <v>758</v>
      </c>
      <c r="S40" s="1">
        <f t="shared" si="8"/>
        <v>0.40250000000000002</v>
      </c>
      <c r="T40" s="3">
        <f t="shared" si="14"/>
        <v>66.316710411198599</v>
      </c>
      <c r="U40" s="17">
        <f t="shared" si="9"/>
        <v>402.5</v>
      </c>
      <c r="W40" s="18">
        <v>3738</v>
      </c>
      <c r="X40" s="18">
        <v>3457</v>
      </c>
      <c r="Y40" s="18">
        <v>758</v>
      </c>
      <c r="Z40" s="1">
        <f t="shared" si="10"/>
        <v>0.70250000000000001</v>
      </c>
      <c r="AA40" s="3">
        <f t="shared" si="15"/>
        <v>79.78947368421052</v>
      </c>
      <c r="AB40" s="17">
        <f t="shared" si="11"/>
        <v>702.5</v>
      </c>
    </row>
    <row r="41" spans="2:28">
      <c r="B41" s="18">
        <v>3773</v>
      </c>
      <c r="C41" s="18">
        <v>3721</v>
      </c>
      <c r="D41" s="18">
        <v>778</v>
      </c>
      <c r="E41" s="1">
        <f t="shared" si="4"/>
        <v>0.13</v>
      </c>
      <c r="F41" s="3">
        <f t="shared" si="12"/>
        <v>68.546255506607935</v>
      </c>
      <c r="G41" s="17">
        <f t="shared" si="5"/>
        <v>130</v>
      </c>
      <c r="I41" s="18">
        <v>3784</v>
      </c>
      <c r="J41" s="18">
        <v>3718</v>
      </c>
      <c r="K41" s="18">
        <v>778</v>
      </c>
      <c r="L41" s="1">
        <f t="shared" si="6"/>
        <v>0.16500000000000001</v>
      </c>
      <c r="M41" s="3">
        <f t="shared" si="13"/>
        <v>60.216718266253864</v>
      </c>
      <c r="N41" s="17">
        <f t="shared" si="7"/>
        <v>165</v>
      </c>
      <c r="P41" s="18">
        <v>3784</v>
      </c>
      <c r="Q41" s="18">
        <v>3621</v>
      </c>
      <c r="R41" s="18">
        <v>778</v>
      </c>
      <c r="S41" s="1">
        <f t="shared" si="8"/>
        <v>0.40749999999999997</v>
      </c>
      <c r="T41" s="3">
        <f t="shared" si="14"/>
        <v>68.066491688538932</v>
      </c>
      <c r="U41" s="17">
        <f t="shared" si="9"/>
        <v>407.5</v>
      </c>
      <c r="W41" s="18">
        <v>3729</v>
      </c>
      <c r="X41" s="18">
        <v>3449</v>
      </c>
      <c r="Y41" s="18">
        <v>778</v>
      </c>
      <c r="Z41" s="1">
        <f t="shared" si="10"/>
        <v>0.7</v>
      </c>
      <c r="AA41" s="3">
        <f t="shared" si="15"/>
        <v>81.89473684210526</v>
      </c>
      <c r="AB41" s="17">
        <f t="shared" si="11"/>
        <v>700</v>
      </c>
    </row>
    <row r="42" spans="2:28">
      <c r="B42" s="18">
        <v>3763</v>
      </c>
      <c r="C42" s="18">
        <v>3712</v>
      </c>
      <c r="D42" s="18">
        <v>798</v>
      </c>
      <c r="E42" s="1">
        <f t="shared" si="4"/>
        <v>0.1275</v>
      </c>
      <c r="F42" s="3">
        <f t="shared" si="12"/>
        <v>70.308370044052865</v>
      </c>
      <c r="G42" s="17">
        <f t="shared" si="5"/>
        <v>127.5</v>
      </c>
      <c r="I42" s="18">
        <v>3781</v>
      </c>
      <c r="J42" s="18">
        <v>3716</v>
      </c>
      <c r="K42" s="18">
        <v>798</v>
      </c>
      <c r="L42" s="1">
        <f t="shared" si="6"/>
        <v>0.16250000000000001</v>
      </c>
      <c r="M42" s="3">
        <f t="shared" si="13"/>
        <v>61.764705882352942</v>
      </c>
      <c r="N42" s="17">
        <f t="shared" si="7"/>
        <v>162.5</v>
      </c>
      <c r="P42" s="18">
        <v>3781</v>
      </c>
      <c r="Q42" s="18">
        <v>3619</v>
      </c>
      <c r="R42" s="18">
        <v>798</v>
      </c>
      <c r="S42" s="1">
        <f t="shared" si="8"/>
        <v>0.40500000000000003</v>
      </c>
      <c r="T42" s="3">
        <f t="shared" si="14"/>
        <v>69.816272965879264</v>
      </c>
      <c r="U42" s="17">
        <f t="shared" si="9"/>
        <v>405</v>
      </c>
      <c r="W42" s="18">
        <v>3722</v>
      </c>
      <c r="X42" s="18">
        <v>3440</v>
      </c>
      <c r="Y42" s="18">
        <v>798</v>
      </c>
      <c r="Z42" s="1">
        <f t="shared" si="10"/>
        <v>0.70499999999999996</v>
      </c>
      <c r="AA42" s="3">
        <f t="shared" si="15"/>
        <v>84</v>
      </c>
      <c r="AB42" s="17">
        <f t="shared" si="11"/>
        <v>705</v>
      </c>
    </row>
    <row r="43" spans="2:28">
      <c r="B43" s="18">
        <v>3756</v>
      </c>
      <c r="C43" s="18">
        <v>3705</v>
      </c>
      <c r="D43" s="18">
        <v>818</v>
      </c>
      <c r="E43" s="1">
        <f t="shared" si="4"/>
        <v>0.1275</v>
      </c>
      <c r="F43" s="3">
        <f t="shared" si="12"/>
        <v>72.070484581497794</v>
      </c>
      <c r="G43" s="17">
        <f t="shared" si="5"/>
        <v>127.5</v>
      </c>
      <c r="I43" s="18">
        <v>3779</v>
      </c>
      <c r="J43" s="18">
        <v>3714</v>
      </c>
      <c r="K43" s="18">
        <v>818</v>
      </c>
      <c r="L43" s="1">
        <f t="shared" si="6"/>
        <v>0.16250000000000001</v>
      </c>
      <c r="M43" s="3">
        <f t="shared" si="13"/>
        <v>63.312693498452013</v>
      </c>
      <c r="N43" s="17">
        <f t="shared" si="7"/>
        <v>162.5</v>
      </c>
      <c r="P43" s="18">
        <v>3779</v>
      </c>
      <c r="Q43" s="18">
        <v>3616</v>
      </c>
      <c r="R43" s="18">
        <v>818</v>
      </c>
      <c r="S43" s="1">
        <f t="shared" si="8"/>
        <v>0.40749999999999997</v>
      </c>
      <c r="T43" s="3">
        <f t="shared" si="14"/>
        <v>71.566054243219597</v>
      </c>
      <c r="U43" s="17">
        <f t="shared" si="9"/>
        <v>407.5</v>
      </c>
      <c r="W43" s="18">
        <v>3717</v>
      </c>
      <c r="X43" s="18">
        <v>3432</v>
      </c>
      <c r="Y43" s="18">
        <v>818</v>
      </c>
      <c r="Z43" s="1">
        <f t="shared" si="10"/>
        <v>0.71250000000000002</v>
      </c>
      <c r="AA43" s="3">
        <f t="shared" si="15"/>
        <v>86.10526315789474</v>
      </c>
      <c r="AB43" s="17">
        <f t="shared" si="11"/>
        <v>712.5</v>
      </c>
    </row>
    <row r="44" spans="2:28">
      <c r="B44" s="18">
        <v>3751</v>
      </c>
      <c r="C44" s="18">
        <v>3699</v>
      </c>
      <c r="D44" s="18">
        <v>838</v>
      </c>
      <c r="E44" s="1">
        <f t="shared" si="4"/>
        <v>0.13</v>
      </c>
      <c r="F44" s="3">
        <f t="shared" si="12"/>
        <v>73.832599118942738</v>
      </c>
      <c r="G44" s="17">
        <f t="shared" si="5"/>
        <v>130</v>
      </c>
      <c r="I44" s="18">
        <v>3778</v>
      </c>
      <c r="J44" s="18">
        <v>3714</v>
      </c>
      <c r="K44" s="18">
        <v>838</v>
      </c>
      <c r="L44" s="1">
        <f t="shared" si="6"/>
        <v>0.16</v>
      </c>
      <c r="M44" s="3">
        <f t="shared" si="13"/>
        <v>64.860681114551085</v>
      </c>
      <c r="N44" s="17">
        <f t="shared" si="7"/>
        <v>160</v>
      </c>
      <c r="P44" s="18">
        <v>3775</v>
      </c>
      <c r="Q44" s="18">
        <v>3612</v>
      </c>
      <c r="R44" s="18">
        <v>838</v>
      </c>
      <c r="S44" s="1">
        <f t="shared" si="8"/>
        <v>0.40749999999999997</v>
      </c>
      <c r="T44" s="3">
        <f t="shared" si="14"/>
        <v>73.315835520559929</v>
      </c>
      <c r="U44" s="17">
        <f t="shared" si="9"/>
        <v>407.5</v>
      </c>
      <c r="W44" s="18">
        <v>3713</v>
      </c>
      <c r="X44" s="18">
        <v>3419</v>
      </c>
      <c r="Y44" s="18">
        <v>838</v>
      </c>
      <c r="Z44" s="1">
        <f t="shared" si="10"/>
        <v>0.73499999999999999</v>
      </c>
      <c r="AA44" s="3">
        <f t="shared" si="15"/>
        <v>88.21052631578948</v>
      </c>
      <c r="AB44" s="17">
        <f t="shared" si="11"/>
        <v>735</v>
      </c>
    </row>
    <row r="45" spans="2:28">
      <c r="B45" s="18">
        <v>3743</v>
      </c>
      <c r="C45" s="18">
        <v>3693</v>
      </c>
      <c r="D45" s="18">
        <v>858</v>
      </c>
      <c r="E45" s="1">
        <f t="shared" si="4"/>
        <v>0.125</v>
      </c>
      <c r="F45" s="3">
        <f t="shared" si="12"/>
        <v>75.594713656387668</v>
      </c>
      <c r="G45" s="17">
        <f t="shared" si="5"/>
        <v>125</v>
      </c>
      <c r="I45" s="18">
        <v>3776</v>
      </c>
      <c r="J45" s="18">
        <v>3712</v>
      </c>
      <c r="K45" s="18">
        <v>858</v>
      </c>
      <c r="L45" s="1">
        <f t="shared" si="6"/>
        <v>0.16</v>
      </c>
      <c r="M45" s="3">
        <f t="shared" si="13"/>
        <v>66.408668730650149</v>
      </c>
      <c r="N45" s="17">
        <f t="shared" si="7"/>
        <v>160</v>
      </c>
      <c r="P45" s="18">
        <v>3770</v>
      </c>
      <c r="Q45" s="18">
        <v>3607</v>
      </c>
      <c r="R45" s="18">
        <v>858</v>
      </c>
      <c r="S45" s="1">
        <f t="shared" si="8"/>
        <v>0.40749999999999997</v>
      </c>
      <c r="T45" s="3">
        <f t="shared" si="14"/>
        <v>75.065616797900262</v>
      </c>
      <c r="U45" s="17">
        <f t="shared" si="9"/>
        <v>407.5</v>
      </c>
      <c r="W45" s="18">
        <v>3710</v>
      </c>
      <c r="X45" s="18">
        <v>3400</v>
      </c>
      <c r="Y45" s="18">
        <v>858</v>
      </c>
      <c r="Z45" s="1">
        <f t="shared" si="10"/>
        <v>0.77500000000000002</v>
      </c>
      <c r="AA45" s="3">
        <f t="shared" si="15"/>
        <v>90.31578947368422</v>
      </c>
      <c r="AB45" s="17">
        <f t="shared" si="11"/>
        <v>775</v>
      </c>
    </row>
    <row r="46" spans="2:28">
      <c r="B46" s="18">
        <v>3735</v>
      </c>
      <c r="C46" s="18">
        <v>3686</v>
      </c>
      <c r="D46" s="18">
        <v>878</v>
      </c>
      <c r="E46" s="1">
        <f t="shared" si="4"/>
        <v>0.1225</v>
      </c>
      <c r="F46" s="3">
        <f t="shared" si="12"/>
        <v>77.356828193832598</v>
      </c>
      <c r="G46" s="17">
        <f t="shared" si="5"/>
        <v>122.5</v>
      </c>
      <c r="I46" s="18">
        <v>3776</v>
      </c>
      <c r="J46" s="18">
        <v>3711</v>
      </c>
      <c r="K46" s="18">
        <v>878</v>
      </c>
      <c r="L46" s="1">
        <f t="shared" si="6"/>
        <v>0.16250000000000001</v>
      </c>
      <c r="M46" s="3">
        <f t="shared" si="13"/>
        <v>67.956656346749227</v>
      </c>
      <c r="N46" s="17">
        <f t="shared" si="7"/>
        <v>162.5</v>
      </c>
      <c r="P46" s="18">
        <v>3764</v>
      </c>
      <c r="Q46" s="18">
        <v>3600</v>
      </c>
      <c r="R46" s="18">
        <v>878</v>
      </c>
      <c r="S46" s="1">
        <f t="shared" si="8"/>
        <v>0.41</v>
      </c>
      <c r="T46" s="3">
        <f t="shared" si="14"/>
        <v>76.815398075240594</v>
      </c>
      <c r="U46" s="17">
        <f t="shared" si="9"/>
        <v>410</v>
      </c>
      <c r="W46" s="18">
        <v>3700</v>
      </c>
      <c r="X46" s="18">
        <v>3370</v>
      </c>
      <c r="Y46" s="18">
        <v>878</v>
      </c>
      <c r="Z46" s="1">
        <f t="shared" si="10"/>
        <v>0.82499999999999996</v>
      </c>
      <c r="AA46" s="3">
        <f t="shared" si="15"/>
        <v>92.421052631578945</v>
      </c>
      <c r="AB46" s="17">
        <f t="shared" si="11"/>
        <v>825</v>
      </c>
    </row>
    <row r="47" spans="2:28">
      <c r="B47" s="18">
        <v>3729</v>
      </c>
      <c r="C47" s="18">
        <v>3678</v>
      </c>
      <c r="D47" s="18">
        <v>898</v>
      </c>
      <c r="E47" s="1">
        <f t="shared" si="4"/>
        <v>0.1275</v>
      </c>
      <c r="F47" s="3">
        <f t="shared" si="12"/>
        <v>79.118942731277528</v>
      </c>
      <c r="G47" s="17">
        <f t="shared" si="5"/>
        <v>127.5</v>
      </c>
      <c r="I47" s="18">
        <v>3776</v>
      </c>
      <c r="J47" s="18">
        <v>3710</v>
      </c>
      <c r="K47" s="18">
        <v>898</v>
      </c>
      <c r="L47" s="1">
        <f t="shared" si="6"/>
        <v>0.16500000000000001</v>
      </c>
      <c r="M47" s="3">
        <f t="shared" si="13"/>
        <v>69.504643962848306</v>
      </c>
      <c r="N47" s="17">
        <f t="shared" si="7"/>
        <v>165</v>
      </c>
      <c r="P47" s="18">
        <v>3755</v>
      </c>
      <c r="Q47" s="18">
        <v>3593</v>
      </c>
      <c r="R47" s="18">
        <v>898</v>
      </c>
      <c r="S47" s="1">
        <f t="shared" si="8"/>
        <v>0.40500000000000003</v>
      </c>
      <c r="T47" s="3">
        <f t="shared" si="14"/>
        <v>78.565179352580927</v>
      </c>
      <c r="U47" s="17">
        <f t="shared" si="9"/>
        <v>405</v>
      </c>
      <c r="W47" s="18">
        <v>3674</v>
      </c>
      <c r="X47" s="18">
        <v>3325</v>
      </c>
      <c r="Y47" s="18">
        <v>898</v>
      </c>
      <c r="Z47" s="1">
        <f t="shared" si="10"/>
        <v>0.87250000000000005</v>
      </c>
      <c r="AA47" s="3">
        <f t="shared" si="15"/>
        <v>94.526315789473685</v>
      </c>
      <c r="AB47" s="17">
        <f t="shared" si="11"/>
        <v>872.5</v>
      </c>
    </row>
    <row r="48" spans="2:28">
      <c r="B48" s="18">
        <v>3721</v>
      </c>
      <c r="C48" s="18">
        <v>3671</v>
      </c>
      <c r="D48" s="18">
        <v>918</v>
      </c>
      <c r="E48" s="1">
        <f t="shared" si="4"/>
        <v>0.125</v>
      </c>
      <c r="F48" s="3">
        <f t="shared" si="12"/>
        <v>80.881057268722472</v>
      </c>
      <c r="G48" s="17">
        <f t="shared" si="5"/>
        <v>125</v>
      </c>
      <c r="I48" s="18">
        <v>3775</v>
      </c>
      <c r="J48" s="18">
        <v>3708</v>
      </c>
      <c r="K48" s="18">
        <v>918</v>
      </c>
      <c r="L48" s="1">
        <f t="shared" si="6"/>
        <v>0.16750000000000001</v>
      </c>
      <c r="M48" s="3">
        <f t="shared" si="13"/>
        <v>71.05263157894737</v>
      </c>
      <c r="N48" s="17">
        <f t="shared" si="7"/>
        <v>167.5</v>
      </c>
      <c r="P48" s="18">
        <v>3746</v>
      </c>
      <c r="Q48" s="18">
        <v>3584</v>
      </c>
      <c r="R48" s="18">
        <v>918</v>
      </c>
      <c r="S48" s="1">
        <f t="shared" si="8"/>
        <v>0.40500000000000003</v>
      </c>
      <c r="T48" s="3">
        <f t="shared" si="14"/>
        <v>80.314960629921259</v>
      </c>
      <c r="U48" s="17">
        <f t="shared" si="9"/>
        <v>405</v>
      </c>
      <c r="W48" s="18">
        <v>3622</v>
      </c>
      <c r="X48" s="18">
        <v>3259</v>
      </c>
      <c r="Y48" s="18">
        <v>918</v>
      </c>
      <c r="Z48" s="1">
        <f t="shared" si="10"/>
        <v>0.90749999999999997</v>
      </c>
      <c r="AA48" s="3">
        <f t="shared" si="15"/>
        <v>96.631578947368425</v>
      </c>
      <c r="AB48" s="17">
        <f t="shared" si="11"/>
        <v>907.5</v>
      </c>
    </row>
    <row r="49" spans="2:28">
      <c r="B49" s="18">
        <v>3709</v>
      </c>
      <c r="C49" s="18">
        <v>3659</v>
      </c>
      <c r="D49" s="18">
        <v>938</v>
      </c>
      <c r="E49" s="1">
        <f t="shared" si="4"/>
        <v>0.125</v>
      </c>
      <c r="F49" s="3">
        <f t="shared" si="12"/>
        <v>82.643171806167402</v>
      </c>
      <c r="G49" s="17">
        <f t="shared" si="5"/>
        <v>125</v>
      </c>
      <c r="I49" s="18">
        <v>3773</v>
      </c>
      <c r="J49" s="18">
        <v>3706</v>
      </c>
      <c r="K49" s="18">
        <v>938</v>
      </c>
      <c r="L49" s="1">
        <f t="shared" si="6"/>
        <v>0.16750000000000001</v>
      </c>
      <c r="M49" s="3">
        <f t="shared" si="13"/>
        <v>72.600619195046434</v>
      </c>
      <c r="N49" s="17">
        <f t="shared" si="7"/>
        <v>167.5</v>
      </c>
      <c r="P49" s="18">
        <v>3737</v>
      </c>
      <c r="Q49" s="18">
        <v>3575</v>
      </c>
      <c r="R49" s="18">
        <v>938</v>
      </c>
      <c r="S49" s="1">
        <f t="shared" si="8"/>
        <v>0.40500000000000003</v>
      </c>
      <c r="T49" s="3">
        <f t="shared" si="14"/>
        <v>82.064741907261592</v>
      </c>
      <c r="U49" s="17">
        <f t="shared" si="9"/>
        <v>405</v>
      </c>
      <c r="W49" s="18">
        <v>3564</v>
      </c>
      <c r="X49" s="18">
        <v>3199</v>
      </c>
      <c r="Y49" s="18">
        <v>933</v>
      </c>
      <c r="Z49" s="1">
        <f t="shared" si="10"/>
        <v>0.91249999999999998</v>
      </c>
      <c r="AA49" s="3">
        <f t="shared" si="15"/>
        <v>98.210526315789465</v>
      </c>
      <c r="AB49" s="17">
        <f t="shared" si="11"/>
        <v>912.5</v>
      </c>
    </row>
    <row r="50" spans="2:28">
      <c r="B50" s="18">
        <v>3698</v>
      </c>
      <c r="C50" s="18">
        <v>3647</v>
      </c>
      <c r="D50" s="18">
        <v>958</v>
      </c>
      <c r="E50" s="1">
        <f t="shared" si="4"/>
        <v>0.1275</v>
      </c>
      <c r="F50" s="3">
        <f t="shared" si="12"/>
        <v>84.405286343612346</v>
      </c>
      <c r="G50" s="17">
        <f t="shared" si="5"/>
        <v>127.5</v>
      </c>
      <c r="I50" s="18">
        <v>3772</v>
      </c>
      <c r="J50" s="18">
        <v>3704</v>
      </c>
      <c r="K50" s="18">
        <v>958</v>
      </c>
      <c r="L50" s="1">
        <f t="shared" si="6"/>
        <v>0.17</v>
      </c>
      <c r="M50" s="3">
        <f t="shared" si="13"/>
        <v>74.148606811145513</v>
      </c>
      <c r="N50" s="17">
        <f t="shared" si="7"/>
        <v>170</v>
      </c>
      <c r="P50" s="18">
        <v>3724</v>
      </c>
      <c r="Q50" s="18">
        <v>3566</v>
      </c>
      <c r="R50" s="18">
        <v>958</v>
      </c>
      <c r="S50" s="1">
        <f t="shared" si="8"/>
        <v>0.39500000000000002</v>
      </c>
      <c r="T50" s="3">
        <f t="shared" si="14"/>
        <v>83.814523184601924</v>
      </c>
      <c r="U50" s="17">
        <f t="shared" si="9"/>
        <v>395</v>
      </c>
      <c r="W50" s="18">
        <v>3536</v>
      </c>
      <c r="X50" s="18">
        <v>3198</v>
      </c>
      <c r="Y50" s="18">
        <v>939</v>
      </c>
      <c r="Z50" s="1">
        <f t="shared" si="10"/>
        <v>0.84499999999999997</v>
      </c>
      <c r="AA50" s="3">
        <f t="shared" si="15"/>
        <v>98.842105263157904</v>
      </c>
      <c r="AB50" s="17">
        <f t="shared" si="11"/>
        <v>845</v>
      </c>
    </row>
    <row r="51" spans="2:28">
      <c r="B51" s="18">
        <v>3683</v>
      </c>
      <c r="C51" s="18">
        <v>3634</v>
      </c>
      <c r="D51" s="18">
        <v>978</v>
      </c>
      <c r="E51" s="1">
        <f t="shared" si="4"/>
        <v>0.1225</v>
      </c>
      <c r="F51" s="3">
        <f t="shared" si="12"/>
        <v>86.167400881057262</v>
      </c>
      <c r="G51" s="17">
        <f t="shared" si="5"/>
        <v>122.5</v>
      </c>
      <c r="I51" s="18">
        <v>3769</v>
      </c>
      <c r="J51" s="18">
        <v>3701</v>
      </c>
      <c r="K51" s="18">
        <v>978</v>
      </c>
      <c r="L51" s="1">
        <f t="shared" si="6"/>
        <v>0.17</v>
      </c>
      <c r="M51" s="3">
        <f t="shared" si="13"/>
        <v>75.696594427244577</v>
      </c>
      <c r="N51" s="17">
        <f t="shared" si="7"/>
        <v>170</v>
      </c>
      <c r="P51" s="18">
        <v>3716</v>
      </c>
      <c r="Q51" s="18">
        <v>3559</v>
      </c>
      <c r="R51" s="18">
        <v>978</v>
      </c>
      <c r="S51" s="1">
        <f t="shared" si="8"/>
        <v>0.39250000000000002</v>
      </c>
      <c r="T51" s="3">
        <f t="shared" si="14"/>
        <v>85.564304461942257</v>
      </c>
      <c r="U51" s="17">
        <f t="shared" si="9"/>
        <v>392.5</v>
      </c>
      <c r="W51" s="18">
        <v>3520</v>
      </c>
      <c r="X51" s="18">
        <v>3200</v>
      </c>
      <c r="Y51" s="18">
        <v>942</v>
      </c>
      <c r="Z51" s="1">
        <f t="shared" si="10"/>
        <v>0.8</v>
      </c>
      <c r="AA51" s="3">
        <f t="shared" si="15"/>
        <v>99.157894736842096</v>
      </c>
      <c r="AB51" s="17">
        <f t="shared" si="11"/>
        <v>800</v>
      </c>
    </row>
    <row r="52" spans="2:28">
      <c r="B52" s="18">
        <v>3680</v>
      </c>
      <c r="C52" s="18">
        <v>3631</v>
      </c>
      <c r="D52" s="18">
        <v>998</v>
      </c>
      <c r="E52" s="1">
        <f t="shared" si="4"/>
        <v>0.1225</v>
      </c>
      <c r="F52" s="3">
        <f t="shared" si="12"/>
        <v>87.929515418502206</v>
      </c>
      <c r="G52" s="17">
        <f t="shared" si="5"/>
        <v>122.5</v>
      </c>
      <c r="I52" s="18">
        <v>3763</v>
      </c>
      <c r="J52" s="18">
        <v>3698</v>
      </c>
      <c r="K52" s="18">
        <v>998</v>
      </c>
      <c r="L52" s="1">
        <f t="shared" si="6"/>
        <v>0.16250000000000001</v>
      </c>
      <c r="M52" s="3">
        <f t="shared" si="13"/>
        <v>77.244582043343655</v>
      </c>
      <c r="N52" s="17">
        <f t="shared" si="7"/>
        <v>162.5</v>
      </c>
      <c r="P52" s="18">
        <v>3711</v>
      </c>
      <c r="Q52" s="18">
        <v>3554</v>
      </c>
      <c r="R52" s="18">
        <v>998</v>
      </c>
      <c r="S52" s="1">
        <f t="shared" ref="S52:S55" si="16">(P52-Q52)/400</f>
        <v>0.39250000000000002</v>
      </c>
      <c r="T52" s="3">
        <f t="shared" ref="T52:T55" si="17">R52/$R$75*100</f>
        <v>87.314085739282589</v>
      </c>
      <c r="U52" s="17">
        <f t="shared" si="9"/>
        <v>392.5</v>
      </c>
      <c r="W52" s="18">
        <v>3508</v>
      </c>
      <c r="X52" s="18">
        <v>3197</v>
      </c>
      <c r="Y52" s="18">
        <v>945</v>
      </c>
      <c r="Z52" s="1">
        <f t="shared" ref="Z52:Z56" si="18">(W52-X52)/400</f>
        <v>0.77749999999999997</v>
      </c>
      <c r="AA52" s="3">
        <f t="shared" ref="AA52:AA56" si="19">(Y52)/$Y$75*100</f>
        <v>99.473684210526315</v>
      </c>
      <c r="AB52" s="17">
        <f t="shared" si="11"/>
        <v>777.5</v>
      </c>
    </row>
    <row r="53" spans="2:28">
      <c r="B53" s="18">
        <v>3678</v>
      </c>
      <c r="C53" s="18">
        <v>3629</v>
      </c>
      <c r="D53" s="18">
        <v>1018</v>
      </c>
      <c r="E53" s="1">
        <f t="shared" si="4"/>
        <v>0.1225</v>
      </c>
      <c r="F53" s="3">
        <f t="shared" si="12"/>
        <v>89.691629955947135</v>
      </c>
      <c r="G53" s="17">
        <f t="shared" si="5"/>
        <v>122.5</v>
      </c>
      <c r="I53" s="18">
        <v>3758</v>
      </c>
      <c r="J53" s="18">
        <v>3693</v>
      </c>
      <c r="K53" s="18">
        <v>1018</v>
      </c>
      <c r="L53" s="1">
        <f t="shared" si="6"/>
        <v>0.16250000000000001</v>
      </c>
      <c r="M53" s="3">
        <f t="shared" si="13"/>
        <v>78.792569659442719</v>
      </c>
      <c r="N53" s="17">
        <f t="shared" si="7"/>
        <v>162.5</v>
      </c>
      <c r="P53" s="18">
        <v>3708</v>
      </c>
      <c r="Q53" s="18">
        <v>3549</v>
      </c>
      <c r="R53" s="18">
        <v>1018</v>
      </c>
      <c r="S53" s="1">
        <f t="shared" si="16"/>
        <v>0.39750000000000002</v>
      </c>
      <c r="T53" s="3">
        <f t="shared" si="17"/>
        <v>89.063867016622922</v>
      </c>
      <c r="U53" s="17">
        <f t="shared" si="9"/>
        <v>397.5</v>
      </c>
      <c r="W53" s="18">
        <v>3501</v>
      </c>
      <c r="X53" s="18">
        <v>3198</v>
      </c>
      <c r="Y53" s="18">
        <v>946</v>
      </c>
      <c r="Z53" s="1">
        <f t="shared" si="18"/>
        <v>0.75749999999999995</v>
      </c>
      <c r="AA53" s="3">
        <f t="shared" si="19"/>
        <v>99.578947368421055</v>
      </c>
      <c r="AB53" s="17">
        <f t="shared" si="11"/>
        <v>757.5</v>
      </c>
    </row>
    <row r="54" spans="2:28">
      <c r="B54" s="18">
        <v>3677</v>
      </c>
      <c r="C54" s="18">
        <v>3627</v>
      </c>
      <c r="D54" s="18">
        <v>1038</v>
      </c>
      <c r="E54" s="1">
        <f t="shared" si="4"/>
        <v>0.125</v>
      </c>
      <c r="F54" s="3">
        <f t="shared" si="12"/>
        <v>91.45374449339208</v>
      </c>
      <c r="G54" s="17">
        <f t="shared" si="5"/>
        <v>125</v>
      </c>
      <c r="I54" s="18">
        <v>3751</v>
      </c>
      <c r="J54" s="18">
        <v>3687</v>
      </c>
      <c r="K54" s="18">
        <v>1038</v>
      </c>
      <c r="L54" s="1">
        <f t="shared" si="6"/>
        <v>0.16</v>
      </c>
      <c r="M54" s="3">
        <f t="shared" si="13"/>
        <v>80.340557275541784</v>
      </c>
      <c r="N54" s="17">
        <f t="shared" si="7"/>
        <v>160</v>
      </c>
      <c r="P54" s="18">
        <v>3705</v>
      </c>
      <c r="Q54" s="18">
        <v>3543</v>
      </c>
      <c r="R54" s="18">
        <v>1038</v>
      </c>
      <c r="S54" s="1">
        <f t="shared" si="16"/>
        <v>0.40500000000000003</v>
      </c>
      <c r="T54" s="3">
        <f t="shared" si="17"/>
        <v>90.813648293963254</v>
      </c>
      <c r="U54" s="17">
        <f t="shared" si="9"/>
        <v>405</v>
      </c>
      <c r="W54" s="18">
        <v>3496</v>
      </c>
      <c r="X54" s="18">
        <v>3197</v>
      </c>
      <c r="Y54" s="18">
        <v>947</v>
      </c>
      <c r="Z54" s="1">
        <f t="shared" si="18"/>
        <v>0.74750000000000005</v>
      </c>
      <c r="AA54" s="3">
        <f t="shared" si="19"/>
        <v>99.68421052631578</v>
      </c>
      <c r="AB54" s="17">
        <f t="shared" si="11"/>
        <v>747.5</v>
      </c>
    </row>
    <row r="55" spans="2:28">
      <c r="B55" s="18">
        <v>3675</v>
      </c>
      <c r="C55" s="18">
        <v>3623</v>
      </c>
      <c r="D55" s="18">
        <v>1058</v>
      </c>
      <c r="E55" s="1">
        <f t="shared" si="4"/>
        <v>0.13</v>
      </c>
      <c r="F55" s="3">
        <f t="shared" si="12"/>
        <v>93.215859030836995</v>
      </c>
      <c r="G55" s="17">
        <f t="shared" si="5"/>
        <v>130</v>
      </c>
      <c r="I55" s="18">
        <v>3745</v>
      </c>
      <c r="J55" s="18">
        <v>3679</v>
      </c>
      <c r="K55" s="18">
        <v>1058</v>
      </c>
      <c r="L55" s="1">
        <f t="shared" si="6"/>
        <v>0.16500000000000001</v>
      </c>
      <c r="M55" s="3">
        <f t="shared" si="13"/>
        <v>81.888544891640862</v>
      </c>
      <c r="N55" s="17">
        <f t="shared" si="7"/>
        <v>165</v>
      </c>
      <c r="P55" s="18">
        <v>3702</v>
      </c>
      <c r="Q55" s="18">
        <v>3527</v>
      </c>
      <c r="R55" s="18">
        <v>1058</v>
      </c>
      <c r="S55" s="1">
        <f t="shared" si="16"/>
        <v>0.4375</v>
      </c>
      <c r="T55" s="3">
        <f t="shared" si="17"/>
        <v>92.563429571303587</v>
      </c>
      <c r="U55" s="17">
        <f t="shared" si="9"/>
        <v>437.5</v>
      </c>
      <c r="W55" s="18">
        <v>3494</v>
      </c>
      <c r="X55" s="18">
        <v>3200</v>
      </c>
      <c r="Y55" s="18">
        <v>947</v>
      </c>
      <c r="Z55" s="1">
        <f t="shared" si="18"/>
        <v>0.73499999999999999</v>
      </c>
      <c r="AA55" s="3">
        <f t="shared" si="19"/>
        <v>99.68421052631578</v>
      </c>
      <c r="AB55" s="17">
        <f t="shared" si="11"/>
        <v>735</v>
      </c>
    </row>
    <row r="56" spans="2:28">
      <c r="B56" s="18">
        <v>3668</v>
      </c>
      <c r="C56" s="18">
        <v>3614</v>
      </c>
      <c r="D56" s="18">
        <v>1078</v>
      </c>
      <c r="E56" s="1">
        <f t="shared" si="4"/>
        <v>0.13500000000000001</v>
      </c>
      <c r="F56" s="3">
        <f t="shared" si="12"/>
        <v>94.977973568281939</v>
      </c>
      <c r="G56" s="17">
        <f t="shared" si="5"/>
        <v>135</v>
      </c>
      <c r="I56" s="18">
        <v>3736</v>
      </c>
      <c r="J56" s="18">
        <v>3669</v>
      </c>
      <c r="K56" s="18">
        <v>1078</v>
      </c>
      <c r="L56" s="1">
        <f t="shared" si="6"/>
        <v>0.16750000000000001</v>
      </c>
      <c r="M56" s="3">
        <f t="shared" si="13"/>
        <v>83.43653250773994</v>
      </c>
      <c r="N56" s="17">
        <f t="shared" si="7"/>
        <v>167.5</v>
      </c>
      <c r="P56" s="18">
        <v>3697</v>
      </c>
      <c r="Q56" s="18">
        <v>3501</v>
      </c>
      <c r="R56" s="18">
        <v>1078</v>
      </c>
      <c r="S56" s="1">
        <f t="shared" ref="S56:S57" si="20">(P56-Q56)/400</f>
        <v>0.49</v>
      </c>
      <c r="T56" s="3">
        <f t="shared" ref="T56:T57" si="21">R56/$R$75*100</f>
        <v>94.313210848643919</v>
      </c>
      <c r="U56" s="17">
        <f t="shared" si="9"/>
        <v>490</v>
      </c>
      <c r="W56" s="18">
        <v>3491</v>
      </c>
      <c r="X56" s="18">
        <v>3200</v>
      </c>
      <c r="Y56" s="18">
        <v>948</v>
      </c>
      <c r="Z56" s="1">
        <f t="shared" si="18"/>
        <v>0.72750000000000004</v>
      </c>
      <c r="AA56" s="3">
        <f t="shared" si="19"/>
        <v>99.789473684210535</v>
      </c>
      <c r="AB56" s="17">
        <f t="shared" si="11"/>
        <v>727.5</v>
      </c>
    </row>
    <row r="57" spans="2:28">
      <c r="B57" s="18">
        <v>3618</v>
      </c>
      <c r="C57" s="18">
        <v>3562</v>
      </c>
      <c r="D57" s="18">
        <v>1098</v>
      </c>
      <c r="E57" s="1">
        <f>(B57-C57)/400</f>
        <v>0.14000000000000001</v>
      </c>
      <c r="F57" s="3">
        <f t="shared" si="12"/>
        <v>96.740088105726869</v>
      </c>
      <c r="G57" s="17">
        <f t="shared" si="5"/>
        <v>140</v>
      </c>
      <c r="I57" s="18">
        <v>3724</v>
      </c>
      <c r="J57" s="18">
        <v>3658</v>
      </c>
      <c r="K57" s="18">
        <v>1098</v>
      </c>
      <c r="L57" s="1">
        <f t="shared" ref="L57" si="22">(I57-J57)/400</f>
        <v>0.16500000000000001</v>
      </c>
      <c r="M57" s="3">
        <f t="shared" ref="M57" si="23">K57/$K$75*100</f>
        <v>84.984520123839019</v>
      </c>
      <c r="N57" s="17">
        <f t="shared" si="7"/>
        <v>165</v>
      </c>
      <c r="P57" s="18">
        <v>3663</v>
      </c>
      <c r="Q57" s="18">
        <v>3453</v>
      </c>
      <c r="R57" s="18">
        <v>1098</v>
      </c>
      <c r="S57" s="1">
        <f t="shared" si="20"/>
        <v>0.52500000000000002</v>
      </c>
      <c r="T57" s="3">
        <f t="shared" si="21"/>
        <v>96.062992125984252</v>
      </c>
      <c r="U57" s="17">
        <f t="shared" si="9"/>
        <v>525</v>
      </c>
      <c r="W57" s="18">
        <v>3489</v>
      </c>
      <c r="X57" s="18">
        <v>3199</v>
      </c>
      <c r="Y57" s="18">
        <v>948</v>
      </c>
      <c r="Z57" s="1">
        <f t="shared" ref="Z57:Z72" si="24">(W57-X57)/400</f>
        <v>0.72499999999999998</v>
      </c>
      <c r="AA57" s="3">
        <f t="shared" ref="AA57:AA72" si="25">(Y57)/$Y$75*100</f>
        <v>99.789473684210535</v>
      </c>
      <c r="AB57" s="17">
        <f t="shared" ref="AB57:AB72" si="26">Z57*1000</f>
        <v>725</v>
      </c>
    </row>
    <row r="58" spans="2:28">
      <c r="B58" s="18">
        <v>3531</v>
      </c>
      <c r="C58" s="18">
        <v>3468</v>
      </c>
      <c r="D58" s="18">
        <v>1118</v>
      </c>
      <c r="E58" s="1">
        <f t="shared" ref="E58:E72" si="27">(B58-C58)/400</f>
        <v>0.1575</v>
      </c>
      <c r="F58" s="3">
        <f t="shared" ref="F58:F72" si="28">D58/$D$75*100</f>
        <v>98.502202643171813</v>
      </c>
      <c r="G58" s="17">
        <f t="shared" ref="G58:G72" si="29">E58*1000</f>
        <v>157.5</v>
      </c>
      <c r="I58" s="18">
        <v>3712</v>
      </c>
      <c r="J58" s="18">
        <v>3645</v>
      </c>
      <c r="K58" s="18">
        <v>1118</v>
      </c>
      <c r="L58" s="1">
        <f t="shared" ref="L58:L72" si="30">(I58-J58)/400</f>
        <v>0.16750000000000001</v>
      </c>
      <c r="M58" s="3">
        <f t="shared" ref="M58:M72" si="31">K58/$K$75*100</f>
        <v>86.532507739938083</v>
      </c>
      <c r="N58" s="17">
        <f t="shared" ref="N58:N72" si="32">L58*1000</f>
        <v>167.5</v>
      </c>
      <c r="P58" s="18">
        <v>3589</v>
      </c>
      <c r="Q58" s="18">
        <v>3365</v>
      </c>
      <c r="R58" s="18">
        <v>1118</v>
      </c>
      <c r="S58" s="1">
        <f t="shared" ref="S58:S72" si="33">(P58-Q58)/400</f>
        <v>0.56000000000000005</v>
      </c>
      <c r="T58" s="3">
        <f t="shared" ref="T58:T72" si="34">R58/$R$75*100</f>
        <v>97.812773403324584</v>
      </c>
      <c r="U58" s="17">
        <f t="shared" ref="U58:U72" si="35">S58*1000</f>
        <v>560</v>
      </c>
      <c r="W58" s="18">
        <v>3487</v>
      </c>
      <c r="X58" s="18">
        <v>3197</v>
      </c>
      <c r="Y58" s="18">
        <v>949</v>
      </c>
      <c r="Z58" s="1">
        <f t="shared" si="24"/>
        <v>0.72499999999999998</v>
      </c>
      <c r="AA58" s="3">
        <f t="shared" si="25"/>
        <v>99.89473684210526</v>
      </c>
      <c r="AB58" s="17">
        <f t="shared" si="26"/>
        <v>725</v>
      </c>
    </row>
    <row r="59" spans="2:28">
      <c r="B59" s="18">
        <v>3377</v>
      </c>
      <c r="C59" s="18">
        <v>3305</v>
      </c>
      <c r="D59" s="18">
        <v>1138</v>
      </c>
      <c r="E59" s="1">
        <f t="shared" si="27"/>
        <v>0.18</v>
      </c>
      <c r="F59" s="3">
        <f t="shared" si="28"/>
        <v>100.26431718061674</v>
      </c>
      <c r="G59" s="17">
        <f t="shared" si="29"/>
        <v>180</v>
      </c>
      <c r="H59" s="4"/>
      <c r="I59" s="18">
        <v>3698</v>
      </c>
      <c r="J59" s="18">
        <v>3634</v>
      </c>
      <c r="K59" s="18">
        <v>1138</v>
      </c>
      <c r="L59" s="1">
        <f t="shared" si="30"/>
        <v>0.16</v>
      </c>
      <c r="M59" s="3">
        <f t="shared" si="31"/>
        <v>88.080495356037147</v>
      </c>
      <c r="N59" s="17">
        <f t="shared" si="32"/>
        <v>160</v>
      </c>
      <c r="O59" s="4"/>
      <c r="P59" s="18">
        <v>3463</v>
      </c>
      <c r="Q59" s="18">
        <v>3199</v>
      </c>
      <c r="R59" s="18">
        <v>1137</v>
      </c>
      <c r="S59" s="1">
        <f t="shared" si="33"/>
        <v>0.66</v>
      </c>
      <c r="T59" s="3">
        <f t="shared" si="34"/>
        <v>99.475065616797892</v>
      </c>
      <c r="U59" s="17">
        <f t="shared" si="35"/>
        <v>660</v>
      </c>
      <c r="W59" s="18">
        <v>3486</v>
      </c>
      <c r="X59" s="18">
        <v>3198</v>
      </c>
      <c r="Y59" s="18">
        <v>949</v>
      </c>
      <c r="Z59" s="1">
        <f t="shared" si="24"/>
        <v>0.72</v>
      </c>
      <c r="AA59" s="3">
        <f t="shared" si="25"/>
        <v>99.89473684210526</v>
      </c>
      <c r="AB59" s="17">
        <f t="shared" si="26"/>
        <v>720</v>
      </c>
    </row>
    <row r="60" spans="2:28">
      <c r="B60" s="18">
        <v>3273</v>
      </c>
      <c r="C60" s="18">
        <v>3198</v>
      </c>
      <c r="D60" s="18">
        <v>1146</v>
      </c>
      <c r="E60" s="1">
        <f t="shared" si="27"/>
        <v>0.1875</v>
      </c>
      <c r="F60" s="3">
        <f t="shared" si="28"/>
        <v>100.9691629955947</v>
      </c>
      <c r="G60" s="17">
        <f t="shared" si="29"/>
        <v>187.5</v>
      </c>
      <c r="H60" s="4"/>
      <c r="I60" s="18">
        <v>3694</v>
      </c>
      <c r="J60" s="18">
        <v>3630</v>
      </c>
      <c r="K60" s="18">
        <v>1158</v>
      </c>
      <c r="L60" s="1">
        <f t="shared" si="30"/>
        <v>0.16</v>
      </c>
      <c r="M60" s="3">
        <f t="shared" si="31"/>
        <v>89.628482972136226</v>
      </c>
      <c r="N60" s="17">
        <f t="shared" si="32"/>
        <v>160</v>
      </c>
      <c r="O60" s="4"/>
      <c r="P60" s="18">
        <v>3418</v>
      </c>
      <c r="Q60" s="18">
        <v>3197</v>
      </c>
      <c r="R60" s="18">
        <v>1142</v>
      </c>
      <c r="S60" s="1">
        <f t="shared" si="33"/>
        <v>0.55249999999999999</v>
      </c>
      <c r="T60" s="3">
        <f t="shared" si="34"/>
        <v>99.912510936132975</v>
      </c>
      <c r="U60" s="17">
        <f t="shared" si="35"/>
        <v>552.5</v>
      </c>
      <c r="W60" s="18">
        <v>3484</v>
      </c>
      <c r="X60" s="18">
        <v>3196</v>
      </c>
      <c r="Y60" s="18">
        <v>949</v>
      </c>
      <c r="Z60" s="1">
        <f t="shared" si="24"/>
        <v>0.72</v>
      </c>
      <c r="AA60" s="3">
        <f t="shared" si="25"/>
        <v>99.89473684210526</v>
      </c>
      <c r="AB60" s="17">
        <f t="shared" si="26"/>
        <v>720</v>
      </c>
    </row>
    <row r="61" spans="2:28">
      <c r="B61" s="18">
        <v>3258</v>
      </c>
      <c r="C61" s="18">
        <v>3197</v>
      </c>
      <c r="D61" s="18">
        <v>1147</v>
      </c>
      <c r="E61" s="1">
        <f t="shared" si="27"/>
        <v>0.1525</v>
      </c>
      <c r="F61" s="3">
        <f t="shared" si="28"/>
        <v>101.05726872246696</v>
      </c>
      <c r="G61" s="17">
        <f t="shared" si="29"/>
        <v>152.5</v>
      </c>
      <c r="H61" s="4"/>
      <c r="I61" s="18">
        <v>3692</v>
      </c>
      <c r="J61" s="18">
        <v>3628</v>
      </c>
      <c r="K61" s="18">
        <v>1178</v>
      </c>
      <c r="L61" s="1">
        <f t="shared" si="30"/>
        <v>0.16</v>
      </c>
      <c r="M61" s="3">
        <f t="shared" si="31"/>
        <v>91.17647058823529</v>
      </c>
      <c r="N61" s="17">
        <f t="shared" si="32"/>
        <v>160</v>
      </c>
      <c r="O61" s="4"/>
      <c r="P61" s="18">
        <v>3399</v>
      </c>
      <c r="Q61" s="18">
        <v>3198</v>
      </c>
      <c r="R61" s="18">
        <v>1144</v>
      </c>
      <c r="S61" s="1">
        <f t="shared" si="33"/>
        <v>0.50249999999999995</v>
      </c>
      <c r="T61" s="3">
        <f t="shared" si="34"/>
        <v>100.08748906386703</v>
      </c>
      <c r="U61" s="17">
        <f t="shared" si="35"/>
        <v>502.49999999999994</v>
      </c>
      <c r="W61" s="18">
        <v>3482</v>
      </c>
      <c r="X61" s="18">
        <v>3195</v>
      </c>
      <c r="Y61" s="18">
        <v>949</v>
      </c>
      <c r="Z61" s="1">
        <f t="shared" si="24"/>
        <v>0.71750000000000003</v>
      </c>
      <c r="AA61" s="3">
        <f t="shared" si="25"/>
        <v>99.89473684210526</v>
      </c>
      <c r="AB61" s="17">
        <f t="shared" si="26"/>
        <v>717.5</v>
      </c>
    </row>
    <row r="62" spans="2:28">
      <c r="B62" s="18">
        <v>3251</v>
      </c>
      <c r="C62" s="18">
        <v>3196</v>
      </c>
      <c r="D62" s="18">
        <v>1147</v>
      </c>
      <c r="E62" s="1">
        <f t="shared" si="27"/>
        <v>0.13750000000000001</v>
      </c>
      <c r="F62" s="3">
        <f t="shared" si="28"/>
        <v>101.05726872246696</v>
      </c>
      <c r="G62" s="17">
        <f t="shared" si="29"/>
        <v>137.5</v>
      </c>
      <c r="H62" s="4"/>
      <c r="I62" s="18">
        <v>3691</v>
      </c>
      <c r="J62" s="18">
        <v>3624</v>
      </c>
      <c r="K62" s="18">
        <v>1198</v>
      </c>
      <c r="L62" s="1">
        <f t="shared" si="30"/>
        <v>0.16750000000000001</v>
      </c>
      <c r="M62" s="3">
        <f t="shared" si="31"/>
        <v>92.724458204334368</v>
      </c>
      <c r="N62" s="17">
        <f t="shared" si="32"/>
        <v>167.5</v>
      </c>
      <c r="O62" s="4"/>
      <c r="P62" s="18">
        <v>3387</v>
      </c>
      <c r="Q62" s="18">
        <v>3199</v>
      </c>
      <c r="R62" s="18">
        <v>1145</v>
      </c>
      <c r="S62" s="1">
        <f t="shared" si="33"/>
        <v>0.47</v>
      </c>
      <c r="T62" s="3">
        <f t="shared" si="34"/>
        <v>100.17497812773404</v>
      </c>
      <c r="U62" s="17">
        <f t="shared" si="35"/>
        <v>470</v>
      </c>
      <c r="W62" s="18">
        <v>3481</v>
      </c>
      <c r="X62" s="18">
        <v>3192</v>
      </c>
      <c r="Y62" s="18">
        <v>949</v>
      </c>
      <c r="Z62" s="1">
        <f t="shared" si="24"/>
        <v>0.72250000000000003</v>
      </c>
      <c r="AA62" s="3">
        <f t="shared" si="25"/>
        <v>99.89473684210526</v>
      </c>
      <c r="AB62" s="17">
        <f t="shared" si="26"/>
        <v>722.5</v>
      </c>
    </row>
    <row r="63" spans="2:28">
      <c r="B63" s="18">
        <v>3247</v>
      </c>
      <c r="C63" s="18">
        <v>3195</v>
      </c>
      <c r="D63" s="18">
        <v>1148</v>
      </c>
      <c r="E63" s="1">
        <f t="shared" si="27"/>
        <v>0.13</v>
      </c>
      <c r="F63" s="3">
        <f t="shared" si="28"/>
        <v>101.1453744493392</v>
      </c>
      <c r="G63" s="17">
        <f t="shared" si="29"/>
        <v>130</v>
      </c>
      <c r="H63" s="4"/>
      <c r="I63" s="18">
        <v>3688</v>
      </c>
      <c r="J63" s="18">
        <v>3618</v>
      </c>
      <c r="K63" s="18">
        <v>1217</v>
      </c>
      <c r="L63" s="1">
        <f t="shared" si="30"/>
        <v>0.17499999999999999</v>
      </c>
      <c r="M63" s="3">
        <f t="shared" si="31"/>
        <v>94.195046439628484</v>
      </c>
      <c r="N63" s="17">
        <f t="shared" si="32"/>
        <v>175</v>
      </c>
      <c r="O63" s="4"/>
      <c r="P63" s="18">
        <v>3379</v>
      </c>
      <c r="Q63" s="18">
        <v>3196</v>
      </c>
      <c r="R63" s="18">
        <v>1146</v>
      </c>
      <c r="S63" s="1">
        <f t="shared" si="33"/>
        <v>0.45750000000000002</v>
      </c>
      <c r="T63" s="3">
        <f t="shared" si="34"/>
        <v>100.26246719160106</v>
      </c>
      <c r="U63" s="17">
        <f t="shared" si="35"/>
        <v>457.5</v>
      </c>
      <c r="W63" s="18">
        <v>3479</v>
      </c>
      <c r="X63" s="18">
        <v>3193</v>
      </c>
      <c r="Y63" s="18">
        <v>950</v>
      </c>
      <c r="Z63" s="1">
        <f t="shared" si="24"/>
        <v>0.71499999999999997</v>
      </c>
      <c r="AA63" s="3">
        <f t="shared" si="25"/>
        <v>100</v>
      </c>
      <c r="AB63" s="17">
        <f t="shared" si="26"/>
        <v>715</v>
      </c>
    </row>
    <row r="64" spans="2:28">
      <c r="B64" s="18">
        <v>3246</v>
      </c>
      <c r="C64" s="18">
        <v>3195</v>
      </c>
      <c r="D64" s="18">
        <v>1148</v>
      </c>
      <c r="E64" s="1">
        <f t="shared" si="27"/>
        <v>0.1275</v>
      </c>
      <c r="F64" s="3">
        <f t="shared" si="28"/>
        <v>101.1453744493392</v>
      </c>
      <c r="G64" s="17">
        <f t="shared" si="29"/>
        <v>127.5</v>
      </c>
      <c r="H64" s="4"/>
      <c r="I64" s="18">
        <v>3681</v>
      </c>
      <c r="J64" s="18">
        <v>3602</v>
      </c>
      <c r="K64" s="18">
        <v>1237</v>
      </c>
      <c r="L64" s="1">
        <f t="shared" si="30"/>
        <v>0.19750000000000001</v>
      </c>
      <c r="M64" s="3">
        <f t="shared" si="31"/>
        <v>95.743034055727549</v>
      </c>
      <c r="N64" s="17">
        <f t="shared" si="32"/>
        <v>197.5</v>
      </c>
      <c r="O64" s="4"/>
      <c r="P64" s="18">
        <v>3376</v>
      </c>
      <c r="Q64" s="18">
        <v>3198</v>
      </c>
      <c r="R64" s="18">
        <v>1147</v>
      </c>
      <c r="S64" s="1">
        <f t="shared" si="33"/>
        <v>0.44500000000000001</v>
      </c>
      <c r="T64" s="3">
        <f t="shared" si="34"/>
        <v>100.34995625546807</v>
      </c>
      <c r="U64" s="17">
        <f t="shared" si="35"/>
        <v>445</v>
      </c>
      <c r="W64" s="18">
        <v>3478</v>
      </c>
      <c r="X64" s="18">
        <v>3192</v>
      </c>
      <c r="Y64" s="18">
        <v>950</v>
      </c>
      <c r="Z64" s="1">
        <f t="shared" si="24"/>
        <v>0.71499999999999997</v>
      </c>
      <c r="AA64" s="3">
        <f t="shared" si="25"/>
        <v>100</v>
      </c>
      <c r="AB64" s="17">
        <f t="shared" si="26"/>
        <v>715</v>
      </c>
    </row>
    <row r="65" spans="1:28">
      <c r="B65" s="18">
        <v>3247</v>
      </c>
      <c r="C65" s="18">
        <v>3198</v>
      </c>
      <c r="D65" s="18">
        <v>1148</v>
      </c>
      <c r="E65" s="1">
        <f t="shared" si="27"/>
        <v>0.1225</v>
      </c>
      <c r="F65" s="3">
        <f t="shared" si="28"/>
        <v>101.1453744493392</v>
      </c>
      <c r="G65" s="17">
        <f t="shared" si="29"/>
        <v>122.5</v>
      </c>
      <c r="H65" s="4"/>
      <c r="I65" s="18">
        <v>3628</v>
      </c>
      <c r="J65" s="18">
        <v>3547</v>
      </c>
      <c r="K65" s="18">
        <v>1257</v>
      </c>
      <c r="L65" s="1">
        <f t="shared" si="30"/>
        <v>0.20250000000000001</v>
      </c>
      <c r="M65" s="3">
        <f t="shared" si="31"/>
        <v>97.291021671826627</v>
      </c>
      <c r="N65" s="17">
        <f t="shared" si="32"/>
        <v>202.5</v>
      </c>
      <c r="O65" s="4"/>
      <c r="P65" s="18">
        <v>3373</v>
      </c>
      <c r="Q65" s="18">
        <v>3198</v>
      </c>
      <c r="R65" s="18">
        <v>1147</v>
      </c>
      <c r="S65" s="1">
        <f t="shared" si="33"/>
        <v>0.4375</v>
      </c>
      <c r="T65" s="3">
        <f t="shared" si="34"/>
        <v>100.34995625546807</v>
      </c>
      <c r="U65" s="17">
        <f t="shared" si="35"/>
        <v>437.5</v>
      </c>
      <c r="W65" s="18">
        <v>3478</v>
      </c>
      <c r="X65" s="18">
        <v>3193</v>
      </c>
      <c r="Y65" s="18">
        <v>950</v>
      </c>
      <c r="Z65" s="1">
        <f t="shared" si="24"/>
        <v>0.71250000000000002</v>
      </c>
      <c r="AA65" s="3">
        <f t="shared" si="25"/>
        <v>100</v>
      </c>
      <c r="AB65" s="17">
        <f t="shared" si="26"/>
        <v>712.5</v>
      </c>
    </row>
    <row r="66" spans="1:28">
      <c r="B66" s="18">
        <v>3244</v>
      </c>
      <c r="C66" s="18">
        <v>3196</v>
      </c>
      <c r="D66" s="18">
        <v>1148</v>
      </c>
      <c r="E66" s="1">
        <f t="shared" si="27"/>
        <v>0.12</v>
      </c>
      <c r="F66" s="3">
        <f t="shared" si="28"/>
        <v>101.1453744493392</v>
      </c>
      <c r="G66" s="17">
        <f t="shared" si="29"/>
        <v>120</v>
      </c>
      <c r="H66" s="4"/>
      <c r="I66" s="18">
        <v>3529</v>
      </c>
      <c r="J66" s="18">
        <v>3432</v>
      </c>
      <c r="K66" s="18">
        <v>1277</v>
      </c>
      <c r="L66" s="1">
        <f t="shared" si="30"/>
        <v>0.24249999999999999</v>
      </c>
      <c r="M66" s="3">
        <f t="shared" si="31"/>
        <v>98.839009287925691</v>
      </c>
      <c r="N66" s="17">
        <f t="shared" si="32"/>
        <v>242.5</v>
      </c>
      <c r="O66" s="4"/>
      <c r="P66" s="18">
        <v>3370</v>
      </c>
      <c r="Q66" s="18">
        <v>3196</v>
      </c>
      <c r="R66" s="18">
        <v>1147</v>
      </c>
      <c r="S66" s="1">
        <f t="shared" si="33"/>
        <v>0.435</v>
      </c>
      <c r="T66" s="3">
        <f t="shared" si="34"/>
        <v>100.34995625546807</v>
      </c>
      <c r="U66" s="17">
        <f t="shared" si="35"/>
        <v>435</v>
      </c>
      <c r="W66" s="18">
        <v>3476</v>
      </c>
      <c r="X66" s="18">
        <v>3193</v>
      </c>
      <c r="Y66" s="18">
        <v>950</v>
      </c>
      <c r="Z66" s="1">
        <f t="shared" si="24"/>
        <v>0.70750000000000002</v>
      </c>
      <c r="AA66" s="3">
        <f t="shared" si="25"/>
        <v>100</v>
      </c>
      <c r="AB66" s="17">
        <f t="shared" si="26"/>
        <v>707.5</v>
      </c>
    </row>
    <row r="67" spans="1:28">
      <c r="B67" s="18">
        <v>3245</v>
      </c>
      <c r="C67" s="18">
        <v>3197</v>
      </c>
      <c r="D67" s="18">
        <v>1148</v>
      </c>
      <c r="E67" s="1">
        <f t="shared" si="27"/>
        <v>0.12</v>
      </c>
      <c r="F67" s="3">
        <f t="shared" si="28"/>
        <v>101.1453744493392</v>
      </c>
      <c r="G67" s="17">
        <f t="shared" si="29"/>
        <v>120</v>
      </c>
      <c r="H67" s="4"/>
      <c r="I67" s="18">
        <v>3358</v>
      </c>
      <c r="J67" s="18">
        <v>3205</v>
      </c>
      <c r="K67" s="18">
        <v>1297</v>
      </c>
      <c r="L67" s="1">
        <f t="shared" si="30"/>
        <v>0.38250000000000001</v>
      </c>
      <c r="M67" s="3">
        <f t="shared" si="31"/>
        <v>100.38699690402477</v>
      </c>
      <c r="N67" s="17">
        <f t="shared" si="32"/>
        <v>382.5</v>
      </c>
      <c r="O67" s="4"/>
      <c r="P67" s="18">
        <v>3368</v>
      </c>
      <c r="Q67" s="18">
        <v>3196</v>
      </c>
      <c r="R67" s="18">
        <v>1148</v>
      </c>
      <c r="S67" s="1">
        <f t="shared" si="33"/>
        <v>0.43</v>
      </c>
      <c r="T67" s="3">
        <f t="shared" si="34"/>
        <v>100.43744531933507</v>
      </c>
      <c r="U67" s="17">
        <f t="shared" si="35"/>
        <v>430</v>
      </c>
      <c r="W67" s="18">
        <v>3476</v>
      </c>
      <c r="X67" s="18">
        <v>3193</v>
      </c>
      <c r="Y67" s="18">
        <v>950</v>
      </c>
      <c r="Z67" s="1">
        <f t="shared" si="24"/>
        <v>0.70750000000000002</v>
      </c>
      <c r="AA67" s="3">
        <f t="shared" si="25"/>
        <v>100</v>
      </c>
      <c r="AB67" s="17">
        <f t="shared" si="26"/>
        <v>707.5</v>
      </c>
    </row>
    <row r="68" spans="1:28">
      <c r="B68" s="18">
        <v>3243</v>
      </c>
      <c r="C68" s="18">
        <v>3196</v>
      </c>
      <c r="D68" s="18">
        <v>1148</v>
      </c>
      <c r="E68" s="1">
        <f t="shared" si="27"/>
        <v>0.11749999999999999</v>
      </c>
      <c r="F68" s="3">
        <f t="shared" si="28"/>
        <v>101.1453744493392</v>
      </c>
      <c r="G68" s="17">
        <f t="shared" si="29"/>
        <v>117.5</v>
      </c>
      <c r="H68" s="4"/>
      <c r="I68" s="18">
        <v>3323</v>
      </c>
      <c r="J68" s="18">
        <v>3198</v>
      </c>
      <c r="K68" s="18">
        <v>1301</v>
      </c>
      <c r="L68" s="1">
        <f t="shared" si="30"/>
        <v>0.3125</v>
      </c>
      <c r="M68" s="3">
        <f t="shared" si="31"/>
        <v>100.69659442724459</v>
      </c>
      <c r="N68" s="17">
        <f t="shared" si="32"/>
        <v>312.5</v>
      </c>
      <c r="O68" s="4"/>
      <c r="P68" s="18">
        <v>3367</v>
      </c>
      <c r="Q68" s="18">
        <v>3199</v>
      </c>
      <c r="R68" s="18">
        <v>1148</v>
      </c>
      <c r="S68" s="1">
        <f t="shared" si="33"/>
        <v>0.42</v>
      </c>
      <c r="T68" s="3">
        <f t="shared" si="34"/>
        <v>100.43744531933507</v>
      </c>
      <c r="U68" s="17">
        <f t="shared" si="35"/>
        <v>420</v>
      </c>
      <c r="W68" s="18">
        <v>3476</v>
      </c>
      <c r="X68" s="18">
        <v>3192</v>
      </c>
      <c r="Y68" s="18">
        <v>950</v>
      </c>
      <c r="Z68" s="1">
        <f t="shared" si="24"/>
        <v>0.71</v>
      </c>
      <c r="AA68" s="3">
        <f t="shared" si="25"/>
        <v>100</v>
      </c>
      <c r="AB68" s="17">
        <f t="shared" si="26"/>
        <v>710</v>
      </c>
    </row>
    <row r="69" spans="1:28">
      <c r="B69" s="18">
        <v>3243</v>
      </c>
      <c r="C69" s="18">
        <v>3198</v>
      </c>
      <c r="D69" s="18">
        <v>1148</v>
      </c>
      <c r="E69" s="1">
        <f t="shared" si="27"/>
        <v>0.1125</v>
      </c>
      <c r="F69" s="3">
        <f t="shared" si="28"/>
        <v>101.1453744493392</v>
      </c>
      <c r="G69" s="17">
        <f t="shared" si="29"/>
        <v>112.5</v>
      </c>
      <c r="H69" s="4"/>
      <c r="I69" s="18">
        <v>3308</v>
      </c>
      <c r="J69" s="18">
        <v>3196</v>
      </c>
      <c r="K69" s="18">
        <v>1303</v>
      </c>
      <c r="L69" s="1">
        <f t="shared" si="30"/>
        <v>0.28000000000000003</v>
      </c>
      <c r="M69" s="3">
        <f t="shared" si="31"/>
        <v>100.8513931888545</v>
      </c>
      <c r="N69" s="17">
        <f t="shared" si="32"/>
        <v>280</v>
      </c>
      <c r="O69" s="4"/>
      <c r="P69" s="18">
        <v>3364</v>
      </c>
      <c r="Q69" s="18">
        <v>3195</v>
      </c>
      <c r="R69" s="18">
        <v>1148</v>
      </c>
      <c r="S69" s="1">
        <f t="shared" si="33"/>
        <v>0.42249999999999999</v>
      </c>
      <c r="T69" s="3">
        <f t="shared" si="34"/>
        <v>100.43744531933507</v>
      </c>
      <c r="U69" s="17">
        <f t="shared" si="35"/>
        <v>422.5</v>
      </c>
      <c r="W69" s="18">
        <v>3475</v>
      </c>
      <c r="X69" s="18">
        <v>3190</v>
      </c>
      <c r="Y69" s="18">
        <v>950</v>
      </c>
      <c r="Z69" s="1">
        <f t="shared" si="24"/>
        <v>0.71250000000000002</v>
      </c>
      <c r="AA69" s="3">
        <f t="shared" si="25"/>
        <v>100</v>
      </c>
      <c r="AB69" s="17">
        <f t="shared" si="26"/>
        <v>712.5</v>
      </c>
    </row>
    <row r="70" spans="1:28">
      <c r="B70" s="18">
        <v>3243</v>
      </c>
      <c r="C70" s="18">
        <v>3196</v>
      </c>
      <c r="D70" s="18">
        <v>1148</v>
      </c>
      <c r="E70" s="1">
        <f t="shared" si="27"/>
        <v>0.11749999999999999</v>
      </c>
      <c r="F70" s="3">
        <f t="shared" si="28"/>
        <v>101.1453744493392</v>
      </c>
      <c r="G70" s="17">
        <f t="shared" si="29"/>
        <v>117.5</v>
      </c>
      <c r="H70" s="4"/>
      <c r="I70" s="18">
        <v>3304</v>
      </c>
      <c r="J70" s="18">
        <v>3199</v>
      </c>
      <c r="K70" s="18">
        <v>1304</v>
      </c>
      <c r="L70" s="1">
        <f t="shared" si="30"/>
        <v>0.26250000000000001</v>
      </c>
      <c r="M70" s="3">
        <f t="shared" si="31"/>
        <v>100.92879256965945</v>
      </c>
      <c r="N70" s="17">
        <f t="shared" si="32"/>
        <v>262.5</v>
      </c>
      <c r="O70" s="4"/>
      <c r="P70" s="18">
        <v>3365</v>
      </c>
      <c r="Q70" s="18">
        <v>3199</v>
      </c>
      <c r="R70" s="18">
        <v>1148</v>
      </c>
      <c r="S70" s="1">
        <f t="shared" si="33"/>
        <v>0.41499999999999998</v>
      </c>
      <c r="T70" s="3">
        <f t="shared" si="34"/>
        <v>100.43744531933507</v>
      </c>
      <c r="U70" s="17">
        <f t="shared" si="35"/>
        <v>415</v>
      </c>
      <c r="W70" s="18">
        <v>3474</v>
      </c>
      <c r="X70" s="18">
        <v>3188</v>
      </c>
      <c r="Y70" s="18">
        <v>950</v>
      </c>
      <c r="Z70" s="1">
        <f t="shared" si="24"/>
        <v>0.71499999999999997</v>
      </c>
      <c r="AA70" s="3">
        <f t="shared" si="25"/>
        <v>100</v>
      </c>
      <c r="AB70" s="17">
        <f t="shared" si="26"/>
        <v>715</v>
      </c>
    </row>
    <row r="71" spans="1:28">
      <c r="B71" s="18">
        <v>3243</v>
      </c>
      <c r="C71" s="18">
        <v>3196</v>
      </c>
      <c r="D71" s="18">
        <v>1148</v>
      </c>
      <c r="E71" s="1">
        <f t="shared" si="27"/>
        <v>0.11749999999999999</v>
      </c>
      <c r="F71" s="3">
        <f t="shared" si="28"/>
        <v>101.1453744493392</v>
      </c>
      <c r="G71" s="17">
        <f t="shared" si="29"/>
        <v>117.5</v>
      </c>
      <c r="H71" s="4"/>
      <c r="I71" s="18">
        <v>3299</v>
      </c>
      <c r="J71" s="18">
        <v>3197</v>
      </c>
      <c r="K71" s="18">
        <v>1306</v>
      </c>
      <c r="L71" s="1">
        <f t="shared" si="30"/>
        <v>0.255</v>
      </c>
      <c r="M71" s="3">
        <f t="shared" si="31"/>
        <v>101.08359133126935</v>
      </c>
      <c r="N71" s="17">
        <f t="shared" si="32"/>
        <v>255</v>
      </c>
      <c r="O71" s="4"/>
      <c r="P71" s="18">
        <v>3365</v>
      </c>
      <c r="Q71" s="18">
        <v>3199</v>
      </c>
      <c r="R71" s="18">
        <v>1148</v>
      </c>
      <c r="S71" s="1">
        <f t="shared" si="33"/>
        <v>0.41499999999999998</v>
      </c>
      <c r="T71" s="3">
        <f t="shared" si="34"/>
        <v>100.43744531933507</v>
      </c>
      <c r="U71" s="17">
        <f t="shared" si="35"/>
        <v>415</v>
      </c>
      <c r="W71" s="18">
        <v>3472</v>
      </c>
      <c r="X71" s="18">
        <v>3182</v>
      </c>
      <c r="Y71" s="18">
        <v>950</v>
      </c>
      <c r="Z71" s="1">
        <f t="shared" si="24"/>
        <v>0.72499999999999998</v>
      </c>
      <c r="AA71" s="3">
        <f t="shared" si="25"/>
        <v>100</v>
      </c>
      <c r="AB71" s="17">
        <f t="shared" si="26"/>
        <v>725</v>
      </c>
    </row>
    <row r="72" spans="1:28">
      <c r="B72" s="18">
        <v>3243</v>
      </c>
      <c r="C72" s="18">
        <v>3196</v>
      </c>
      <c r="D72" s="18">
        <v>1148</v>
      </c>
      <c r="E72" s="1">
        <f t="shared" si="27"/>
        <v>0.11749999999999999</v>
      </c>
      <c r="F72" s="3">
        <f t="shared" si="28"/>
        <v>101.1453744493392</v>
      </c>
      <c r="G72" s="17">
        <f t="shared" si="29"/>
        <v>117.5</v>
      </c>
      <c r="H72" s="4"/>
      <c r="I72" s="18">
        <v>3299</v>
      </c>
      <c r="J72" s="18">
        <v>3195</v>
      </c>
      <c r="K72" s="18">
        <v>1307</v>
      </c>
      <c r="L72" s="1">
        <f t="shared" si="30"/>
        <v>0.26</v>
      </c>
      <c r="M72" s="3">
        <f t="shared" si="31"/>
        <v>101.16099071207429</v>
      </c>
      <c r="N72" s="17">
        <f t="shared" si="32"/>
        <v>260</v>
      </c>
      <c r="O72" s="4"/>
      <c r="P72" s="18">
        <v>3365</v>
      </c>
      <c r="Q72" s="18">
        <v>3193</v>
      </c>
      <c r="R72" s="18">
        <v>1148</v>
      </c>
      <c r="S72" s="1">
        <f t="shared" si="33"/>
        <v>0.43</v>
      </c>
      <c r="T72" s="3">
        <f t="shared" si="34"/>
        <v>100.43744531933507</v>
      </c>
      <c r="U72" s="17">
        <f t="shared" si="35"/>
        <v>430</v>
      </c>
      <c r="W72" s="18">
        <v>3400</v>
      </c>
      <c r="X72" s="18">
        <v>3184</v>
      </c>
      <c r="Y72" s="18">
        <v>950</v>
      </c>
      <c r="Z72" s="1">
        <f t="shared" si="24"/>
        <v>0.54</v>
      </c>
      <c r="AA72" s="3">
        <f t="shared" si="25"/>
        <v>100</v>
      </c>
      <c r="AB72" s="17">
        <f t="shared" si="26"/>
        <v>540</v>
      </c>
    </row>
    <row r="73" spans="1:28">
      <c r="B73" s="18"/>
      <c r="C73" s="18"/>
      <c r="E73" s="4"/>
      <c r="F73" s="19"/>
      <c r="G73" s="19"/>
      <c r="H73" s="4"/>
      <c r="I73" s="4"/>
      <c r="J73" s="4"/>
      <c r="K73" s="4"/>
      <c r="L73" s="4"/>
      <c r="M73" s="19"/>
      <c r="N73" s="19"/>
      <c r="O73" s="4"/>
      <c r="P73" s="4"/>
      <c r="Q73" s="4"/>
      <c r="R73" s="4"/>
      <c r="S73" s="4"/>
      <c r="T73" s="19"/>
      <c r="U73" s="17"/>
      <c r="Z73" s="4"/>
      <c r="AA73" s="19"/>
      <c r="AB73" s="19"/>
    </row>
    <row r="74" spans="1:28">
      <c r="B74" s="18"/>
      <c r="C74" s="18"/>
    </row>
    <row r="75" spans="1:28">
      <c r="B75" s="2" t="s">
        <v>8</v>
      </c>
      <c r="C75" s="18"/>
      <c r="D75">
        <v>1135</v>
      </c>
      <c r="I75" s="2" t="s">
        <v>8</v>
      </c>
      <c r="K75">
        <v>1292</v>
      </c>
      <c r="P75" s="2" t="s">
        <v>8</v>
      </c>
      <c r="R75">
        <v>1143</v>
      </c>
      <c r="W75" s="2" t="s">
        <v>8</v>
      </c>
      <c r="Y75" s="18">
        <v>950</v>
      </c>
    </row>
    <row r="76" spans="1:28">
      <c r="B76" s="2" t="s">
        <v>9</v>
      </c>
      <c r="D76">
        <v>1126</v>
      </c>
      <c r="I76" s="2" t="s">
        <v>9</v>
      </c>
      <c r="K76">
        <v>1280</v>
      </c>
      <c r="P76" s="2" t="s">
        <v>9</v>
      </c>
      <c r="R76">
        <v>1110</v>
      </c>
      <c r="W76" s="2" t="s">
        <v>9</v>
      </c>
      <c r="Y76">
        <v>858</v>
      </c>
    </row>
    <row r="77" spans="1:28" s="4" customFormat="1"/>
    <row r="78" spans="1:28" s="4" customFormat="1"/>
    <row r="80" spans="1:28">
      <c r="A80" s="6" t="s">
        <v>20</v>
      </c>
      <c r="B80" s="11" t="s">
        <v>12</v>
      </c>
      <c r="C80" s="11" t="s">
        <v>13</v>
      </c>
      <c r="D80" s="11" t="s">
        <v>14</v>
      </c>
      <c r="E80" s="11" t="s">
        <v>15</v>
      </c>
      <c r="F80" s="11" t="s">
        <v>16</v>
      </c>
      <c r="H80" s="6" t="s">
        <v>21</v>
      </c>
      <c r="I80" s="11" t="s">
        <v>12</v>
      </c>
      <c r="J80" s="11" t="s">
        <v>13</v>
      </c>
      <c r="K80" s="11" t="s">
        <v>14</v>
      </c>
      <c r="L80" s="11" t="s">
        <v>15</v>
      </c>
      <c r="M80" s="11" t="s">
        <v>17</v>
      </c>
    </row>
    <row r="81" spans="2:13">
      <c r="B81" s="18">
        <v>3418</v>
      </c>
      <c r="C81" s="18">
        <v>3399</v>
      </c>
      <c r="D81" s="18">
        <v>1142</v>
      </c>
      <c r="E81" s="18">
        <v>1144</v>
      </c>
      <c r="F81" s="14">
        <f>D81-((B81-E87*1000)*((D81-E81)/(B81-C81)))</f>
        <v>1143.8947368421052</v>
      </c>
      <c r="I81" s="16">
        <v>3741</v>
      </c>
      <c r="J81" s="15">
        <v>3736</v>
      </c>
      <c r="K81" s="16">
        <v>80</v>
      </c>
      <c r="L81" s="15">
        <v>81</v>
      </c>
      <c r="M81" s="11">
        <f>K81-((I81-L87*1000)*((K81-L81)/(I81-J81)))</f>
        <v>80.452000000000041</v>
      </c>
    </row>
    <row r="82" spans="2:13">
      <c r="B82" s="11"/>
      <c r="C82" s="18"/>
      <c r="D82" s="11"/>
      <c r="E82" s="11"/>
      <c r="F82" s="11"/>
      <c r="I82" s="11"/>
      <c r="J82" s="11"/>
      <c r="K82" s="11"/>
      <c r="L82" s="11"/>
      <c r="M82" s="11">
        <f>100-M81</f>
        <v>19.547999999999959</v>
      </c>
    </row>
    <row r="83" spans="2:13">
      <c r="B83" s="11"/>
      <c r="C83" s="11"/>
      <c r="D83" s="11"/>
      <c r="E83" s="11"/>
      <c r="F83" s="11"/>
      <c r="I83" s="11"/>
      <c r="J83" s="11"/>
      <c r="K83" s="11"/>
      <c r="L83" s="11" t="s">
        <v>10</v>
      </c>
      <c r="M83" s="14">
        <f>M82-M81*0.0107</f>
        <v>18.687163599999959</v>
      </c>
    </row>
    <row r="84" spans="2:13">
      <c r="B84" s="11"/>
      <c r="C84" s="11"/>
      <c r="D84" s="11"/>
      <c r="E84" s="11"/>
      <c r="F84" s="11"/>
      <c r="I84" s="11"/>
      <c r="J84" s="11"/>
      <c r="K84" s="11"/>
      <c r="L84" s="11"/>
      <c r="M84" s="11"/>
    </row>
    <row r="85" spans="2:13">
      <c r="B85" s="11"/>
      <c r="C85" s="11"/>
      <c r="D85" s="11"/>
      <c r="E85" s="11"/>
      <c r="F85" s="11"/>
      <c r="I85" s="11"/>
      <c r="J85" s="11"/>
      <c r="K85" s="11"/>
      <c r="L85" s="11"/>
      <c r="M85" s="11"/>
    </row>
    <row r="86" spans="2:13">
      <c r="B86" s="11"/>
      <c r="C86" s="11"/>
      <c r="D86" s="11"/>
      <c r="E86" s="11"/>
      <c r="F86" s="11"/>
      <c r="I86" s="11"/>
      <c r="J86" s="11"/>
      <c r="K86" s="11"/>
      <c r="L86" s="11"/>
      <c r="M86" s="11"/>
    </row>
    <row r="87" spans="2:13">
      <c r="B87" s="11"/>
      <c r="C87" s="11"/>
      <c r="D87" s="12" t="s">
        <v>19</v>
      </c>
      <c r="E87" s="11">
        <v>3.4</v>
      </c>
      <c r="F87" s="11"/>
      <c r="I87" s="11"/>
      <c r="J87" s="11"/>
      <c r="K87" s="11" t="s">
        <v>11</v>
      </c>
      <c r="L87" s="13">
        <v>3.73874</v>
      </c>
      <c r="M87" s="11"/>
    </row>
    <row r="89" spans="2:13">
      <c r="B89" s="20" t="s">
        <v>23</v>
      </c>
      <c r="C89" s="20"/>
      <c r="D89" s="20"/>
      <c r="E89" s="20"/>
      <c r="F89" s="20"/>
      <c r="I89" s="21" t="s">
        <v>22</v>
      </c>
      <c r="J89" s="21"/>
      <c r="K89" s="21"/>
      <c r="L89" s="21"/>
      <c r="M89" s="21"/>
    </row>
    <row r="90" spans="2:13">
      <c r="B90" s="20"/>
      <c r="C90" s="20"/>
      <c r="D90" s="20"/>
      <c r="E90" s="20"/>
      <c r="F90" s="20"/>
      <c r="I90" s="21"/>
      <c r="J90" s="21"/>
      <c r="K90" s="21"/>
      <c r="L90" s="21"/>
      <c r="M90" s="21"/>
    </row>
  </sheetData>
  <mergeCells count="2">
    <mergeCell ref="B89:F90"/>
    <mergeCell ref="I89:M90"/>
  </mergeCells>
  <phoneticPr fontId="4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ZCV</vt:lpstr>
    </vt:vector>
  </TitlesOfParts>
  <Company>MediaTek Inc.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Mediatek</dc:creator>
  <cp:lastModifiedBy>mtk71008</cp:lastModifiedBy>
  <dcterms:created xsi:type="dcterms:W3CDTF">2010-09-15T00:55:10Z</dcterms:created>
  <dcterms:modified xsi:type="dcterms:W3CDTF">2012-09-03T08:10:45Z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-42988143</vt:i4>
  </property>
  <property fmtid="{D5CDD505-2E9C-101B-9397-08002B2CF9AE}" pid="3" name="_NewReviewCycle">
    <vt:lpwstr/>
  </property>
  <property fmtid="{D5CDD505-2E9C-101B-9397-08002B2CF9AE}" pid="4" name="_EmailSubject">
    <vt:lpwstr>聯想ＺＣＶ</vt:lpwstr>
  </property>
  <property fmtid="{D5CDD505-2E9C-101B-9397-08002B2CF9AE}" pid="5" name="_AuthorEmail">
    <vt:lpwstr>Ricky.Wu@mediatek.com</vt:lpwstr>
  </property>
  <property fmtid="{D5CDD505-2E9C-101B-9397-08002B2CF9AE}" pid="6" name="_AuthorEmailDisplayName">
    <vt:lpwstr>Ricky Wu (吳瑞騏)</vt:lpwstr>
  </property>
  <property fmtid="{D5CDD505-2E9C-101B-9397-08002B2CF9AE}" pid="7" name="_PreviousAdHocReviewCycleID">
    <vt:i4>1208888307</vt:i4>
  </property>
  <property fmtid="{D5CDD505-2E9C-101B-9397-08002B2CF9AE}" pid="8" name="_ReviewingToolsShownOnce">
    <vt:lpwstr/>
  </property>
</Properties>
</file>