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490" windowHeight="7965" tabRatio="358"/>
  </bookViews>
  <sheets>
    <sheet name="ZCV" sheetId="25" r:id="rId1"/>
  </sheets>
  <calcPr calcId="125725"/>
</workbook>
</file>

<file path=xl/calcChain.xml><?xml version="1.0" encoding="utf-8"?>
<calcChain xmlns="http://schemas.openxmlformats.org/spreadsheetml/2006/main">
  <c r="Z58" i="25"/>
  <c r="AA58"/>
  <c r="AB58"/>
  <c r="Z59"/>
  <c r="AB59" s="1"/>
  <c r="AA59"/>
  <c r="Z60"/>
  <c r="AB60" s="1"/>
  <c r="AA60"/>
  <c r="Z61"/>
  <c r="AA61"/>
  <c r="AB61"/>
  <c r="Z62"/>
  <c r="AA62"/>
  <c r="AB62"/>
  <c r="Z63"/>
  <c r="AB63" s="1"/>
  <c r="AA63"/>
  <c r="Z64"/>
  <c r="AB64" s="1"/>
  <c r="AA64"/>
  <c r="Z65"/>
  <c r="AA65"/>
  <c r="AB65"/>
  <c r="Z66"/>
  <c r="AA66"/>
  <c r="AB66"/>
  <c r="Z67"/>
  <c r="AB67" s="1"/>
  <c r="AA67"/>
  <c r="Z68"/>
  <c r="AB68" s="1"/>
  <c r="AA68"/>
  <c r="Z69"/>
  <c r="AA69"/>
  <c r="AB69"/>
  <c r="Z70"/>
  <c r="AA70"/>
  <c r="AB70"/>
  <c r="Z71"/>
  <c r="AB71" s="1"/>
  <c r="AA71"/>
  <c r="Z72"/>
  <c r="AB72" s="1"/>
  <c r="AA72"/>
  <c r="Z73"/>
  <c r="AA73"/>
  <c r="AB73"/>
  <c r="Z74"/>
  <c r="AA74"/>
  <c r="AB74"/>
  <c r="Z75"/>
  <c r="AB75" s="1"/>
  <c r="AA75"/>
  <c r="Z76"/>
  <c r="AB76" s="1"/>
  <c r="AA76"/>
  <c r="S57"/>
  <c r="T57"/>
  <c r="U57"/>
  <c r="S58"/>
  <c r="T58"/>
  <c r="U58"/>
  <c r="S59"/>
  <c r="U59" s="1"/>
  <c r="T59"/>
  <c r="S60"/>
  <c r="U60" s="1"/>
  <c r="T60"/>
  <c r="S61"/>
  <c r="T61"/>
  <c r="U61"/>
  <c r="S62"/>
  <c r="T62"/>
  <c r="U62"/>
  <c r="S63"/>
  <c r="U63" s="1"/>
  <c r="T63"/>
  <c r="S64"/>
  <c r="U64" s="1"/>
  <c r="T64"/>
  <c r="S65"/>
  <c r="T65"/>
  <c r="U65"/>
  <c r="S66"/>
  <c r="T66"/>
  <c r="U66"/>
  <c r="S67"/>
  <c r="U67" s="1"/>
  <c r="T67"/>
  <c r="S68"/>
  <c r="U68" s="1"/>
  <c r="T68"/>
  <c r="S69"/>
  <c r="T69"/>
  <c r="U69"/>
  <c r="S70"/>
  <c r="T70"/>
  <c r="U70"/>
  <c r="S71"/>
  <c r="U71" s="1"/>
  <c r="T71"/>
  <c r="S72"/>
  <c r="U72" s="1"/>
  <c r="T72"/>
  <c r="S73"/>
  <c r="T73"/>
  <c r="U73"/>
  <c r="S74"/>
  <c r="T74"/>
  <c r="U74"/>
  <c r="S75"/>
  <c r="U75" s="1"/>
  <c r="T75"/>
  <c r="S76"/>
  <c r="U76" s="1"/>
  <c r="T76"/>
  <c r="L58"/>
  <c r="M58"/>
  <c r="N58"/>
  <c r="L59"/>
  <c r="M59"/>
  <c r="N59"/>
  <c r="L60"/>
  <c r="N60" s="1"/>
  <c r="M60"/>
  <c r="L61"/>
  <c r="N61" s="1"/>
  <c r="M61"/>
  <c r="L62"/>
  <c r="M62"/>
  <c r="N62"/>
  <c r="L63"/>
  <c r="M63"/>
  <c r="N63"/>
  <c r="L64"/>
  <c r="N64" s="1"/>
  <c r="M64"/>
  <c r="L65"/>
  <c r="N65" s="1"/>
  <c r="M65"/>
  <c r="L66"/>
  <c r="M66"/>
  <c r="N66"/>
  <c r="L67"/>
  <c r="M67"/>
  <c r="N67"/>
  <c r="L68"/>
  <c r="N68" s="1"/>
  <c r="M68"/>
  <c r="L69"/>
  <c r="N69" s="1"/>
  <c r="M69"/>
  <c r="L70"/>
  <c r="M70"/>
  <c r="N70"/>
  <c r="L71"/>
  <c r="M71"/>
  <c r="N71"/>
  <c r="L72"/>
  <c r="N72" s="1"/>
  <c r="M72"/>
  <c r="L73"/>
  <c r="N73" s="1"/>
  <c r="M73"/>
  <c r="L74"/>
  <c r="M74"/>
  <c r="N74"/>
  <c r="L75"/>
  <c r="M75"/>
  <c r="N75"/>
  <c r="L76"/>
  <c r="N76" s="1"/>
  <c r="M76"/>
  <c r="E57"/>
  <c r="G57" s="1"/>
  <c r="F57"/>
  <c r="E58"/>
  <c r="F58"/>
  <c r="G58"/>
  <c r="E59"/>
  <c r="F59"/>
  <c r="G59"/>
  <c r="E60"/>
  <c r="G60" s="1"/>
  <c r="F60"/>
  <c r="E61"/>
  <c r="G61" s="1"/>
  <c r="F61"/>
  <c r="E62"/>
  <c r="F62"/>
  <c r="G62"/>
  <c r="E63"/>
  <c r="F63"/>
  <c r="G63"/>
  <c r="E64"/>
  <c r="G64" s="1"/>
  <c r="F64"/>
  <c r="E65"/>
  <c r="G65" s="1"/>
  <c r="F65"/>
  <c r="E66"/>
  <c r="F66"/>
  <c r="G66"/>
  <c r="E67"/>
  <c r="F67"/>
  <c r="G67"/>
  <c r="E68"/>
  <c r="G68" s="1"/>
  <c r="F68"/>
  <c r="E69"/>
  <c r="G69" s="1"/>
  <c r="F69"/>
  <c r="E70"/>
  <c r="F70"/>
  <c r="G70"/>
  <c r="E71"/>
  <c r="F71"/>
  <c r="G71"/>
  <c r="E72"/>
  <c r="G72" s="1"/>
  <c r="F72"/>
  <c r="E73"/>
  <c r="G73" s="1"/>
  <c r="F73"/>
  <c r="E74"/>
  <c r="F74"/>
  <c r="G74"/>
  <c r="E75"/>
  <c r="F75"/>
  <c r="G75"/>
  <c r="E76"/>
  <c r="G76" s="1"/>
  <c r="F76"/>
  <c r="F2"/>
  <c r="Z3"/>
  <c r="AB3" s="1"/>
  <c r="S3"/>
  <c r="U3" s="1"/>
  <c r="E3"/>
  <c r="G3" s="1"/>
  <c r="L4"/>
  <c r="N4" s="1"/>
  <c r="L5"/>
  <c r="N5" s="1"/>
  <c r="L6"/>
  <c r="N6" s="1"/>
  <c r="L7"/>
  <c r="N7" s="1"/>
  <c r="L8"/>
  <c r="N8" s="1"/>
  <c r="L9"/>
  <c r="N9" s="1"/>
  <c r="L10"/>
  <c r="N10" s="1"/>
  <c r="L11"/>
  <c r="N11" s="1"/>
  <c r="L12"/>
  <c r="N12" s="1"/>
  <c r="L13"/>
  <c r="N13" s="1"/>
  <c r="L14"/>
  <c r="N14" s="1"/>
  <c r="L15"/>
  <c r="N15" s="1"/>
  <c r="L16"/>
  <c r="N16" s="1"/>
  <c r="L17"/>
  <c r="N17" s="1"/>
  <c r="L18"/>
  <c r="N18" s="1"/>
  <c r="L19"/>
  <c r="N19" s="1"/>
  <c r="L20"/>
  <c r="N20" s="1"/>
  <c r="L21"/>
  <c r="N21" s="1"/>
  <c r="L22"/>
  <c r="N22" s="1"/>
  <c r="L23"/>
  <c r="N23" s="1"/>
  <c r="L24"/>
  <c r="N24" s="1"/>
  <c r="L25"/>
  <c r="N25" s="1"/>
  <c r="L26"/>
  <c r="N26" s="1"/>
  <c r="L27"/>
  <c r="N27" s="1"/>
  <c r="L28"/>
  <c r="N28" s="1"/>
  <c r="L29"/>
  <c r="N29" s="1"/>
  <c r="L30"/>
  <c r="N30" s="1"/>
  <c r="L31"/>
  <c r="N31" s="1"/>
  <c r="L32"/>
  <c r="N32" s="1"/>
  <c r="L33"/>
  <c r="N33" s="1"/>
  <c r="L34"/>
  <c r="N34" s="1"/>
  <c r="L35"/>
  <c r="N35" s="1"/>
  <c r="L36"/>
  <c r="N36" s="1"/>
  <c r="L37"/>
  <c r="N37" s="1"/>
  <c r="L38"/>
  <c r="N38" s="1"/>
  <c r="L39"/>
  <c r="N39" s="1"/>
  <c r="L40"/>
  <c r="N40" s="1"/>
  <c r="L41"/>
  <c r="N41" s="1"/>
  <c r="L42"/>
  <c r="N42" s="1"/>
  <c r="L43"/>
  <c r="N43" s="1"/>
  <c r="L44"/>
  <c r="N44" s="1"/>
  <c r="L45"/>
  <c r="N45" s="1"/>
  <c r="L46"/>
  <c r="N46" s="1"/>
  <c r="L47"/>
  <c r="N47" s="1"/>
  <c r="L48"/>
  <c r="N48" s="1"/>
  <c r="L49"/>
  <c r="N49" s="1"/>
  <c r="L50"/>
  <c r="N50" s="1"/>
  <c r="L51"/>
  <c r="N51" s="1"/>
  <c r="L52"/>
  <c r="N52" s="1"/>
  <c r="L53"/>
  <c r="N53" s="1"/>
  <c r="L54"/>
  <c r="N54" s="1"/>
  <c r="L55"/>
  <c r="N55" s="1"/>
  <c r="L56"/>
  <c r="N56" s="1"/>
  <c r="L57"/>
  <c r="N57" s="1"/>
  <c r="L3"/>
  <c r="N3" s="1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3"/>
  <c r="Z4"/>
  <c r="AB4" s="1"/>
  <c r="Z5"/>
  <c r="AB5" s="1"/>
  <c r="Z6"/>
  <c r="AB6" s="1"/>
  <c r="Z7"/>
  <c r="AB7" s="1"/>
  <c r="Z8"/>
  <c r="AB8" s="1"/>
  <c r="Z9"/>
  <c r="AB9" s="1"/>
  <c r="Z10"/>
  <c r="AB10" s="1"/>
  <c r="Z11"/>
  <c r="AB11" s="1"/>
  <c r="Z12"/>
  <c r="AB12" s="1"/>
  <c r="Z13"/>
  <c r="AB13" s="1"/>
  <c r="Z14"/>
  <c r="AB14" s="1"/>
  <c r="Z15"/>
  <c r="AB15" s="1"/>
  <c r="Z16"/>
  <c r="AB16" s="1"/>
  <c r="Z17"/>
  <c r="AB17" s="1"/>
  <c r="Z18"/>
  <c r="AB18" s="1"/>
  <c r="Z19"/>
  <c r="AB19" s="1"/>
  <c r="Z20"/>
  <c r="AB20" s="1"/>
  <c r="Z21"/>
  <c r="AB21" s="1"/>
  <c r="Z22"/>
  <c r="AB22" s="1"/>
  <c r="Z23"/>
  <c r="AB23" s="1"/>
  <c r="Z24"/>
  <c r="AB24" s="1"/>
  <c r="Z25"/>
  <c r="AB25" s="1"/>
  <c r="Z26"/>
  <c r="AB26" s="1"/>
  <c r="Z27"/>
  <c r="AB27" s="1"/>
  <c r="Z28"/>
  <c r="AB28" s="1"/>
  <c r="Z29"/>
  <c r="AB29" s="1"/>
  <c r="Z30"/>
  <c r="AB30" s="1"/>
  <c r="Z31"/>
  <c r="AB31" s="1"/>
  <c r="Z32"/>
  <c r="AB32" s="1"/>
  <c r="Z33"/>
  <c r="AB33" s="1"/>
  <c r="Z34"/>
  <c r="AB34" s="1"/>
  <c r="Z35"/>
  <c r="AB35" s="1"/>
  <c r="Z36"/>
  <c r="AB36" s="1"/>
  <c r="Z37"/>
  <c r="AB37" s="1"/>
  <c r="Z38"/>
  <c r="AB38" s="1"/>
  <c r="Z39"/>
  <c r="AB39" s="1"/>
  <c r="Z40"/>
  <c r="AB40" s="1"/>
  <c r="Z41"/>
  <c r="AB41" s="1"/>
  <c r="Z42"/>
  <c r="AB42" s="1"/>
  <c r="Z43"/>
  <c r="AB43" s="1"/>
  <c r="Z44"/>
  <c r="AB44" s="1"/>
  <c r="Z45"/>
  <c r="AB45" s="1"/>
  <c r="Z46"/>
  <c r="AB46" s="1"/>
  <c r="Z47"/>
  <c r="AB47" s="1"/>
  <c r="Z48"/>
  <c r="AB48" s="1"/>
  <c r="Z49"/>
  <c r="AB49" s="1"/>
  <c r="Z50"/>
  <c r="AB50" s="1"/>
  <c r="Z51"/>
  <c r="AB51" s="1"/>
  <c r="Z52"/>
  <c r="AB52" s="1"/>
  <c r="Z53"/>
  <c r="AB53" s="1"/>
  <c r="Z54"/>
  <c r="AB54" s="1"/>
  <c r="Z55"/>
  <c r="AB55" s="1"/>
  <c r="Z56"/>
  <c r="AB56" s="1"/>
  <c r="Z57"/>
  <c r="AB57" s="1"/>
  <c r="S4"/>
  <c r="U4" s="1"/>
  <c r="S5"/>
  <c r="U5" s="1"/>
  <c r="S6"/>
  <c r="U6" s="1"/>
  <c r="S7"/>
  <c r="U7" s="1"/>
  <c r="S8"/>
  <c r="U8" s="1"/>
  <c r="S9"/>
  <c r="U9" s="1"/>
  <c r="S10"/>
  <c r="U10" s="1"/>
  <c r="S11"/>
  <c r="U11" s="1"/>
  <c r="S12"/>
  <c r="U12" s="1"/>
  <c r="S13"/>
  <c r="U13" s="1"/>
  <c r="S14"/>
  <c r="U14" s="1"/>
  <c r="S15"/>
  <c r="U15" s="1"/>
  <c r="S16"/>
  <c r="U16" s="1"/>
  <c r="S17"/>
  <c r="U17" s="1"/>
  <c r="S18"/>
  <c r="U18" s="1"/>
  <c r="S19"/>
  <c r="U19" s="1"/>
  <c r="S20"/>
  <c r="U20" s="1"/>
  <c r="S21"/>
  <c r="U21" s="1"/>
  <c r="S22"/>
  <c r="U22" s="1"/>
  <c r="S23"/>
  <c r="U23" s="1"/>
  <c r="S24"/>
  <c r="U24" s="1"/>
  <c r="S25"/>
  <c r="U25" s="1"/>
  <c r="S26"/>
  <c r="U26" s="1"/>
  <c r="S27"/>
  <c r="U27" s="1"/>
  <c r="S28"/>
  <c r="U28" s="1"/>
  <c r="S29"/>
  <c r="U29" s="1"/>
  <c r="S30"/>
  <c r="U30" s="1"/>
  <c r="S31"/>
  <c r="U31" s="1"/>
  <c r="S32"/>
  <c r="U32" s="1"/>
  <c r="S33"/>
  <c r="U33" s="1"/>
  <c r="S34"/>
  <c r="U34" s="1"/>
  <c r="S35"/>
  <c r="U35" s="1"/>
  <c r="S36"/>
  <c r="U36" s="1"/>
  <c r="S37"/>
  <c r="U37" s="1"/>
  <c r="S38"/>
  <c r="U38" s="1"/>
  <c r="S39"/>
  <c r="U39" s="1"/>
  <c r="S40"/>
  <c r="U40" s="1"/>
  <c r="S41"/>
  <c r="U41" s="1"/>
  <c r="S42"/>
  <c r="U42" s="1"/>
  <c r="S43"/>
  <c r="U43" s="1"/>
  <c r="S44"/>
  <c r="U44" s="1"/>
  <c r="S45"/>
  <c r="U45" s="1"/>
  <c r="S46"/>
  <c r="U46" s="1"/>
  <c r="S47"/>
  <c r="U47" s="1"/>
  <c r="S48"/>
  <c r="U48" s="1"/>
  <c r="S49"/>
  <c r="U49" s="1"/>
  <c r="S50"/>
  <c r="U50" s="1"/>
  <c r="S51"/>
  <c r="U51" s="1"/>
  <c r="S52"/>
  <c r="U52" s="1"/>
  <c r="S53"/>
  <c r="U53" s="1"/>
  <c r="S54"/>
  <c r="U54" s="1"/>
  <c r="S55"/>
  <c r="U55" s="1"/>
  <c r="S56"/>
  <c r="U56" s="1"/>
  <c r="E4"/>
  <c r="G4" s="1"/>
  <c r="E5"/>
  <c r="G5" s="1"/>
  <c r="E6"/>
  <c r="G6" s="1"/>
  <c r="E7"/>
  <c r="G7" s="1"/>
  <c r="E8"/>
  <c r="G8" s="1"/>
  <c r="E9"/>
  <c r="G9" s="1"/>
  <c r="E10"/>
  <c r="G10" s="1"/>
  <c r="E11"/>
  <c r="G11" s="1"/>
  <c r="E12"/>
  <c r="G12" s="1"/>
  <c r="E13"/>
  <c r="G13" s="1"/>
  <c r="E14"/>
  <c r="G14" s="1"/>
  <c r="E15"/>
  <c r="G15" s="1"/>
  <c r="E16"/>
  <c r="G16" s="1"/>
  <c r="E17"/>
  <c r="G17" s="1"/>
  <c r="E18"/>
  <c r="G18" s="1"/>
  <c r="E19"/>
  <c r="G19" s="1"/>
  <c r="E20"/>
  <c r="G20" s="1"/>
  <c r="E21"/>
  <c r="G21" s="1"/>
  <c r="E22"/>
  <c r="G22" s="1"/>
  <c r="E23"/>
  <c r="G23" s="1"/>
  <c r="E24"/>
  <c r="G24" s="1"/>
  <c r="E25"/>
  <c r="G25" s="1"/>
  <c r="E26"/>
  <c r="G26" s="1"/>
  <c r="E27"/>
  <c r="G27" s="1"/>
  <c r="E28"/>
  <c r="G28" s="1"/>
  <c r="E29"/>
  <c r="G29" s="1"/>
  <c r="E30"/>
  <c r="G30" s="1"/>
  <c r="E31"/>
  <c r="G31" s="1"/>
  <c r="E32"/>
  <c r="G32" s="1"/>
  <c r="E33"/>
  <c r="G33" s="1"/>
  <c r="E34"/>
  <c r="G34" s="1"/>
  <c r="E35"/>
  <c r="G35" s="1"/>
  <c r="E36"/>
  <c r="G36" s="1"/>
  <c r="E37"/>
  <c r="G37" s="1"/>
  <c r="E38"/>
  <c r="G38" s="1"/>
  <c r="E39"/>
  <c r="G39" s="1"/>
  <c r="E40"/>
  <c r="G40" s="1"/>
  <c r="E41"/>
  <c r="G41" s="1"/>
  <c r="E42"/>
  <c r="G42" s="1"/>
  <c r="E43"/>
  <c r="G43" s="1"/>
  <c r="E44"/>
  <c r="G44" s="1"/>
  <c r="E45"/>
  <c r="G45" s="1"/>
  <c r="E46"/>
  <c r="G46" s="1"/>
  <c r="E47"/>
  <c r="G47" s="1"/>
  <c r="E48"/>
  <c r="G48" s="1"/>
  <c r="E49"/>
  <c r="G49" s="1"/>
  <c r="E50"/>
  <c r="G50" s="1"/>
  <c r="E51"/>
  <c r="G51" s="1"/>
  <c r="E52"/>
  <c r="G52" s="1"/>
  <c r="E53"/>
  <c r="G53" s="1"/>
  <c r="E54"/>
  <c r="G54" s="1"/>
  <c r="E55"/>
  <c r="G55" s="1"/>
  <c r="E56"/>
  <c r="G56" s="1"/>
  <c r="M84"/>
  <c r="M85" s="1"/>
  <c r="M86" s="1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2"/>
  <c r="F84"/>
</calcChain>
</file>

<file path=xl/sharedStrings.xml><?xml version="1.0" encoding="utf-8"?>
<sst xmlns="http://schemas.openxmlformats.org/spreadsheetml/2006/main" count="53" uniqueCount="25">
  <si>
    <t xml:space="preserve">OCV </t>
  </si>
  <si>
    <t>VC</t>
  </si>
  <si>
    <t>mAh</t>
  </si>
  <si>
    <t>DOD</t>
  </si>
  <si>
    <t>50度</t>
  </si>
  <si>
    <t>25度</t>
  </si>
  <si>
    <t>0度</t>
  </si>
  <si>
    <t>負10度</t>
  </si>
  <si>
    <t>Cmax</t>
  </si>
  <si>
    <t>Cmax_400mA</t>
  </si>
  <si>
    <t>指示百分比</t>
  </si>
  <si>
    <t>30分钟之后量测的电压值：</t>
  </si>
  <si>
    <t>x1(max)</t>
  </si>
  <si>
    <t>x2(min)</t>
  </si>
  <si>
    <t>y1(max)</t>
  </si>
  <si>
    <t>y2(min)</t>
  </si>
  <si>
    <t>y(result)</t>
  </si>
  <si>
    <t>y( result)</t>
  </si>
  <si>
    <t>R(battery)</t>
  </si>
  <si>
    <t>关机电压(V)</t>
  </si>
  <si>
    <t>電量計算</t>
  </si>
  <si>
    <t>常溫驗證</t>
  </si>
  <si>
    <t>注意：常溫下測試，查表請參考25度時量測的ZCV表</t>
  </si>
  <si>
    <t>注意：該表用於3.4V關機時電量的計算，result表示3.4V對應的最大電量值 Cmax</t>
  </si>
  <si>
    <t>R(x1000)</t>
  </si>
</sst>
</file>

<file path=xl/styles.xml><?xml version="1.0" encoding="utf-8"?>
<styleSheet xmlns="http://schemas.openxmlformats.org/spreadsheetml/2006/main">
  <numFmts count="1">
    <numFmt numFmtId="176" formatCode="0.0000"/>
  </numFmts>
  <fonts count="5">
    <font>
      <sz val="12"/>
      <color theme="1"/>
      <name val="宋体"/>
      <family val="2"/>
      <charset val="136"/>
      <scheme val="minor"/>
    </font>
    <font>
      <b/>
      <sz val="12"/>
      <color theme="1"/>
      <name val="宋体"/>
      <family val="2"/>
      <scheme val="minor"/>
    </font>
    <font>
      <sz val="10"/>
      <color theme="1"/>
      <name val="宋体"/>
      <family val="2"/>
      <charset val="136"/>
      <scheme val="minor"/>
    </font>
    <font>
      <sz val="12"/>
      <color rgb="FFFF0000"/>
      <name val="宋体"/>
      <family val="2"/>
      <charset val="136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1" fontId="0" fillId="4" borderId="0" xfId="0" applyNumberFormat="1" applyFill="1"/>
    <xf numFmtId="0" fontId="0" fillId="0" borderId="0" xfId="0" applyFill="1"/>
    <xf numFmtId="176" fontId="0" fillId="0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 applyFill="1"/>
    <xf numFmtId="0" fontId="0" fillId="0" borderId="1" xfId="0" applyBorder="1" applyAlignment="1">
      <alignment vertical="center"/>
    </xf>
    <xf numFmtId="0" fontId="3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TW"/>
              <a:t>OCV</a:t>
            </a:r>
            <a:endParaRPr lang="zh-TW" alt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OCV 50度</c:v>
          </c:tx>
          <c:xVal>
            <c:numRef>
              <c:f>ZCV!$F$2:$F$58</c:f>
              <c:numCache>
                <c:formatCode>0</c:formatCode>
                <c:ptCount val="57"/>
                <c:pt idx="0">
                  <c:v>0</c:v>
                </c:pt>
                <c:pt idx="1">
                  <c:v>1.4598540145985401</c:v>
                </c:pt>
                <c:pt idx="2">
                  <c:v>2.9197080291970803</c:v>
                </c:pt>
                <c:pt idx="3">
                  <c:v>4.3795620437956204</c:v>
                </c:pt>
                <c:pt idx="4">
                  <c:v>5.7907542579075422</c:v>
                </c:pt>
                <c:pt idx="5">
                  <c:v>7.2506082725060832</c:v>
                </c:pt>
                <c:pt idx="6">
                  <c:v>8.7104622871046224</c:v>
                </c:pt>
                <c:pt idx="7">
                  <c:v>10.170316301703162</c:v>
                </c:pt>
                <c:pt idx="8">
                  <c:v>11.630170316301705</c:v>
                </c:pt>
                <c:pt idx="9">
                  <c:v>13.090024330900244</c:v>
                </c:pt>
                <c:pt idx="10">
                  <c:v>14.501216545012166</c:v>
                </c:pt>
                <c:pt idx="11">
                  <c:v>15.961070559610704</c:v>
                </c:pt>
                <c:pt idx="12">
                  <c:v>17.420924574209245</c:v>
                </c:pt>
                <c:pt idx="13">
                  <c:v>18.880778588807786</c:v>
                </c:pt>
                <c:pt idx="14">
                  <c:v>20.340632603406323</c:v>
                </c:pt>
                <c:pt idx="15">
                  <c:v>21.800486618004868</c:v>
                </c:pt>
                <c:pt idx="16">
                  <c:v>23.260340632603409</c:v>
                </c:pt>
                <c:pt idx="17">
                  <c:v>24.671532846715326</c:v>
                </c:pt>
                <c:pt idx="18">
                  <c:v>26.131386861313871</c:v>
                </c:pt>
                <c:pt idx="19">
                  <c:v>27.591240875912408</c:v>
                </c:pt>
                <c:pt idx="20">
                  <c:v>29.051094890510949</c:v>
                </c:pt>
                <c:pt idx="21">
                  <c:v>30.51094890510949</c:v>
                </c:pt>
                <c:pt idx="22">
                  <c:v>31.970802919708031</c:v>
                </c:pt>
                <c:pt idx="23">
                  <c:v>33.381995133819956</c:v>
                </c:pt>
                <c:pt idx="24">
                  <c:v>34.84184914841849</c:v>
                </c:pt>
                <c:pt idx="25">
                  <c:v>36.301703163017031</c:v>
                </c:pt>
                <c:pt idx="26">
                  <c:v>37.761557177615572</c:v>
                </c:pt>
                <c:pt idx="27">
                  <c:v>39.221411192214113</c:v>
                </c:pt>
                <c:pt idx="28">
                  <c:v>40.681265206812647</c:v>
                </c:pt>
                <c:pt idx="29">
                  <c:v>42.141119221411195</c:v>
                </c:pt>
                <c:pt idx="30">
                  <c:v>43.600973236009736</c:v>
                </c:pt>
                <c:pt idx="31">
                  <c:v>45.012165450121657</c:v>
                </c:pt>
                <c:pt idx="32">
                  <c:v>46.472019464720191</c:v>
                </c:pt>
                <c:pt idx="33">
                  <c:v>47.931873479318739</c:v>
                </c:pt>
                <c:pt idx="34">
                  <c:v>49.391727493917273</c:v>
                </c:pt>
                <c:pt idx="35">
                  <c:v>50.851581508515821</c:v>
                </c:pt>
                <c:pt idx="36">
                  <c:v>52.311435523114355</c:v>
                </c:pt>
                <c:pt idx="37">
                  <c:v>53.722627737226283</c:v>
                </c:pt>
                <c:pt idx="38">
                  <c:v>55.182481751824817</c:v>
                </c:pt>
                <c:pt idx="39">
                  <c:v>56.642335766423358</c:v>
                </c:pt>
                <c:pt idx="40">
                  <c:v>58.102189781021899</c:v>
                </c:pt>
                <c:pt idx="41">
                  <c:v>59.562043795620433</c:v>
                </c:pt>
                <c:pt idx="42">
                  <c:v>61.021897810218981</c:v>
                </c:pt>
                <c:pt idx="43">
                  <c:v>62.481751824817522</c:v>
                </c:pt>
                <c:pt idx="44">
                  <c:v>63.892944038929443</c:v>
                </c:pt>
                <c:pt idx="45">
                  <c:v>65.352798053527977</c:v>
                </c:pt>
                <c:pt idx="46">
                  <c:v>66.812652068126525</c:v>
                </c:pt>
                <c:pt idx="47">
                  <c:v>68.272506082725059</c:v>
                </c:pt>
                <c:pt idx="48">
                  <c:v>69.732360097323593</c:v>
                </c:pt>
                <c:pt idx="49">
                  <c:v>71.192214111922141</c:v>
                </c:pt>
                <c:pt idx="50">
                  <c:v>72.603406326034062</c:v>
                </c:pt>
                <c:pt idx="51">
                  <c:v>74.06326034063261</c:v>
                </c:pt>
                <c:pt idx="52">
                  <c:v>75.523114355231144</c:v>
                </c:pt>
                <c:pt idx="53">
                  <c:v>76.982968369829692</c:v>
                </c:pt>
                <c:pt idx="54">
                  <c:v>78.442822384428226</c:v>
                </c:pt>
                <c:pt idx="55">
                  <c:v>79.90267639902676</c:v>
                </c:pt>
                <c:pt idx="56">
                  <c:v>81.362530413625294</c:v>
                </c:pt>
              </c:numCache>
            </c:numRef>
          </c:xVal>
          <c:yVal>
            <c:numRef>
              <c:f>ZCV!$B$2:$B$58</c:f>
              <c:numCache>
                <c:formatCode>General</c:formatCode>
                <c:ptCount val="57"/>
                <c:pt idx="0">
                  <c:v>4189</c:v>
                </c:pt>
                <c:pt idx="1">
                  <c:v>4170</c:v>
                </c:pt>
                <c:pt idx="2">
                  <c:v>4155</c:v>
                </c:pt>
                <c:pt idx="3">
                  <c:v>4139</c:v>
                </c:pt>
                <c:pt idx="4">
                  <c:v>4124</c:v>
                </c:pt>
                <c:pt idx="5">
                  <c:v>4110</c:v>
                </c:pt>
                <c:pt idx="6">
                  <c:v>4097</c:v>
                </c:pt>
                <c:pt idx="7">
                  <c:v>4083</c:v>
                </c:pt>
                <c:pt idx="8">
                  <c:v>4071</c:v>
                </c:pt>
                <c:pt idx="9">
                  <c:v>4058</c:v>
                </c:pt>
                <c:pt idx="10">
                  <c:v>4046</c:v>
                </c:pt>
                <c:pt idx="11">
                  <c:v>4033</c:v>
                </c:pt>
                <c:pt idx="12">
                  <c:v>4021</c:v>
                </c:pt>
                <c:pt idx="13">
                  <c:v>4010</c:v>
                </c:pt>
                <c:pt idx="14">
                  <c:v>3999</c:v>
                </c:pt>
                <c:pt idx="15">
                  <c:v>3988</c:v>
                </c:pt>
                <c:pt idx="16">
                  <c:v>3978</c:v>
                </c:pt>
                <c:pt idx="17">
                  <c:v>3967</c:v>
                </c:pt>
                <c:pt idx="18">
                  <c:v>3958</c:v>
                </c:pt>
                <c:pt idx="19">
                  <c:v>3948</c:v>
                </c:pt>
                <c:pt idx="20">
                  <c:v>3939</c:v>
                </c:pt>
                <c:pt idx="21">
                  <c:v>3930</c:v>
                </c:pt>
                <c:pt idx="22">
                  <c:v>3922</c:v>
                </c:pt>
                <c:pt idx="23">
                  <c:v>3913</c:v>
                </c:pt>
                <c:pt idx="24">
                  <c:v>3905</c:v>
                </c:pt>
                <c:pt idx="25">
                  <c:v>3896</c:v>
                </c:pt>
                <c:pt idx="26">
                  <c:v>3887</c:v>
                </c:pt>
                <c:pt idx="27">
                  <c:v>3875</c:v>
                </c:pt>
                <c:pt idx="28">
                  <c:v>3861</c:v>
                </c:pt>
                <c:pt idx="29">
                  <c:v>3848</c:v>
                </c:pt>
                <c:pt idx="30">
                  <c:v>3839</c:v>
                </c:pt>
                <c:pt idx="31">
                  <c:v>3832</c:v>
                </c:pt>
                <c:pt idx="32">
                  <c:v>3825</c:v>
                </c:pt>
                <c:pt idx="33">
                  <c:v>3820</c:v>
                </c:pt>
                <c:pt idx="34">
                  <c:v>3813</c:v>
                </c:pt>
                <c:pt idx="35">
                  <c:v>3809</c:v>
                </c:pt>
                <c:pt idx="36">
                  <c:v>3804</c:v>
                </c:pt>
                <c:pt idx="37">
                  <c:v>3800</c:v>
                </c:pt>
                <c:pt idx="38">
                  <c:v>3795</c:v>
                </c:pt>
                <c:pt idx="39">
                  <c:v>3792</c:v>
                </c:pt>
                <c:pt idx="40">
                  <c:v>3788</c:v>
                </c:pt>
                <c:pt idx="41">
                  <c:v>3784</c:v>
                </c:pt>
                <c:pt idx="42">
                  <c:v>3782</c:v>
                </c:pt>
                <c:pt idx="43">
                  <c:v>3779</c:v>
                </c:pt>
                <c:pt idx="44">
                  <c:v>3777</c:v>
                </c:pt>
                <c:pt idx="45">
                  <c:v>3774</c:v>
                </c:pt>
                <c:pt idx="46">
                  <c:v>3771</c:v>
                </c:pt>
                <c:pt idx="47">
                  <c:v>3769</c:v>
                </c:pt>
                <c:pt idx="48">
                  <c:v>3763</c:v>
                </c:pt>
                <c:pt idx="49">
                  <c:v>3754</c:v>
                </c:pt>
                <c:pt idx="50">
                  <c:v>3746</c:v>
                </c:pt>
                <c:pt idx="51">
                  <c:v>3741</c:v>
                </c:pt>
                <c:pt idx="52">
                  <c:v>3736</c:v>
                </c:pt>
                <c:pt idx="53">
                  <c:v>3730</c:v>
                </c:pt>
                <c:pt idx="54">
                  <c:v>3726</c:v>
                </c:pt>
                <c:pt idx="55">
                  <c:v>3722</c:v>
                </c:pt>
                <c:pt idx="56">
                  <c:v>3717</c:v>
                </c:pt>
              </c:numCache>
            </c:numRef>
          </c:yVal>
        </c:ser>
        <c:ser>
          <c:idx val="1"/>
          <c:order val="1"/>
          <c:xVal>
            <c:numRef>
              <c:f>ZCV!$M$2:$M$58</c:f>
              <c:numCache>
                <c:formatCode>0</c:formatCode>
                <c:ptCount val="57"/>
                <c:pt idx="0">
                  <c:v>0</c:v>
                </c:pt>
                <c:pt idx="1">
                  <c:v>1.4720314033366046</c:v>
                </c:pt>
                <c:pt idx="2">
                  <c:v>2.9440628066732093</c:v>
                </c:pt>
                <c:pt idx="3">
                  <c:v>4.4160942100098133</c:v>
                </c:pt>
                <c:pt idx="4">
                  <c:v>5.8390578999018645</c:v>
                </c:pt>
                <c:pt idx="5">
                  <c:v>7.311089303238469</c:v>
                </c:pt>
                <c:pt idx="6">
                  <c:v>8.7831207065750725</c:v>
                </c:pt>
                <c:pt idx="7">
                  <c:v>10.255152109911677</c:v>
                </c:pt>
                <c:pt idx="8">
                  <c:v>11.727183513248281</c:v>
                </c:pt>
                <c:pt idx="9">
                  <c:v>13.199214916584886</c:v>
                </c:pt>
                <c:pt idx="10">
                  <c:v>14.622178606476938</c:v>
                </c:pt>
                <c:pt idx="11">
                  <c:v>16.094210009813541</c:v>
                </c:pt>
                <c:pt idx="12">
                  <c:v>17.566241413150145</c:v>
                </c:pt>
                <c:pt idx="13">
                  <c:v>19.038272816486749</c:v>
                </c:pt>
                <c:pt idx="14">
                  <c:v>20.510304219823354</c:v>
                </c:pt>
                <c:pt idx="15">
                  <c:v>21.982335623159958</c:v>
                </c:pt>
                <c:pt idx="16">
                  <c:v>23.454367026496563</c:v>
                </c:pt>
                <c:pt idx="17">
                  <c:v>24.877330716388617</c:v>
                </c:pt>
                <c:pt idx="18">
                  <c:v>26.349362119725221</c:v>
                </c:pt>
                <c:pt idx="19">
                  <c:v>27.821393523061825</c:v>
                </c:pt>
                <c:pt idx="20">
                  <c:v>29.29342492639843</c:v>
                </c:pt>
                <c:pt idx="21">
                  <c:v>30.765456329735034</c:v>
                </c:pt>
                <c:pt idx="22">
                  <c:v>32.237487733071639</c:v>
                </c:pt>
                <c:pt idx="23">
                  <c:v>33.660451422963689</c:v>
                </c:pt>
                <c:pt idx="24">
                  <c:v>35.13248282630029</c:v>
                </c:pt>
                <c:pt idx="25">
                  <c:v>36.604514229636898</c:v>
                </c:pt>
                <c:pt idx="26">
                  <c:v>38.076545632973499</c:v>
                </c:pt>
                <c:pt idx="27">
                  <c:v>39.548577036310107</c:v>
                </c:pt>
                <c:pt idx="28">
                  <c:v>41.020608439646708</c:v>
                </c:pt>
                <c:pt idx="29">
                  <c:v>42.492639842983316</c:v>
                </c:pt>
                <c:pt idx="30">
                  <c:v>43.915603532875366</c:v>
                </c:pt>
                <c:pt idx="31">
                  <c:v>45.387634936211974</c:v>
                </c:pt>
                <c:pt idx="32">
                  <c:v>46.859666339548575</c:v>
                </c:pt>
                <c:pt idx="33">
                  <c:v>48.331697742885183</c:v>
                </c:pt>
                <c:pt idx="34">
                  <c:v>49.803729146221784</c:v>
                </c:pt>
                <c:pt idx="35">
                  <c:v>51.275760549558392</c:v>
                </c:pt>
                <c:pt idx="36">
                  <c:v>52.698724239450442</c:v>
                </c:pt>
                <c:pt idx="37">
                  <c:v>54.17075564278705</c:v>
                </c:pt>
                <c:pt idx="38">
                  <c:v>55.642787046123651</c:v>
                </c:pt>
                <c:pt idx="39">
                  <c:v>57.114818449460259</c:v>
                </c:pt>
                <c:pt idx="40">
                  <c:v>58.58684985279686</c:v>
                </c:pt>
                <c:pt idx="41">
                  <c:v>60.058881256133468</c:v>
                </c:pt>
                <c:pt idx="42">
                  <c:v>61.530912659470069</c:v>
                </c:pt>
                <c:pt idx="43">
                  <c:v>63.002944062806677</c:v>
                </c:pt>
                <c:pt idx="44">
                  <c:v>64.42590775269872</c:v>
                </c:pt>
                <c:pt idx="45">
                  <c:v>65.897939156035321</c:v>
                </c:pt>
                <c:pt idx="46">
                  <c:v>67.369970559371922</c:v>
                </c:pt>
                <c:pt idx="47">
                  <c:v>68.842001962708537</c:v>
                </c:pt>
                <c:pt idx="48">
                  <c:v>70.314033366045152</c:v>
                </c:pt>
                <c:pt idx="49">
                  <c:v>71.786064769381753</c:v>
                </c:pt>
                <c:pt idx="50">
                  <c:v>73.209028459273796</c:v>
                </c:pt>
                <c:pt idx="51">
                  <c:v>74.681059862610397</c:v>
                </c:pt>
                <c:pt idx="52">
                  <c:v>76.153091265946998</c:v>
                </c:pt>
                <c:pt idx="53">
                  <c:v>77.625122669283613</c:v>
                </c:pt>
                <c:pt idx="54">
                  <c:v>79.097154072620214</c:v>
                </c:pt>
                <c:pt idx="55">
                  <c:v>80.569185475956814</c:v>
                </c:pt>
                <c:pt idx="56">
                  <c:v>82.041216879293415</c:v>
                </c:pt>
              </c:numCache>
            </c:numRef>
          </c:xVal>
          <c:yVal>
            <c:numRef>
              <c:f>ZCV!$I$2:$I$58</c:f>
              <c:numCache>
                <c:formatCode>General</c:formatCode>
                <c:ptCount val="57"/>
                <c:pt idx="0">
                  <c:v>4183</c:v>
                </c:pt>
                <c:pt idx="1">
                  <c:v>4164</c:v>
                </c:pt>
                <c:pt idx="2">
                  <c:v>4148</c:v>
                </c:pt>
                <c:pt idx="3">
                  <c:v>4133</c:v>
                </c:pt>
                <c:pt idx="4">
                  <c:v>4118</c:v>
                </c:pt>
                <c:pt idx="5">
                  <c:v>4104</c:v>
                </c:pt>
                <c:pt idx="6">
                  <c:v>4091</c:v>
                </c:pt>
                <c:pt idx="7">
                  <c:v>4078</c:v>
                </c:pt>
                <c:pt idx="8">
                  <c:v>4066</c:v>
                </c:pt>
                <c:pt idx="9">
                  <c:v>4053</c:v>
                </c:pt>
                <c:pt idx="10">
                  <c:v>4040</c:v>
                </c:pt>
                <c:pt idx="11">
                  <c:v>4026</c:v>
                </c:pt>
                <c:pt idx="12">
                  <c:v>4014</c:v>
                </c:pt>
                <c:pt idx="13">
                  <c:v>4003</c:v>
                </c:pt>
                <c:pt idx="14">
                  <c:v>3993</c:v>
                </c:pt>
                <c:pt idx="15">
                  <c:v>3983</c:v>
                </c:pt>
                <c:pt idx="16">
                  <c:v>3973</c:v>
                </c:pt>
                <c:pt idx="17">
                  <c:v>3964</c:v>
                </c:pt>
                <c:pt idx="18">
                  <c:v>3955</c:v>
                </c:pt>
                <c:pt idx="19">
                  <c:v>3945</c:v>
                </c:pt>
                <c:pt idx="20">
                  <c:v>3936</c:v>
                </c:pt>
                <c:pt idx="21">
                  <c:v>3928</c:v>
                </c:pt>
                <c:pt idx="22">
                  <c:v>3919</c:v>
                </c:pt>
                <c:pt idx="23">
                  <c:v>3911</c:v>
                </c:pt>
                <c:pt idx="24">
                  <c:v>3901</c:v>
                </c:pt>
                <c:pt idx="25">
                  <c:v>3892</c:v>
                </c:pt>
                <c:pt idx="26">
                  <c:v>3881</c:v>
                </c:pt>
                <c:pt idx="27">
                  <c:v>3867</c:v>
                </c:pt>
                <c:pt idx="28">
                  <c:v>3856</c:v>
                </c:pt>
                <c:pt idx="29">
                  <c:v>3846</c:v>
                </c:pt>
                <c:pt idx="30">
                  <c:v>3837</c:v>
                </c:pt>
                <c:pt idx="31">
                  <c:v>3831</c:v>
                </c:pt>
                <c:pt idx="32">
                  <c:v>3824</c:v>
                </c:pt>
                <c:pt idx="33">
                  <c:v>3819</c:v>
                </c:pt>
                <c:pt idx="34">
                  <c:v>3813</c:v>
                </c:pt>
                <c:pt idx="35">
                  <c:v>3809</c:v>
                </c:pt>
                <c:pt idx="36">
                  <c:v>3804</c:v>
                </c:pt>
                <c:pt idx="37">
                  <c:v>3800</c:v>
                </c:pt>
                <c:pt idx="38">
                  <c:v>3796</c:v>
                </c:pt>
                <c:pt idx="39">
                  <c:v>3793</c:v>
                </c:pt>
                <c:pt idx="40">
                  <c:v>3790</c:v>
                </c:pt>
                <c:pt idx="41">
                  <c:v>3787</c:v>
                </c:pt>
                <c:pt idx="42">
                  <c:v>3784</c:v>
                </c:pt>
                <c:pt idx="43">
                  <c:v>3781</c:v>
                </c:pt>
                <c:pt idx="44">
                  <c:v>3779</c:v>
                </c:pt>
                <c:pt idx="45">
                  <c:v>3777</c:v>
                </c:pt>
                <c:pt idx="46">
                  <c:v>3775</c:v>
                </c:pt>
                <c:pt idx="47">
                  <c:v>3773</c:v>
                </c:pt>
                <c:pt idx="48">
                  <c:v>3769</c:v>
                </c:pt>
                <c:pt idx="49">
                  <c:v>3763</c:v>
                </c:pt>
                <c:pt idx="50">
                  <c:v>3759</c:v>
                </c:pt>
                <c:pt idx="51">
                  <c:v>3753</c:v>
                </c:pt>
                <c:pt idx="52">
                  <c:v>3748</c:v>
                </c:pt>
                <c:pt idx="53">
                  <c:v>3744</c:v>
                </c:pt>
                <c:pt idx="54">
                  <c:v>3739</c:v>
                </c:pt>
                <c:pt idx="55">
                  <c:v>3735</c:v>
                </c:pt>
                <c:pt idx="56">
                  <c:v>3729</c:v>
                </c:pt>
              </c:numCache>
            </c:numRef>
          </c:yVal>
        </c:ser>
        <c:ser>
          <c:idx val="2"/>
          <c:order val="2"/>
          <c:tx>
            <c:v>OCV 0度</c:v>
          </c:tx>
          <c:xVal>
            <c:numRef>
              <c:f>ZCV!$T$2:$T$58</c:f>
              <c:numCache>
                <c:formatCode>0</c:formatCode>
                <c:ptCount val="57"/>
                <c:pt idx="0">
                  <c:v>0</c:v>
                </c:pt>
                <c:pt idx="1">
                  <c:v>1.5822784810126582</c:v>
                </c:pt>
                <c:pt idx="2">
                  <c:v>3.1645569620253164</c:v>
                </c:pt>
                <c:pt idx="3">
                  <c:v>4.7468354430379751</c:v>
                </c:pt>
                <c:pt idx="4">
                  <c:v>6.276371308016877</c:v>
                </c:pt>
                <c:pt idx="5">
                  <c:v>7.8586497890295357</c:v>
                </c:pt>
                <c:pt idx="6">
                  <c:v>9.4409282700421944</c:v>
                </c:pt>
                <c:pt idx="7">
                  <c:v>11.023206751054852</c:v>
                </c:pt>
                <c:pt idx="8">
                  <c:v>12.60548523206751</c:v>
                </c:pt>
                <c:pt idx="9">
                  <c:v>14.187763713080168</c:v>
                </c:pt>
                <c:pt idx="10">
                  <c:v>15.717299578059071</c:v>
                </c:pt>
                <c:pt idx="11">
                  <c:v>17.299578059071731</c:v>
                </c:pt>
                <c:pt idx="12">
                  <c:v>18.881856540084389</c:v>
                </c:pt>
                <c:pt idx="13">
                  <c:v>20.464135021097047</c:v>
                </c:pt>
                <c:pt idx="14">
                  <c:v>22.046413502109704</c:v>
                </c:pt>
                <c:pt idx="15">
                  <c:v>23.628691983122362</c:v>
                </c:pt>
                <c:pt idx="16">
                  <c:v>25.21097046413502</c:v>
                </c:pt>
                <c:pt idx="17">
                  <c:v>26.740506329113924</c:v>
                </c:pt>
                <c:pt idx="18">
                  <c:v>28.322784810126585</c:v>
                </c:pt>
                <c:pt idx="19">
                  <c:v>29.905063291139239</c:v>
                </c:pt>
                <c:pt idx="20">
                  <c:v>31.4873417721519</c:v>
                </c:pt>
                <c:pt idx="21">
                  <c:v>33.069620253164558</c:v>
                </c:pt>
                <c:pt idx="22">
                  <c:v>34.651898734177216</c:v>
                </c:pt>
                <c:pt idx="23">
                  <c:v>36.18143459915612</c:v>
                </c:pt>
                <c:pt idx="24">
                  <c:v>37.763713080168777</c:v>
                </c:pt>
                <c:pt idx="25">
                  <c:v>39.345991561181435</c:v>
                </c:pt>
                <c:pt idx="26">
                  <c:v>40.928270042194093</c:v>
                </c:pt>
                <c:pt idx="27">
                  <c:v>42.510548523206751</c:v>
                </c:pt>
                <c:pt idx="28">
                  <c:v>44.092827004219409</c:v>
                </c:pt>
                <c:pt idx="29">
                  <c:v>45.675105485232066</c:v>
                </c:pt>
                <c:pt idx="30">
                  <c:v>47.20464135021097</c:v>
                </c:pt>
                <c:pt idx="31">
                  <c:v>48.786919831223628</c:v>
                </c:pt>
                <c:pt idx="32">
                  <c:v>50.369198312236286</c:v>
                </c:pt>
                <c:pt idx="33">
                  <c:v>51.951476793248943</c:v>
                </c:pt>
                <c:pt idx="34">
                  <c:v>53.533755274261608</c:v>
                </c:pt>
                <c:pt idx="35">
                  <c:v>55.116033755274266</c:v>
                </c:pt>
                <c:pt idx="36">
                  <c:v>56.64556962025317</c:v>
                </c:pt>
                <c:pt idx="37">
                  <c:v>58.22784810126582</c:v>
                </c:pt>
                <c:pt idx="38">
                  <c:v>59.810126582278478</c:v>
                </c:pt>
                <c:pt idx="39">
                  <c:v>61.392405063291143</c:v>
                </c:pt>
                <c:pt idx="40">
                  <c:v>62.974683544303801</c:v>
                </c:pt>
                <c:pt idx="41">
                  <c:v>64.556962025316452</c:v>
                </c:pt>
                <c:pt idx="42">
                  <c:v>66.139240506329116</c:v>
                </c:pt>
                <c:pt idx="43">
                  <c:v>67.668776371308013</c:v>
                </c:pt>
                <c:pt idx="44">
                  <c:v>69.251054852320664</c:v>
                </c:pt>
                <c:pt idx="45">
                  <c:v>70.833333333333343</c:v>
                </c:pt>
                <c:pt idx="46">
                  <c:v>72.415611814345993</c:v>
                </c:pt>
                <c:pt idx="47">
                  <c:v>73.997890295358644</c:v>
                </c:pt>
                <c:pt idx="48">
                  <c:v>75.580168776371309</c:v>
                </c:pt>
                <c:pt idx="49">
                  <c:v>77.109704641350206</c:v>
                </c:pt>
                <c:pt idx="50">
                  <c:v>78.691983122362871</c:v>
                </c:pt>
                <c:pt idx="51">
                  <c:v>80.274261603375535</c:v>
                </c:pt>
                <c:pt idx="52">
                  <c:v>81.856540084388186</c:v>
                </c:pt>
                <c:pt idx="53">
                  <c:v>83.438818565400837</c:v>
                </c:pt>
                <c:pt idx="54">
                  <c:v>85.021097046413502</c:v>
                </c:pt>
                <c:pt idx="55">
                  <c:v>86.603375527426167</c:v>
                </c:pt>
                <c:pt idx="56">
                  <c:v>88.132911392405063</c:v>
                </c:pt>
              </c:numCache>
            </c:numRef>
          </c:xVal>
          <c:yVal>
            <c:numRef>
              <c:f>ZCV!$P$2:$P$58</c:f>
              <c:numCache>
                <c:formatCode>General</c:formatCode>
                <c:ptCount val="57"/>
                <c:pt idx="0">
                  <c:v>4172</c:v>
                </c:pt>
                <c:pt idx="1">
                  <c:v>4144</c:v>
                </c:pt>
                <c:pt idx="2">
                  <c:v>4117</c:v>
                </c:pt>
                <c:pt idx="3">
                  <c:v>4094</c:v>
                </c:pt>
                <c:pt idx="4">
                  <c:v>4078</c:v>
                </c:pt>
                <c:pt idx="5">
                  <c:v>4061</c:v>
                </c:pt>
                <c:pt idx="6">
                  <c:v>4041</c:v>
                </c:pt>
                <c:pt idx="7">
                  <c:v>4023</c:v>
                </c:pt>
                <c:pt idx="8">
                  <c:v>4006</c:v>
                </c:pt>
                <c:pt idx="9">
                  <c:v>3995</c:v>
                </c:pt>
                <c:pt idx="10">
                  <c:v>3986</c:v>
                </c:pt>
                <c:pt idx="11">
                  <c:v>3978</c:v>
                </c:pt>
                <c:pt idx="12">
                  <c:v>3970</c:v>
                </c:pt>
                <c:pt idx="13">
                  <c:v>3961</c:v>
                </c:pt>
                <c:pt idx="14">
                  <c:v>3951</c:v>
                </c:pt>
                <c:pt idx="15">
                  <c:v>3943</c:v>
                </c:pt>
                <c:pt idx="16">
                  <c:v>3934</c:v>
                </c:pt>
                <c:pt idx="17">
                  <c:v>3925</c:v>
                </c:pt>
                <c:pt idx="18">
                  <c:v>3916</c:v>
                </c:pt>
                <c:pt idx="19">
                  <c:v>3906</c:v>
                </c:pt>
                <c:pt idx="20">
                  <c:v>3895</c:v>
                </c:pt>
                <c:pt idx="21">
                  <c:v>3884</c:v>
                </c:pt>
                <c:pt idx="22">
                  <c:v>3872</c:v>
                </c:pt>
                <c:pt idx="23">
                  <c:v>3861</c:v>
                </c:pt>
                <c:pt idx="24">
                  <c:v>3852</c:v>
                </c:pt>
                <c:pt idx="25">
                  <c:v>3842</c:v>
                </c:pt>
                <c:pt idx="26">
                  <c:v>3836</c:v>
                </c:pt>
                <c:pt idx="27">
                  <c:v>3829</c:v>
                </c:pt>
                <c:pt idx="28">
                  <c:v>3824</c:v>
                </c:pt>
                <c:pt idx="29">
                  <c:v>3819</c:v>
                </c:pt>
                <c:pt idx="30">
                  <c:v>3813</c:v>
                </c:pt>
                <c:pt idx="31">
                  <c:v>3807</c:v>
                </c:pt>
                <c:pt idx="32">
                  <c:v>3804</c:v>
                </c:pt>
                <c:pt idx="33">
                  <c:v>3800</c:v>
                </c:pt>
                <c:pt idx="34">
                  <c:v>3797</c:v>
                </c:pt>
                <c:pt idx="35">
                  <c:v>3794</c:v>
                </c:pt>
                <c:pt idx="36">
                  <c:v>3791</c:v>
                </c:pt>
                <c:pt idx="37">
                  <c:v>3787</c:v>
                </c:pt>
                <c:pt idx="38">
                  <c:v>3785</c:v>
                </c:pt>
                <c:pt idx="39">
                  <c:v>3783</c:v>
                </c:pt>
                <c:pt idx="40">
                  <c:v>3780</c:v>
                </c:pt>
                <c:pt idx="41">
                  <c:v>3778</c:v>
                </c:pt>
                <c:pt idx="42">
                  <c:v>3775</c:v>
                </c:pt>
                <c:pt idx="43">
                  <c:v>3774</c:v>
                </c:pt>
                <c:pt idx="44">
                  <c:v>3771</c:v>
                </c:pt>
                <c:pt idx="45">
                  <c:v>3768</c:v>
                </c:pt>
                <c:pt idx="46">
                  <c:v>3765</c:v>
                </c:pt>
                <c:pt idx="47">
                  <c:v>3761</c:v>
                </c:pt>
                <c:pt idx="48">
                  <c:v>3757</c:v>
                </c:pt>
                <c:pt idx="49">
                  <c:v>3753</c:v>
                </c:pt>
                <c:pt idx="50">
                  <c:v>3748</c:v>
                </c:pt>
                <c:pt idx="51">
                  <c:v>3742</c:v>
                </c:pt>
                <c:pt idx="52">
                  <c:v>3736</c:v>
                </c:pt>
                <c:pt idx="53">
                  <c:v>3730</c:v>
                </c:pt>
                <c:pt idx="54">
                  <c:v>3722</c:v>
                </c:pt>
                <c:pt idx="55">
                  <c:v>3714</c:v>
                </c:pt>
                <c:pt idx="56">
                  <c:v>3705</c:v>
                </c:pt>
              </c:numCache>
            </c:numRef>
          </c:yVal>
        </c:ser>
        <c:ser>
          <c:idx val="3"/>
          <c:order val="3"/>
          <c:tx>
            <c:v>OCV-10度</c:v>
          </c:tx>
          <c:xVal>
            <c:numRef>
              <c:f>ZCV!$AA$2:$AA$58</c:f>
              <c:numCache>
                <c:formatCode>0</c:formatCode>
                <c:ptCount val="57"/>
                <c:pt idx="0">
                  <c:v>0</c:v>
                </c:pt>
                <c:pt idx="1">
                  <c:v>1.953125</c:v>
                </c:pt>
                <c:pt idx="2">
                  <c:v>3.90625</c:v>
                </c:pt>
                <c:pt idx="3">
                  <c:v>5.859375</c:v>
                </c:pt>
                <c:pt idx="4">
                  <c:v>7.747395833333333</c:v>
                </c:pt>
                <c:pt idx="5">
                  <c:v>9.7005208333333321</c:v>
                </c:pt>
                <c:pt idx="6">
                  <c:v>11.653645833333332</c:v>
                </c:pt>
                <c:pt idx="7">
                  <c:v>13.606770833333334</c:v>
                </c:pt>
                <c:pt idx="8">
                  <c:v>15.559895833333334</c:v>
                </c:pt>
                <c:pt idx="9">
                  <c:v>17.513020833333336</c:v>
                </c:pt>
                <c:pt idx="10">
                  <c:v>19.401041666666664</c:v>
                </c:pt>
                <c:pt idx="11">
                  <c:v>21.354166666666664</c:v>
                </c:pt>
                <c:pt idx="12">
                  <c:v>23.307291666666664</c:v>
                </c:pt>
                <c:pt idx="13">
                  <c:v>25.260416666666668</c:v>
                </c:pt>
                <c:pt idx="14">
                  <c:v>27.213541666666668</c:v>
                </c:pt>
                <c:pt idx="15">
                  <c:v>29.166666666666668</c:v>
                </c:pt>
                <c:pt idx="16">
                  <c:v>31.119791666666668</c:v>
                </c:pt>
                <c:pt idx="17">
                  <c:v>33.0078125</c:v>
                </c:pt>
                <c:pt idx="18">
                  <c:v>34.9609375</c:v>
                </c:pt>
                <c:pt idx="19">
                  <c:v>36.9140625</c:v>
                </c:pt>
                <c:pt idx="20">
                  <c:v>38.8671875</c:v>
                </c:pt>
                <c:pt idx="21">
                  <c:v>40.8203125</c:v>
                </c:pt>
                <c:pt idx="22">
                  <c:v>42.7734375</c:v>
                </c:pt>
                <c:pt idx="23">
                  <c:v>44.661458333333329</c:v>
                </c:pt>
                <c:pt idx="24">
                  <c:v>46.614583333333329</c:v>
                </c:pt>
                <c:pt idx="25">
                  <c:v>48.567708333333329</c:v>
                </c:pt>
                <c:pt idx="26">
                  <c:v>50.520833333333336</c:v>
                </c:pt>
                <c:pt idx="27">
                  <c:v>52.473958333333336</c:v>
                </c:pt>
                <c:pt idx="28">
                  <c:v>54.427083333333336</c:v>
                </c:pt>
                <c:pt idx="29">
                  <c:v>56.380208333333336</c:v>
                </c:pt>
                <c:pt idx="30">
                  <c:v>58.268229166666664</c:v>
                </c:pt>
                <c:pt idx="31">
                  <c:v>60.221354166666664</c:v>
                </c:pt>
                <c:pt idx="32">
                  <c:v>62.174479166666664</c:v>
                </c:pt>
                <c:pt idx="33">
                  <c:v>64.127604166666657</c:v>
                </c:pt>
                <c:pt idx="34">
                  <c:v>66.080729166666657</c:v>
                </c:pt>
                <c:pt idx="35">
                  <c:v>68.033854166666657</c:v>
                </c:pt>
                <c:pt idx="36">
                  <c:v>69.921875</c:v>
                </c:pt>
                <c:pt idx="37">
                  <c:v>71.875</c:v>
                </c:pt>
                <c:pt idx="38">
                  <c:v>73.828125</c:v>
                </c:pt>
                <c:pt idx="39">
                  <c:v>75.78125</c:v>
                </c:pt>
                <c:pt idx="40">
                  <c:v>77.734375</c:v>
                </c:pt>
                <c:pt idx="41">
                  <c:v>79.6875</c:v>
                </c:pt>
                <c:pt idx="42">
                  <c:v>81.640625</c:v>
                </c:pt>
                <c:pt idx="43">
                  <c:v>83.528645833333343</c:v>
                </c:pt>
                <c:pt idx="44">
                  <c:v>85.481770833333343</c:v>
                </c:pt>
                <c:pt idx="45">
                  <c:v>87.434895833333343</c:v>
                </c:pt>
                <c:pt idx="46">
                  <c:v>89.388020833333343</c:v>
                </c:pt>
                <c:pt idx="47">
                  <c:v>91.341145833333343</c:v>
                </c:pt>
                <c:pt idx="48">
                  <c:v>93.294270833333343</c:v>
                </c:pt>
                <c:pt idx="49">
                  <c:v>95.182291666666657</c:v>
                </c:pt>
                <c:pt idx="50">
                  <c:v>97.135416666666657</c:v>
                </c:pt>
                <c:pt idx="51">
                  <c:v>98.6328125</c:v>
                </c:pt>
                <c:pt idx="52">
                  <c:v>99.153645833333343</c:v>
                </c:pt>
                <c:pt idx="53">
                  <c:v>99.348958333333343</c:v>
                </c:pt>
                <c:pt idx="54">
                  <c:v>99.544270833333343</c:v>
                </c:pt>
                <c:pt idx="55">
                  <c:v>99.609375</c:v>
                </c:pt>
                <c:pt idx="56">
                  <c:v>99.674479166666657</c:v>
                </c:pt>
              </c:numCache>
            </c:numRef>
          </c:xVal>
          <c:yVal>
            <c:numRef>
              <c:f>ZCV!$W$2:$W$58</c:f>
              <c:numCache>
                <c:formatCode>General</c:formatCode>
                <c:ptCount val="57"/>
                <c:pt idx="0">
                  <c:v>4177</c:v>
                </c:pt>
                <c:pt idx="1">
                  <c:v>4162</c:v>
                </c:pt>
                <c:pt idx="2">
                  <c:v>4148</c:v>
                </c:pt>
                <c:pt idx="3">
                  <c:v>4124</c:v>
                </c:pt>
                <c:pt idx="4">
                  <c:v>4084</c:v>
                </c:pt>
                <c:pt idx="5">
                  <c:v>4053</c:v>
                </c:pt>
                <c:pt idx="6">
                  <c:v>4025</c:v>
                </c:pt>
                <c:pt idx="7">
                  <c:v>4001</c:v>
                </c:pt>
                <c:pt idx="8">
                  <c:v>3986</c:v>
                </c:pt>
                <c:pt idx="9">
                  <c:v>3975</c:v>
                </c:pt>
                <c:pt idx="10">
                  <c:v>3965</c:v>
                </c:pt>
                <c:pt idx="11">
                  <c:v>3955</c:v>
                </c:pt>
                <c:pt idx="12">
                  <c:v>3944</c:v>
                </c:pt>
                <c:pt idx="13">
                  <c:v>3932</c:v>
                </c:pt>
                <c:pt idx="14">
                  <c:v>3920</c:v>
                </c:pt>
                <c:pt idx="15">
                  <c:v>3907</c:v>
                </c:pt>
                <c:pt idx="16">
                  <c:v>3894</c:v>
                </c:pt>
                <c:pt idx="17">
                  <c:v>3884</c:v>
                </c:pt>
                <c:pt idx="18">
                  <c:v>3874</c:v>
                </c:pt>
                <c:pt idx="19">
                  <c:v>3865</c:v>
                </c:pt>
                <c:pt idx="20">
                  <c:v>3857</c:v>
                </c:pt>
                <c:pt idx="21">
                  <c:v>3849</c:v>
                </c:pt>
                <c:pt idx="22">
                  <c:v>3842</c:v>
                </c:pt>
                <c:pt idx="23">
                  <c:v>3836</c:v>
                </c:pt>
                <c:pt idx="24">
                  <c:v>3829</c:v>
                </c:pt>
                <c:pt idx="25">
                  <c:v>3824</c:v>
                </c:pt>
                <c:pt idx="26">
                  <c:v>3819</c:v>
                </c:pt>
                <c:pt idx="27">
                  <c:v>3813</c:v>
                </c:pt>
                <c:pt idx="28">
                  <c:v>3807</c:v>
                </c:pt>
                <c:pt idx="29">
                  <c:v>3802</c:v>
                </c:pt>
                <c:pt idx="30">
                  <c:v>3797</c:v>
                </c:pt>
                <c:pt idx="31">
                  <c:v>3791</c:v>
                </c:pt>
                <c:pt idx="32">
                  <c:v>3787</c:v>
                </c:pt>
                <c:pt idx="33">
                  <c:v>3782</c:v>
                </c:pt>
                <c:pt idx="34">
                  <c:v>3776</c:v>
                </c:pt>
                <c:pt idx="35">
                  <c:v>3772</c:v>
                </c:pt>
                <c:pt idx="36">
                  <c:v>3768</c:v>
                </c:pt>
                <c:pt idx="37">
                  <c:v>3762</c:v>
                </c:pt>
                <c:pt idx="38">
                  <c:v>3756</c:v>
                </c:pt>
                <c:pt idx="39">
                  <c:v>3751</c:v>
                </c:pt>
                <c:pt idx="40">
                  <c:v>3744</c:v>
                </c:pt>
                <c:pt idx="41">
                  <c:v>3736</c:v>
                </c:pt>
                <c:pt idx="42">
                  <c:v>3729</c:v>
                </c:pt>
                <c:pt idx="43">
                  <c:v>3721</c:v>
                </c:pt>
                <c:pt idx="44">
                  <c:v>3714</c:v>
                </c:pt>
                <c:pt idx="45">
                  <c:v>3708</c:v>
                </c:pt>
                <c:pt idx="46">
                  <c:v>3703</c:v>
                </c:pt>
                <c:pt idx="47">
                  <c:v>3692</c:v>
                </c:pt>
                <c:pt idx="48">
                  <c:v>3672</c:v>
                </c:pt>
                <c:pt idx="49">
                  <c:v>3634</c:v>
                </c:pt>
                <c:pt idx="50">
                  <c:v>3570</c:v>
                </c:pt>
                <c:pt idx="51">
                  <c:v>3499</c:v>
                </c:pt>
                <c:pt idx="52">
                  <c:v>3472</c:v>
                </c:pt>
                <c:pt idx="53">
                  <c:v>3458</c:v>
                </c:pt>
                <c:pt idx="54">
                  <c:v>3450</c:v>
                </c:pt>
                <c:pt idx="55">
                  <c:v>3444</c:v>
                </c:pt>
                <c:pt idx="56">
                  <c:v>3439</c:v>
                </c:pt>
              </c:numCache>
            </c:numRef>
          </c:yVal>
        </c:ser>
        <c:axId val="151266048"/>
        <c:axId val="151267968"/>
      </c:scatterChart>
      <c:valAx>
        <c:axId val="151266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</c:title>
        <c:numFmt formatCode="0" sourceLinked="1"/>
        <c:majorTickMark val="none"/>
        <c:tickLblPos val="nextTo"/>
        <c:crossAx val="151267968"/>
        <c:crosses val="autoZero"/>
        <c:crossBetween val="midCat"/>
      </c:valAx>
      <c:valAx>
        <c:axId val="151267968"/>
        <c:scaling>
          <c:orientation val="minMax"/>
          <c:min val="3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mV</a:t>
                </a:r>
                <a:endParaRPr lang="zh-TW" altLang="en-US"/>
              </a:p>
            </c:rich>
          </c:tx>
        </c:title>
        <c:numFmt formatCode="General" sourceLinked="1"/>
        <c:majorTickMark val="none"/>
        <c:tickLblPos val="nextTo"/>
        <c:crossAx val="1512660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TW"/>
              <a:t>OCV</a:t>
            </a:r>
            <a:endParaRPr lang="zh-TW" altLang="en-US"/>
          </a:p>
        </c:rich>
      </c:tx>
    </c:title>
    <c:plotArea>
      <c:layout/>
      <c:scatterChart>
        <c:scatterStyle val="lineMarker"/>
        <c:ser>
          <c:idx val="0"/>
          <c:order val="0"/>
          <c:xVal>
            <c:numRef>
              <c:f>ZCV!$D$2:$D$58</c:f>
              <c:numCache>
                <c:formatCode>General</c:formatCode>
                <c:ptCount val="5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896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1075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1284</c:v>
                </c:pt>
                <c:pt idx="44">
                  <c:v>1313</c:v>
                </c:pt>
                <c:pt idx="45">
                  <c:v>1343</c:v>
                </c:pt>
                <c:pt idx="46">
                  <c:v>1373</c:v>
                </c:pt>
                <c:pt idx="47">
                  <c:v>1403</c:v>
                </c:pt>
                <c:pt idx="48">
                  <c:v>1433</c:v>
                </c:pt>
                <c:pt idx="49">
                  <c:v>1463</c:v>
                </c:pt>
                <c:pt idx="50">
                  <c:v>1492</c:v>
                </c:pt>
                <c:pt idx="51">
                  <c:v>1522</c:v>
                </c:pt>
                <c:pt idx="52">
                  <c:v>1552</c:v>
                </c:pt>
                <c:pt idx="53">
                  <c:v>1582</c:v>
                </c:pt>
                <c:pt idx="54">
                  <c:v>1612</c:v>
                </c:pt>
                <c:pt idx="55">
                  <c:v>1642</c:v>
                </c:pt>
                <c:pt idx="56">
                  <c:v>1672</c:v>
                </c:pt>
              </c:numCache>
            </c:numRef>
          </c:xVal>
          <c:yVal>
            <c:numRef>
              <c:f>ZCV!$B$2:$B$58</c:f>
              <c:numCache>
                <c:formatCode>General</c:formatCode>
                <c:ptCount val="57"/>
                <c:pt idx="0">
                  <c:v>4189</c:v>
                </c:pt>
                <c:pt idx="1">
                  <c:v>4170</c:v>
                </c:pt>
                <c:pt idx="2">
                  <c:v>4155</c:v>
                </c:pt>
                <c:pt idx="3">
                  <c:v>4139</c:v>
                </c:pt>
                <c:pt idx="4">
                  <c:v>4124</c:v>
                </c:pt>
                <c:pt idx="5">
                  <c:v>4110</c:v>
                </c:pt>
                <c:pt idx="6">
                  <c:v>4097</c:v>
                </c:pt>
                <c:pt idx="7">
                  <c:v>4083</c:v>
                </c:pt>
                <c:pt idx="8">
                  <c:v>4071</c:v>
                </c:pt>
                <c:pt idx="9">
                  <c:v>4058</c:v>
                </c:pt>
                <c:pt idx="10">
                  <c:v>4046</c:v>
                </c:pt>
                <c:pt idx="11">
                  <c:v>4033</c:v>
                </c:pt>
                <c:pt idx="12">
                  <c:v>4021</c:v>
                </c:pt>
                <c:pt idx="13">
                  <c:v>4010</c:v>
                </c:pt>
                <c:pt idx="14">
                  <c:v>3999</c:v>
                </c:pt>
                <c:pt idx="15">
                  <c:v>3988</c:v>
                </c:pt>
                <c:pt idx="16">
                  <c:v>3978</c:v>
                </c:pt>
                <c:pt idx="17">
                  <c:v>3967</c:v>
                </c:pt>
                <c:pt idx="18">
                  <c:v>3958</c:v>
                </c:pt>
                <c:pt idx="19">
                  <c:v>3948</c:v>
                </c:pt>
                <c:pt idx="20">
                  <c:v>3939</c:v>
                </c:pt>
                <c:pt idx="21">
                  <c:v>3930</c:v>
                </c:pt>
                <c:pt idx="22">
                  <c:v>3922</c:v>
                </c:pt>
                <c:pt idx="23">
                  <c:v>3913</c:v>
                </c:pt>
                <c:pt idx="24">
                  <c:v>3905</c:v>
                </c:pt>
                <c:pt idx="25">
                  <c:v>3896</c:v>
                </c:pt>
                <c:pt idx="26">
                  <c:v>3887</c:v>
                </c:pt>
                <c:pt idx="27">
                  <c:v>3875</c:v>
                </c:pt>
                <c:pt idx="28">
                  <c:v>3861</c:v>
                </c:pt>
                <c:pt idx="29">
                  <c:v>3848</c:v>
                </c:pt>
                <c:pt idx="30">
                  <c:v>3839</c:v>
                </c:pt>
                <c:pt idx="31">
                  <c:v>3832</c:v>
                </c:pt>
                <c:pt idx="32">
                  <c:v>3825</c:v>
                </c:pt>
                <c:pt idx="33">
                  <c:v>3820</c:v>
                </c:pt>
                <c:pt idx="34">
                  <c:v>3813</c:v>
                </c:pt>
                <c:pt idx="35">
                  <c:v>3809</c:v>
                </c:pt>
                <c:pt idx="36">
                  <c:v>3804</c:v>
                </c:pt>
                <c:pt idx="37">
                  <c:v>3800</c:v>
                </c:pt>
                <c:pt idx="38">
                  <c:v>3795</c:v>
                </c:pt>
                <c:pt idx="39">
                  <c:v>3792</c:v>
                </c:pt>
                <c:pt idx="40">
                  <c:v>3788</c:v>
                </c:pt>
                <c:pt idx="41">
                  <c:v>3784</c:v>
                </c:pt>
                <c:pt idx="42">
                  <c:v>3782</c:v>
                </c:pt>
                <c:pt idx="43">
                  <c:v>3779</c:v>
                </c:pt>
                <c:pt idx="44">
                  <c:v>3777</c:v>
                </c:pt>
                <c:pt idx="45">
                  <c:v>3774</c:v>
                </c:pt>
                <c:pt idx="46">
                  <c:v>3771</c:v>
                </c:pt>
                <c:pt idx="47">
                  <c:v>3769</c:v>
                </c:pt>
                <c:pt idx="48">
                  <c:v>3763</c:v>
                </c:pt>
                <c:pt idx="49">
                  <c:v>3754</c:v>
                </c:pt>
                <c:pt idx="50">
                  <c:v>3746</c:v>
                </c:pt>
                <c:pt idx="51">
                  <c:v>3741</c:v>
                </c:pt>
                <c:pt idx="52">
                  <c:v>3736</c:v>
                </c:pt>
                <c:pt idx="53">
                  <c:v>3730</c:v>
                </c:pt>
                <c:pt idx="54">
                  <c:v>3726</c:v>
                </c:pt>
                <c:pt idx="55">
                  <c:v>3722</c:v>
                </c:pt>
                <c:pt idx="56">
                  <c:v>3717</c:v>
                </c:pt>
              </c:numCache>
            </c:numRef>
          </c:yVal>
        </c:ser>
        <c:ser>
          <c:idx val="1"/>
          <c:order val="1"/>
          <c:xVal>
            <c:numRef>
              <c:f>ZCV!$K$2:$K$58</c:f>
              <c:numCache>
                <c:formatCode>General</c:formatCode>
                <c:ptCount val="5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1074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1284</c:v>
                </c:pt>
                <c:pt idx="44">
                  <c:v>1313</c:v>
                </c:pt>
                <c:pt idx="45">
                  <c:v>1343</c:v>
                </c:pt>
                <c:pt idx="46">
                  <c:v>1373</c:v>
                </c:pt>
                <c:pt idx="47">
                  <c:v>1403</c:v>
                </c:pt>
                <c:pt idx="48">
                  <c:v>1433</c:v>
                </c:pt>
                <c:pt idx="49">
                  <c:v>1463</c:v>
                </c:pt>
                <c:pt idx="50">
                  <c:v>1492</c:v>
                </c:pt>
                <c:pt idx="51">
                  <c:v>1522</c:v>
                </c:pt>
                <c:pt idx="52">
                  <c:v>1552</c:v>
                </c:pt>
                <c:pt idx="53">
                  <c:v>1582</c:v>
                </c:pt>
                <c:pt idx="54">
                  <c:v>1612</c:v>
                </c:pt>
                <c:pt idx="55">
                  <c:v>1642</c:v>
                </c:pt>
                <c:pt idx="56">
                  <c:v>1672</c:v>
                </c:pt>
              </c:numCache>
            </c:numRef>
          </c:xVal>
          <c:yVal>
            <c:numRef>
              <c:f>ZCV!$I$2:$I$58</c:f>
              <c:numCache>
                <c:formatCode>General</c:formatCode>
                <c:ptCount val="57"/>
                <c:pt idx="0">
                  <c:v>4183</c:v>
                </c:pt>
                <c:pt idx="1">
                  <c:v>4164</c:v>
                </c:pt>
                <c:pt idx="2">
                  <c:v>4148</c:v>
                </c:pt>
                <c:pt idx="3">
                  <c:v>4133</c:v>
                </c:pt>
                <c:pt idx="4">
                  <c:v>4118</c:v>
                </c:pt>
                <c:pt idx="5">
                  <c:v>4104</c:v>
                </c:pt>
                <c:pt idx="6">
                  <c:v>4091</c:v>
                </c:pt>
                <c:pt idx="7">
                  <c:v>4078</c:v>
                </c:pt>
                <c:pt idx="8">
                  <c:v>4066</c:v>
                </c:pt>
                <c:pt idx="9">
                  <c:v>4053</c:v>
                </c:pt>
                <c:pt idx="10">
                  <c:v>4040</c:v>
                </c:pt>
                <c:pt idx="11">
                  <c:v>4026</c:v>
                </c:pt>
                <c:pt idx="12">
                  <c:v>4014</c:v>
                </c:pt>
                <c:pt idx="13">
                  <c:v>4003</c:v>
                </c:pt>
                <c:pt idx="14">
                  <c:v>3993</c:v>
                </c:pt>
                <c:pt idx="15">
                  <c:v>3983</c:v>
                </c:pt>
                <c:pt idx="16">
                  <c:v>3973</c:v>
                </c:pt>
                <c:pt idx="17">
                  <c:v>3964</c:v>
                </c:pt>
                <c:pt idx="18">
                  <c:v>3955</c:v>
                </c:pt>
                <c:pt idx="19">
                  <c:v>3945</c:v>
                </c:pt>
                <c:pt idx="20">
                  <c:v>3936</c:v>
                </c:pt>
                <c:pt idx="21">
                  <c:v>3928</c:v>
                </c:pt>
                <c:pt idx="22">
                  <c:v>3919</c:v>
                </c:pt>
                <c:pt idx="23">
                  <c:v>3911</c:v>
                </c:pt>
                <c:pt idx="24">
                  <c:v>3901</c:v>
                </c:pt>
                <c:pt idx="25">
                  <c:v>3892</c:v>
                </c:pt>
                <c:pt idx="26">
                  <c:v>3881</c:v>
                </c:pt>
                <c:pt idx="27">
                  <c:v>3867</c:v>
                </c:pt>
                <c:pt idx="28">
                  <c:v>3856</c:v>
                </c:pt>
                <c:pt idx="29">
                  <c:v>3846</c:v>
                </c:pt>
                <c:pt idx="30">
                  <c:v>3837</c:v>
                </c:pt>
                <c:pt idx="31">
                  <c:v>3831</c:v>
                </c:pt>
                <c:pt idx="32">
                  <c:v>3824</c:v>
                </c:pt>
                <c:pt idx="33">
                  <c:v>3819</c:v>
                </c:pt>
                <c:pt idx="34">
                  <c:v>3813</c:v>
                </c:pt>
                <c:pt idx="35">
                  <c:v>3809</c:v>
                </c:pt>
                <c:pt idx="36">
                  <c:v>3804</c:v>
                </c:pt>
                <c:pt idx="37">
                  <c:v>3800</c:v>
                </c:pt>
                <c:pt idx="38">
                  <c:v>3796</c:v>
                </c:pt>
                <c:pt idx="39">
                  <c:v>3793</c:v>
                </c:pt>
                <c:pt idx="40">
                  <c:v>3790</c:v>
                </c:pt>
                <c:pt idx="41">
                  <c:v>3787</c:v>
                </c:pt>
                <c:pt idx="42">
                  <c:v>3784</c:v>
                </c:pt>
                <c:pt idx="43">
                  <c:v>3781</c:v>
                </c:pt>
                <c:pt idx="44">
                  <c:v>3779</c:v>
                </c:pt>
                <c:pt idx="45">
                  <c:v>3777</c:v>
                </c:pt>
                <c:pt idx="46">
                  <c:v>3775</c:v>
                </c:pt>
                <c:pt idx="47">
                  <c:v>3773</c:v>
                </c:pt>
                <c:pt idx="48">
                  <c:v>3769</c:v>
                </c:pt>
                <c:pt idx="49">
                  <c:v>3763</c:v>
                </c:pt>
                <c:pt idx="50">
                  <c:v>3759</c:v>
                </c:pt>
                <c:pt idx="51">
                  <c:v>3753</c:v>
                </c:pt>
                <c:pt idx="52">
                  <c:v>3748</c:v>
                </c:pt>
                <c:pt idx="53">
                  <c:v>3744</c:v>
                </c:pt>
                <c:pt idx="54">
                  <c:v>3739</c:v>
                </c:pt>
                <c:pt idx="55">
                  <c:v>3735</c:v>
                </c:pt>
                <c:pt idx="56">
                  <c:v>3729</c:v>
                </c:pt>
              </c:numCache>
            </c:numRef>
          </c:yVal>
        </c:ser>
        <c:ser>
          <c:idx val="2"/>
          <c:order val="2"/>
          <c:tx>
            <c:v>OCV 0度</c:v>
          </c:tx>
          <c:xVal>
            <c:numRef>
              <c:f>ZCV!$R$2:$R$58</c:f>
              <c:numCache>
                <c:formatCode>General</c:formatCode>
                <c:ptCount val="5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1074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1283</c:v>
                </c:pt>
                <c:pt idx="44">
                  <c:v>1313</c:v>
                </c:pt>
                <c:pt idx="45">
                  <c:v>1343</c:v>
                </c:pt>
                <c:pt idx="46">
                  <c:v>1373</c:v>
                </c:pt>
                <c:pt idx="47">
                  <c:v>1403</c:v>
                </c:pt>
                <c:pt idx="48">
                  <c:v>1433</c:v>
                </c:pt>
                <c:pt idx="49">
                  <c:v>1462</c:v>
                </c:pt>
                <c:pt idx="50">
                  <c:v>1492</c:v>
                </c:pt>
                <c:pt idx="51">
                  <c:v>1522</c:v>
                </c:pt>
                <c:pt idx="52">
                  <c:v>1552</c:v>
                </c:pt>
                <c:pt idx="53">
                  <c:v>1582</c:v>
                </c:pt>
                <c:pt idx="54">
                  <c:v>1612</c:v>
                </c:pt>
                <c:pt idx="55">
                  <c:v>1642</c:v>
                </c:pt>
                <c:pt idx="56">
                  <c:v>1671</c:v>
                </c:pt>
              </c:numCache>
            </c:numRef>
          </c:xVal>
          <c:yVal>
            <c:numRef>
              <c:f>ZCV!$P$2:$P$58</c:f>
              <c:numCache>
                <c:formatCode>General</c:formatCode>
                <c:ptCount val="57"/>
                <c:pt idx="0">
                  <c:v>4172</c:v>
                </c:pt>
                <c:pt idx="1">
                  <c:v>4144</c:v>
                </c:pt>
                <c:pt idx="2">
                  <c:v>4117</c:v>
                </c:pt>
                <c:pt idx="3">
                  <c:v>4094</c:v>
                </c:pt>
                <c:pt idx="4">
                  <c:v>4078</c:v>
                </c:pt>
                <c:pt idx="5">
                  <c:v>4061</c:v>
                </c:pt>
                <c:pt idx="6">
                  <c:v>4041</c:v>
                </c:pt>
                <c:pt idx="7">
                  <c:v>4023</c:v>
                </c:pt>
                <c:pt idx="8">
                  <c:v>4006</c:v>
                </c:pt>
                <c:pt idx="9">
                  <c:v>3995</c:v>
                </c:pt>
                <c:pt idx="10">
                  <c:v>3986</c:v>
                </c:pt>
                <c:pt idx="11">
                  <c:v>3978</c:v>
                </c:pt>
                <c:pt idx="12">
                  <c:v>3970</c:v>
                </c:pt>
                <c:pt idx="13">
                  <c:v>3961</c:v>
                </c:pt>
                <c:pt idx="14">
                  <c:v>3951</c:v>
                </c:pt>
                <c:pt idx="15">
                  <c:v>3943</c:v>
                </c:pt>
                <c:pt idx="16">
                  <c:v>3934</c:v>
                </c:pt>
                <c:pt idx="17">
                  <c:v>3925</c:v>
                </c:pt>
                <c:pt idx="18">
                  <c:v>3916</c:v>
                </c:pt>
                <c:pt idx="19">
                  <c:v>3906</c:v>
                </c:pt>
                <c:pt idx="20">
                  <c:v>3895</c:v>
                </c:pt>
                <c:pt idx="21">
                  <c:v>3884</c:v>
                </c:pt>
                <c:pt idx="22">
                  <c:v>3872</c:v>
                </c:pt>
                <c:pt idx="23">
                  <c:v>3861</c:v>
                </c:pt>
                <c:pt idx="24">
                  <c:v>3852</c:v>
                </c:pt>
                <c:pt idx="25">
                  <c:v>3842</c:v>
                </c:pt>
                <c:pt idx="26">
                  <c:v>3836</c:v>
                </c:pt>
                <c:pt idx="27">
                  <c:v>3829</c:v>
                </c:pt>
                <c:pt idx="28">
                  <c:v>3824</c:v>
                </c:pt>
                <c:pt idx="29">
                  <c:v>3819</c:v>
                </c:pt>
                <c:pt idx="30">
                  <c:v>3813</c:v>
                </c:pt>
                <c:pt idx="31">
                  <c:v>3807</c:v>
                </c:pt>
                <c:pt idx="32">
                  <c:v>3804</c:v>
                </c:pt>
                <c:pt idx="33">
                  <c:v>3800</c:v>
                </c:pt>
                <c:pt idx="34">
                  <c:v>3797</c:v>
                </c:pt>
                <c:pt idx="35">
                  <c:v>3794</c:v>
                </c:pt>
                <c:pt idx="36">
                  <c:v>3791</c:v>
                </c:pt>
                <c:pt idx="37">
                  <c:v>3787</c:v>
                </c:pt>
                <c:pt idx="38">
                  <c:v>3785</c:v>
                </c:pt>
                <c:pt idx="39">
                  <c:v>3783</c:v>
                </c:pt>
                <c:pt idx="40">
                  <c:v>3780</c:v>
                </c:pt>
                <c:pt idx="41">
                  <c:v>3778</c:v>
                </c:pt>
                <c:pt idx="42">
                  <c:v>3775</c:v>
                </c:pt>
                <c:pt idx="43">
                  <c:v>3774</c:v>
                </c:pt>
                <c:pt idx="44">
                  <c:v>3771</c:v>
                </c:pt>
                <c:pt idx="45">
                  <c:v>3768</c:v>
                </c:pt>
                <c:pt idx="46">
                  <c:v>3765</c:v>
                </c:pt>
                <c:pt idx="47">
                  <c:v>3761</c:v>
                </c:pt>
                <c:pt idx="48">
                  <c:v>3757</c:v>
                </c:pt>
                <c:pt idx="49">
                  <c:v>3753</c:v>
                </c:pt>
                <c:pt idx="50">
                  <c:v>3748</c:v>
                </c:pt>
                <c:pt idx="51">
                  <c:v>3742</c:v>
                </c:pt>
                <c:pt idx="52">
                  <c:v>3736</c:v>
                </c:pt>
                <c:pt idx="53">
                  <c:v>3730</c:v>
                </c:pt>
                <c:pt idx="54">
                  <c:v>3722</c:v>
                </c:pt>
                <c:pt idx="55">
                  <c:v>3714</c:v>
                </c:pt>
                <c:pt idx="56">
                  <c:v>3705</c:v>
                </c:pt>
              </c:numCache>
            </c:numRef>
          </c:yVal>
        </c:ser>
        <c:ser>
          <c:idx val="3"/>
          <c:order val="3"/>
          <c:tx>
            <c:v>OCV-10度</c:v>
          </c:tx>
          <c:xVal>
            <c:numRef>
              <c:f>ZCV!$Y$2:$Y$58</c:f>
              <c:numCache>
                <c:formatCode>General</c:formatCode>
                <c:ptCount val="5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1074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1283</c:v>
                </c:pt>
                <c:pt idx="44">
                  <c:v>1313</c:v>
                </c:pt>
                <c:pt idx="45">
                  <c:v>1343</c:v>
                </c:pt>
                <c:pt idx="46">
                  <c:v>1373</c:v>
                </c:pt>
                <c:pt idx="47">
                  <c:v>1403</c:v>
                </c:pt>
                <c:pt idx="48">
                  <c:v>1433</c:v>
                </c:pt>
                <c:pt idx="49">
                  <c:v>1462</c:v>
                </c:pt>
                <c:pt idx="50">
                  <c:v>1492</c:v>
                </c:pt>
                <c:pt idx="51">
                  <c:v>1515</c:v>
                </c:pt>
                <c:pt idx="52">
                  <c:v>1523</c:v>
                </c:pt>
                <c:pt idx="53">
                  <c:v>1526</c:v>
                </c:pt>
                <c:pt idx="54">
                  <c:v>1529</c:v>
                </c:pt>
                <c:pt idx="55">
                  <c:v>1530</c:v>
                </c:pt>
                <c:pt idx="56">
                  <c:v>1531</c:v>
                </c:pt>
              </c:numCache>
            </c:numRef>
          </c:xVal>
          <c:yVal>
            <c:numRef>
              <c:f>ZCV!$W$2:$W$58</c:f>
              <c:numCache>
                <c:formatCode>General</c:formatCode>
                <c:ptCount val="57"/>
                <c:pt idx="0">
                  <c:v>4177</c:v>
                </c:pt>
                <c:pt idx="1">
                  <c:v>4162</c:v>
                </c:pt>
                <c:pt idx="2">
                  <c:v>4148</c:v>
                </c:pt>
                <c:pt idx="3">
                  <c:v>4124</c:v>
                </c:pt>
                <c:pt idx="4">
                  <c:v>4084</c:v>
                </c:pt>
                <c:pt idx="5">
                  <c:v>4053</c:v>
                </c:pt>
                <c:pt idx="6">
                  <c:v>4025</c:v>
                </c:pt>
                <c:pt idx="7">
                  <c:v>4001</c:v>
                </c:pt>
                <c:pt idx="8">
                  <c:v>3986</c:v>
                </c:pt>
                <c:pt idx="9">
                  <c:v>3975</c:v>
                </c:pt>
                <c:pt idx="10">
                  <c:v>3965</c:v>
                </c:pt>
                <c:pt idx="11">
                  <c:v>3955</c:v>
                </c:pt>
                <c:pt idx="12">
                  <c:v>3944</c:v>
                </c:pt>
                <c:pt idx="13">
                  <c:v>3932</c:v>
                </c:pt>
                <c:pt idx="14">
                  <c:v>3920</c:v>
                </c:pt>
                <c:pt idx="15">
                  <c:v>3907</c:v>
                </c:pt>
                <c:pt idx="16">
                  <c:v>3894</c:v>
                </c:pt>
                <c:pt idx="17">
                  <c:v>3884</c:v>
                </c:pt>
                <c:pt idx="18">
                  <c:v>3874</c:v>
                </c:pt>
                <c:pt idx="19">
                  <c:v>3865</c:v>
                </c:pt>
                <c:pt idx="20">
                  <c:v>3857</c:v>
                </c:pt>
                <c:pt idx="21">
                  <c:v>3849</c:v>
                </c:pt>
                <c:pt idx="22">
                  <c:v>3842</c:v>
                </c:pt>
                <c:pt idx="23">
                  <c:v>3836</c:v>
                </c:pt>
                <c:pt idx="24">
                  <c:v>3829</c:v>
                </c:pt>
                <c:pt idx="25">
                  <c:v>3824</c:v>
                </c:pt>
                <c:pt idx="26">
                  <c:v>3819</c:v>
                </c:pt>
                <c:pt idx="27">
                  <c:v>3813</c:v>
                </c:pt>
                <c:pt idx="28">
                  <c:v>3807</c:v>
                </c:pt>
                <c:pt idx="29">
                  <c:v>3802</c:v>
                </c:pt>
                <c:pt idx="30">
                  <c:v>3797</c:v>
                </c:pt>
                <c:pt idx="31">
                  <c:v>3791</c:v>
                </c:pt>
                <c:pt idx="32">
                  <c:v>3787</c:v>
                </c:pt>
                <c:pt idx="33">
                  <c:v>3782</c:v>
                </c:pt>
                <c:pt idx="34">
                  <c:v>3776</c:v>
                </c:pt>
                <c:pt idx="35">
                  <c:v>3772</c:v>
                </c:pt>
                <c:pt idx="36">
                  <c:v>3768</c:v>
                </c:pt>
                <c:pt idx="37">
                  <c:v>3762</c:v>
                </c:pt>
                <c:pt idx="38">
                  <c:v>3756</c:v>
                </c:pt>
                <c:pt idx="39">
                  <c:v>3751</c:v>
                </c:pt>
                <c:pt idx="40">
                  <c:v>3744</c:v>
                </c:pt>
                <c:pt idx="41">
                  <c:v>3736</c:v>
                </c:pt>
                <c:pt idx="42">
                  <c:v>3729</c:v>
                </c:pt>
                <c:pt idx="43">
                  <c:v>3721</c:v>
                </c:pt>
                <c:pt idx="44">
                  <c:v>3714</c:v>
                </c:pt>
                <c:pt idx="45">
                  <c:v>3708</c:v>
                </c:pt>
                <c:pt idx="46">
                  <c:v>3703</c:v>
                </c:pt>
                <c:pt idx="47">
                  <c:v>3692</c:v>
                </c:pt>
                <c:pt idx="48">
                  <c:v>3672</c:v>
                </c:pt>
                <c:pt idx="49">
                  <c:v>3634</c:v>
                </c:pt>
                <c:pt idx="50">
                  <c:v>3570</c:v>
                </c:pt>
                <c:pt idx="51">
                  <c:v>3499</c:v>
                </c:pt>
                <c:pt idx="52">
                  <c:v>3472</c:v>
                </c:pt>
                <c:pt idx="53">
                  <c:v>3458</c:v>
                </c:pt>
                <c:pt idx="54">
                  <c:v>3450</c:v>
                </c:pt>
                <c:pt idx="55">
                  <c:v>3444</c:v>
                </c:pt>
                <c:pt idx="56">
                  <c:v>3439</c:v>
                </c:pt>
              </c:numCache>
            </c:numRef>
          </c:yVal>
        </c:ser>
        <c:axId val="151319680"/>
        <c:axId val="151321600"/>
      </c:scatterChart>
      <c:valAx>
        <c:axId val="151319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</c:title>
        <c:numFmt formatCode="General" sourceLinked="1"/>
        <c:majorTickMark val="none"/>
        <c:tickLblPos val="nextTo"/>
        <c:crossAx val="151321600"/>
        <c:crosses val="autoZero"/>
        <c:crossBetween val="midCat"/>
      </c:valAx>
      <c:valAx>
        <c:axId val="151321600"/>
        <c:scaling>
          <c:orientation val="minMax"/>
          <c:min val="3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mV</a:t>
                </a:r>
                <a:endParaRPr lang="zh-TW" altLang="en-US"/>
              </a:p>
            </c:rich>
          </c:tx>
        </c:title>
        <c:numFmt formatCode="General" sourceLinked="1"/>
        <c:majorTickMark val="none"/>
        <c:tickLblPos val="nextTo"/>
        <c:crossAx val="1513196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677634</xdr:colOff>
      <xdr:row>2</xdr:row>
      <xdr:rowOff>10886</xdr:rowOff>
    </xdr:from>
    <xdr:to>
      <xdr:col>40</xdr:col>
      <xdr:colOff>439509</xdr:colOff>
      <xdr:row>27</xdr:row>
      <xdr:rowOff>176894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13607</xdr:colOff>
      <xdr:row>30</xdr:row>
      <xdr:rowOff>27215</xdr:rowOff>
    </xdr:from>
    <xdr:to>
      <xdr:col>40</xdr:col>
      <xdr:colOff>465223</xdr:colOff>
      <xdr:row>55</xdr:row>
      <xdr:rowOff>186185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3"/>
  <sheetViews>
    <sheetView tabSelected="1" topLeftCell="A67" zoomScale="85" zoomScaleNormal="85" workbookViewId="0">
      <selection activeCell="C79" sqref="C79"/>
    </sheetView>
  </sheetViews>
  <sheetFormatPr defaultRowHeight="14.25"/>
  <cols>
    <col min="2" max="2" width="12.375" customWidth="1"/>
    <col min="9" max="9" width="12.25" customWidth="1"/>
    <col min="11" max="12" width="9" customWidth="1"/>
    <col min="16" max="16" width="12.375" customWidth="1"/>
    <col min="23" max="23" width="12.375" customWidth="1"/>
  </cols>
  <sheetData>
    <row r="1" spans="1:73">
      <c r="A1" s="7" t="s">
        <v>4</v>
      </c>
      <c r="B1" s="8" t="s">
        <v>0</v>
      </c>
      <c r="C1" s="9" t="s">
        <v>1</v>
      </c>
      <c r="D1" s="9" t="s">
        <v>2</v>
      </c>
      <c r="E1" s="8" t="s">
        <v>18</v>
      </c>
      <c r="F1" s="10" t="s">
        <v>3</v>
      </c>
      <c r="G1" s="9" t="s">
        <v>24</v>
      </c>
      <c r="H1" s="7" t="s">
        <v>5</v>
      </c>
      <c r="I1" s="8" t="s">
        <v>0</v>
      </c>
      <c r="J1" s="9" t="s">
        <v>1</v>
      </c>
      <c r="K1" s="9" t="s">
        <v>2</v>
      </c>
      <c r="L1" s="8" t="s">
        <v>18</v>
      </c>
      <c r="M1" s="10" t="s">
        <v>3</v>
      </c>
      <c r="N1" s="9" t="s">
        <v>24</v>
      </c>
      <c r="O1" s="7" t="s">
        <v>6</v>
      </c>
      <c r="P1" s="8" t="s">
        <v>0</v>
      </c>
      <c r="Q1" s="9" t="s">
        <v>1</v>
      </c>
      <c r="R1" s="9" t="s">
        <v>2</v>
      </c>
      <c r="S1" s="8" t="s">
        <v>18</v>
      </c>
      <c r="T1" s="10" t="s">
        <v>3</v>
      </c>
      <c r="U1" s="9" t="s">
        <v>24</v>
      </c>
      <c r="V1" s="7" t="s">
        <v>7</v>
      </c>
      <c r="W1" s="8" t="s">
        <v>0</v>
      </c>
      <c r="X1" s="9" t="s">
        <v>1</v>
      </c>
      <c r="Y1" s="9" t="s">
        <v>2</v>
      </c>
      <c r="Z1" s="8" t="s">
        <v>18</v>
      </c>
      <c r="AA1" s="10" t="s">
        <v>3</v>
      </c>
      <c r="AB1" s="9" t="s">
        <v>24</v>
      </c>
      <c r="BT1" s="4"/>
      <c r="BU1" s="4"/>
    </row>
    <row r="2" spans="1:73">
      <c r="B2" s="18">
        <v>4189</v>
      </c>
      <c r="D2">
        <v>0</v>
      </c>
      <c r="E2" s="1">
        <v>0.13500000000000001</v>
      </c>
      <c r="F2" s="3">
        <f t="shared" ref="F2:F33" si="0">D2/$D$80*100</f>
        <v>0</v>
      </c>
      <c r="G2">
        <v>110</v>
      </c>
      <c r="I2" s="18">
        <v>4183</v>
      </c>
      <c r="K2">
        <v>0</v>
      </c>
      <c r="L2" s="1"/>
      <c r="M2" s="3">
        <f t="shared" ref="M2:M33" si="1">K2/$K$80*100</f>
        <v>0</v>
      </c>
      <c r="N2">
        <v>138</v>
      </c>
      <c r="P2" s="18">
        <v>4172</v>
      </c>
      <c r="R2">
        <v>0</v>
      </c>
      <c r="S2" s="1"/>
      <c r="T2" s="3">
        <f t="shared" ref="T2:T33" si="2">R2/$R$80*100</f>
        <v>0</v>
      </c>
      <c r="U2">
        <v>225</v>
      </c>
      <c r="W2" s="18">
        <v>4177</v>
      </c>
      <c r="Y2">
        <v>0</v>
      </c>
      <c r="Z2" s="1"/>
      <c r="AA2" s="3">
        <f t="shared" ref="AA2:AA33" si="3">(Y2)/$Y$80*100</f>
        <v>0</v>
      </c>
      <c r="AB2">
        <v>268</v>
      </c>
      <c r="BT2" s="4"/>
      <c r="BU2" s="5"/>
    </row>
    <row r="3" spans="1:73">
      <c r="B3" s="18">
        <v>4170</v>
      </c>
      <c r="C3" s="18">
        <v>4126</v>
      </c>
      <c r="D3" s="18">
        <v>30</v>
      </c>
      <c r="E3" s="1">
        <f>(B3-C3)/400</f>
        <v>0.11</v>
      </c>
      <c r="F3" s="3">
        <f t="shared" si="0"/>
        <v>1.4598540145985401</v>
      </c>
      <c r="G3" s="17">
        <f>E3*1000</f>
        <v>110</v>
      </c>
      <c r="I3" s="18">
        <v>4164</v>
      </c>
      <c r="J3" s="18">
        <v>4109</v>
      </c>
      <c r="K3" s="18">
        <v>30</v>
      </c>
      <c r="L3" s="1">
        <f>(I3-J3)/400</f>
        <v>0.13750000000000001</v>
      </c>
      <c r="M3" s="3">
        <f t="shared" si="1"/>
        <v>1.4720314033366046</v>
      </c>
      <c r="N3" s="17">
        <f>L3*1000</f>
        <v>137.5</v>
      </c>
      <c r="P3" s="18">
        <v>4144</v>
      </c>
      <c r="Q3" s="18">
        <v>4054</v>
      </c>
      <c r="R3" s="18">
        <v>30</v>
      </c>
      <c r="S3" s="1">
        <f>(P3-Q3)/400</f>
        <v>0.22500000000000001</v>
      </c>
      <c r="T3" s="3">
        <f t="shared" si="2"/>
        <v>1.5822784810126582</v>
      </c>
      <c r="U3" s="17">
        <f>S3*1000</f>
        <v>225</v>
      </c>
      <c r="W3" s="18">
        <v>4162</v>
      </c>
      <c r="X3" s="18">
        <v>4055</v>
      </c>
      <c r="Y3" s="18">
        <v>30</v>
      </c>
      <c r="Z3" s="1">
        <f>(W3-X3)/400</f>
        <v>0.26750000000000002</v>
      </c>
      <c r="AA3" s="3">
        <f t="shared" si="3"/>
        <v>1.953125</v>
      </c>
      <c r="AB3" s="17">
        <f>Z3*1000</f>
        <v>267.5</v>
      </c>
      <c r="BT3" s="4"/>
      <c r="BU3" s="5"/>
    </row>
    <row r="4" spans="1:73">
      <c r="B4" s="18">
        <v>4155</v>
      </c>
      <c r="C4" s="18">
        <v>4108</v>
      </c>
      <c r="D4" s="18">
        <v>60</v>
      </c>
      <c r="E4" s="1">
        <f t="shared" ref="E4:E56" si="4">(B4-C4)/400</f>
        <v>0.11749999999999999</v>
      </c>
      <c r="F4" s="3">
        <f t="shared" si="0"/>
        <v>2.9197080291970803</v>
      </c>
      <c r="G4" s="17">
        <f t="shared" ref="G4:G56" si="5">E4*1000</f>
        <v>117.5</v>
      </c>
      <c r="I4" s="18">
        <v>4148</v>
      </c>
      <c r="J4" s="18">
        <v>4092</v>
      </c>
      <c r="K4" s="18">
        <v>60</v>
      </c>
      <c r="L4" s="1">
        <f t="shared" ref="L4:L57" si="6">(I4-J4)/400</f>
        <v>0.14000000000000001</v>
      </c>
      <c r="M4" s="3">
        <f t="shared" si="1"/>
        <v>2.9440628066732093</v>
      </c>
      <c r="N4" s="17">
        <f t="shared" ref="N4:N57" si="7">L4*1000</f>
        <v>140</v>
      </c>
      <c r="P4" s="18">
        <v>4117</v>
      </c>
      <c r="Q4" s="18">
        <v>4019</v>
      </c>
      <c r="R4" s="18">
        <v>60</v>
      </c>
      <c r="S4" s="1">
        <f t="shared" ref="S4:S56" si="8">(P4-Q4)/400</f>
        <v>0.245</v>
      </c>
      <c r="T4" s="3">
        <f t="shared" si="2"/>
        <v>3.1645569620253164</v>
      </c>
      <c r="U4" s="17">
        <f t="shared" ref="U4:U56" si="9">S4*1000</f>
        <v>245</v>
      </c>
      <c r="W4" s="18">
        <v>4148</v>
      </c>
      <c r="X4" s="18">
        <v>4036</v>
      </c>
      <c r="Y4" s="18">
        <v>60</v>
      </c>
      <c r="Z4" s="1">
        <f t="shared" ref="Z4:Z57" si="10">(W4-X4)/400</f>
        <v>0.28000000000000003</v>
      </c>
      <c r="AA4" s="3">
        <f t="shared" si="3"/>
        <v>3.90625</v>
      </c>
      <c r="AB4" s="17">
        <f t="shared" ref="AB4:AB57" si="11">Z4*1000</f>
        <v>280</v>
      </c>
      <c r="BT4" s="4"/>
      <c r="BU4" s="5"/>
    </row>
    <row r="5" spans="1:73">
      <c r="B5" s="18">
        <v>4139</v>
      </c>
      <c r="C5" s="18">
        <v>4093</v>
      </c>
      <c r="D5" s="18">
        <v>90</v>
      </c>
      <c r="E5" s="1">
        <f t="shared" si="4"/>
        <v>0.115</v>
      </c>
      <c r="F5" s="3">
        <f t="shared" si="0"/>
        <v>4.3795620437956204</v>
      </c>
      <c r="G5" s="17">
        <f t="shared" si="5"/>
        <v>115</v>
      </c>
      <c r="I5" s="18">
        <v>4133</v>
      </c>
      <c r="J5" s="18">
        <v>4077</v>
      </c>
      <c r="K5" s="18">
        <v>90</v>
      </c>
      <c r="L5" s="1">
        <f t="shared" si="6"/>
        <v>0.14000000000000001</v>
      </c>
      <c r="M5" s="3">
        <f t="shared" si="1"/>
        <v>4.4160942100098133</v>
      </c>
      <c r="N5" s="17">
        <f t="shared" si="7"/>
        <v>140</v>
      </c>
      <c r="P5" s="18">
        <v>4094</v>
      </c>
      <c r="Q5" s="18">
        <v>3986</v>
      </c>
      <c r="R5" s="18">
        <v>90</v>
      </c>
      <c r="S5" s="1">
        <f t="shared" si="8"/>
        <v>0.27</v>
      </c>
      <c r="T5" s="3">
        <f t="shared" si="2"/>
        <v>4.7468354430379751</v>
      </c>
      <c r="U5" s="17">
        <f t="shared" si="9"/>
        <v>270</v>
      </c>
      <c r="W5" s="18">
        <v>4124</v>
      </c>
      <c r="X5" s="18">
        <v>4010</v>
      </c>
      <c r="Y5" s="18">
        <v>90</v>
      </c>
      <c r="Z5" s="1">
        <f t="shared" si="10"/>
        <v>0.28499999999999998</v>
      </c>
      <c r="AA5" s="3">
        <f t="shared" si="3"/>
        <v>5.859375</v>
      </c>
      <c r="AB5" s="17">
        <f t="shared" si="11"/>
        <v>285</v>
      </c>
      <c r="BT5" s="4"/>
      <c r="BU5" s="5"/>
    </row>
    <row r="6" spans="1:73">
      <c r="B6" s="18">
        <v>4124</v>
      </c>
      <c r="C6" s="18">
        <v>4078</v>
      </c>
      <c r="D6" s="18">
        <v>119</v>
      </c>
      <c r="E6" s="1">
        <f t="shared" si="4"/>
        <v>0.115</v>
      </c>
      <c r="F6" s="3">
        <f t="shared" si="0"/>
        <v>5.7907542579075422</v>
      </c>
      <c r="G6" s="17">
        <f t="shared" si="5"/>
        <v>115</v>
      </c>
      <c r="I6" s="18">
        <v>4118</v>
      </c>
      <c r="J6" s="18">
        <v>4062</v>
      </c>
      <c r="K6" s="18">
        <v>119</v>
      </c>
      <c r="L6" s="1">
        <f t="shared" si="6"/>
        <v>0.14000000000000001</v>
      </c>
      <c r="M6" s="3">
        <f t="shared" si="1"/>
        <v>5.8390578999018645</v>
      </c>
      <c r="N6" s="17">
        <f t="shared" si="7"/>
        <v>140</v>
      </c>
      <c r="P6" s="18">
        <v>4078</v>
      </c>
      <c r="Q6" s="18">
        <v>3961</v>
      </c>
      <c r="R6" s="18">
        <v>119</v>
      </c>
      <c r="S6" s="1">
        <f t="shared" si="8"/>
        <v>0.29249999999999998</v>
      </c>
      <c r="T6" s="3">
        <f t="shared" si="2"/>
        <v>6.276371308016877</v>
      </c>
      <c r="U6" s="17">
        <f t="shared" si="9"/>
        <v>292.5</v>
      </c>
      <c r="W6" s="18">
        <v>4084</v>
      </c>
      <c r="X6" s="18">
        <v>3955</v>
      </c>
      <c r="Y6" s="18">
        <v>119</v>
      </c>
      <c r="Z6" s="1">
        <f t="shared" si="10"/>
        <v>0.32250000000000001</v>
      </c>
      <c r="AA6" s="3">
        <f t="shared" si="3"/>
        <v>7.747395833333333</v>
      </c>
      <c r="AB6" s="17">
        <f t="shared" si="11"/>
        <v>322.5</v>
      </c>
      <c r="BT6" s="4"/>
      <c r="BU6" s="5"/>
    </row>
    <row r="7" spans="1:73">
      <c r="B7" s="18">
        <v>4110</v>
      </c>
      <c r="C7" s="18">
        <v>4064</v>
      </c>
      <c r="D7" s="18">
        <v>149</v>
      </c>
      <c r="E7" s="1">
        <f t="shared" si="4"/>
        <v>0.115</v>
      </c>
      <c r="F7" s="3">
        <f t="shared" si="0"/>
        <v>7.2506082725060832</v>
      </c>
      <c r="G7" s="17">
        <f t="shared" si="5"/>
        <v>115</v>
      </c>
      <c r="I7" s="18">
        <v>4104</v>
      </c>
      <c r="J7" s="18">
        <v>4048</v>
      </c>
      <c r="K7" s="18">
        <v>149</v>
      </c>
      <c r="L7" s="1">
        <f t="shared" si="6"/>
        <v>0.14000000000000001</v>
      </c>
      <c r="M7" s="3">
        <f t="shared" si="1"/>
        <v>7.311089303238469</v>
      </c>
      <c r="N7" s="17">
        <f t="shared" si="7"/>
        <v>140</v>
      </c>
      <c r="P7" s="18">
        <v>4061</v>
      </c>
      <c r="Q7" s="18">
        <v>3940</v>
      </c>
      <c r="R7" s="18">
        <v>149</v>
      </c>
      <c r="S7" s="1">
        <f t="shared" si="8"/>
        <v>0.30249999999999999</v>
      </c>
      <c r="T7" s="3">
        <f t="shared" si="2"/>
        <v>7.8586497890295357</v>
      </c>
      <c r="U7" s="17">
        <f t="shared" si="9"/>
        <v>302.5</v>
      </c>
      <c r="W7" s="18">
        <v>4053</v>
      </c>
      <c r="X7" s="18">
        <v>3892</v>
      </c>
      <c r="Y7" s="18">
        <v>149</v>
      </c>
      <c r="Z7" s="1">
        <f t="shared" si="10"/>
        <v>0.40250000000000002</v>
      </c>
      <c r="AA7" s="3">
        <f t="shared" si="3"/>
        <v>9.7005208333333321</v>
      </c>
      <c r="AB7" s="17">
        <f t="shared" si="11"/>
        <v>402.5</v>
      </c>
      <c r="BT7" s="4"/>
      <c r="BU7" s="5"/>
    </row>
    <row r="8" spans="1:73">
      <c r="B8" s="18">
        <v>4097</v>
      </c>
      <c r="C8" s="18">
        <v>4051</v>
      </c>
      <c r="D8" s="18">
        <v>179</v>
      </c>
      <c r="E8" s="1">
        <f t="shared" si="4"/>
        <v>0.115</v>
      </c>
      <c r="F8" s="3">
        <f t="shared" si="0"/>
        <v>8.7104622871046224</v>
      </c>
      <c r="G8" s="17">
        <f t="shared" si="5"/>
        <v>115</v>
      </c>
      <c r="I8" s="18">
        <v>4091</v>
      </c>
      <c r="J8" s="18">
        <v>4034</v>
      </c>
      <c r="K8" s="18">
        <v>179</v>
      </c>
      <c r="L8" s="1">
        <f t="shared" si="6"/>
        <v>0.14249999999999999</v>
      </c>
      <c r="M8" s="3">
        <f t="shared" si="1"/>
        <v>8.7831207065750725</v>
      </c>
      <c r="N8" s="17">
        <f t="shared" si="7"/>
        <v>142.5</v>
      </c>
      <c r="P8" s="18">
        <v>4041</v>
      </c>
      <c r="Q8" s="18">
        <v>3919</v>
      </c>
      <c r="R8" s="18">
        <v>179</v>
      </c>
      <c r="S8" s="1">
        <f t="shared" si="8"/>
        <v>0.30499999999999999</v>
      </c>
      <c r="T8" s="3">
        <f t="shared" si="2"/>
        <v>9.4409282700421944</v>
      </c>
      <c r="U8" s="17">
        <f t="shared" si="9"/>
        <v>305</v>
      </c>
      <c r="W8" s="18">
        <v>4025</v>
      </c>
      <c r="X8" s="18">
        <v>3837</v>
      </c>
      <c r="Y8" s="18">
        <v>179</v>
      </c>
      <c r="Z8" s="1">
        <f t="shared" si="10"/>
        <v>0.47</v>
      </c>
      <c r="AA8" s="3">
        <f t="shared" si="3"/>
        <v>11.653645833333332</v>
      </c>
      <c r="AB8" s="17">
        <f t="shared" si="11"/>
        <v>470</v>
      </c>
      <c r="BT8" s="4"/>
      <c r="BU8" s="5"/>
    </row>
    <row r="9" spans="1:73">
      <c r="B9" s="18">
        <v>4083</v>
      </c>
      <c r="C9" s="18">
        <v>4037</v>
      </c>
      <c r="D9" s="18">
        <v>209</v>
      </c>
      <c r="E9" s="1">
        <f t="shared" si="4"/>
        <v>0.115</v>
      </c>
      <c r="F9" s="3">
        <f t="shared" si="0"/>
        <v>10.170316301703162</v>
      </c>
      <c r="G9" s="17">
        <f t="shared" si="5"/>
        <v>115</v>
      </c>
      <c r="I9" s="18">
        <v>4078</v>
      </c>
      <c r="J9" s="18">
        <v>4021</v>
      </c>
      <c r="K9" s="18">
        <v>209</v>
      </c>
      <c r="L9" s="1">
        <f t="shared" si="6"/>
        <v>0.14249999999999999</v>
      </c>
      <c r="M9" s="3">
        <f t="shared" si="1"/>
        <v>10.255152109911677</v>
      </c>
      <c r="N9" s="17">
        <f t="shared" si="7"/>
        <v>142.5</v>
      </c>
      <c r="P9" s="18">
        <v>4023</v>
      </c>
      <c r="Q9" s="18">
        <v>3898</v>
      </c>
      <c r="R9" s="18">
        <v>209</v>
      </c>
      <c r="S9" s="1">
        <f t="shared" si="8"/>
        <v>0.3125</v>
      </c>
      <c r="T9" s="3">
        <f t="shared" si="2"/>
        <v>11.023206751054852</v>
      </c>
      <c r="U9" s="17">
        <f t="shared" si="9"/>
        <v>312.5</v>
      </c>
      <c r="W9" s="18">
        <v>4001</v>
      </c>
      <c r="X9" s="18">
        <v>3796</v>
      </c>
      <c r="Y9" s="18">
        <v>209</v>
      </c>
      <c r="Z9" s="1">
        <f t="shared" si="10"/>
        <v>0.51249999999999996</v>
      </c>
      <c r="AA9" s="3">
        <f t="shared" si="3"/>
        <v>13.606770833333334</v>
      </c>
      <c r="AB9" s="17">
        <f t="shared" si="11"/>
        <v>512.5</v>
      </c>
      <c r="BT9" s="4"/>
      <c r="BU9" s="5"/>
    </row>
    <row r="10" spans="1:73">
      <c r="B10" s="18">
        <v>4071</v>
      </c>
      <c r="C10" s="18">
        <v>4024</v>
      </c>
      <c r="D10" s="18">
        <v>239</v>
      </c>
      <c r="E10" s="1">
        <f t="shared" si="4"/>
        <v>0.11749999999999999</v>
      </c>
      <c r="F10" s="3">
        <f t="shared" si="0"/>
        <v>11.630170316301705</v>
      </c>
      <c r="G10" s="17">
        <f t="shared" si="5"/>
        <v>117.5</v>
      </c>
      <c r="I10" s="18">
        <v>4066</v>
      </c>
      <c r="J10" s="18">
        <v>4008</v>
      </c>
      <c r="K10" s="18">
        <v>239</v>
      </c>
      <c r="L10" s="1">
        <f t="shared" si="6"/>
        <v>0.14499999999999999</v>
      </c>
      <c r="M10" s="3">
        <f t="shared" si="1"/>
        <v>11.727183513248281</v>
      </c>
      <c r="N10" s="17">
        <f t="shared" si="7"/>
        <v>145</v>
      </c>
      <c r="P10" s="18">
        <v>4006</v>
      </c>
      <c r="Q10" s="18">
        <v>3880</v>
      </c>
      <c r="R10" s="18">
        <v>239</v>
      </c>
      <c r="S10" s="1">
        <f t="shared" si="8"/>
        <v>0.315</v>
      </c>
      <c r="T10" s="3">
        <f t="shared" si="2"/>
        <v>12.60548523206751</v>
      </c>
      <c r="U10" s="17">
        <f t="shared" si="9"/>
        <v>315</v>
      </c>
      <c r="W10" s="18">
        <v>3986</v>
      </c>
      <c r="X10" s="18">
        <v>3772</v>
      </c>
      <c r="Y10" s="18">
        <v>239</v>
      </c>
      <c r="Z10" s="1">
        <f t="shared" si="10"/>
        <v>0.53500000000000003</v>
      </c>
      <c r="AA10" s="3">
        <f t="shared" si="3"/>
        <v>15.559895833333334</v>
      </c>
      <c r="AB10" s="17">
        <f t="shared" si="11"/>
        <v>535</v>
      </c>
      <c r="BT10" s="4"/>
      <c r="BU10" s="5"/>
    </row>
    <row r="11" spans="1:73">
      <c r="B11" s="18">
        <v>4058</v>
      </c>
      <c r="C11" s="18">
        <v>4011</v>
      </c>
      <c r="D11" s="18">
        <v>269</v>
      </c>
      <c r="E11" s="1">
        <f t="shared" si="4"/>
        <v>0.11749999999999999</v>
      </c>
      <c r="F11" s="3">
        <f t="shared" si="0"/>
        <v>13.090024330900244</v>
      </c>
      <c r="G11" s="17">
        <f t="shared" si="5"/>
        <v>117.5</v>
      </c>
      <c r="I11" s="18">
        <v>4053</v>
      </c>
      <c r="J11" s="18">
        <v>3995</v>
      </c>
      <c r="K11" s="18">
        <v>269</v>
      </c>
      <c r="L11" s="1">
        <f t="shared" si="6"/>
        <v>0.14499999999999999</v>
      </c>
      <c r="M11" s="3">
        <f t="shared" si="1"/>
        <v>13.199214916584886</v>
      </c>
      <c r="N11" s="17">
        <f t="shared" si="7"/>
        <v>145</v>
      </c>
      <c r="P11" s="18">
        <v>3995</v>
      </c>
      <c r="Q11" s="18">
        <v>3867</v>
      </c>
      <c r="R11" s="18">
        <v>269</v>
      </c>
      <c r="S11" s="1">
        <f t="shared" si="8"/>
        <v>0.32</v>
      </c>
      <c r="T11" s="3">
        <f t="shared" si="2"/>
        <v>14.187763713080168</v>
      </c>
      <c r="U11" s="17">
        <f t="shared" si="9"/>
        <v>320</v>
      </c>
      <c r="W11" s="18">
        <v>3975</v>
      </c>
      <c r="X11" s="18">
        <v>3757</v>
      </c>
      <c r="Y11" s="18">
        <v>269</v>
      </c>
      <c r="Z11" s="1">
        <f t="shared" si="10"/>
        <v>0.54500000000000004</v>
      </c>
      <c r="AA11" s="3">
        <f t="shared" si="3"/>
        <v>17.513020833333336</v>
      </c>
      <c r="AB11" s="17">
        <f t="shared" si="11"/>
        <v>545</v>
      </c>
      <c r="BT11" s="4"/>
      <c r="BU11" s="5"/>
    </row>
    <row r="12" spans="1:73">
      <c r="B12" s="18">
        <v>4046</v>
      </c>
      <c r="C12" s="18">
        <v>3998</v>
      </c>
      <c r="D12" s="18">
        <v>298</v>
      </c>
      <c r="E12" s="1">
        <f t="shared" si="4"/>
        <v>0.12</v>
      </c>
      <c r="F12" s="3">
        <f t="shared" si="0"/>
        <v>14.501216545012166</v>
      </c>
      <c r="G12" s="17">
        <f t="shared" si="5"/>
        <v>120</v>
      </c>
      <c r="I12" s="18">
        <v>4040</v>
      </c>
      <c r="J12" s="18">
        <v>3981</v>
      </c>
      <c r="K12" s="18">
        <v>298</v>
      </c>
      <c r="L12" s="1">
        <f t="shared" si="6"/>
        <v>0.14749999999999999</v>
      </c>
      <c r="M12" s="3">
        <f t="shared" si="1"/>
        <v>14.622178606476938</v>
      </c>
      <c r="N12" s="17">
        <f t="shared" si="7"/>
        <v>147.5</v>
      </c>
      <c r="P12" s="18">
        <v>3986</v>
      </c>
      <c r="Q12" s="18">
        <v>3856</v>
      </c>
      <c r="R12" s="18">
        <v>298</v>
      </c>
      <c r="S12" s="1">
        <f t="shared" si="8"/>
        <v>0.32500000000000001</v>
      </c>
      <c r="T12" s="3">
        <f t="shared" si="2"/>
        <v>15.717299578059071</v>
      </c>
      <c r="U12" s="17">
        <f t="shared" si="9"/>
        <v>325</v>
      </c>
      <c r="W12" s="18">
        <v>3965</v>
      </c>
      <c r="X12" s="18">
        <v>3745</v>
      </c>
      <c r="Y12" s="18">
        <v>298</v>
      </c>
      <c r="Z12" s="1">
        <f t="shared" si="10"/>
        <v>0.55000000000000004</v>
      </c>
      <c r="AA12" s="3">
        <f t="shared" si="3"/>
        <v>19.401041666666664</v>
      </c>
      <c r="AB12" s="17">
        <f t="shared" si="11"/>
        <v>550</v>
      </c>
      <c r="BT12" s="4"/>
      <c r="BU12" s="5"/>
    </row>
    <row r="13" spans="1:73">
      <c r="B13" s="18">
        <v>4033</v>
      </c>
      <c r="C13" s="18">
        <v>3985</v>
      </c>
      <c r="D13" s="18">
        <v>328</v>
      </c>
      <c r="E13" s="1">
        <f t="shared" si="4"/>
        <v>0.12</v>
      </c>
      <c r="F13" s="3">
        <f t="shared" si="0"/>
        <v>15.961070559610704</v>
      </c>
      <c r="G13" s="17">
        <f t="shared" si="5"/>
        <v>120</v>
      </c>
      <c r="I13" s="18">
        <v>4026</v>
      </c>
      <c r="J13" s="18">
        <v>3967</v>
      </c>
      <c r="K13" s="18">
        <v>328</v>
      </c>
      <c r="L13" s="1">
        <f t="shared" si="6"/>
        <v>0.14749999999999999</v>
      </c>
      <c r="M13" s="3">
        <f t="shared" si="1"/>
        <v>16.094210009813541</v>
      </c>
      <c r="N13" s="17">
        <f t="shared" si="7"/>
        <v>147.5</v>
      </c>
      <c r="P13" s="18">
        <v>3978</v>
      </c>
      <c r="Q13" s="18">
        <v>3845</v>
      </c>
      <c r="R13" s="18">
        <v>328</v>
      </c>
      <c r="S13" s="1">
        <f t="shared" si="8"/>
        <v>0.33250000000000002</v>
      </c>
      <c r="T13" s="3">
        <f t="shared" si="2"/>
        <v>17.299578059071731</v>
      </c>
      <c r="U13" s="17">
        <f t="shared" si="9"/>
        <v>332.5</v>
      </c>
      <c r="W13" s="18">
        <v>3955</v>
      </c>
      <c r="X13" s="18">
        <v>3733</v>
      </c>
      <c r="Y13" s="18">
        <v>328</v>
      </c>
      <c r="Z13" s="1">
        <f t="shared" si="10"/>
        <v>0.55500000000000005</v>
      </c>
      <c r="AA13" s="3">
        <f t="shared" si="3"/>
        <v>21.354166666666664</v>
      </c>
      <c r="AB13" s="17">
        <f t="shared" si="11"/>
        <v>555</v>
      </c>
      <c r="BT13" s="4"/>
      <c r="BU13" s="5"/>
    </row>
    <row r="14" spans="1:73">
      <c r="B14" s="18">
        <v>4021</v>
      </c>
      <c r="C14" s="18">
        <v>3973</v>
      </c>
      <c r="D14" s="18">
        <v>358</v>
      </c>
      <c r="E14" s="1">
        <f t="shared" si="4"/>
        <v>0.12</v>
      </c>
      <c r="F14" s="3">
        <f t="shared" si="0"/>
        <v>17.420924574209245</v>
      </c>
      <c r="G14" s="17">
        <f t="shared" si="5"/>
        <v>120</v>
      </c>
      <c r="I14" s="18">
        <v>4014</v>
      </c>
      <c r="J14" s="18">
        <v>3954</v>
      </c>
      <c r="K14" s="18">
        <v>358</v>
      </c>
      <c r="L14" s="1">
        <f t="shared" si="6"/>
        <v>0.15</v>
      </c>
      <c r="M14" s="3">
        <f t="shared" si="1"/>
        <v>17.566241413150145</v>
      </c>
      <c r="N14" s="17">
        <f t="shared" si="7"/>
        <v>150</v>
      </c>
      <c r="P14" s="18">
        <v>3970</v>
      </c>
      <c r="Q14" s="18">
        <v>3835</v>
      </c>
      <c r="R14" s="18">
        <v>358</v>
      </c>
      <c r="S14" s="1">
        <f t="shared" si="8"/>
        <v>0.33750000000000002</v>
      </c>
      <c r="T14" s="3">
        <f t="shared" si="2"/>
        <v>18.881856540084389</v>
      </c>
      <c r="U14" s="17">
        <f t="shared" si="9"/>
        <v>337.5</v>
      </c>
      <c r="W14" s="18">
        <v>3944</v>
      </c>
      <c r="X14" s="18">
        <v>3722</v>
      </c>
      <c r="Y14" s="18">
        <v>358</v>
      </c>
      <c r="Z14" s="1">
        <f t="shared" si="10"/>
        <v>0.55500000000000005</v>
      </c>
      <c r="AA14" s="3">
        <f t="shared" si="3"/>
        <v>23.307291666666664</v>
      </c>
      <c r="AB14" s="17">
        <f t="shared" si="11"/>
        <v>555</v>
      </c>
      <c r="BT14" s="4"/>
      <c r="BU14" s="5"/>
    </row>
    <row r="15" spans="1:73">
      <c r="B15" s="18">
        <v>4010</v>
      </c>
      <c r="C15" s="18">
        <v>3961</v>
      </c>
      <c r="D15" s="18">
        <v>388</v>
      </c>
      <c r="E15" s="1">
        <f t="shared" si="4"/>
        <v>0.1225</v>
      </c>
      <c r="F15" s="3">
        <f t="shared" si="0"/>
        <v>18.880778588807786</v>
      </c>
      <c r="G15" s="17">
        <f t="shared" si="5"/>
        <v>122.5</v>
      </c>
      <c r="I15" s="18">
        <v>4003</v>
      </c>
      <c r="J15" s="18">
        <v>3942</v>
      </c>
      <c r="K15" s="18">
        <v>388</v>
      </c>
      <c r="L15" s="1">
        <f t="shared" si="6"/>
        <v>0.1525</v>
      </c>
      <c r="M15" s="3">
        <f t="shared" si="1"/>
        <v>19.038272816486749</v>
      </c>
      <c r="N15" s="17">
        <f t="shared" si="7"/>
        <v>152.5</v>
      </c>
      <c r="P15" s="18">
        <v>3961</v>
      </c>
      <c r="Q15" s="18">
        <v>3826</v>
      </c>
      <c r="R15" s="18">
        <v>388</v>
      </c>
      <c r="S15" s="1">
        <f t="shared" si="8"/>
        <v>0.33750000000000002</v>
      </c>
      <c r="T15" s="3">
        <f t="shared" si="2"/>
        <v>20.464135021097047</v>
      </c>
      <c r="U15" s="17">
        <f t="shared" si="9"/>
        <v>337.5</v>
      </c>
      <c r="W15" s="18">
        <v>3932</v>
      </c>
      <c r="X15" s="18">
        <v>3710</v>
      </c>
      <c r="Y15" s="18">
        <v>388</v>
      </c>
      <c r="Z15" s="1">
        <f t="shared" si="10"/>
        <v>0.55500000000000005</v>
      </c>
      <c r="AA15" s="3">
        <f t="shared" si="3"/>
        <v>25.260416666666668</v>
      </c>
      <c r="AB15" s="17">
        <f t="shared" si="11"/>
        <v>555</v>
      </c>
    </row>
    <row r="16" spans="1:73">
      <c r="B16" s="18">
        <v>3999</v>
      </c>
      <c r="C16" s="18">
        <v>3950</v>
      </c>
      <c r="D16" s="18">
        <v>418</v>
      </c>
      <c r="E16" s="1">
        <f t="shared" si="4"/>
        <v>0.1225</v>
      </c>
      <c r="F16" s="3">
        <f t="shared" si="0"/>
        <v>20.340632603406323</v>
      </c>
      <c r="G16" s="17">
        <f t="shared" si="5"/>
        <v>122.5</v>
      </c>
      <c r="I16" s="18">
        <v>3993</v>
      </c>
      <c r="J16" s="18">
        <v>3931</v>
      </c>
      <c r="K16" s="18">
        <v>418</v>
      </c>
      <c r="L16" s="1">
        <f t="shared" si="6"/>
        <v>0.155</v>
      </c>
      <c r="M16" s="3">
        <f t="shared" si="1"/>
        <v>20.510304219823354</v>
      </c>
      <c r="N16" s="17">
        <f t="shared" si="7"/>
        <v>155</v>
      </c>
      <c r="P16" s="18">
        <v>3951</v>
      </c>
      <c r="Q16" s="18">
        <v>3816</v>
      </c>
      <c r="R16" s="18">
        <v>418</v>
      </c>
      <c r="S16" s="1">
        <f t="shared" si="8"/>
        <v>0.33750000000000002</v>
      </c>
      <c r="T16" s="3">
        <f t="shared" si="2"/>
        <v>22.046413502109704</v>
      </c>
      <c r="U16" s="17">
        <f t="shared" si="9"/>
        <v>337.5</v>
      </c>
      <c r="W16" s="18">
        <v>3920</v>
      </c>
      <c r="X16" s="18">
        <v>3698</v>
      </c>
      <c r="Y16" s="18">
        <v>418</v>
      </c>
      <c r="Z16" s="1">
        <f t="shared" si="10"/>
        <v>0.55500000000000005</v>
      </c>
      <c r="AA16" s="3">
        <f t="shared" si="3"/>
        <v>27.213541666666668</v>
      </c>
      <c r="AB16" s="17">
        <f t="shared" si="11"/>
        <v>555</v>
      </c>
    </row>
    <row r="17" spans="2:28">
      <c r="B17" s="18">
        <v>3988</v>
      </c>
      <c r="C17" s="18">
        <v>3939</v>
      </c>
      <c r="D17" s="18">
        <v>448</v>
      </c>
      <c r="E17" s="1">
        <f t="shared" si="4"/>
        <v>0.1225</v>
      </c>
      <c r="F17" s="3">
        <f t="shared" si="0"/>
        <v>21.800486618004868</v>
      </c>
      <c r="G17" s="17">
        <f t="shared" si="5"/>
        <v>122.5</v>
      </c>
      <c r="I17" s="18">
        <v>3983</v>
      </c>
      <c r="J17" s="18">
        <v>3920</v>
      </c>
      <c r="K17" s="18">
        <v>448</v>
      </c>
      <c r="L17" s="1">
        <f t="shared" si="6"/>
        <v>0.1575</v>
      </c>
      <c r="M17" s="3">
        <f t="shared" si="1"/>
        <v>21.982335623159958</v>
      </c>
      <c r="N17" s="17">
        <f t="shared" si="7"/>
        <v>157.5</v>
      </c>
      <c r="P17" s="18">
        <v>3943</v>
      </c>
      <c r="Q17" s="18">
        <v>3806</v>
      </c>
      <c r="R17" s="18">
        <v>448</v>
      </c>
      <c r="S17" s="1">
        <f t="shared" si="8"/>
        <v>0.34250000000000003</v>
      </c>
      <c r="T17" s="3">
        <f t="shared" si="2"/>
        <v>23.628691983122362</v>
      </c>
      <c r="U17" s="17">
        <f t="shared" si="9"/>
        <v>342.5</v>
      </c>
      <c r="W17" s="18">
        <v>3907</v>
      </c>
      <c r="X17" s="18">
        <v>3688</v>
      </c>
      <c r="Y17" s="18">
        <v>448</v>
      </c>
      <c r="Z17" s="1">
        <f t="shared" si="10"/>
        <v>0.54749999999999999</v>
      </c>
      <c r="AA17" s="3">
        <f t="shared" si="3"/>
        <v>29.166666666666668</v>
      </c>
      <c r="AB17" s="17">
        <f t="shared" si="11"/>
        <v>547.5</v>
      </c>
    </row>
    <row r="18" spans="2:28">
      <c r="B18" s="18">
        <v>3978</v>
      </c>
      <c r="C18" s="18">
        <v>3928</v>
      </c>
      <c r="D18" s="18">
        <v>478</v>
      </c>
      <c r="E18" s="1">
        <f t="shared" si="4"/>
        <v>0.125</v>
      </c>
      <c r="F18" s="3">
        <f t="shared" si="0"/>
        <v>23.260340632603409</v>
      </c>
      <c r="G18" s="17">
        <f t="shared" si="5"/>
        <v>125</v>
      </c>
      <c r="I18" s="18">
        <v>3973</v>
      </c>
      <c r="J18" s="18">
        <v>3910</v>
      </c>
      <c r="K18" s="18">
        <v>478</v>
      </c>
      <c r="L18" s="1">
        <f t="shared" si="6"/>
        <v>0.1575</v>
      </c>
      <c r="M18" s="3">
        <f t="shared" si="1"/>
        <v>23.454367026496563</v>
      </c>
      <c r="N18" s="17">
        <f t="shared" si="7"/>
        <v>157.5</v>
      </c>
      <c r="P18" s="18">
        <v>3934</v>
      </c>
      <c r="Q18" s="18">
        <v>3796</v>
      </c>
      <c r="R18" s="18">
        <v>478</v>
      </c>
      <c r="S18" s="1">
        <f t="shared" si="8"/>
        <v>0.34499999999999997</v>
      </c>
      <c r="T18" s="3">
        <f t="shared" si="2"/>
        <v>25.21097046413502</v>
      </c>
      <c r="U18" s="17">
        <f t="shared" si="9"/>
        <v>345</v>
      </c>
      <c r="W18" s="18">
        <v>3894</v>
      </c>
      <c r="X18" s="18">
        <v>3677</v>
      </c>
      <c r="Y18" s="18">
        <v>478</v>
      </c>
      <c r="Z18" s="1">
        <f t="shared" si="10"/>
        <v>0.54249999999999998</v>
      </c>
      <c r="AA18" s="3">
        <f t="shared" si="3"/>
        <v>31.119791666666668</v>
      </c>
      <c r="AB18" s="17">
        <f t="shared" si="11"/>
        <v>542.5</v>
      </c>
    </row>
    <row r="19" spans="2:28">
      <c r="B19" s="18">
        <v>3967</v>
      </c>
      <c r="C19" s="18">
        <v>3918</v>
      </c>
      <c r="D19" s="18">
        <v>507</v>
      </c>
      <c r="E19" s="1">
        <f t="shared" si="4"/>
        <v>0.1225</v>
      </c>
      <c r="F19" s="3">
        <f t="shared" si="0"/>
        <v>24.671532846715326</v>
      </c>
      <c r="G19" s="17">
        <f t="shared" si="5"/>
        <v>122.5</v>
      </c>
      <c r="I19" s="18">
        <v>3964</v>
      </c>
      <c r="J19" s="18">
        <v>3900</v>
      </c>
      <c r="K19" s="18">
        <v>507</v>
      </c>
      <c r="L19" s="1">
        <f t="shared" si="6"/>
        <v>0.16</v>
      </c>
      <c r="M19" s="3">
        <f t="shared" si="1"/>
        <v>24.877330716388617</v>
      </c>
      <c r="N19" s="17">
        <f t="shared" si="7"/>
        <v>160</v>
      </c>
      <c r="P19" s="18">
        <v>3925</v>
      </c>
      <c r="Q19" s="18">
        <v>3786</v>
      </c>
      <c r="R19" s="18">
        <v>507</v>
      </c>
      <c r="S19" s="1">
        <f t="shared" si="8"/>
        <v>0.34749999999999998</v>
      </c>
      <c r="T19" s="3">
        <f t="shared" si="2"/>
        <v>26.740506329113924</v>
      </c>
      <c r="U19" s="17">
        <f t="shared" si="9"/>
        <v>347.5</v>
      </c>
      <c r="W19" s="18">
        <v>3884</v>
      </c>
      <c r="X19" s="18">
        <v>3667</v>
      </c>
      <c r="Y19" s="18">
        <v>507</v>
      </c>
      <c r="Z19" s="1">
        <f t="shared" si="10"/>
        <v>0.54249999999999998</v>
      </c>
      <c r="AA19" s="3">
        <f t="shared" si="3"/>
        <v>33.0078125</v>
      </c>
      <c r="AB19" s="17">
        <f t="shared" si="11"/>
        <v>542.5</v>
      </c>
    </row>
    <row r="20" spans="2:28">
      <c r="B20" s="18">
        <v>3958</v>
      </c>
      <c r="C20" s="18">
        <v>3908</v>
      </c>
      <c r="D20" s="18">
        <v>537</v>
      </c>
      <c r="E20" s="1">
        <f t="shared" si="4"/>
        <v>0.125</v>
      </c>
      <c r="F20" s="3">
        <f t="shared" si="0"/>
        <v>26.131386861313871</v>
      </c>
      <c r="G20" s="17">
        <f t="shared" si="5"/>
        <v>125</v>
      </c>
      <c r="I20" s="18">
        <v>3955</v>
      </c>
      <c r="J20" s="18">
        <v>3889</v>
      </c>
      <c r="K20" s="18">
        <v>537</v>
      </c>
      <c r="L20" s="1">
        <f t="shared" si="6"/>
        <v>0.16500000000000001</v>
      </c>
      <c r="M20" s="3">
        <f t="shared" si="1"/>
        <v>26.349362119725221</v>
      </c>
      <c r="N20" s="17">
        <f t="shared" si="7"/>
        <v>165</v>
      </c>
      <c r="P20" s="18">
        <v>3916</v>
      </c>
      <c r="Q20" s="18">
        <v>3777</v>
      </c>
      <c r="R20" s="18">
        <v>537</v>
      </c>
      <c r="S20" s="1">
        <f t="shared" si="8"/>
        <v>0.34749999999999998</v>
      </c>
      <c r="T20" s="3">
        <f t="shared" si="2"/>
        <v>28.322784810126585</v>
      </c>
      <c r="U20" s="17">
        <f t="shared" si="9"/>
        <v>347.5</v>
      </c>
      <c r="W20" s="18">
        <v>3874</v>
      </c>
      <c r="X20" s="18">
        <v>3657</v>
      </c>
      <c r="Y20" s="18">
        <v>537</v>
      </c>
      <c r="Z20" s="1">
        <f t="shared" si="10"/>
        <v>0.54249999999999998</v>
      </c>
      <c r="AA20" s="3">
        <f t="shared" si="3"/>
        <v>34.9609375</v>
      </c>
      <c r="AB20" s="17">
        <f t="shared" si="11"/>
        <v>542.5</v>
      </c>
    </row>
    <row r="21" spans="2:28">
      <c r="B21" s="18">
        <v>3948</v>
      </c>
      <c r="C21" s="18">
        <v>3898</v>
      </c>
      <c r="D21" s="18">
        <v>567</v>
      </c>
      <c r="E21" s="1">
        <f t="shared" si="4"/>
        <v>0.125</v>
      </c>
      <c r="F21" s="3">
        <f t="shared" si="0"/>
        <v>27.591240875912408</v>
      </c>
      <c r="G21" s="17">
        <f t="shared" si="5"/>
        <v>125</v>
      </c>
      <c r="I21" s="18">
        <v>3945</v>
      </c>
      <c r="J21" s="18">
        <v>3879</v>
      </c>
      <c r="K21" s="18">
        <v>567</v>
      </c>
      <c r="L21" s="1">
        <f t="shared" si="6"/>
        <v>0.16500000000000001</v>
      </c>
      <c r="M21" s="3">
        <f t="shared" si="1"/>
        <v>27.821393523061825</v>
      </c>
      <c r="N21" s="17">
        <f t="shared" si="7"/>
        <v>165</v>
      </c>
      <c r="P21" s="18">
        <v>3906</v>
      </c>
      <c r="Q21" s="18">
        <v>3768</v>
      </c>
      <c r="R21" s="18">
        <v>567</v>
      </c>
      <c r="S21" s="1">
        <f t="shared" si="8"/>
        <v>0.34499999999999997</v>
      </c>
      <c r="T21" s="3">
        <f t="shared" si="2"/>
        <v>29.905063291139239</v>
      </c>
      <c r="U21" s="17">
        <f t="shared" si="9"/>
        <v>345</v>
      </c>
      <c r="W21" s="18">
        <v>3865</v>
      </c>
      <c r="X21" s="18">
        <v>3647</v>
      </c>
      <c r="Y21" s="18">
        <v>567</v>
      </c>
      <c r="Z21" s="1">
        <f t="shared" si="10"/>
        <v>0.54500000000000004</v>
      </c>
      <c r="AA21" s="3">
        <f t="shared" si="3"/>
        <v>36.9140625</v>
      </c>
      <c r="AB21" s="17">
        <f t="shared" si="11"/>
        <v>545</v>
      </c>
    </row>
    <row r="22" spans="2:28">
      <c r="B22" s="18">
        <v>3939</v>
      </c>
      <c r="C22" s="18">
        <v>3888</v>
      </c>
      <c r="D22" s="18">
        <v>597</v>
      </c>
      <c r="E22" s="1">
        <f t="shared" si="4"/>
        <v>0.1275</v>
      </c>
      <c r="F22" s="3">
        <f t="shared" si="0"/>
        <v>29.051094890510949</v>
      </c>
      <c r="G22" s="17">
        <f t="shared" si="5"/>
        <v>127.5</v>
      </c>
      <c r="I22" s="18">
        <v>3936</v>
      </c>
      <c r="J22" s="18">
        <v>3870</v>
      </c>
      <c r="K22" s="18">
        <v>597</v>
      </c>
      <c r="L22" s="1">
        <f t="shared" si="6"/>
        <v>0.16500000000000001</v>
      </c>
      <c r="M22" s="3">
        <f t="shared" si="1"/>
        <v>29.29342492639843</v>
      </c>
      <c r="N22" s="17">
        <f t="shared" si="7"/>
        <v>165</v>
      </c>
      <c r="P22" s="18">
        <v>3895</v>
      </c>
      <c r="Q22" s="18">
        <v>3759</v>
      </c>
      <c r="R22" s="18">
        <v>597</v>
      </c>
      <c r="S22" s="1">
        <f t="shared" si="8"/>
        <v>0.34</v>
      </c>
      <c r="T22" s="3">
        <f t="shared" si="2"/>
        <v>31.4873417721519</v>
      </c>
      <c r="U22" s="17">
        <f t="shared" si="9"/>
        <v>340</v>
      </c>
      <c r="W22" s="18">
        <v>3857</v>
      </c>
      <c r="X22" s="18">
        <v>3639</v>
      </c>
      <c r="Y22" s="18">
        <v>597</v>
      </c>
      <c r="Z22" s="1">
        <f t="shared" si="10"/>
        <v>0.54500000000000004</v>
      </c>
      <c r="AA22" s="3">
        <f t="shared" si="3"/>
        <v>38.8671875</v>
      </c>
      <c r="AB22" s="17">
        <f t="shared" si="11"/>
        <v>545</v>
      </c>
    </row>
    <row r="23" spans="2:28">
      <c r="B23" s="18">
        <v>3930</v>
      </c>
      <c r="C23" s="18">
        <v>3878</v>
      </c>
      <c r="D23" s="18">
        <v>627</v>
      </c>
      <c r="E23" s="1">
        <f t="shared" si="4"/>
        <v>0.13</v>
      </c>
      <c r="F23" s="3">
        <f t="shared" si="0"/>
        <v>30.51094890510949</v>
      </c>
      <c r="G23" s="17">
        <f t="shared" si="5"/>
        <v>130</v>
      </c>
      <c r="I23" s="18">
        <v>3928</v>
      </c>
      <c r="J23" s="18">
        <v>3860</v>
      </c>
      <c r="K23" s="18">
        <v>627</v>
      </c>
      <c r="L23" s="1">
        <f t="shared" si="6"/>
        <v>0.17</v>
      </c>
      <c r="M23" s="3">
        <f t="shared" si="1"/>
        <v>30.765456329735034</v>
      </c>
      <c r="N23" s="17">
        <f t="shared" si="7"/>
        <v>170</v>
      </c>
      <c r="P23" s="18">
        <v>3884</v>
      </c>
      <c r="Q23" s="18">
        <v>3750</v>
      </c>
      <c r="R23" s="18">
        <v>627</v>
      </c>
      <c r="S23" s="1">
        <f t="shared" si="8"/>
        <v>0.33500000000000002</v>
      </c>
      <c r="T23" s="3">
        <f t="shared" si="2"/>
        <v>33.069620253164558</v>
      </c>
      <c r="U23" s="17">
        <f t="shared" si="9"/>
        <v>335</v>
      </c>
      <c r="W23" s="18">
        <v>3849</v>
      </c>
      <c r="X23" s="18">
        <v>3630</v>
      </c>
      <c r="Y23" s="18">
        <v>627</v>
      </c>
      <c r="Z23" s="1">
        <f t="shared" si="10"/>
        <v>0.54749999999999999</v>
      </c>
      <c r="AA23" s="3">
        <f t="shared" si="3"/>
        <v>40.8203125</v>
      </c>
      <c r="AB23" s="17">
        <f t="shared" si="11"/>
        <v>547.5</v>
      </c>
    </row>
    <row r="24" spans="2:28">
      <c r="B24" s="18">
        <v>3922</v>
      </c>
      <c r="C24" s="18">
        <v>3869</v>
      </c>
      <c r="D24" s="18">
        <v>657</v>
      </c>
      <c r="E24" s="1">
        <f t="shared" si="4"/>
        <v>0.13250000000000001</v>
      </c>
      <c r="F24" s="3">
        <f t="shared" si="0"/>
        <v>31.970802919708031</v>
      </c>
      <c r="G24" s="17">
        <f t="shared" si="5"/>
        <v>132.5</v>
      </c>
      <c r="I24" s="18">
        <v>3919</v>
      </c>
      <c r="J24" s="18">
        <v>3851</v>
      </c>
      <c r="K24" s="18">
        <v>657</v>
      </c>
      <c r="L24" s="1">
        <f t="shared" si="6"/>
        <v>0.17</v>
      </c>
      <c r="M24" s="3">
        <f t="shared" si="1"/>
        <v>32.237487733071639</v>
      </c>
      <c r="N24" s="17">
        <f t="shared" si="7"/>
        <v>170</v>
      </c>
      <c r="P24" s="18">
        <v>3872</v>
      </c>
      <c r="Q24" s="18">
        <v>3740</v>
      </c>
      <c r="R24" s="18">
        <v>657</v>
      </c>
      <c r="S24" s="1">
        <f t="shared" si="8"/>
        <v>0.33</v>
      </c>
      <c r="T24" s="3">
        <f t="shared" si="2"/>
        <v>34.651898734177216</v>
      </c>
      <c r="U24" s="17">
        <f t="shared" si="9"/>
        <v>330</v>
      </c>
      <c r="W24" s="18">
        <v>3842</v>
      </c>
      <c r="X24" s="18">
        <v>3621</v>
      </c>
      <c r="Y24" s="18">
        <v>657</v>
      </c>
      <c r="Z24" s="1">
        <f t="shared" si="10"/>
        <v>0.55249999999999999</v>
      </c>
      <c r="AA24" s="3">
        <f t="shared" si="3"/>
        <v>42.7734375</v>
      </c>
      <c r="AB24" s="17">
        <f t="shared" si="11"/>
        <v>552.5</v>
      </c>
    </row>
    <row r="25" spans="2:28">
      <c r="B25" s="18">
        <v>3913</v>
      </c>
      <c r="C25" s="18">
        <v>3859</v>
      </c>
      <c r="D25" s="18">
        <v>686</v>
      </c>
      <c r="E25" s="1">
        <f t="shared" si="4"/>
        <v>0.13500000000000001</v>
      </c>
      <c r="F25" s="3">
        <f t="shared" si="0"/>
        <v>33.381995133819956</v>
      </c>
      <c r="G25" s="17">
        <f t="shared" si="5"/>
        <v>135</v>
      </c>
      <c r="I25" s="18">
        <v>3911</v>
      </c>
      <c r="J25" s="18">
        <v>3842</v>
      </c>
      <c r="K25" s="18">
        <v>686</v>
      </c>
      <c r="L25" s="1">
        <f t="shared" si="6"/>
        <v>0.17249999999999999</v>
      </c>
      <c r="M25" s="3">
        <f t="shared" si="1"/>
        <v>33.660451422963689</v>
      </c>
      <c r="N25" s="17">
        <f t="shared" si="7"/>
        <v>172.5</v>
      </c>
      <c r="P25" s="18">
        <v>3861</v>
      </c>
      <c r="Q25" s="18">
        <v>3732</v>
      </c>
      <c r="R25" s="18">
        <v>686</v>
      </c>
      <c r="S25" s="1">
        <f t="shared" si="8"/>
        <v>0.32250000000000001</v>
      </c>
      <c r="T25" s="3">
        <f t="shared" si="2"/>
        <v>36.18143459915612</v>
      </c>
      <c r="U25" s="17">
        <f t="shared" si="9"/>
        <v>322.5</v>
      </c>
      <c r="W25" s="18">
        <v>3836</v>
      </c>
      <c r="X25" s="18">
        <v>3614</v>
      </c>
      <c r="Y25" s="18">
        <v>686</v>
      </c>
      <c r="Z25" s="1">
        <f t="shared" si="10"/>
        <v>0.55500000000000005</v>
      </c>
      <c r="AA25" s="3">
        <f t="shared" si="3"/>
        <v>44.661458333333329</v>
      </c>
      <c r="AB25" s="17">
        <f t="shared" si="11"/>
        <v>555</v>
      </c>
    </row>
    <row r="26" spans="2:28">
      <c r="B26" s="18">
        <v>3905</v>
      </c>
      <c r="C26" s="18">
        <v>3850</v>
      </c>
      <c r="D26" s="18">
        <v>716</v>
      </c>
      <c r="E26" s="1">
        <f t="shared" si="4"/>
        <v>0.13750000000000001</v>
      </c>
      <c r="F26" s="3">
        <f t="shared" si="0"/>
        <v>34.84184914841849</v>
      </c>
      <c r="G26" s="17">
        <f t="shared" si="5"/>
        <v>137.5</v>
      </c>
      <c r="I26" s="18">
        <v>3901</v>
      </c>
      <c r="J26" s="18">
        <v>3833</v>
      </c>
      <c r="K26" s="18">
        <v>716</v>
      </c>
      <c r="L26" s="1">
        <f t="shared" si="6"/>
        <v>0.17</v>
      </c>
      <c r="M26" s="3">
        <f t="shared" si="1"/>
        <v>35.13248282630029</v>
      </c>
      <c r="N26" s="17">
        <f t="shared" si="7"/>
        <v>170</v>
      </c>
      <c r="P26" s="18">
        <v>3852</v>
      </c>
      <c r="Q26" s="18">
        <v>3724</v>
      </c>
      <c r="R26" s="18">
        <v>716</v>
      </c>
      <c r="S26" s="1">
        <f t="shared" si="8"/>
        <v>0.32</v>
      </c>
      <c r="T26" s="3">
        <f t="shared" si="2"/>
        <v>37.763713080168777</v>
      </c>
      <c r="U26" s="17">
        <f t="shared" si="9"/>
        <v>320</v>
      </c>
      <c r="W26" s="18">
        <v>3829</v>
      </c>
      <c r="X26" s="18">
        <v>3606</v>
      </c>
      <c r="Y26" s="18">
        <v>716</v>
      </c>
      <c r="Z26" s="1">
        <f t="shared" si="10"/>
        <v>0.5575</v>
      </c>
      <c r="AA26" s="3">
        <f t="shared" si="3"/>
        <v>46.614583333333329</v>
      </c>
      <c r="AB26" s="17">
        <f t="shared" si="11"/>
        <v>557.5</v>
      </c>
    </row>
    <row r="27" spans="2:28">
      <c r="B27" s="18">
        <v>3896</v>
      </c>
      <c r="C27" s="18">
        <v>3841</v>
      </c>
      <c r="D27" s="18">
        <v>746</v>
      </c>
      <c r="E27" s="1">
        <f t="shared" si="4"/>
        <v>0.13750000000000001</v>
      </c>
      <c r="F27" s="3">
        <f t="shared" si="0"/>
        <v>36.301703163017031</v>
      </c>
      <c r="G27" s="17">
        <f t="shared" si="5"/>
        <v>137.5</v>
      </c>
      <c r="I27" s="18">
        <v>3892</v>
      </c>
      <c r="J27" s="18">
        <v>3823</v>
      </c>
      <c r="K27" s="18">
        <v>746</v>
      </c>
      <c r="L27" s="1">
        <f t="shared" si="6"/>
        <v>0.17249999999999999</v>
      </c>
      <c r="M27" s="3">
        <f t="shared" si="1"/>
        <v>36.604514229636898</v>
      </c>
      <c r="N27" s="17">
        <f t="shared" si="7"/>
        <v>172.5</v>
      </c>
      <c r="P27" s="18">
        <v>3842</v>
      </c>
      <c r="Q27" s="18">
        <v>3717</v>
      </c>
      <c r="R27" s="18">
        <v>746</v>
      </c>
      <c r="S27" s="1">
        <f t="shared" si="8"/>
        <v>0.3125</v>
      </c>
      <c r="T27" s="3">
        <f t="shared" si="2"/>
        <v>39.345991561181435</v>
      </c>
      <c r="U27" s="17">
        <f t="shared" si="9"/>
        <v>312.5</v>
      </c>
      <c r="W27" s="18">
        <v>3824</v>
      </c>
      <c r="X27" s="18">
        <v>3600</v>
      </c>
      <c r="Y27" s="18">
        <v>746</v>
      </c>
      <c r="Z27" s="1">
        <f t="shared" si="10"/>
        <v>0.56000000000000005</v>
      </c>
      <c r="AA27" s="3">
        <f t="shared" si="3"/>
        <v>48.567708333333329</v>
      </c>
      <c r="AB27" s="17">
        <f t="shared" si="11"/>
        <v>560</v>
      </c>
    </row>
    <row r="28" spans="2:28">
      <c r="B28" s="18">
        <v>3887</v>
      </c>
      <c r="C28" s="18">
        <v>3831</v>
      </c>
      <c r="D28" s="18">
        <v>776</v>
      </c>
      <c r="E28" s="1">
        <f t="shared" si="4"/>
        <v>0.14000000000000001</v>
      </c>
      <c r="F28" s="3">
        <f t="shared" si="0"/>
        <v>37.761557177615572</v>
      </c>
      <c r="G28" s="17">
        <f t="shared" si="5"/>
        <v>140</v>
      </c>
      <c r="I28" s="18">
        <v>3881</v>
      </c>
      <c r="J28" s="18">
        <v>3814</v>
      </c>
      <c r="K28" s="18">
        <v>776</v>
      </c>
      <c r="L28" s="1">
        <f t="shared" si="6"/>
        <v>0.16750000000000001</v>
      </c>
      <c r="M28" s="3">
        <f t="shared" si="1"/>
        <v>38.076545632973499</v>
      </c>
      <c r="N28" s="17">
        <f t="shared" si="7"/>
        <v>167.5</v>
      </c>
      <c r="P28" s="18">
        <v>3836</v>
      </c>
      <c r="Q28" s="18">
        <v>3710</v>
      </c>
      <c r="R28" s="18">
        <v>776</v>
      </c>
      <c r="S28" s="1">
        <f t="shared" si="8"/>
        <v>0.315</v>
      </c>
      <c r="T28" s="3">
        <f t="shared" si="2"/>
        <v>40.928270042194093</v>
      </c>
      <c r="U28" s="17">
        <f t="shared" si="9"/>
        <v>315</v>
      </c>
      <c r="W28" s="18">
        <v>3819</v>
      </c>
      <c r="X28" s="18">
        <v>3593</v>
      </c>
      <c r="Y28" s="18">
        <v>776</v>
      </c>
      <c r="Z28" s="1">
        <f t="shared" si="10"/>
        <v>0.56499999999999995</v>
      </c>
      <c r="AA28" s="3">
        <f t="shared" si="3"/>
        <v>50.520833333333336</v>
      </c>
      <c r="AB28" s="17">
        <f t="shared" si="11"/>
        <v>565</v>
      </c>
    </row>
    <row r="29" spans="2:28">
      <c r="B29" s="18">
        <v>3875</v>
      </c>
      <c r="C29" s="18">
        <v>3822</v>
      </c>
      <c r="D29" s="18">
        <v>806</v>
      </c>
      <c r="E29" s="1">
        <f t="shared" si="4"/>
        <v>0.13250000000000001</v>
      </c>
      <c r="F29" s="3">
        <f t="shared" si="0"/>
        <v>39.221411192214113</v>
      </c>
      <c r="G29" s="17">
        <f t="shared" si="5"/>
        <v>132.5</v>
      </c>
      <c r="I29" s="18">
        <v>3867</v>
      </c>
      <c r="J29" s="18">
        <v>3804</v>
      </c>
      <c r="K29" s="18">
        <v>806</v>
      </c>
      <c r="L29" s="1">
        <f t="shared" si="6"/>
        <v>0.1575</v>
      </c>
      <c r="M29" s="3">
        <f t="shared" si="1"/>
        <v>39.548577036310107</v>
      </c>
      <c r="N29" s="17">
        <f t="shared" si="7"/>
        <v>157.5</v>
      </c>
      <c r="P29" s="18">
        <v>3829</v>
      </c>
      <c r="Q29" s="18">
        <v>3704</v>
      </c>
      <c r="R29" s="18">
        <v>806</v>
      </c>
      <c r="S29" s="1">
        <f t="shared" si="8"/>
        <v>0.3125</v>
      </c>
      <c r="T29" s="3">
        <f t="shared" si="2"/>
        <v>42.510548523206751</v>
      </c>
      <c r="U29" s="17">
        <f t="shared" si="9"/>
        <v>312.5</v>
      </c>
      <c r="W29" s="18">
        <v>3813</v>
      </c>
      <c r="X29" s="18">
        <v>3585</v>
      </c>
      <c r="Y29" s="18">
        <v>806</v>
      </c>
      <c r="Z29" s="1">
        <f t="shared" si="10"/>
        <v>0.56999999999999995</v>
      </c>
      <c r="AA29" s="3">
        <f t="shared" si="3"/>
        <v>52.473958333333336</v>
      </c>
      <c r="AB29" s="17">
        <f t="shared" si="11"/>
        <v>570</v>
      </c>
    </row>
    <row r="30" spans="2:28">
      <c r="B30" s="18">
        <v>3861</v>
      </c>
      <c r="C30" s="18">
        <v>3810</v>
      </c>
      <c r="D30" s="18">
        <v>836</v>
      </c>
      <c r="E30" s="1">
        <f t="shared" si="4"/>
        <v>0.1275</v>
      </c>
      <c r="F30" s="3">
        <f t="shared" si="0"/>
        <v>40.681265206812647</v>
      </c>
      <c r="G30" s="17">
        <f t="shared" si="5"/>
        <v>127.5</v>
      </c>
      <c r="I30" s="18">
        <v>3856</v>
      </c>
      <c r="J30" s="18">
        <v>3795</v>
      </c>
      <c r="K30" s="18">
        <v>836</v>
      </c>
      <c r="L30" s="1">
        <f t="shared" si="6"/>
        <v>0.1525</v>
      </c>
      <c r="M30" s="3">
        <f t="shared" si="1"/>
        <v>41.020608439646708</v>
      </c>
      <c r="N30" s="17">
        <f t="shared" si="7"/>
        <v>152.5</v>
      </c>
      <c r="P30" s="18">
        <v>3824</v>
      </c>
      <c r="Q30" s="18">
        <v>3697</v>
      </c>
      <c r="R30" s="18">
        <v>836</v>
      </c>
      <c r="S30" s="1">
        <f t="shared" si="8"/>
        <v>0.3175</v>
      </c>
      <c r="T30" s="3">
        <f t="shared" si="2"/>
        <v>44.092827004219409</v>
      </c>
      <c r="U30" s="17">
        <f t="shared" si="9"/>
        <v>317.5</v>
      </c>
      <c r="W30" s="18">
        <v>3807</v>
      </c>
      <c r="X30" s="18">
        <v>3580</v>
      </c>
      <c r="Y30" s="18">
        <v>836</v>
      </c>
      <c r="Z30" s="1">
        <f t="shared" si="10"/>
        <v>0.5675</v>
      </c>
      <c r="AA30" s="3">
        <f t="shared" si="3"/>
        <v>54.427083333333336</v>
      </c>
      <c r="AB30" s="17">
        <f t="shared" si="11"/>
        <v>567.5</v>
      </c>
    </row>
    <row r="31" spans="2:28">
      <c r="B31" s="18">
        <v>3848</v>
      </c>
      <c r="C31" s="18">
        <v>3800</v>
      </c>
      <c r="D31" s="18">
        <v>866</v>
      </c>
      <c r="E31" s="1">
        <f t="shared" si="4"/>
        <v>0.12</v>
      </c>
      <c r="F31" s="3">
        <f t="shared" si="0"/>
        <v>42.141119221411195</v>
      </c>
      <c r="G31" s="17">
        <f t="shared" si="5"/>
        <v>120</v>
      </c>
      <c r="I31" s="18">
        <v>3846</v>
      </c>
      <c r="J31" s="18">
        <v>3787</v>
      </c>
      <c r="K31" s="18">
        <v>866</v>
      </c>
      <c r="L31" s="1">
        <f t="shared" si="6"/>
        <v>0.14749999999999999</v>
      </c>
      <c r="M31" s="3">
        <f t="shared" si="1"/>
        <v>42.492639842983316</v>
      </c>
      <c r="N31" s="17">
        <f t="shared" si="7"/>
        <v>147.5</v>
      </c>
      <c r="P31" s="18">
        <v>3819</v>
      </c>
      <c r="Q31" s="18">
        <v>3691</v>
      </c>
      <c r="R31" s="18">
        <v>866</v>
      </c>
      <c r="S31" s="1">
        <f t="shared" si="8"/>
        <v>0.32</v>
      </c>
      <c r="T31" s="3">
        <f t="shared" si="2"/>
        <v>45.675105485232066</v>
      </c>
      <c r="U31" s="17">
        <f t="shared" si="9"/>
        <v>320</v>
      </c>
      <c r="W31" s="18">
        <v>3802</v>
      </c>
      <c r="X31" s="18">
        <v>3572</v>
      </c>
      <c r="Y31" s="18">
        <v>866</v>
      </c>
      <c r="Z31" s="1">
        <f t="shared" si="10"/>
        <v>0.57499999999999996</v>
      </c>
      <c r="AA31" s="3">
        <f t="shared" si="3"/>
        <v>56.380208333333336</v>
      </c>
      <c r="AB31" s="17">
        <f t="shared" si="11"/>
        <v>575</v>
      </c>
    </row>
    <row r="32" spans="2:28">
      <c r="B32" s="18">
        <v>3839</v>
      </c>
      <c r="C32" s="18">
        <v>3791</v>
      </c>
      <c r="D32" s="18">
        <v>896</v>
      </c>
      <c r="E32" s="1">
        <f t="shared" si="4"/>
        <v>0.12</v>
      </c>
      <c r="F32" s="3">
        <f t="shared" si="0"/>
        <v>43.600973236009736</v>
      </c>
      <c r="G32" s="17">
        <f t="shared" si="5"/>
        <v>120</v>
      </c>
      <c r="I32" s="18">
        <v>3837</v>
      </c>
      <c r="J32" s="18">
        <v>3780</v>
      </c>
      <c r="K32" s="18">
        <v>895</v>
      </c>
      <c r="L32" s="1">
        <f t="shared" si="6"/>
        <v>0.14249999999999999</v>
      </c>
      <c r="M32" s="3">
        <f t="shared" si="1"/>
        <v>43.915603532875366</v>
      </c>
      <c r="N32" s="17">
        <f t="shared" si="7"/>
        <v>142.5</v>
      </c>
      <c r="P32" s="18">
        <v>3813</v>
      </c>
      <c r="Q32" s="18">
        <v>3685</v>
      </c>
      <c r="R32" s="18">
        <v>895</v>
      </c>
      <c r="S32" s="1">
        <f t="shared" si="8"/>
        <v>0.32</v>
      </c>
      <c r="T32" s="3">
        <f t="shared" si="2"/>
        <v>47.20464135021097</v>
      </c>
      <c r="U32" s="17">
        <f t="shared" si="9"/>
        <v>320</v>
      </c>
      <c r="W32" s="18">
        <v>3797</v>
      </c>
      <c r="X32" s="18">
        <v>3566</v>
      </c>
      <c r="Y32" s="18">
        <v>895</v>
      </c>
      <c r="Z32" s="1">
        <f t="shared" si="10"/>
        <v>0.57750000000000001</v>
      </c>
      <c r="AA32" s="3">
        <f t="shared" si="3"/>
        <v>58.268229166666664</v>
      </c>
      <c r="AB32" s="17">
        <f t="shared" si="11"/>
        <v>577.5</v>
      </c>
    </row>
    <row r="33" spans="2:28">
      <c r="B33" s="18">
        <v>3832</v>
      </c>
      <c r="C33" s="18">
        <v>3784</v>
      </c>
      <c r="D33" s="18">
        <v>925</v>
      </c>
      <c r="E33" s="1">
        <f t="shared" si="4"/>
        <v>0.12</v>
      </c>
      <c r="F33" s="3">
        <f t="shared" si="0"/>
        <v>45.012165450121657</v>
      </c>
      <c r="G33" s="17">
        <f t="shared" si="5"/>
        <v>120</v>
      </c>
      <c r="I33" s="18">
        <v>3831</v>
      </c>
      <c r="J33" s="18">
        <v>3774</v>
      </c>
      <c r="K33" s="18">
        <v>925</v>
      </c>
      <c r="L33" s="1">
        <f t="shared" si="6"/>
        <v>0.14249999999999999</v>
      </c>
      <c r="M33" s="3">
        <f t="shared" si="1"/>
        <v>45.387634936211974</v>
      </c>
      <c r="N33" s="17">
        <f t="shared" si="7"/>
        <v>142.5</v>
      </c>
      <c r="P33" s="18">
        <v>3807</v>
      </c>
      <c r="Q33" s="18">
        <v>3680</v>
      </c>
      <c r="R33" s="18">
        <v>925</v>
      </c>
      <c r="S33" s="1">
        <f t="shared" si="8"/>
        <v>0.3175</v>
      </c>
      <c r="T33" s="3">
        <f t="shared" si="2"/>
        <v>48.786919831223628</v>
      </c>
      <c r="U33" s="17">
        <f t="shared" si="9"/>
        <v>317.5</v>
      </c>
      <c r="W33" s="18">
        <v>3791</v>
      </c>
      <c r="X33" s="18">
        <v>3560</v>
      </c>
      <c r="Y33" s="18">
        <v>925</v>
      </c>
      <c r="Z33" s="1">
        <f t="shared" si="10"/>
        <v>0.57750000000000001</v>
      </c>
      <c r="AA33" s="3">
        <f t="shared" si="3"/>
        <v>60.221354166666664</v>
      </c>
      <c r="AB33" s="17">
        <f t="shared" si="11"/>
        <v>577.5</v>
      </c>
    </row>
    <row r="34" spans="2:28">
      <c r="B34" s="18">
        <v>3825</v>
      </c>
      <c r="C34" s="18">
        <v>3778</v>
      </c>
      <c r="D34" s="18">
        <v>955</v>
      </c>
      <c r="E34" s="1">
        <f t="shared" si="4"/>
        <v>0.11749999999999999</v>
      </c>
      <c r="F34" s="3">
        <f t="shared" ref="F34:F56" si="12">D34/$D$80*100</f>
        <v>46.472019464720191</v>
      </c>
      <c r="G34" s="17">
        <f t="shared" si="5"/>
        <v>117.5</v>
      </c>
      <c r="I34" s="18">
        <v>3824</v>
      </c>
      <c r="J34" s="18">
        <v>3767</v>
      </c>
      <c r="K34" s="18">
        <v>955</v>
      </c>
      <c r="L34" s="1">
        <f t="shared" si="6"/>
        <v>0.14249999999999999</v>
      </c>
      <c r="M34" s="3">
        <f t="shared" ref="M34:M57" si="13">K34/$K$80*100</f>
        <v>46.859666339548575</v>
      </c>
      <c r="N34" s="17">
        <f t="shared" si="7"/>
        <v>142.5</v>
      </c>
      <c r="P34" s="18">
        <v>3804</v>
      </c>
      <c r="Q34" s="18">
        <v>3675</v>
      </c>
      <c r="R34" s="18">
        <v>955</v>
      </c>
      <c r="S34" s="1">
        <f t="shared" si="8"/>
        <v>0.32250000000000001</v>
      </c>
      <c r="T34" s="3">
        <f t="shared" ref="T34:T56" si="14">R34/$R$80*100</f>
        <v>50.369198312236286</v>
      </c>
      <c r="U34" s="17">
        <f t="shared" si="9"/>
        <v>322.5</v>
      </c>
      <c r="W34" s="18">
        <v>3787</v>
      </c>
      <c r="X34" s="18">
        <v>3553</v>
      </c>
      <c r="Y34" s="18">
        <v>955</v>
      </c>
      <c r="Z34" s="1">
        <f t="shared" si="10"/>
        <v>0.58499999999999996</v>
      </c>
      <c r="AA34" s="3">
        <f t="shared" ref="AA34:AA57" si="15">(Y34)/$Y$80*100</f>
        <v>62.174479166666664</v>
      </c>
      <c r="AB34" s="17">
        <f t="shared" si="11"/>
        <v>585</v>
      </c>
    </row>
    <row r="35" spans="2:28">
      <c r="B35" s="18">
        <v>3820</v>
      </c>
      <c r="C35" s="18">
        <v>3773</v>
      </c>
      <c r="D35" s="18">
        <v>985</v>
      </c>
      <c r="E35" s="1">
        <f t="shared" si="4"/>
        <v>0.11749999999999999</v>
      </c>
      <c r="F35" s="3">
        <f t="shared" si="12"/>
        <v>47.931873479318739</v>
      </c>
      <c r="G35" s="17">
        <f t="shared" si="5"/>
        <v>117.5</v>
      </c>
      <c r="I35" s="18">
        <v>3819</v>
      </c>
      <c r="J35" s="18">
        <v>3762</v>
      </c>
      <c r="K35" s="18">
        <v>985</v>
      </c>
      <c r="L35" s="1">
        <f t="shared" si="6"/>
        <v>0.14249999999999999</v>
      </c>
      <c r="M35" s="3">
        <f t="shared" si="13"/>
        <v>48.331697742885183</v>
      </c>
      <c r="N35" s="17">
        <f t="shared" si="7"/>
        <v>142.5</v>
      </c>
      <c r="P35" s="18">
        <v>3800</v>
      </c>
      <c r="Q35" s="18">
        <v>3669</v>
      </c>
      <c r="R35" s="18">
        <v>985</v>
      </c>
      <c r="S35" s="1">
        <f t="shared" si="8"/>
        <v>0.32750000000000001</v>
      </c>
      <c r="T35" s="3">
        <f t="shared" si="14"/>
        <v>51.951476793248943</v>
      </c>
      <c r="U35" s="17">
        <f t="shared" si="9"/>
        <v>327.5</v>
      </c>
      <c r="W35" s="18">
        <v>3782</v>
      </c>
      <c r="X35" s="18">
        <v>3547</v>
      </c>
      <c r="Y35" s="18">
        <v>985</v>
      </c>
      <c r="Z35" s="1">
        <f t="shared" si="10"/>
        <v>0.58750000000000002</v>
      </c>
      <c r="AA35" s="3">
        <f t="shared" si="15"/>
        <v>64.127604166666657</v>
      </c>
      <c r="AB35" s="17">
        <f t="shared" si="11"/>
        <v>587.5</v>
      </c>
    </row>
    <row r="36" spans="2:28">
      <c r="B36" s="18">
        <v>3813</v>
      </c>
      <c r="C36" s="18">
        <v>3766</v>
      </c>
      <c r="D36" s="18">
        <v>1015</v>
      </c>
      <c r="E36" s="1">
        <f t="shared" si="4"/>
        <v>0.11749999999999999</v>
      </c>
      <c r="F36" s="3">
        <f t="shared" si="12"/>
        <v>49.391727493917273</v>
      </c>
      <c r="G36" s="17">
        <f t="shared" si="5"/>
        <v>117.5</v>
      </c>
      <c r="I36" s="18">
        <v>3813</v>
      </c>
      <c r="J36" s="18">
        <v>3757</v>
      </c>
      <c r="K36" s="18">
        <v>1015</v>
      </c>
      <c r="L36" s="1">
        <f t="shared" si="6"/>
        <v>0.14000000000000001</v>
      </c>
      <c r="M36" s="3">
        <f t="shared" si="13"/>
        <v>49.803729146221784</v>
      </c>
      <c r="N36" s="17">
        <f t="shared" si="7"/>
        <v>140</v>
      </c>
      <c r="P36" s="18">
        <v>3797</v>
      </c>
      <c r="Q36" s="18">
        <v>3666</v>
      </c>
      <c r="R36" s="18">
        <v>1015</v>
      </c>
      <c r="S36" s="1">
        <f t="shared" si="8"/>
        <v>0.32750000000000001</v>
      </c>
      <c r="T36" s="3">
        <f t="shared" si="14"/>
        <v>53.533755274261608</v>
      </c>
      <c r="U36" s="17">
        <f t="shared" si="9"/>
        <v>327.5</v>
      </c>
      <c r="W36" s="18">
        <v>3776</v>
      </c>
      <c r="X36" s="18">
        <v>3541</v>
      </c>
      <c r="Y36" s="18">
        <v>1015</v>
      </c>
      <c r="Z36" s="1">
        <f t="shared" si="10"/>
        <v>0.58750000000000002</v>
      </c>
      <c r="AA36" s="3">
        <f t="shared" si="15"/>
        <v>66.080729166666657</v>
      </c>
      <c r="AB36" s="17">
        <f t="shared" si="11"/>
        <v>587.5</v>
      </c>
    </row>
    <row r="37" spans="2:28">
      <c r="B37" s="18">
        <v>3809</v>
      </c>
      <c r="C37" s="18">
        <v>3762</v>
      </c>
      <c r="D37" s="18">
        <v>1045</v>
      </c>
      <c r="E37" s="1">
        <f t="shared" si="4"/>
        <v>0.11749999999999999</v>
      </c>
      <c r="F37" s="3">
        <f t="shared" si="12"/>
        <v>50.851581508515821</v>
      </c>
      <c r="G37" s="17">
        <f t="shared" si="5"/>
        <v>117.5</v>
      </c>
      <c r="I37" s="18">
        <v>3809</v>
      </c>
      <c r="J37" s="18">
        <v>3752</v>
      </c>
      <c r="K37" s="18">
        <v>1045</v>
      </c>
      <c r="L37" s="1">
        <f t="shared" si="6"/>
        <v>0.14249999999999999</v>
      </c>
      <c r="M37" s="3">
        <f t="shared" si="13"/>
        <v>51.275760549558392</v>
      </c>
      <c r="N37" s="17">
        <f t="shared" si="7"/>
        <v>142.5</v>
      </c>
      <c r="P37" s="18">
        <v>3794</v>
      </c>
      <c r="Q37" s="18">
        <v>3661</v>
      </c>
      <c r="R37" s="18">
        <v>1045</v>
      </c>
      <c r="S37" s="1">
        <f t="shared" si="8"/>
        <v>0.33250000000000002</v>
      </c>
      <c r="T37" s="3">
        <f t="shared" si="14"/>
        <v>55.116033755274266</v>
      </c>
      <c r="U37" s="17">
        <f t="shared" si="9"/>
        <v>332.5</v>
      </c>
      <c r="W37" s="18">
        <v>3772</v>
      </c>
      <c r="X37" s="18">
        <v>3536</v>
      </c>
      <c r="Y37" s="18">
        <v>1045</v>
      </c>
      <c r="Z37" s="1">
        <f t="shared" si="10"/>
        <v>0.59</v>
      </c>
      <c r="AA37" s="3">
        <f t="shared" si="15"/>
        <v>68.033854166666657</v>
      </c>
      <c r="AB37" s="17">
        <f t="shared" si="11"/>
        <v>590</v>
      </c>
    </row>
    <row r="38" spans="2:28">
      <c r="B38" s="18">
        <v>3804</v>
      </c>
      <c r="C38" s="18">
        <v>3757</v>
      </c>
      <c r="D38" s="18">
        <v>1075</v>
      </c>
      <c r="E38" s="1">
        <f t="shared" si="4"/>
        <v>0.11749999999999999</v>
      </c>
      <c r="F38" s="3">
        <f t="shared" si="12"/>
        <v>52.311435523114355</v>
      </c>
      <c r="G38" s="17">
        <f t="shared" si="5"/>
        <v>117.5</v>
      </c>
      <c r="I38" s="18">
        <v>3804</v>
      </c>
      <c r="J38" s="18">
        <v>3747</v>
      </c>
      <c r="K38" s="18">
        <v>1074</v>
      </c>
      <c r="L38" s="1">
        <f t="shared" si="6"/>
        <v>0.14249999999999999</v>
      </c>
      <c r="M38" s="3">
        <f t="shared" si="13"/>
        <v>52.698724239450442</v>
      </c>
      <c r="N38" s="17">
        <f t="shared" si="7"/>
        <v>142.5</v>
      </c>
      <c r="P38" s="18">
        <v>3791</v>
      </c>
      <c r="Q38" s="18">
        <v>3657</v>
      </c>
      <c r="R38" s="18">
        <v>1074</v>
      </c>
      <c r="S38" s="1">
        <f t="shared" si="8"/>
        <v>0.33500000000000002</v>
      </c>
      <c r="T38" s="3">
        <f t="shared" si="14"/>
        <v>56.64556962025317</v>
      </c>
      <c r="U38" s="17">
        <f t="shared" si="9"/>
        <v>335</v>
      </c>
      <c r="W38" s="18">
        <v>3768</v>
      </c>
      <c r="X38" s="18">
        <v>3529</v>
      </c>
      <c r="Y38" s="18">
        <v>1074</v>
      </c>
      <c r="Z38" s="1">
        <f t="shared" si="10"/>
        <v>0.59750000000000003</v>
      </c>
      <c r="AA38" s="3">
        <f t="shared" si="15"/>
        <v>69.921875</v>
      </c>
      <c r="AB38" s="17">
        <f t="shared" si="11"/>
        <v>597.5</v>
      </c>
    </row>
    <row r="39" spans="2:28">
      <c r="B39" s="18">
        <v>3800</v>
      </c>
      <c r="C39" s="18">
        <v>3752</v>
      </c>
      <c r="D39" s="18">
        <v>1104</v>
      </c>
      <c r="E39" s="1">
        <f t="shared" si="4"/>
        <v>0.12</v>
      </c>
      <c r="F39" s="3">
        <f t="shared" si="12"/>
        <v>53.722627737226283</v>
      </c>
      <c r="G39" s="17">
        <f t="shared" si="5"/>
        <v>120</v>
      </c>
      <c r="I39" s="18">
        <v>3800</v>
      </c>
      <c r="J39" s="18">
        <v>3743</v>
      </c>
      <c r="K39" s="18">
        <v>1104</v>
      </c>
      <c r="L39" s="1">
        <f t="shared" si="6"/>
        <v>0.14249999999999999</v>
      </c>
      <c r="M39" s="3">
        <f t="shared" si="13"/>
        <v>54.17075564278705</v>
      </c>
      <c r="N39" s="17">
        <f t="shared" si="7"/>
        <v>142.5</v>
      </c>
      <c r="P39" s="18">
        <v>3787</v>
      </c>
      <c r="Q39" s="18">
        <v>3654</v>
      </c>
      <c r="R39" s="18">
        <v>1104</v>
      </c>
      <c r="S39" s="1">
        <f t="shared" si="8"/>
        <v>0.33250000000000002</v>
      </c>
      <c r="T39" s="3">
        <f t="shared" si="14"/>
        <v>58.22784810126582</v>
      </c>
      <c r="U39" s="17">
        <f t="shared" si="9"/>
        <v>332.5</v>
      </c>
      <c r="W39" s="18">
        <v>3762</v>
      </c>
      <c r="X39" s="18">
        <v>3524</v>
      </c>
      <c r="Y39" s="18">
        <v>1104</v>
      </c>
      <c r="Z39" s="1">
        <f t="shared" si="10"/>
        <v>0.59499999999999997</v>
      </c>
      <c r="AA39" s="3">
        <f t="shared" si="15"/>
        <v>71.875</v>
      </c>
      <c r="AB39" s="17">
        <f t="shared" si="11"/>
        <v>595</v>
      </c>
    </row>
    <row r="40" spans="2:28">
      <c r="B40" s="18">
        <v>3795</v>
      </c>
      <c r="C40" s="18">
        <v>3748</v>
      </c>
      <c r="D40" s="18">
        <v>1134</v>
      </c>
      <c r="E40" s="1">
        <f t="shared" si="4"/>
        <v>0.11749999999999999</v>
      </c>
      <c r="F40" s="3">
        <f t="shared" si="12"/>
        <v>55.182481751824817</v>
      </c>
      <c r="G40" s="17">
        <f t="shared" si="5"/>
        <v>117.5</v>
      </c>
      <c r="I40" s="18">
        <v>3796</v>
      </c>
      <c r="J40" s="18">
        <v>3739</v>
      </c>
      <c r="K40" s="18">
        <v>1134</v>
      </c>
      <c r="L40" s="1">
        <f t="shared" si="6"/>
        <v>0.14249999999999999</v>
      </c>
      <c r="M40" s="3">
        <f t="shared" si="13"/>
        <v>55.642787046123651</v>
      </c>
      <c r="N40" s="17">
        <f t="shared" si="7"/>
        <v>142.5</v>
      </c>
      <c r="P40" s="18">
        <v>3785</v>
      </c>
      <c r="Q40" s="18">
        <v>3650</v>
      </c>
      <c r="R40" s="18">
        <v>1134</v>
      </c>
      <c r="S40" s="1">
        <f t="shared" si="8"/>
        <v>0.33750000000000002</v>
      </c>
      <c r="T40" s="3">
        <f t="shared" si="14"/>
        <v>59.810126582278478</v>
      </c>
      <c r="U40" s="17">
        <f t="shared" si="9"/>
        <v>337.5</v>
      </c>
      <c r="W40" s="18">
        <v>3756</v>
      </c>
      <c r="X40" s="18">
        <v>3517</v>
      </c>
      <c r="Y40" s="18">
        <v>1134</v>
      </c>
      <c r="Z40" s="1">
        <f t="shared" si="10"/>
        <v>0.59750000000000003</v>
      </c>
      <c r="AA40" s="3">
        <f t="shared" si="15"/>
        <v>73.828125</v>
      </c>
      <c r="AB40" s="17">
        <f t="shared" si="11"/>
        <v>597.5</v>
      </c>
    </row>
    <row r="41" spans="2:28">
      <c r="B41" s="18">
        <v>3792</v>
      </c>
      <c r="C41" s="18">
        <v>3744</v>
      </c>
      <c r="D41" s="18">
        <v>1164</v>
      </c>
      <c r="E41" s="1">
        <f t="shared" si="4"/>
        <v>0.12</v>
      </c>
      <c r="F41" s="3">
        <f t="shared" si="12"/>
        <v>56.642335766423358</v>
      </c>
      <c r="G41" s="17">
        <f t="shared" si="5"/>
        <v>120</v>
      </c>
      <c r="I41" s="18">
        <v>3793</v>
      </c>
      <c r="J41" s="18">
        <v>3736</v>
      </c>
      <c r="K41" s="18">
        <v>1164</v>
      </c>
      <c r="L41" s="1">
        <f t="shared" si="6"/>
        <v>0.14249999999999999</v>
      </c>
      <c r="M41" s="3">
        <f t="shared" si="13"/>
        <v>57.114818449460259</v>
      </c>
      <c r="N41" s="17">
        <f t="shared" si="7"/>
        <v>142.5</v>
      </c>
      <c r="P41" s="18">
        <v>3783</v>
      </c>
      <c r="Q41" s="18">
        <v>3647</v>
      </c>
      <c r="R41" s="18">
        <v>1164</v>
      </c>
      <c r="S41" s="1">
        <f t="shared" si="8"/>
        <v>0.34</v>
      </c>
      <c r="T41" s="3">
        <f t="shared" si="14"/>
        <v>61.392405063291143</v>
      </c>
      <c r="U41" s="17">
        <f t="shared" si="9"/>
        <v>340</v>
      </c>
      <c r="W41" s="18">
        <v>3751</v>
      </c>
      <c r="X41" s="18">
        <v>3510</v>
      </c>
      <c r="Y41" s="18">
        <v>1164</v>
      </c>
      <c r="Z41" s="1">
        <f t="shared" si="10"/>
        <v>0.60250000000000004</v>
      </c>
      <c r="AA41" s="3">
        <f t="shared" si="15"/>
        <v>75.78125</v>
      </c>
      <c r="AB41" s="17">
        <f t="shared" si="11"/>
        <v>602.5</v>
      </c>
    </row>
    <row r="42" spans="2:28">
      <c r="B42" s="18">
        <v>3788</v>
      </c>
      <c r="C42" s="18">
        <v>3740</v>
      </c>
      <c r="D42" s="18">
        <v>1194</v>
      </c>
      <c r="E42" s="1">
        <f t="shared" si="4"/>
        <v>0.12</v>
      </c>
      <c r="F42" s="3">
        <f t="shared" si="12"/>
        <v>58.102189781021899</v>
      </c>
      <c r="G42" s="17">
        <f t="shared" si="5"/>
        <v>120</v>
      </c>
      <c r="I42" s="18">
        <v>3790</v>
      </c>
      <c r="J42" s="18">
        <v>3732</v>
      </c>
      <c r="K42" s="18">
        <v>1194</v>
      </c>
      <c r="L42" s="1">
        <f t="shared" si="6"/>
        <v>0.14499999999999999</v>
      </c>
      <c r="M42" s="3">
        <f t="shared" si="13"/>
        <v>58.58684985279686</v>
      </c>
      <c r="N42" s="17">
        <f t="shared" si="7"/>
        <v>145</v>
      </c>
      <c r="P42" s="18">
        <v>3780</v>
      </c>
      <c r="Q42" s="18">
        <v>3645</v>
      </c>
      <c r="R42" s="18">
        <v>1194</v>
      </c>
      <c r="S42" s="1">
        <f t="shared" si="8"/>
        <v>0.33750000000000002</v>
      </c>
      <c r="T42" s="3">
        <f t="shared" si="14"/>
        <v>62.974683544303801</v>
      </c>
      <c r="U42" s="17">
        <f t="shared" si="9"/>
        <v>337.5</v>
      </c>
      <c r="W42" s="18">
        <v>3744</v>
      </c>
      <c r="X42" s="18">
        <v>3504</v>
      </c>
      <c r="Y42" s="18">
        <v>1194</v>
      </c>
      <c r="Z42" s="1">
        <f t="shared" si="10"/>
        <v>0.6</v>
      </c>
      <c r="AA42" s="3">
        <f t="shared" si="15"/>
        <v>77.734375</v>
      </c>
      <c r="AB42" s="17">
        <f t="shared" si="11"/>
        <v>600</v>
      </c>
    </row>
    <row r="43" spans="2:28">
      <c r="B43" s="18">
        <v>3784</v>
      </c>
      <c r="C43" s="18">
        <v>3736</v>
      </c>
      <c r="D43" s="18">
        <v>1224</v>
      </c>
      <c r="E43" s="1">
        <f t="shared" si="4"/>
        <v>0.12</v>
      </c>
      <c r="F43" s="3">
        <f t="shared" si="12"/>
        <v>59.562043795620433</v>
      </c>
      <c r="G43" s="17">
        <f t="shared" si="5"/>
        <v>120</v>
      </c>
      <c r="I43" s="18">
        <v>3787</v>
      </c>
      <c r="J43" s="18">
        <v>3728</v>
      </c>
      <c r="K43" s="18">
        <v>1224</v>
      </c>
      <c r="L43" s="1">
        <f t="shared" si="6"/>
        <v>0.14749999999999999</v>
      </c>
      <c r="M43" s="3">
        <f t="shared" si="13"/>
        <v>60.058881256133468</v>
      </c>
      <c r="N43" s="17">
        <f t="shared" si="7"/>
        <v>147.5</v>
      </c>
      <c r="P43" s="18">
        <v>3778</v>
      </c>
      <c r="Q43" s="18">
        <v>3642</v>
      </c>
      <c r="R43" s="18">
        <v>1224</v>
      </c>
      <c r="S43" s="1">
        <f t="shared" si="8"/>
        <v>0.34</v>
      </c>
      <c r="T43" s="3">
        <f t="shared" si="14"/>
        <v>64.556962025316452</v>
      </c>
      <c r="U43" s="17">
        <f t="shared" si="9"/>
        <v>340</v>
      </c>
      <c r="W43" s="18">
        <v>3736</v>
      </c>
      <c r="X43" s="18">
        <v>3496</v>
      </c>
      <c r="Y43" s="18">
        <v>1224</v>
      </c>
      <c r="Z43" s="1">
        <f t="shared" si="10"/>
        <v>0.6</v>
      </c>
      <c r="AA43" s="3">
        <f t="shared" si="15"/>
        <v>79.6875</v>
      </c>
      <c r="AB43" s="17">
        <f t="shared" si="11"/>
        <v>600</v>
      </c>
    </row>
    <row r="44" spans="2:28">
      <c r="B44" s="18">
        <v>3782</v>
      </c>
      <c r="C44" s="18">
        <v>3733</v>
      </c>
      <c r="D44" s="18">
        <v>1254</v>
      </c>
      <c r="E44" s="1">
        <f t="shared" si="4"/>
        <v>0.1225</v>
      </c>
      <c r="F44" s="3">
        <f t="shared" si="12"/>
        <v>61.021897810218981</v>
      </c>
      <c r="G44" s="17">
        <f t="shared" si="5"/>
        <v>122.5</v>
      </c>
      <c r="I44" s="18">
        <v>3784</v>
      </c>
      <c r="J44" s="18">
        <v>3724</v>
      </c>
      <c r="K44" s="18">
        <v>1254</v>
      </c>
      <c r="L44" s="1">
        <f t="shared" si="6"/>
        <v>0.15</v>
      </c>
      <c r="M44" s="3">
        <f t="shared" si="13"/>
        <v>61.530912659470069</v>
      </c>
      <c r="N44" s="17">
        <f t="shared" si="7"/>
        <v>150</v>
      </c>
      <c r="P44" s="18">
        <v>3775</v>
      </c>
      <c r="Q44" s="18">
        <v>3639</v>
      </c>
      <c r="R44" s="18">
        <v>1254</v>
      </c>
      <c r="S44" s="1">
        <f t="shared" si="8"/>
        <v>0.34</v>
      </c>
      <c r="T44" s="3">
        <f t="shared" si="14"/>
        <v>66.139240506329116</v>
      </c>
      <c r="U44" s="17">
        <f t="shared" si="9"/>
        <v>340</v>
      </c>
      <c r="W44" s="18">
        <v>3729</v>
      </c>
      <c r="X44" s="18">
        <v>3486</v>
      </c>
      <c r="Y44" s="18">
        <v>1254</v>
      </c>
      <c r="Z44" s="1">
        <f t="shared" si="10"/>
        <v>0.60750000000000004</v>
      </c>
      <c r="AA44" s="3">
        <f t="shared" si="15"/>
        <v>81.640625</v>
      </c>
      <c r="AB44" s="17">
        <f t="shared" si="11"/>
        <v>607.5</v>
      </c>
    </row>
    <row r="45" spans="2:28">
      <c r="B45" s="18">
        <v>3779</v>
      </c>
      <c r="C45" s="18">
        <v>3730</v>
      </c>
      <c r="D45" s="18">
        <v>1284</v>
      </c>
      <c r="E45" s="1">
        <f t="shared" si="4"/>
        <v>0.1225</v>
      </c>
      <c r="F45" s="3">
        <f t="shared" si="12"/>
        <v>62.481751824817522</v>
      </c>
      <c r="G45" s="17">
        <f t="shared" si="5"/>
        <v>122.5</v>
      </c>
      <c r="I45" s="18">
        <v>3781</v>
      </c>
      <c r="J45" s="18">
        <v>3722</v>
      </c>
      <c r="K45" s="18">
        <v>1284</v>
      </c>
      <c r="L45" s="1">
        <f t="shared" si="6"/>
        <v>0.14749999999999999</v>
      </c>
      <c r="M45" s="3">
        <f t="shared" si="13"/>
        <v>63.002944062806677</v>
      </c>
      <c r="N45" s="17">
        <f t="shared" si="7"/>
        <v>147.5</v>
      </c>
      <c r="P45" s="18">
        <v>3774</v>
      </c>
      <c r="Q45" s="18">
        <v>3636</v>
      </c>
      <c r="R45" s="18">
        <v>1283</v>
      </c>
      <c r="S45" s="1">
        <f t="shared" si="8"/>
        <v>0.34499999999999997</v>
      </c>
      <c r="T45" s="3">
        <f t="shared" si="14"/>
        <v>67.668776371308013</v>
      </c>
      <c r="U45" s="17">
        <f t="shared" si="9"/>
        <v>345</v>
      </c>
      <c r="W45" s="18">
        <v>3721</v>
      </c>
      <c r="X45" s="18">
        <v>3477</v>
      </c>
      <c r="Y45" s="18">
        <v>1283</v>
      </c>
      <c r="Z45" s="1">
        <f t="shared" si="10"/>
        <v>0.61</v>
      </c>
      <c r="AA45" s="3">
        <f t="shared" si="15"/>
        <v>83.528645833333343</v>
      </c>
      <c r="AB45" s="17">
        <f t="shared" si="11"/>
        <v>610</v>
      </c>
    </row>
    <row r="46" spans="2:28">
      <c r="B46" s="18">
        <v>3777</v>
      </c>
      <c r="C46" s="18">
        <v>3726</v>
      </c>
      <c r="D46" s="18">
        <v>1313</v>
      </c>
      <c r="E46" s="1">
        <f t="shared" si="4"/>
        <v>0.1275</v>
      </c>
      <c r="F46" s="3">
        <f t="shared" si="12"/>
        <v>63.892944038929443</v>
      </c>
      <c r="G46" s="17">
        <f t="shared" si="5"/>
        <v>127.5</v>
      </c>
      <c r="I46" s="18">
        <v>3779</v>
      </c>
      <c r="J46" s="18">
        <v>3719</v>
      </c>
      <c r="K46" s="18">
        <v>1313</v>
      </c>
      <c r="L46" s="1">
        <f t="shared" si="6"/>
        <v>0.15</v>
      </c>
      <c r="M46" s="3">
        <f t="shared" si="13"/>
        <v>64.42590775269872</v>
      </c>
      <c r="N46" s="17">
        <f t="shared" si="7"/>
        <v>150</v>
      </c>
      <c r="P46" s="18">
        <v>3771</v>
      </c>
      <c r="Q46" s="18">
        <v>3634</v>
      </c>
      <c r="R46" s="18">
        <v>1313</v>
      </c>
      <c r="S46" s="1">
        <f t="shared" si="8"/>
        <v>0.34250000000000003</v>
      </c>
      <c r="T46" s="3">
        <f t="shared" si="14"/>
        <v>69.251054852320664</v>
      </c>
      <c r="U46" s="17">
        <f t="shared" si="9"/>
        <v>342.5</v>
      </c>
      <c r="W46" s="18">
        <v>3714</v>
      </c>
      <c r="X46" s="18">
        <v>3467</v>
      </c>
      <c r="Y46" s="18">
        <v>1313</v>
      </c>
      <c r="Z46" s="1">
        <f t="shared" si="10"/>
        <v>0.61750000000000005</v>
      </c>
      <c r="AA46" s="3">
        <f t="shared" si="15"/>
        <v>85.481770833333343</v>
      </c>
      <c r="AB46" s="17">
        <f t="shared" si="11"/>
        <v>617.5</v>
      </c>
    </row>
    <row r="47" spans="2:28">
      <c r="B47" s="18">
        <v>3774</v>
      </c>
      <c r="C47" s="18">
        <v>3723</v>
      </c>
      <c r="D47" s="18">
        <v>1343</v>
      </c>
      <c r="E47" s="1">
        <f t="shared" si="4"/>
        <v>0.1275</v>
      </c>
      <c r="F47" s="3">
        <f t="shared" si="12"/>
        <v>65.352798053527977</v>
      </c>
      <c r="G47" s="17">
        <f t="shared" si="5"/>
        <v>127.5</v>
      </c>
      <c r="I47" s="18">
        <v>3777</v>
      </c>
      <c r="J47" s="18">
        <v>3716</v>
      </c>
      <c r="K47" s="18">
        <v>1343</v>
      </c>
      <c r="L47" s="1">
        <f t="shared" si="6"/>
        <v>0.1525</v>
      </c>
      <c r="M47" s="3">
        <f t="shared" si="13"/>
        <v>65.897939156035321</v>
      </c>
      <c r="N47" s="17">
        <f t="shared" si="7"/>
        <v>152.5</v>
      </c>
      <c r="P47" s="18">
        <v>3768</v>
      </c>
      <c r="Q47" s="18">
        <v>3631</v>
      </c>
      <c r="R47" s="18">
        <v>1343</v>
      </c>
      <c r="S47" s="1">
        <f t="shared" si="8"/>
        <v>0.34250000000000003</v>
      </c>
      <c r="T47" s="3">
        <f t="shared" si="14"/>
        <v>70.833333333333343</v>
      </c>
      <c r="U47" s="17">
        <f t="shared" si="9"/>
        <v>342.5</v>
      </c>
      <c r="W47" s="18">
        <v>3708</v>
      </c>
      <c r="X47" s="18">
        <v>3455</v>
      </c>
      <c r="Y47" s="18">
        <v>1343</v>
      </c>
      <c r="Z47" s="1">
        <f t="shared" si="10"/>
        <v>0.63249999999999995</v>
      </c>
      <c r="AA47" s="3">
        <f t="shared" si="15"/>
        <v>87.434895833333343</v>
      </c>
      <c r="AB47" s="17">
        <f t="shared" si="11"/>
        <v>632.5</v>
      </c>
    </row>
    <row r="48" spans="2:28">
      <c r="B48" s="18">
        <v>3771</v>
      </c>
      <c r="C48" s="18">
        <v>3721</v>
      </c>
      <c r="D48" s="18">
        <v>1373</v>
      </c>
      <c r="E48" s="1">
        <f t="shared" si="4"/>
        <v>0.125</v>
      </c>
      <c r="F48" s="3">
        <f t="shared" si="12"/>
        <v>66.812652068126525</v>
      </c>
      <c r="G48" s="17">
        <f t="shared" si="5"/>
        <v>125</v>
      </c>
      <c r="I48" s="18">
        <v>3775</v>
      </c>
      <c r="J48" s="18">
        <v>3714</v>
      </c>
      <c r="K48" s="18">
        <v>1373</v>
      </c>
      <c r="L48" s="1">
        <f t="shared" si="6"/>
        <v>0.1525</v>
      </c>
      <c r="M48" s="3">
        <f t="shared" si="13"/>
        <v>67.369970559371922</v>
      </c>
      <c r="N48" s="17">
        <f t="shared" si="7"/>
        <v>152.5</v>
      </c>
      <c r="P48" s="18">
        <v>3765</v>
      </c>
      <c r="Q48" s="18">
        <v>3627</v>
      </c>
      <c r="R48" s="18">
        <v>1373</v>
      </c>
      <c r="S48" s="1">
        <f t="shared" si="8"/>
        <v>0.34499999999999997</v>
      </c>
      <c r="T48" s="3">
        <f t="shared" si="14"/>
        <v>72.415611814345993</v>
      </c>
      <c r="U48" s="17">
        <f t="shared" si="9"/>
        <v>345</v>
      </c>
      <c r="W48" s="18">
        <v>3703</v>
      </c>
      <c r="X48" s="18">
        <v>3440</v>
      </c>
      <c r="Y48" s="18">
        <v>1373</v>
      </c>
      <c r="Z48" s="1">
        <f t="shared" si="10"/>
        <v>0.65749999999999997</v>
      </c>
      <c r="AA48" s="3">
        <f t="shared" si="15"/>
        <v>89.388020833333343</v>
      </c>
      <c r="AB48" s="17">
        <f t="shared" si="11"/>
        <v>657.5</v>
      </c>
    </row>
    <row r="49" spans="2:28">
      <c r="B49" s="18">
        <v>3769</v>
      </c>
      <c r="C49" s="18">
        <v>3717</v>
      </c>
      <c r="D49" s="18">
        <v>1403</v>
      </c>
      <c r="E49" s="1">
        <f t="shared" si="4"/>
        <v>0.13</v>
      </c>
      <c r="F49" s="3">
        <f t="shared" si="12"/>
        <v>68.272506082725059</v>
      </c>
      <c r="G49" s="17">
        <f t="shared" si="5"/>
        <v>130</v>
      </c>
      <c r="I49" s="18">
        <v>3773</v>
      </c>
      <c r="J49" s="18">
        <v>3712</v>
      </c>
      <c r="K49" s="18">
        <v>1403</v>
      </c>
      <c r="L49" s="1">
        <f t="shared" si="6"/>
        <v>0.1525</v>
      </c>
      <c r="M49" s="3">
        <f t="shared" si="13"/>
        <v>68.842001962708537</v>
      </c>
      <c r="N49" s="17">
        <f t="shared" si="7"/>
        <v>152.5</v>
      </c>
      <c r="P49" s="18">
        <v>3761</v>
      </c>
      <c r="Q49" s="18">
        <v>3624</v>
      </c>
      <c r="R49" s="18">
        <v>1403</v>
      </c>
      <c r="S49" s="1">
        <f t="shared" si="8"/>
        <v>0.34250000000000003</v>
      </c>
      <c r="T49" s="3">
        <f t="shared" si="14"/>
        <v>73.997890295358644</v>
      </c>
      <c r="U49" s="17">
        <f t="shared" si="9"/>
        <v>342.5</v>
      </c>
      <c r="W49" s="18">
        <v>3692</v>
      </c>
      <c r="X49" s="18">
        <v>3419</v>
      </c>
      <c r="Y49" s="18">
        <v>1403</v>
      </c>
      <c r="Z49" s="1">
        <f t="shared" si="10"/>
        <v>0.6825</v>
      </c>
      <c r="AA49" s="3">
        <f t="shared" si="15"/>
        <v>91.341145833333343</v>
      </c>
      <c r="AB49" s="17">
        <f t="shared" si="11"/>
        <v>682.5</v>
      </c>
    </row>
    <row r="50" spans="2:28">
      <c r="B50" s="18">
        <v>3763</v>
      </c>
      <c r="C50" s="18">
        <v>3713</v>
      </c>
      <c r="D50" s="18">
        <v>1433</v>
      </c>
      <c r="E50" s="1">
        <f t="shared" si="4"/>
        <v>0.125</v>
      </c>
      <c r="F50" s="3">
        <f t="shared" si="12"/>
        <v>69.732360097323593</v>
      </c>
      <c r="G50" s="17">
        <f t="shared" si="5"/>
        <v>125</v>
      </c>
      <c r="I50" s="18">
        <v>3769</v>
      </c>
      <c r="J50" s="18">
        <v>3710</v>
      </c>
      <c r="K50" s="18">
        <v>1433</v>
      </c>
      <c r="L50" s="1">
        <f t="shared" si="6"/>
        <v>0.14749999999999999</v>
      </c>
      <c r="M50" s="3">
        <f t="shared" si="13"/>
        <v>70.314033366045152</v>
      </c>
      <c r="N50" s="17">
        <f t="shared" si="7"/>
        <v>147.5</v>
      </c>
      <c r="P50" s="18">
        <v>3757</v>
      </c>
      <c r="Q50" s="18">
        <v>3620</v>
      </c>
      <c r="R50" s="18">
        <v>1433</v>
      </c>
      <c r="S50" s="1">
        <f t="shared" si="8"/>
        <v>0.34250000000000003</v>
      </c>
      <c r="T50" s="3">
        <f t="shared" si="14"/>
        <v>75.580168776371309</v>
      </c>
      <c r="U50" s="17">
        <f t="shared" si="9"/>
        <v>342.5</v>
      </c>
      <c r="W50" s="18">
        <v>3672</v>
      </c>
      <c r="X50" s="18">
        <v>3391</v>
      </c>
      <c r="Y50" s="18">
        <v>1433</v>
      </c>
      <c r="Z50" s="1">
        <f t="shared" si="10"/>
        <v>0.70250000000000001</v>
      </c>
      <c r="AA50" s="3">
        <f t="shared" si="15"/>
        <v>93.294270833333343</v>
      </c>
      <c r="AB50" s="17">
        <f t="shared" si="11"/>
        <v>702.5</v>
      </c>
    </row>
    <row r="51" spans="2:28">
      <c r="B51" s="18">
        <v>3754</v>
      </c>
      <c r="C51" s="18">
        <v>3708</v>
      </c>
      <c r="D51" s="18">
        <v>1463</v>
      </c>
      <c r="E51" s="1">
        <f t="shared" si="4"/>
        <v>0.115</v>
      </c>
      <c r="F51" s="3">
        <f t="shared" si="12"/>
        <v>71.192214111922141</v>
      </c>
      <c r="G51" s="17">
        <f t="shared" si="5"/>
        <v>115</v>
      </c>
      <c r="I51" s="18">
        <v>3763</v>
      </c>
      <c r="J51" s="18">
        <v>3706</v>
      </c>
      <c r="K51" s="18">
        <v>1463</v>
      </c>
      <c r="L51" s="1">
        <f t="shared" si="6"/>
        <v>0.14249999999999999</v>
      </c>
      <c r="M51" s="3">
        <f t="shared" si="13"/>
        <v>71.786064769381753</v>
      </c>
      <c r="N51" s="17">
        <f t="shared" si="7"/>
        <v>142.5</v>
      </c>
      <c r="P51" s="18">
        <v>3753</v>
      </c>
      <c r="Q51" s="18">
        <v>3614</v>
      </c>
      <c r="R51" s="18">
        <v>1462</v>
      </c>
      <c r="S51" s="1">
        <f t="shared" si="8"/>
        <v>0.34749999999999998</v>
      </c>
      <c r="T51" s="3">
        <f t="shared" si="14"/>
        <v>77.109704641350206</v>
      </c>
      <c r="U51" s="17">
        <f t="shared" si="9"/>
        <v>347.5</v>
      </c>
      <c r="W51" s="18">
        <v>3634</v>
      </c>
      <c r="X51" s="18">
        <v>3347</v>
      </c>
      <c r="Y51" s="18">
        <v>1462</v>
      </c>
      <c r="Z51" s="1">
        <f t="shared" si="10"/>
        <v>0.71750000000000003</v>
      </c>
      <c r="AA51" s="3">
        <f t="shared" si="15"/>
        <v>95.182291666666657</v>
      </c>
      <c r="AB51" s="17">
        <f t="shared" si="11"/>
        <v>717.5</v>
      </c>
    </row>
    <row r="52" spans="2:28">
      <c r="B52" s="18">
        <v>3746</v>
      </c>
      <c r="C52" s="18">
        <v>3700</v>
      </c>
      <c r="D52" s="18">
        <v>1492</v>
      </c>
      <c r="E52" s="1">
        <f t="shared" si="4"/>
        <v>0.115</v>
      </c>
      <c r="F52" s="3">
        <f t="shared" si="12"/>
        <v>72.603406326034062</v>
      </c>
      <c r="G52" s="17">
        <f t="shared" si="5"/>
        <v>115</v>
      </c>
      <c r="I52" s="18">
        <v>3759</v>
      </c>
      <c r="J52" s="18">
        <v>3701</v>
      </c>
      <c r="K52" s="18">
        <v>1492</v>
      </c>
      <c r="L52" s="1">
        <f t="shared" si="6"/>
        <v>0.14499999999999999</v>
      </c>
      <c r="M52" s="3">
        <f t="shared" si="13"/>
        <v>73.209028459273796</v>
      </c>
      <c r="N52" s="17">
        <f t="shared" si="7"/>
        <v>145</v>
      </c>
      <c r="P52" s="18">
        <v>3748</v>
      </c>
      <c r="Q52" s="18">
        <v>3609</v>
      </c>
      <c r="R52" s="18">
        <v>1492</v>
      </c>
      <c r="S52" s="1">
        <f t="shared" si="8"/>
        <v>0.34749999999999998</v>
      </c>
      <c r="T52" s="3">
        <f t="shared" si="14"/>
        <v>78.691983122362871</v>
      </c>
      <c r="U52" s="17">
        <f t="shared" si="9"/>
        <v>347.5</v>
      </c>
      <c r="W52" s="18">
        <v>3570</v>
      </c>
      <c r="X52" s="18">
        <v>3275</v>
      </c>
      <c r="Y52" s="18">
        <v>1492</v>
      </c>
      <c r="Z52" s="1">
        <f t="shared" si="10"/>
        <v>0.73750000000000004</v>
      </c>
      <c r="AA52" s="3">
        <f t="shared" si="15"/>
        <v>97.135416666666657</v>
      </c>
      <c r="AB52" s="17">
        <f t="shared" si="11"/>
        <v>737.5</v>
      </c>
    </row>
    <row r="53" spans="2:28">
      <c r="B53" s="18">
        <v>3741</v>
      </c>
      <c r="C53" s="18">
        <v>3694</v>
      </c>
      <c r="D53" s="18">
        <v>1522</v>
      </c>
      <c r="E53" s="1">
        <f t="shared" si="4"/>
        <v>0.11749999999999999</v>
      </c>
      <c r="F53" s="3">
        <f t="shared" si="12"/>
        <v>74.06326034063261</v>
      </c>
      <c r="G53" s="17">
        <f t="shared" si="5"/>
        <v>117.5</v>
      </c>
      <c r="I53" s="18">
        <v>3753</v>
      </c>
      <c r="J53" s="18">
        <v>3697</v>
      </c>
      <c r="K53" s="18">
        <v>1522</v>
      </c>
      <c r="L53" s="1">
        <f t="shared" si="6"/>
        <v>0.14000000000000001</v>
      </c>
      <c r="M53" s="3">
        <f t="shared" si="13"/>
        <v>74.681059862610397</v>
      </c>
      <c r="N53" s="17">
        <f t="shared" si="7"/>
        <v>140</v>
      </c>
      <c r="P53" s="18">
        <v>3742</v>
      </c>
      <c r="Q53" s="18">
        <v>3603</v>
      </c>
      <c r="R53" s="18">
        <v>1522</v>
      </c>
      <c r="S53" s="1">
        <f t="shared" si="8"/>
        <v>0.34749999999999998</v>
      </c>
      <c r="T53" s="3">
        <f t="shared" si="14"/>
        <v>80.274261603375535</v>
      </c>
      <c r="U53" s="17">
        <f t="shared" si="9"/>
        <v>347.5</v>
      </c>
      <c r="W53" s="18">
        <v>3499</v>
      </c>
      <c r="X53" s="18">
        <v>3199</v>
      </c>
      <c r="Y53" s="18">
        <v>1515</v>
      </c>
      <c r="Z53" s="1">
        <f t="shared" si="10"/>
        <v>0.75</v>
      </c>
      <c r="AA53" s="3">
        <f t="shared" si="15"/>
        <v>98.6328125</v>
      </c>
      <c r="AB53" s="17">
        <f t="shared" si="11"/>
        <v>750</v>
      </c>
    </row>
    <row r="54" spans="2:28">
      <c r="B54" s="18">
        <v>3736</v>
      </c>
      <c r="C54" s="18">
        <v>3689</v>
      </c>
      <c r="D54" s="18">
        <v>1552</v>
      </c>
      <c r="E54" s="1">
        <f t="shared" si="4"/>
        <v>0.11749999999999999</v>
      </c>
      <c r="F54" s="3">
        <f t="shared" si="12"/>
        <v>75.523114355231144</v>
      </c>
      <c r="G54" s="17">
        <f t="shared" si="5"/>
        <v>117.5</v>
      </c>
      <c r="I54" s="18">
        <v>3748</v>
      </c>
      <c r="J54" s="18">
        <v>3692</v>
      </c>
      <c r="K54" s="18">
        <v>1552</v>
      </c>
      <c r="L54" s="1">
        <f t="shared" si="6"/>
        <v>0.14000000000000001</v>
      </c>
      <c r="M54" s="3">
        <f t="shared" si="13"/>
        <v>76.153091265946998</v>
      </c>
      <c r="N54" s="17">
        <f t="shared" si="7"/>
        <v>140</v>
      </c>
      <c r="P54" s="18">
        <v>3736</v>
      </c>
      <c r="Q54" s="18">
        <v>3596</v>
      </c>
      <c r="R54" s="18">
        <v>1552</v>
      </c>
      <c r="S54" s="1">
        <f t="shared" si="8"/>
        <v>0.35</v>
      </c>
      <c r="T54" s="3">
        <f t="shared" si="14"/>
        <v>81.856540084388186</v>
      </c>
      <c r="U54" s="17">
        <f t="shared" si="9"/>
        <v>350</v>
      </c>
      <c r="W54" s="18">
        <v>3472</v>
      </c>
      <c r="X54" s="18">
        <v>3199</v>
      </c>
      <c r="Y54" s="18">
        <v>1523</v>
      </c>
      <c r="Z54" s="1">
        <f t="shared" si="10"/>
        <v>0.6825</v>
      </c>
      <c r="AA54" s="3">
        <f t="shared" si="15"/>
        <v>99.153645833333343</v>
      </c>
      <c r="AB54" s="17">
        <f t="shared" si="11"/>
        <v>682.5</v>
      </c>
    </row>
    <row r="55" spans="2:28">
      <c r="B55" s="18">
        <v>3730</v>
      </c>
      <c r="C55" s="18">
        <v>3684</v>
      </c>
      <c r="D55" s="18">
        <v>1582</v>
      </c>
      <c r="E55" s="1">
        <f t="shared" si="4"/>
        <v>0.115</v>
      </c>
      <c r="F55" s="3">
        <f t="shared" si="12"/>
        <v>76.982968369829692</v>
      </c>
      <c r="G55" s="17">
        <f t="shared" si="5"/>
        <v>115</v>
      </c>
      <c r="I55" s="18">
        <v>3744</v>
      </c>
      <c r="J55" s="18">
        <v>3687</v>
      </c>
      <c r="K55" s="18">
        <v>1582</v>
      </c>
      <c r="L55" s="1">
        <f t="shared" si="6"/>
        <v>0.14249999999999999</v>
      </c>
      <c r="M55" s="3">
        <f t="shared" si="13"/>
        <v>77.625122669283613</v>
      </c>
      <c r="N55" s="17">
        <f t="shared" si="7"/>
        <v>142.5</v>
      </c>
      <c r="P55" s="18">
        <v>3730</v>
      </c>
      <c r="Q55" s="18">
        <v>3589</v>
      </c>
      <c r="R55" s="18">
        <v>1582</v>
      </c>
      <c r="S55" s="1">
        <f t="shared" si="8"/>
        <v>0.35249999999999998</v>
      </c>
      <c r="T55" s="3">
        <f t="shared" si="14"/>
        <v>83.438818565400837</v>
      </c>
      <c r="U55" s="17">
        <f t="shared" si="9"/>
        <v>352.5</v>
      </c>
      <c r="W55" s="18">
        <v>3458</v>
      </c>
      <c r="X55" s="18">
        <v>3199</v>
      </c>
      <c r="Y55" s="18">
        <v>1526</v>
      </c>
      <c r="Z55" s="1">
        <f t="shared" si="10"/>
        <v>0.64749999999999996</v>
      </c>
      <c r="AA55" s="3">
        <f t="shared" si="15"/>
        <v>99.348958333333343</v>
      </c>
      <c r="AB55" s="17">
        <f t="shared" si="11"/>
        <v>647.5</v>
      </c>
    </row>
    <row r="56" spans="2:28">
      <c r="B56" s="18">
        <v>3726</v>
      </c>
      <c r="C56" s="18">
        <v>3678</v>
      </c>
      <c r="D56" s="18">
        <v>1612</v>
      </c>
      <c r="E56" s="1">
        <f t="shared" si="4"/>
        <v>0.12</v>
      </c>
      <c r="F56" s="3">
        <f t="shared" si="12"/>
        <v>78.442822384428226</v>
      </c>
      <c r="G56" s="17">
        <f t="shared" si="5"/>
        <v>120</v>
      </c>
      <c r="I56" s="18">
        <v>3739</v>
      </c>
      <c r="J56" s="18">
        <v>3682</v>
      </c>
      <c r="K56" s="18">
        <v>1612</v>
      </c>
      <c r="L56" s="1">
        <f t="shared" si="6"/>
        <v>0.14249999999999999</v>
      </c>
      <c r="M56" s="3">
        <f t="shared" si="13"/>
        <v>79.097154072620214</v>
      </c>
      <c r="N56" s="17">
        <f t="shared" si="7"/>
        <v>142.5</v>
      </c>
      <c r="P56" s="18">
        <v>3722</v>
      </c>
      <c r="Q56" s="18">
        <v>3582</v>
      </c>
      <c r="R56" s="18">
        <v>1612</v>
      </c>
      <c r="S56" s="1">
        <f t="shared" si="8"/>
        <v>0.35</v>
      </c>
      <c r="T56" s="3">
        <f t="shared" si="14"/>
        <v>85.021097046413502</v>
      </c>
      <c r="U56" s="17">
        <f t="shared" si="9"/>
        <v>350</v>
      </c>
      <c r="W56" s="18">
        <v>3450</v>
      </c>
      <c r="X56" s="18">
        <v>3200</v>
      </c>
      <c r="Y56" s="18">
        <v>1529</v>
      </c>
      <c r="Z56" s="1">
        <f t="shared" si="10"/>
        <v>0.625</v>
      </c>
      <c r="AA56" s="3">
        <f t="shared" si="15"/>
        <v>99.544270833333343</v>
      </c>
      <c r="AB56" s="17">
        <f t="shared" si="11"/>
        <v>625</v>
      </c>
    </row>
    <row r="57" spans="2:28">
      <c r="B57" s="18">
        <v>3722</v>
      </c>
      <c r="C57" s="18">
        <v>3674</v>
      </c>
      <c r="D57" s="18">
        <v>1642</v>
      </c>
      <c r="E57" s="1">
        <f t="shared" ref="E57:E76" si="16">(B57-C57)/400</f>
        <v>0.12</v>
      </c>
      <c r="F57" s="3">
        <f t="shared" ref="F57:F76" si="17">D57/$D$80*100</f>
        <v>79.90267639902676</v>
      </c>
      <c r="G57" s="17">
        <f t="shared" ref="G57:G76" si="18">E57*1000</f>
        <v>120</v>
      </c>
      <c r="I57" s="18">
        <v>3735</v>
      </c>
      <c r="J57" s="18">
        <v>3677</v>
      </c>
      <c r="K57" s="18">
        <v>1642</v>
      </c>
      <c r="L57" s="1">
        <f t="shared" si="6"/>
        <v>0.14499999999999999</v>
      </c>
      <c r="M57" s="3">
        <f t="shared" si="13"/>
        <v>80.569185475956814</v>
      </c>
      <c r="N57" s="17">
        <f t="shared" si="7"/>
        <v>145</v>
      </c>
      <c r="P57" s="18">
        <v>3714</v>
      </c>
      <c r="Q57" s="18">
        <v>3573</v>
      </c>
      <c r="R57" s="18">
        <v>1642</v>
      </c>
      <c r="S57" s="1">
        <f t="shared" ref="S57:S76" si="19">(P57-Q57)/400</f>
        <v>0.35249999999999998</v>
      </c>
      <c r="T57" s="3">
        <f t="shared" ref="T57:T76" si="20">R57/$R$80*100</f>
        <v>86.603375527426167</v>
      </c>
      <c r="U57" s="17">
        <f t="shared" ref="U57:U76" si="21">S57*1000</f>
        <v>352.5</v>
      </c>
      <c r="W57" s="18">
        <v>3444</v>
      </c>
      <c r="X57" s="18">
        <v>3199</v>
      </c>
      <c r="Y57" s="18">
        <v>1530</v>
      </c>
      <c r="Z57" s="1">
        <f t="shared" si="10"/>
        <v>0.61250000000000004</v>
      </c>
      <c r="AA57" s="3">
        <f t="shared" si="15"/>
        <v>99.609375</v>
      </c>
      <c r="AB57" s="17">
        <f t="shared" si="11"/>
        <v>612.5</v>
      </c>
    </row>
    <row r="58" spans="2:28" ht="15.75" customHeight="1">
      <c r="B58" s="18">
        <v>3717</v>
      </c>
      <c r="C58" s="18">
        <v>3669</v>
      </c>
      <c r="D58" s="18">
        <v>1672</v>
      </c>
      <c r="E58" s="1">
        <f t="shared" si="16"/>
        <v>0.12</v>
      </c>
      <c r="F58" s="3">
        <f t="shared" si="17"/>
        <v>81.362530413625294</v>
      </c>
      <c r="G58" s="17">
        <f t="shared" si="18"/>
        <v>120</v>
      </c>
      <c r="I58" s="18">
        <v>3729</v>
      </c>
      <c r="J58" s="18">
        <v>3671</v>
      </c>
      <c r="K58" s="18">
        <v>1672</v>
      </c>
      <c r="L58" s="1">
        <f t="shared" ref="L58:L76" si="22">(I58-J58)/400</f>
        <v>0.14499999999999999</v>
      </c>
      <c r="M58" s="3">
        <f t="shared" ref="M58:M76" si="23">K58/$K$80*100</f>
        <v>82.041216879293415</v>
      </c>
      <c r="N58" s="17">
        <f t="shared" ref="N58:N76" si="24">L58*1000</f>
        <v>145</v>
      </c>
      <c r="O58" s="4"/>
      <c r="P58" s="18">
        <v>3705</v>
      </c>
      <c r="Q58" s="18">
        <v>3564</v>
      </c>
      <c r="R58" s="18">
        <v>1671</v>
      </c>
      <c r="S58" s="1">
        <f t="shared" si="19"/>
        <v>0.35249999999999998</v>
      </c>
      <c r="T58" s="3">
        <f t="shared" si="20"/>
        <v>88.132911392405063</v>
      </c>
      <c r="U58" s="17">
        <f t="shared" si="21"/>
        <v>352.5</v>
      </c>
      <c r="W58" s="18">
        <v>3439</v>
      </c>
      <c r="X58" s="18">
        <v>3198</v>
      </c>
      <c r="Y58" s="18">
        <v>1531</v>
      </c>
      <c r="Z58" s="1">
        <f t="shared" ref="Z58:Z76" si="25">(W58-X58)/400</f>
        <v>0.60250000000000004</v>
      </c>
      <c r="AA58" s="3">
        <f t="shared" ref="AA58:AA76" si="26">(Y58)/$Y$80*100</f>
        <v>99.674479166666657</v>
      </c>
      <c r="AB58" s="17">
        <f t="shared" ref="AB58:AB76" si="27">Z58*1000</f>
        <v>602.5</v>
      </c>
    </row>
    <row r="59" spans="2:28" ht="15.75" customHeight="1">
      <c r="B59" s="18">
        <v>3712</v>
      </c>
      <c r="C59" s="18">
        <v>3662</v>
      </c>
      <c r="D59" s="18">
        <v>1701</v>
      </c>
      <c r="E59" s="1">
        <f t="shared" si="16"/>
        <v>0.125</v>
      </c>
      <c r="F59" s="3">
        <f t="shared" si="17"/>
        <v>82.773722627737229</v>
      </c>
      <c r="G59" s="17">
        <f t="shared" si="18"/>
        <v>125</v>
      </c>
      <c r="I59" s="18">
        <v>3723</v>
      </c>
      <c r="J59" s="18">
        <v>3665</v>
      </c>
      <c r="K59" s="18">
        <v>1701</v>
      </c>
      <c r="L59" s="1">
        <f t="shared" si="22"/>
        <v>0.14499999999999999</v>
      </c>
      <c r="M59" s="3">
        <f t="shared" si="23"/>
        <v>83.464180569185473</v>
      </c>
      <c r="N59" s="17">
        <f t="shared" si="24"/>
        <v>145</v>
      </c>
      <c r="O59" s="4"/>
      <c r="P59" s="18">
        <v>3700</v>
      </c>
      <c r="Q59" s="18">
        <v>3555</v>
      </c>
      <c r="R59" s="18">
        <v>1701</v>
      </c>
      <c r="S59" s="1">
        <f t="shared" si="19"/>
        <v>0.36249999999999999</v>
      </c>
      <c r="T59" s="3">
        <f t="shared" si="20"/>
        <v>89.715189873417728</v>
      </c>
      <c r="U59" s="17">
        <f t="shared" si="21"/>
        <v>362.5</v>
      </c>
      <c r="W59" s="18">
        <v>3436</v>
      </c>
      <c r="X59" s="18">
        <v>3198</v>
      </c>
      <c r="Y59" s="18">
        <v>1532</v>
      </c>
      <c r="Z59" s="1">
        <f t="shared" si="25"/>
        <v>0.59499999999999997</v>
      </c>
      <c r="AA59" s="3">
        <f t="shared" si="26"/>
        <v>99.739583333333343</v>
      </c>
      <c r="AB59" s="17">
        <f t="shared" si="27"/>
        <v>595</v>
      </c>
    </row>
    <row r="60" spans="2:28" ht="15.75" customHeight="1">
      <c r="B60" s="18">
        <v>3704</v>
      </c>
      <c r="C60" s="18">
        <v>3656</v>
      </c>
      <c r="D60" s="18">
        <v>1731</v>
      </c>
      <c r="E60" s="1">
        <f t="shared" si="16"/>
        <v>0.12</v>
      </c>
      <c r="F60" s="3">
        <f t="shared" si="17"/>
        <v>84.233576642335763</v>
      </c>
      <c r="G60" s="17">
        <f t="shared" si="18"/>
        <v>120</v>
      </c>
      <c r="I60" s="18">
        <v>3715</v>
      </c>
      <c r="J60" s="18">
        <v>3658</v>
      </c>
      <c r="K60" s="18">
        <v>1731</v>
      </c>
      <c r="L60" s="1">
        <f t="shared" si="22"/>
        <v>0.14249999999999999</v>
      </c>
      <c r="M60" s="3">
        <f t="shared" si="23"/>
        <v>84.936211972522074</v>
      </c>
      <c r="N60" s="17">
        <f t="shared" si="24"/>
        <v>142.5</v>
      </c>
      <c r="O60" s="4"/>
      <c r="P60" s="18">
        <v>3697</v>
      </c>
      <c r="Q60" s="18">
        <v>3543</v>
      </c>
      <c r="R60" s="18">
        <v>1731</v>
      </c>
      <c r="S60" s="1">
        <f t="shared" si="19"/>
        <v>0.38500000000000001</v>
      </c>
      <c r="T60" s="3">
        <f t="shared" si="20"/>
        <v>91.297468354430379</v>
      </c>
      <c r="U60" s="17">
        <f t="shared" si="21"/>
        <v>385</v>
      </c>
      <c r="W60" s="18">
        <v>3433</v>
      </c>
      <c r="X60" s="18">
        <v>3198</v>
      </c>
      <c r="Y60" s="18">
        <v>1532</v>
      </c>
      <c r="Z60" s="1">
        <f t="shared" si="25"/>
        <v>0.58750000000000002</v>
      </c>
      <c r="AA60" s="3">
        <f t="shared" si="26"/>
        <v>99.739583333333343</v>
      </c>
      <c r="AB60" s="17">
        <f t="shared" si="27"/>
        <v>587.5</v>
      </c>
    </row>
    <row r="61" spans="2:28" ht="15.75" customHeight="1">
      <c r="B61" s="18">
        <v>3697</v>
      </c>
      <c r="C61" s="18">
        <v>3649</v>
      </c>
      <c r="D61" s="18">
        <v>1761</v>
      </c>
      <c r="E61" s="1">
        <f t="shared" si="16"/>
        <v>0.12</v>
      </c>
      <c r="F61" s="3">
        <f t="shared" si="17"/>
        <v>85.693430656934311</v>
      </c>
      <c r="G61" s="17">
        <f t="shared" si="18"/>
        <v>120</v>
      </c>
      <c r="I61" s="18">
        <v>3710</v>
      </c>
      <c r="J61" s="18">
        <v>3650</v>
      </c>
      <c r="K61" s="18">
        <v>1761</v>
      </c>
      <c r="L61" s="1">
        <f t="shared" si="22"/>
        <v>0.15</v>
      </c>
      <c r="M61" s="3">
        <f t="shared" si="23"/>
        <v>86.408243375858689</v>
      </c>
      <c r="N61" s="17">
        <f t="shared" si="24"/>
        <v>150</v>
      </c>
      <c r="O61" s="4"/>
      <c r="P61" s="18">
        <v>3691</v>
      </c>
      <c r="Q61" s="18">
        <v>3524</v>
      </c>
      <c r="R61" s="18">
        <v>1761</v>
      </c>
      <c r="S61" s="1">
        <f t="shared" si="19"/>
        <v>0.41749999999999998</v>
      </c>
      <c r="T61" s="3">
        <f t="shared" si="20"/>
        <v>92.879746835443029</v>
      </c>
      <c r="U61" s="17">
        <f t="shared" si="21"/>
        <v>417.5</v>
      </c>
      <c r="W61" s="18">
        <v>3430</v>
      </c>
      <c r="X61" s="18">
        <v>3198</v>
      </c>
      <c r="Y61" s="18">
        <v>1533</v>
      </c>
      <c r="Z61" s="1">
        <f t="shared" si="25"/>
        <v>0.57999999999999996</v>
      </c>
      <c r="AA61" s="3">
        <f t="shared" si="26"/>
        <v>99.8046875</v>
      </c>
      <c r="AB61" s="17">
        <f t="shared" si="27"/>
        <v>580</v>
      </c>
    </row>
    <row r="62" spans="2:28" ht="15.75" customHeight="1">
      <c r="B62" s="18">
        <v>3690</v>
      </c>
      <c r="C62" s="18">
        <v>3642</v>
      </c>
      <c r="D62" s="18">
        <v>1791</v>
      </c>
      <c r="E62" s="1">
        <f t="shared" si="16"/>
        <v>0.12</v>
      </c>
      <c r="F62" s="3">
        <f t="shared" si="17"/>
        <v>87.153284671532845</v>
      </c>
      <c r="G62" s="17">
        <f t="shared" si="18"/>
        <v>120</v>
      </c>
      <c r="I62" s="18">
        <v>3701</v>
      </c>
      <c r="J62" s="18">
        <v>3642</v>
      </c>
      <c r="K62" s="18">
        <v>1791</v>
      </c>
      <c r="L62" s="1">
        <f t="shared" si="22"/>
        <v>0.14749999999999999</v>
      </c>
      <c r="M62" s="3">
        <f t="shared" si="23"/>
        <v>87.88027477919529</v>
      </c>
      <c r="N62" s="17">
        <f t="shared" si="24"/>
        <v>147.5</v>
      </c>
      <c r="O62" s="4"/>
      <c r="P62" s="18">
        <v>3676</v>
      </c>
      <c r="Q62" s="18">
        <v>3497</v>
      </c>
      <c r="R62" s="18">
        <v>1791</v>
      </c>
      <c r="S62" s="1">
        <f t="shared" si="19"/>
        <v>0.44750000000000001</v>
      </c>
      <c r="T62" s="3">
        <f t="shared" si="20"/>
        <v>94.462025316455694</v>
      </c>
      <c r="U62" s="17">
        <f t="shared" si="21"/>
        <v>447.5</v>
      </c>
      <c r="W62" s="18">
        <v>3428</v>
      </c>
      <c r="X62" s="18">
        <v>3197</v>
      </c>
      <c r="Y62" s="18">
        <v>1533</v>
      </c>
      <c r="Z62" s="1">
        <f t="shared" si="25"/>
        <v>0.57750000000000001</v>
      </c>
      <c r="AA62" s="3">
        <f t="shared" si="26"/>
        <v>99.8046875</v>
      </c>
      <c r="AB62" s="17">
        <f t="shared" si="27"/>
        <v>577.5</v>
      </c>
    </row>
    <row r="63" spans="2:28" ht="15.75" customHeight="1">
      <c r="B63" s="18">
        <v>3681</v>
      </c>
      <c r="C63" s="18">
        <v>3633</v>
      </c>
      <c r="D63" s="18">
        <v>1821</v>
      </c>
      <c r="E63" s="1">
        <f t="shared" si="16"/>
        <v>0.12</v>
      </c>
      <c r="F63" s="3">
        <f t="shared" si="17"/>
        <v>88.613138686131393</v>
      </c>
      <c r="G63" s="17">
        <f t="shared" si="18"/>
        <v>120</v>
      </c>
      <c r="I63" s="18">
        <v>3691</v>
      </c>
      <c r="J63" s="18">
        <v>3634</v>
      </c>
      <c r="K63" s="18">
        <v>1821</v>
      </c>
      <c r="L63" s="1">
        <f t="shared" si="22"/>
        <v>0.14249999999999999</v>
      </c>
      <c r="M63" s="3">
        <f t="shared" si="23"/>
        <v>89.35230618253189</v>
      </c>
      <c r="N63" s="17">
        <f t="shared" si="24"/>
        <v>142.5</v>
      </c>
      <c r="O63" s="4"/>
      <c r="P63" s="18">
        <v>3636</v>
      </c>
      <c r="Q63" s="18">
        <v>3445</v>
      </c>
      <c r="R63" s="18">
        <v>1821</v>
      </c>
      <c r="S63" s="1">
        <f t="shared" si="19"/>
        <v>0.47749999999999998</v>
      </c>
      <c r="T63" s="3">
        <f t="shared" si="20"/>
        <v>96.044303797468359</v>
      </c>
      <c r="U63" s="17">
        <f t="shared" si="21"/>
        <v>477.5</v>
      </c>
      <c r="W63" s="18">
        <v>3427</v>
      </c>
      <c r="X63" s="18">
        <v>3197</v>
      </c>
      <c r="Y63" s="18">
        <v>1533</v>
      </c>
      <c r="Z63" s="1">
        <f t="shared" si="25"/>
        <v>0.57499999999999996</v>
      </c>
      <c r="AA63" s="3">
        <f t="shared" si="26"/>
        <v>99.8046875</v>
      </c>
      <c r="AB63" s="17">
        <f t="shared" si="27"/>
        <v>575</v>
      </c>
    </row>
    <row r="64" spans="2:28" ht="15.75" customHeight="1">
      <c r="B64" s="18">
        <v>3673</v>
      </c>
      <c r="C64" s="18">
        <v>3626</v>
      </c>
      <c r="D64" s="18">
        <v>1851</v>
      </c>
      <c r="E64" s="1">
        <f t="shared" si="16"/>
        <v>0.11749999999999999</v>
      </c>
      <c r="F64" s="3">
        <f t="shared" si="17"/>
        <v>90.072992700729927</v>
      </c>
      <c r="G64" s="17">
        <f t="shared" si="18"/>
        <v>117.5</v>
      </c>
      <c r="I64" s="18">
        <v>3687</v>
      </c>
      <c r="J64" s="18">
        <v>3628</v>
      </c>
      <c r="K64" s="18">
        <v>1851</v>
      </c>
      <c r="L64" s="1">
        <f t="shared" si="22"/>
        <v>0.14749999999999999</v>
      </c>
      <c r="M64" s="3">
        <f t="shared" si="23"/>
        <v>90.824337585868491</v>
      </c>
      <c r="N64" s="17">
        <f t="shared" si="24"/>
        <v>147.5</v>
      </c>
      <c r="O64" s="4"/>
      <c r="P64" s="18">
        <v>3571</v>
      </c>
      <c r="Q64" s="18">
        <v>3347</v>
      </c>
      <c r="R64" s="18">
        <v>1850</v>
      </c>
      <c r="S64" s="1">
        <f t="shared" si="19"/>
        <v>0.56000000000000005</v>
      </c>
      <c r="T64" s="3">
        <f t="shared" si="20"/>
        <v>97.573839662447256</v>
      </c>
      <c r="U64" s="17">
        <f t="shared" si="21"/>
        <v>560</v>
      </c>
      <c r="W64" s="18">
        <v>3426</v>
      </c>
      <c r="X64" s="18">
        <v>3196</v>
      </c>
      <c r="Y64" s="18">
        <v>1534</v>
      </c>
      <c r="Z64" s="1">
        <f t="shared" si="25"/>
        <v>0.57499999999999996</v>
      </c>
      <c r="AA64" s="3">
        <f t="shared" si="26"/>
        <v>99.869791666666657</v>
      </c>
      <c r="AB64" s="17">
        <f t="shared" si="27"/>
        <v>575</v>
      </c>
    </row>
    <row r="65" spans="2:28" ht="15.75" customHeight="1">
      <c r="B65" s="18">
        <v>3672</v>
      </c>
      <c r="C65" s="18">
        <v>3622</v>
      </c>
      <c r="D65" s="18">
        <v>1880</v>
      </c>
      <c r="E65" s="1">
        <f t="shared" si="16"/>
        <v>0.125</v>
      </c>
      <c r="F65" s="3">
        <f t="shared" si="17"/>
        <v>91.484184914841848</v>
      </c>
      <c r="G65" s="17">
        <f t="shared" si="18"/>
        <v>125</v>
      </c>
      <c r="I65" s="18">
        <v>3685</v>
      </c>
      <c r="J65" s="18">
        <v>3623</v>
      </c>
      <c r="K65" s="18">
        <v>1880</v>
      </c>
      <c r="L65" s="1">
        <f t="shared" si="22"/>
        <v>0.155</v>
      </c>
      <c r="M65" s="3">
        <f t="shared" si="23"/>
        <v>92.247301275760549</v>
      </c>
      <c r="N65" s="17">
        <f t="shared" si="24"/>
        <v>155</v>
      </c>
      <c r="O65" s="4"/>
      <c r="P65" s="18">
        <v>3491</v>
      </c>
      <c r="Q65" s="18">
        <v>3199</v>
      </c>
      <c r="R65" s="18">
        <v>1876</v>
      </c>
      <c r="S65" s="1">
        <f t="shared" si="19"/>
        <v>0.73</v>
      </c>
      <c r="T65" s="3">
        <f t="shared" si="20"/>
        <v>98.94514767932489</v>
      </c>
      <c r="U65" s="17">
        <f t="shared" si="21"/>
        <v>730</v>
      </c>
      <c r="W65" s="18">
        <v>3424</v>
      </c>
      <c r="X65" s="18">
        <v>3194</v>
      </c>
      <c r="Y65" s="18">
        <v>1534</v>
      </c>
      <c r="Z65" s="1">
        <f t="shared" si="25"/>
        <v>0.57499999999999996</v>
      </c>
      <c r="AA65" s="3">
        <f t="shared" si="26"/>
        <v>99.869791666666657</v>
      </c>
      <c r="AB65" s="17">
        <f t="shared" si="27"/>
        <v>575</v>
      </c>
    </row>
    <row r="66" spans="2:28" ht="15.75" customHeight="1">
      <c r="B66" s="18">
        <v>3668</v>
      </c>
      <c r="C66" s="18">
        <v>3617</v>
      </c>
      <c r="D66" s="18">
        <v>1910</v>
      </c>
      <c r="E66" s="1">
        <f t="shared" si="16"/>
        <v>0.1275</v>
      </c>
      <c r="F66" s="3">
        <f t="shared" si="17"/>
        <v>92.944038929440381</v>
      </c>
      <c r="G66" s="17">
        <f t="shared" si="18"/>
        <v>127.5</v>
      </c>
      <c r="I66" s="18">
        <v>3680</v>
      </c>
      <c r="J66" s="18">
        <v>3615</v>
      </c>
      <c r="K66" s="18">
        <v>1910</v>
      </c>
      <c r="L66" s="1">
        <f t="shared" si="22"/>
        <v>0.16250000000000001</v>
      </c>
      <c r="M66" s="3">
        <f t="shared" si="23"/>
        <v>93.71933267909715</v>
      </c>
      <c r="N66" s="17">
        <f t="shared" si="24"/>
        <v>162.5</v>
      </c>
      <c r="O66" s="4"/>
      <c r="P66" s="18">
        <v>3455</v>
      </c>
      <c r="Q66" s="18">
        <v>3199</v>
      </c>
      <c r="R66" s="18">
        <v>1885</v>
      </c>
      <c r="S66" s="1">
        <f t="shared" si="19"/>
        <v>0.64</v>
      </c>
      <c r="T66" s="3">
        <f t="shared" si="20"/>
        <v>99.419831223628691</v>
      </c>
      <c r="U66" s="17">
        <f t="shared" si="21"/>
        <v>640</v>
      </c>
      <c r="W66" s="18">
        <v>3423</v>
      </c>
      <c r="X66" s="18">
        <v>3193</v>
      </c>
      <c r="Y66" s="18">
        <v>1534</v>
      </c>
      <c r="Z66" s="1">
        <f t="shared" si="25"/>
        <v>0.57499999999999996</v>
      </c>
      <c r="AA66" s="3">
        <f t="shared" si="26"/>
        <v>99.869791666666657</v>
      </c>
      <c r="AB66" s="17">
        <f t="shared" si="27"/>
        <v>575</v>
      </c>
    </row>
    <row r="67" spans="2:28" ht="15.75" customHeight="1">
      <c r="B67" s="18">
        <v>3660</v>
      </c>
      <c r="C67" s="18">
        <v>3605</v>
      </c>
      <c r="D67" s="18">
        <v>1940</v>
      </c>
      <c r="E67" s="1">
        <f t="shared" si="16"/>
        <v>0.13750000000000001</v>
      </c>
      <c r="F67" s="3">
        <f t="shared" si="17"/>
        <v>94.40389294403893</v>
      </c>
      <c r="G67" s="17">
        <f t="shared" si="18"/>
        <v>137.5</v>
      </c>
      <c r="I67" s="18">
        <v>3665</v>
      </c>
      <c r="J67" s="18">
        <v>3599</v>
      </c>
      <c r="K67" s="18">
        <v>1940</v>
      </c>
      <c r="L67" s="1">
        <f t="shared" si="22"/>
        <v>0.16500000000000001</v>
      </c>
      <c r="M67" s="3">
        <f t="shared" si="23"/>
        <v>95.191364082433765</v>
      </c>
      <c r="N67" s="17">
        <f t="shared" si="24"/>
        <v>165</v>
      </c>
      <c r="O67" s="4"/>
      <c r="P67" s="18">
        <v>3431</v>
      </c>
      <c r="Q67" s="18">
        <v>3198</v>
      </c>
      <c r="R67" s="18">
        <v>1890</v>
      </c>
      <c r="S67" s="1">
        <f t="shared" si="19"/>
        <v>0.58250000000000002</v>
      </c>
      <c r="T67" s="3">
        <f t="shared" si="20"/>
        <v>99.683544303797461</v>
      </c>
      <c r="U67" s="17">
        <f t="shared" si="21"/>
        <v>582.5</v>
      </c>
      <c r="W67" s="18">
        <v>3422</v>
      </c>
      <c r="X67" s="18">
        <v>3198</v>
      </c>
      <c r="Y67" s="18">
        <v>1534</v>
      </c>
      <c r="Z67" s="1">
        <f t="shared" si="25"/>
        <v>0.56000000000000005</v>
      </c>
      <c r="AA67" s="3">
        <f t="shared" si="26"/>
        <v>99.869791666666657</v>
      </c>
      <c r="AB67" s="17">
        <f t="shared" si="27"/>
        <v>560</v>
      </c>
    </row>
    <row r="68" spans="2:28" ht="15.75" customHeight="1">
      <c r="B68" s="18">
        <v>3631</v>
      </c>
      <c r="C68" s="18">
        <v>3579</v>
      </c>
      <c r="D68" s="18">
        <v>1970</v>
      </c>
      <c r="E68" s="1">
        <f t="shared" si="16"/>
        <v>0.13</v>
      </c>
      <c r="F68" s="3">
        <f t="shared" si="17"/>
        <v>95.863746958637478</v>
      </c>
      <c r="G68" s="17">
        <f t="shared" si="18"/>
        <v>130</v>
      </c>
      <c r="I68" s="18">
        <v>3620</v>
      </c>
      <c r="J68" s="18">
        <v>3553</v>
      </c>
      <c r="K68" s="18">
        <v>1970</v>
      </c>
      <c r="L68" s="1">
        <f t="shared" si="22"/>
        <v>0.16750000000000001</v>
      </c>
      <c r="M68" s="3">
        <f t="shared" si="23"/>
        <v>96.663395485770366</v>
      </c>
      <c r="N68" s="17">
        <f t="shared" si="24"/>
        <v>167.5</v>
      </c>
      <c r="O68" s="4"/>
      <c r="P68" s="18">
        <v>3413</v>
      </c>
      <c r="Q68" s="18">
        <v>3200</v>
      </c>
      <c r="R68" s="18">
        <v>1894</v>
      </c>
      <c r="S68" s="1">
        <f t="shared" si="19"/>
        <v>0.53249999999999997</v>
      </c>
      <c r="T68" s="3">
        <f t="shared" si="20"/>
        <v>99.894514767932492</v>
      </c>
      <c r="U68" s="17">
        <f t="shared" si="21"/>
        <v>532.5</v>
      </c>
      <c r="W68" s="18">
        <v>3421</v>
      </c>
      <c r="X68" s="18">
        <v>3193</v>
      </c>
      <c r="Y68" s="18">
        <v>1534</v>
      </c>
      <c r="Z68" s="1">
        <f t="shared" si="25"/>
        <v>0.56999999999999995</v>
      </c>
      <c r="AA68" s="3">
        <f t="shared" si="26"/>
        <v>99.869791666666657</v>
      </c>
      <c r="AB68" s="17">
        <f t="shared" si="27"/>
        <v>570</v>
      </c>
    </row>
    <row r="69" spans="2:28" ht="15.75" customHeight="1">
      <c r="B69" s="18">
        <v>3577</v>
      </c>
      <c r="C69" s="18">
        <v>3522</v>
      </c>
      <c r="D69" s="18">
        <v>2000</v>
      </c>
      <c r="E69" s="1">
        <f t="shared" si="16"/>
        <v>0.13750000000000001</v>
      </c>
      <c r="F69" s="3">
        <f t="shared" si="17"/>
        <v>97.323600973236012</v>
      </c>
      <c r="G69" s="17">
        <f t="shared" si="18"/>
        <v>137.5</v>
      </c>
      <c r="I69" s="18">
        <v>3551</v>
      </c>
      <c r="J69" s="18">
        <v>3480</v>
      </c>
      <c r="K69" s="18">
        <v>2000</v>
      </c>
      <c r="L69" s="1">
        <f t="shared" si="22"/>
        <v>0.17749999999999999</v>
      </c>
      <c r="M69" s="3">
        <f t="shared" si="23"/>
        <v>98.135426889106967</v>
      </c>
      <c r="N69" s="17">
        <f t="shared" si="24"/>
        <v>177.5</v>
      </c>
      <c r="O69" s="4"/>
      <c r="P69" s="18">
        <v>3400</v>
      </c>
      <c r="Q69" s="18">
        <v>3199</v>
      </c>
      <c r="R69" s="18">
        <v>1896</v>
      </c>
      <c r="S69" s="1">
        <f t="shared" si="19"/>
        <v>0.50249999999999995</v>
      </c>
      <c r="T69" s="3">
        <f t="shared" si="20"/>
        <v>100</v>
      </c>
      <c r="U69" s="17">
        <f t="shared" si="21"/>
        <v>502.49999999999994</v>
      </c>
      <c r="W69" s="18">
        <v>3419</v>
      </c>
      <c r="X69" s="18">
        <v>3198</v>
      </c>
      <c r="Y69" s="18">
        <v>1534</v>
      </c>
      <c r="Z69" s="1">
        <f t="shared" si="25"/>
        <v>0.55249999999999999</v>
      </c>
      <c r="AA69" s="3">
        <f t="shared" si="26"/>
        <v>99.869791666666657</v>
      </c>
      <c r="AB69" s="17">
        <f t="shared" si="27"/>
        <v>552.5</v>
      </c>
    </row>
    <row r="70" spans="2:28" ht="15.75" customHeight="1">
      <c r="B70" s="18">
        <v>3500</v>
      </c>
      <c r="C70" s="18">
        <v>3443</v>
      </c>
      <c r="D70" s="18">
        <v>2030</v>
      </c>
      <c r="E70" s="1">
        <f t="shared" si="16"/>
        <v>0.14249999999999999</v>
      </c>
      <c r="F70" s="3">
        <f t="shared" si="17"/>
        <v>98.783454987834546</v>
      </c>
      <c r="G70" s="17">
        <f t="shared" si="18"/>
        <v>142.5</v>
      </c>
      <c r="I70" s="18">
        <v>3446</v>
      </c>
      <c r="J70" s="18">
        <v>3372</v>
      </c>
      <c r="K70" s="18">
        <v>2030</v>
      </c>
      <c r="L70" s="1">
        <f t="shared" si="22"/>
        <v>0.185</v>
      </c>
      <c r="M70" s="3">
        <f t="shared" si="23"/>
        <v>99.607458292443567</v>
      </c>
      <c r="N70" s="17">
        <f t="shared" si="24"/>
        <v>185</v>
      </c>
      <c r="O70" s="4"/>
      <c r="P70" s="18">
        <v>3391</v>
      </c>
      <c r="Q70" s="18">
        <v>3199</v>
      </c>
      <c r="R70" s="18">
        <v>1898</v>
      </c>
      <c r="S70" s="1">
        <f t="shared" si="19"/>
        <v>0.48</v>
      </c>
      <c r="T70" s="3">
        <f t="shared" si="20"/>
        <v>100.10548523206751</v>
      </c>
      <c r="U70" s="17">
        <f t="shared" si="21"/>
        <v>480</v>
      </c>
      <c r="W70" s="18">
        <v>3418</v>
      </c>
      <c r="X70" s="18">
        <v>3194</v>
      </c>
      <c r="Y70" s="18">
        <v>1535</v>
      </c>
      <c r="Z70" s="1">
        <f t="shared" si="25"/>
        <v>0.56000000000000005</v>
      </c>
      <c r="AA70" s="3">
        <f t="shared" si="26"/>
        <v>99.934895833333343</v>
      </c>
      <c r="AB70" s="17">
        <f t="shared" si="27"/>
        <v>560</v>
      </c>
    </row>
    <row r="71" spans="2:28" ht="15.75" customHeight="1">
      <c r="B71" s="18">
        <v>3381</v>
      </c>
      <c r="C71" s="18">
        <v>3319</v>
      </c>
      <c r="D71" s="18">
        <v>2060</v>
      </c>
      <c r="E71" s="1">
        <f t="shared" si="16"/>
        <v>0.155</v>
      </c>
      <c r="F71" s="3">
        <f t="shared" si="17"/>
        <v>100.24330900243311</v>
      </c>
      <c r="G71" s="17">
        <f t="shared" si="18"/>
        <v>155</v>
      </c>
      <c r="I71" s="18">
        <v>3288</v>
      </c>
      <c r="J71" s="18">
        <v>3198</v>
      </c>
      <c r="K71" s="18">
        <v>2057</v>
      </c>
      <c r="L71" s="1">
        <f t="shared" si="22"/>
        <v>0.22500000000000001</v>
      </c>
      <c r="M71" s="3">
        <f t="shared" si="23"/>
        <v>100.93228655544652</v>
      </c>
      <c r="N71" s="17">
        <f t="shared" si="24"/>
        <v>225</v>
      </c>
      <c r="O71" s="4"/>
      <c r="P71" s="18">
        <v>3383</v>
      </c>
      <c r="Q71" s="18">
        <v>3196</v>
      </c>
      <c r="R71" s="18">
        <v>1899</v>
      </c>
      <c r="S71" s="1">
        <f t="shared" si="19"/>
        <v>0.46750000000000003</v>
      </c>
      <c r="T71" s="3">
        <f t="shared" si="20"/>
        <v>100.15822784810126</v>
      </c>
      <c r="U71" s="17">
        <f t="shared" si="21"/>
        <v>467.5</v>
      </c>
      <c r="W71" s="18">
        <v>3417</v>
      </c>
      <c r="X71" s="18">
        <v>3195</v>
      </c>
      <c r="Y71" s="18">
        <v>1535</v>
      </c>
      <c r="Z71" s="1">
        <f t="shared" si="25"/>
        <v>0.55500000000000005</v>
      </c>
      <c r="AA71" s="3">
        <f t="shared" si="26"/>
        <v>99.934895833333343</v>
      </c>
      <c r="AB71" s="17">
        <f t="shared" si="27"/>
        <v>555</v>
      </c>
    </row>
    <row r="72" spans="2:28" ht="15.75" customHeight="1">
      <c r="B72" s="18">
        <v>3268</v>
      </c>
      <c r="C72" s="18">
        <v>3200</v>
      </c>
      <c r="D72" s="18">
        <v>2078</v>
      </c>
      <c r="E72" s="1">
        <f t="shared" si="16"/>
        <v>0.17</v>
      </c>
      <c r="F72" s="3">
        <f t="shared" si="17"/>
        <v>101.1192214111922</v>
      </c>
      <c r="G72" s="17">
        <f t="shared" si="18"/>
        <v>170</v>
      </c>
      <c r="I72" s="18">
        <v>3267</v>
      </c>
      <c r="J72" s="18">
        <v>3199</v>
      </c>
      <c r="K72" s="18">
        <v>2059</v>
      </c>
      <c r="L72" s="1">
        <f t="shared" si="22"/>
        <v>0.17</v>
      </c>
      <c r="M72" s="3">
        <f t="shared" si="23"/>
        <v>101.03042198233562</v>
      </c>
      <c r="N72" s="17">
        <f t="shared" si="24"/>
        <v>170</v>
      </c>
      <c r="O72" s="4"/>
      <c r="P72" s="18">
        <v>3377</v>
      </c>
      <c r="Q72" s="18">
        <v>3197</v>
      </c>
      <c r="R72" s="18">
        <v>1900</v>
      </c>
      <c r="S72" s="1">
        <f t="shared" si="19"/>
        <v>0.45</v>
      </c>
      <c r="T72" s="3">
        <f t="shared" si="20"/>
        <v>100.21097046413503</v>
      </c>
      <c r="U72" s="17">
        <f t="shared" si="21"/>
        <v>450</v>
      </c>
      <c r="W72" s="18">
        <v>3415</v>
      </c>
      <c r="X72" s="18">
        <v>3193</v>
      </c>
      <c r="Y72" s="18">
        <v>1535</v>
      </c>
      <c r="Z72" s="1">
        <f t="shared" si="25"/>
        <v>0.55500000000000005</v>
      </c>
      <c r="AA72" s="3">
        <f t="shared" si="26"/>
        <v>99.934895833333343</v>
      </c>
      <c r="AB72" s="17">
        <f t="shared" si="27"/>
        <v>555</v>
      </c>
    </row>
    <row r="73" spans="2:28" ht="15.75" customHeight="1">
      <c r="B73" s="18">
        <v>3254</v>
      </c>
      <c r="C73" s="18">
        <v>3200</v>
      </c>
      <c r="D73" s="18">
        <v>2080</v>
      </c>
      <c r="E73" s="1">
        <f t="shared" si="16"/>
        <v>0.13500000000000001</v>
      </c>
      <c r="F73" s="3">
        <f t="shared" si="17"/>
        <v>101.21654501216545</v>
      </c>
      <c r="G73" s="17">
        <f t="shared" si="18"/>
        <v>135</v>
      </c>
      <c r="I73" s="18">
        <v>3261</v>
      </c>
      <c r="J73" s="18">
        <v>3200</v>
      </c>
      <c r="K73" s="18">
        <v>2060</v>
      </c>
      <c r="L73" s="1">
        <f t="shared" si="22"/>
        <v>0.1525</v>
      </c>
      <c r="M73" s="3">
        <f t="shared" si="23"/>
        <v>101.07948969578018</v>
      </c>
      <c r="N73" s="17">
        <f t="shared" si="24"/>
        <v>152.5</v>
      </c>
      <c r="O73" s="4"/>
      <c r="P73" s="18">
        <v>3371</v>
      </c>
      <c r="Q73" s="18">
        <v>3198</v>
      </c>
      <c r="R73" s="18">
        <v>1901</v>
      </c>
      <c r="S73" s="1">
        <f t="shared" si="19"/>
        <v>0.4325</v>
      </c>
      <c r="T73" s="3">
        <f t="shared" si="20"/>
        <v>100.26371308016877</v>
      </c>
      <c r="U73" s="17">
        <f t="shared" si="21"/>
        <v>432.5</v>
      </c>
      <c r="W73" s="18">
        <v>3414</v>
      </c>
      <c r="X73" s="18">
        <v>3189</v>
      </c>
      <c r="Y73" s="18">
        <v>1535</v>
      </c>
      <c r="Z73" s="1">
        <f t="shared" si="25"/>
        <v>0.5625</v>
      </c>
      <c r="AA73" s="3">
        <f t="shared" si="26"/>
        <v>99.934895833333343</v>
      </c>
      <c r="AB73" s="17">
        <f t="shared" si="27"/>
        <v>562.5</v>
      </c>
    </row>
    <row r="74" spans="2:28" ht="15.75" customHeight="1">
      <c r="B74" s="18">
        <v>3249</v>
      </c>
      <c r="C74" s="18">
        <v>3199</v>
      </c>
      <c r="D74" s="18">
        <v>2080</v>
      </c>
      <c r="E74" s="1">
        <f t="shared" si="16"/>
        <v>0.125</v>
      </c>
      <c r="F74" s="3">
        <f t="shared" si="17"/>
        <v>101.21654501216545</v>
      </c>
      <c r="G74" s="17">
        <f t="shared" si="18"/>
        <v>125</v>
      </c>
      <c r="I74" s="18">
        <v>3257</v>
      </c>
      <c r="J74" s="18">
        <v>3198</v>
      </c>
      <c r="K74" s="18">
        <v>2061</v>
      </c>
      <c r="L74" s="1">
        <f t="shared" si="22"/>
        <v>0.14749999999999999</v>
      </c>
      <c r="M74" s="3">
        <f t="shared" si="23"/>
        <v>101.12855740922473</v>
      </c>
      <c r="N74" s="17">
        <f t="shared" si="24"/>
        <v>147.5</v>
      </c>
      <c r="O74" s="4"/>
      <c r="P74" s="18">
        <v>3367</v>
      </c>
      <c r="Q74" s="18">
        <v>3199</v>
      </c>
      <c r="R74" s="18">
        <v>1902</v>
      </c>
      <c r="S74" s="1">
        <f t="shared" si="19"/>
        <v>0.42</v>
      </c>
      <c r="T74" s="3">
        <f t="shared" si="20"/>
        <v>100.31645569620254</v>
      </c>
      <c r="U74" s="17">
        <f t="shared" si="21"/>
        <v>420</v>
      </c>
      <c r="W74" s="18">
        <v>3413</v>
      </c>
      <c r="X74" s="18">
        <v>3185</v>
      </c>
      <c r="Y74" s="18">
        <v>1535</v>
      </c>
      <c r="Z74" s="1">
        <f t="shared" si="25"/>
        <v>0.56999999999999995</v>
      </c>
      <c r="AA74" s="3">
        <f t="shared" si="26"/>
        <v>99.934895833333343</v>
      </c>
      <c r="AB74" s="17">
        <f t="shared" si="27"/>
        <v>570</v>
      </c>
    </row>
    <row r="75" spans="2:28" ht="15.75" customHeight="1">
      <c r="B75" s="18">
        <v>3247</v>
      </c>
      <c r="C75" s="18">
        <v>3200</v>
      </c>
      <c r="D75" s="18">
        <v>2081</v>
      </c>
      <c r="E75" s="1">
        <f t="shared" si="16"/>
        <v>0.11749999999999999</v>
      </c>
      <c r="F75" s="3">
        <f t="shared" si="17"/>
        <v>101.26520681265208</v>
      </c>
      <c r="G75" s="17">
        <f t="shared" si="18"/>
        <v>117.5</v>
      </c>
      <c r="I75" s="18">
        <v>3254</v>
      </c>
      <c r="J75" s="18">
        <v>3198</v>
      </c>
      <c r="K75" s="18">
        <v>2061</v>
      </c>
      <c r="L75" s="1">
        <f t="shared" si="22"/>
        <v>0.14000000000000001</v>
      </c>
      <c r="M75" s="3">
        <f t="shared" si="23"/>
        <v>101.12855740922473</v>
      </c>
      <c r="N75" s="17">
        <f t="shared" si="24"/>
        <v>140</v>
      </c>
      <c r="O75" s="4"/>
      <c r="P75" s="18">
        <v>3364</v>
      </c>
      <c r="Q75" s="18">
        <v>3196</v>
      </c>
      <c r="R75" s="18">
        <v>1902</v>
      </c>
      <c r="S75" s="1">
        <f t="shared" si="19"/>
        <v>0.42</v>
      </c>
      <c r="T75" s="3">
        <f t="shared" si="20"/>
        <v>100.31645569620254</v>
      </c>
      <c r="U75" s="17">
        <f t="shared" si="21"/>
        <v>420</v>
      </c>
      <c r="W75" s="18">
        <v>3412</v>
      </c>
      <c r="X75" s="18">
        <v>3186</v>
      </c>
      <c r="Y75" s="18">
        <v>1536</v>
      </c>
      <c r="Z75" s="1">
        <f t="shared" si="25"/>
        <v>0.56499999999999995</v>
      </c>
      <c r="AA75" s="3">
        <f t="shared" si="26"/>
        <v>100</v>
      </c>
      <c r="AB75" s="17">
        <f t="shared" si="27"/>
        <v>565</v>
      </c>
    </row>
    <row r="76" spans="2:28" ht="15.75" customHeight="1">
      <c r="B76" s="18">
        <v>3247</v>
      </c>
      <c r="C76" s="18">
        <v>3198</v>
      </c>
      <c r="D76" s="18">
        <v>2081</v>
      </c>
      <c r="E76" s="1">
        <f t="shared" si="16"/>
        <v>0.1225</v>
      </c>
      <c r="F76" s="3">
        <f t="shared" si="17"/>
        <v>101.26520681265208</v>
      </c>
      <c r="G76" s="17">
        <f t="shared" si="18"/>
        <v>122.5</v>
      </c>
      <c r="I76" s="18">
        <v>3254</v>
      </c>
      <c r="J76" s="18">
        <v>3200</v>
      </c>
      <c r="K76" s="18">
        <v>2061</v>
      </c>
      <c r="L76" s="1">
        <f t="shared" si="22"/>
        <v>0.13500000000000001</v>
      </c>
      <c r="M76" s="3">
        <f t="shared" si="23"/>
        <v>101.12855740922473</v>
      </c>
      <c r="N76" s="17">
        <f t="shared" si="24"/>
        <v>135</v>
      </c>
      <c r="O76" s="4"/>
      <c r="P76" s="18">
        <v>3364</v>
      </c>
      <c r="Q76" s="18">
        <v>3196</v>
      </c>
      <c r="R76" s="18">
        <v>1902</v>
      </c>
      <c r="S76" s="1">
        <f t="shared" si="19"/>
        <v>0.42</v>
      </c>
      <c r="T76" s="3">
        <f t="shared" si="20"/>
        <v>100.31645569620254</v>
      </c>
      <c r="U76" s="17">
        <f t="shared" si="21"/>
        <v>420</v>
      </c>
      <c r="W76" s="19">
        <v>3400</v>
      </c>
      <c r="X76" s="18">
        <v>3187</v>
      </c>
      <c r="Y76" s="18">
        <v>1536</v>
      </c>
      <c r="Z76" s="1">
        <f t="shared" si="25"/>
        <v>0.53249999999999997</v>
      </c>
      <c r="AA76" s="3">
        <f t="shared" si="26"/>
        <v>100</v>
      </c>
      <c r="AB76" s="17">
        <f t="shared" si="27"/>
        <v>532.5</v>
      </c>
    </row>
    <row r="77" spans="2:28" ht="15.75" customHeight="1">
      <c r="B77" s="19"/>
      <c r="C77" s="19"/>
      <c r="D77" s="19"/>
      <c r="E77" s="4"/>
      <c r="F77" s="20"/>
      <c r="G77" s="20"/>
      <c r="I77" s="19"/>
      <c r="J77" s="19"/>
      <c r="K77" s="19"/>
      <c r="L77" s="4"/>
      <c r="M77" s="20"/>
      <c r="N77" s="20"/>
      <c r="O77" s="4"/>
      <c r="P77" s="19"/>
      <c r="Q77" s="19"/>
      <c r="R77" s="19"/>
      <c r="S77" s="4"/>
      <c r="T77" s="20"/>
      <c r="U77" s="20"/>
      <c r="W77" s="19"/>
      <c r="X77" s="19"/>
      <c r="Y77" s="19"/>
      <c r="Z77" s="4"/>
      <c r="AA77" s="20"/>
      <c r="AB77" s="20"/>
    </row>
    <row r="78" spans="2:28" ht="13.5" customHeight="1">
      <c r="P78" s="18"/>
    </row>
    <row r="79" spans="2:28" ht="13.5" customHeight="1">
      <c r="P79" s="18"/>
    </row>
    <row r="80" spans="2:28">
      <c r="B80" s="2" t="s">
        <v>8</v>
      </c>
      <c r="D80">
        <v>2055</v>
      </c>
      <c r="I80" s="2" t="s">
        <v>8</v>
      </c>
      <c r="K80">
        <v>2038</v>
      </c>
      <c r="P80" s="2" t="s">
        <v>8</v>
      </c>
      <c r="R80">
        <v>1896</v>
      </c>
      <c r="W80" s="2" t="s">
        <v>8</v>
      </c>
      <c r="Y80">
        <v>1536</v>
      </c>
    </row>
    <row r="81" spans="1:25">
      <c r="B81" s="2" t="s">
        <v>9</v>
      </c>
      <c r="D81">
        <v>2040</v>
      </c>
      <c r="I81" s="2" t="s">
        <v>9</v>
      </c>
      <c r="K81">
        <v>2022</v>
      </c>
      <c r="P81" s="2" t="s">
        <v>9</v>
      </c>
      <c r="R81">
        <v>1835</v>
      </c>
      <c r="W81" s="2" t="s">
        <v>9</v>
      </c>
      <c r="Y81">
        <v>1423</v>
      </c>
    </row>
    <row r="83" spans="1:25">
      <c r="A83" s="6" t="s">
        <v>20</v>
      </c>
      <c r="B83" s="11" t="s">
        <v>12</v>
      </c>
      <c r="C83" s="11" t="s">
        <v>13</v>
      </c>
      <c r="D83" s="11" t="s">
        <v>14</v>
      </c>
      <c r="E83" s="11" t="s">
        <v>15</v>
      </c>
      <c r="F83" s="11" t="s">
        <v>16</v>
      </c>
      <c r="H83" s="6" t="s">
        <v>21</v>
      </c>
      <c r="I83" s="11" t="s">
        <v>12</v>
      </c>
      <c r="J83" s="11" t="s">
        <v>13</v>
      </c>
      <c r="K83" s="11" t="s">
        <v>14</v>
      </c>
      <c r="L83" s="11" t="s">
        <v>15</v>
      </c>
      <c r="M83" s="11" t="s">
        <v>17</v>
      </c>
    </row>
    <row r="84" spans="1:25">
      <c r="B84" s="21">
        <v>3419</v>
      </c>
      <c r="C84" s="21">
        <v>3391</v>
      </c>
      <c r="D84" s="21">
        <v>1403</v>
      </c>
      <c r="E84" s="21">
        <v>1433</v>
      </c>
      <c r="F84" s="14">
        <f>D84-((B84-E90*1000)*((D84-E84)/(B84-C84)))</f>
        <v>1423.3571428571429</v>
      </c>
      <c r="I84" s="16">
        <v>3741</v>
      </c>
      <c r="J84" s="15">
        <v>3736</v>
      </c>
      <c r="K84" s="16">
        <v>80</v>
      </c>
      <c r="L84" s="15">
        <v>81</v>
      </c>
      <c r="M84" s="11">
        <f>K84-((I84-L90*1000)*((K84-L84)/(I84-J84)))</f>
        <v>80.452000000000041</v>
      </c>
    </row>
    <row r="85" spans="1:25">
      <c r="B85" s="21"/>
      <c r="C85" s="21"/>
      <c r="D85" s="21"/>
      <c r="E85" s="11"/>
      <c r="F85" s="11"/>
      <c r="I85" s="11"/>
      <c r="J85" s="11"/>
      <c r="K85" s="11"/>
      <c r="L85" s="11"/>
      <c r="M85" s="11">
        <f>100-M84</f>
        <v>19.547999999999959</v>
      </c>
    </row>
    <row r="86" spans="1:25">
      <c r="B86" s="11"/>
      <c r="C86" s="11"/>
      <c r="D86" s="11"/>
      <c r="E86" s="11"/>
      <c r="F86" s="11"/>
      <c r="I86" s="11"/>
      <c r="J86" s="11"/>
      <c r="K86" s="11"/>
      <c r="L86" s="11" t="s">
        <v>10</v>
      </c>
      <c r="M86" s="14">
        <f>M85-M84*0.0107</f>
        <v>18.687163599999959</v>
      </c>
    </row>
    <row r="87" spans="1:25">
      <c r="B87" s="11"/>
      <c r="C87" s="11"/>
      <c r="D87" s="11"/>
      <c r="E87" s="11"/>
      <c r="F87" s="11"/>
      <c r="I87" s="11"/>
      <c r="J87" s="11"/>
      <c r="K87" s="11"/>
      <c r="L87" s="11"/>
      <c r="M87" s="11"/>
    </row>
    <row r="88" spans="1:25">
      <c r="B88" s="11"/>
      <c r="C88" s="11"/>
      <c r="D88" s="11"/>
      <c r="E88" s="11"/>
      <c r="F88" s="11"/>
      <c r="I88" s="11"/>
      <c r="J88" s="11"/>
      <c r="K88" s="11"/>
      <c r="L88" s="11"/>
      <c r="M88" s="11"/>
    </row>
    <row r="89" spans="1:25">
      <c r="B89" s="11"/>
      <c r="C89" s="11"/>
      <c r="D89" s="11"/>
      <c r="E89" s="11"/>
      <c r="F89" s="11"/>
      <c r="I89" s="11"/>
      <c r="J89" s="11"/>
      <c r="K89" s="11"/>
      <c r="L89" s="11"/>
      <c r="M89" s="11"/>
    </row>
    <row r="90" spans="1:25">
      <c r="B90" s="11"/>
      <c r="C90" s="11"/>
      <c r="D90" s="12" t="s">
        <v>19</v>
      </c>
      <c r="E90" s="11">
        <v>3.4</v>
      </c>
      <c r="F90" s="11"/>
      <c r="I90" s="11"/>
      <c r="J90" s="11"/>
      <c r="K90" s="11" t="s">
        <v>11</v>
      </c>
      <c r="L90" s="13">
        <v>3.73874</v>
      </c>
      <c r="M90" s="11"/>
    </row>
    <row r="92" spans="1:25">
      <c r="B92" s="22" t="s">
        <v>23</v>
      </c>
      <c r="C92" s="22"/>
      <c r="D92" s="22"/>
      <c r="E92" s="22"/>
      <c r="F92" s="22"/>
      <c r="I92" s="23" t="s">
        <v>22</v>
      </c>
      <c r="J92" s="23"/>
      <c r="K92" s="23"/>
      <c r="L92" s="23"/>
      <c r="M92" s="23"/>
    </row>
    <row r="93" spans="1:25">
      <c r="B93" s="22"/>
      <c r="C93" s="22"/>
      <c r="D93" s="22"/>
      <c r="E93" s="22"/>
      <c r="F93" s="22"/>
      <c r="I93" s="23"/>
      <c r="J93" s="23"/>
      <c r="K93" s="23"/>
      <c r="L93" s="23"/>
      <c r="M93" s="23"/>
    </row>
  </sheetData>
  <mergeCells count="2">
    <mergeCell ref="B92:F93"/>
    <mergeCell ref="I92:M9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ZCV</vt:lpstr>
    </vt:vector>
  </TitlesOfParts>
  <Company>MediaTek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Mediatek</dc:creator>
  <cp:lastModifiedBy>mtk71008</cp:lastModifiedBy>
  <dcterms:created xsi:type="dcterms:W3CDTF">2010-09-15T00:55:10Z</dcterms:created>
  <dcterms:modified xsi:type="dcterms:W3CDTF">2013-01-04T07:32:04Z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-42988143</vt:i4>
  </property>
  <property fmtid="{D5CDD505-2E9C-101B-9397-08002B2CF9AE}" pid="3" name="_NewReviewCycle">
    <vt:lpwstr/>
  </property>
  <property fmtid="{D5CDD505-2E9C-101B-9397-08002B2CF9AE}" pid="4" name="_EmailSubject">
    <vt:lpwstr>聯想ＺＣＶ</vt:lpwstr>
  </property>
  <property fmtid="{D5CDD505-2E9C-101B-9397-08002B2CF9AE}" pid="5" name="_AuthorEmail">
    <vt:lpwstr>Ricky.Wu@mediatek.com</vt:lpwstr>
  </property>
  <property fmtid="{D5CDD505-2E9C-101B-9397-08002B2CF9AE}" pid="6" name="_AuthorEmailDisplayName">
    <vt:lpwstr>Ricky Wu (吳瑞騏)</vt:lpwstr>
  </property>
  <property fmtid="{D5CDD505-2E9C-101B-9397-08002B2CF9AE}" pid="7" name="_PreviousAdHocReviewCycleID">
    <vt:i4>1208888307</vt:i4>
  </property>
  <property fmtid="{D5CDD505-2E9C-101B-9397-08002B2CF9AE}" pid="8" name="_ReviewingToolsShownOnce">
    <vt:lpwstr/>
  </property>
</Properties>
</file>