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showInkAnnotation="0"/>
  <mc:AlternateContent xmlns:mc="http://schemas.openxmlformats.org/markup-compatibility/2006">
    <mc:Choice Requires="x15">
      <x15ac:absPath xmlns:x15ac="http://schemas.microsoft.com/office/spreadsheetml/2010/11/ac" url="/Volumes/500 HD/Dropbox/UNAM/Especialidad CAR/Tesina/Escrito/"/>
    </mc:Choice>
  </mc:AlternateContent>
  <xr:revisionPtr revIDLastSave="0" documentId="13_ncr:1_{5F038DB0-7BBE-7A42-AC5E-17C18CDB83E2}" xr6:coauthVersionLast="38" xr6:coauthVersionMax="38" xr10:uidLastSave="{00000000-0000-0000-0000-000000000000}"/>
  <bookViews>
    <workbookView xWindow="1060" yWindow="460" windowWidth="24540" windowHeight="15540" tabRatio="500" activeTab="1" xr2:uid="{00000000-000D-0000-FFFF-FFFF00000000}"/>
  </bookViews>
  <sheets>
    <sheet name="Hoja1" sheetId="1" r:id="rId1"/>
    <sheet name="Hoja2" sheetId="2" r:id="rId2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C12" i="2" l="1"/>
  <c r="B25" i="2" l="1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B17" i="2"/>
  <c r="B18" i="2"/>
  <c r="B19" i="2"/>
  <c r="B20" i="2"/>
  <c r="B21" i="2"/>
  <c r="B22" i="2"/>
  <c r="B23" i="2"/>
  <c r="B24" i="2"/>
  <c r="B16" i="2"/>
  <c r="AA4" i="2" l="1"/>
  <c r="AA5" i="2"/>
  <c r="AA6" i="2"/>
  <c r="AA7" i="2"/>
  <c r="AA8" i="2"/>
  <c r="AA9" i="2"/>
  <c r="AA10" i="2"/>
  <c r="AA11" i="2"/>
  <c r="AA12" i="2"/>
  <c r="Z3" i="2"/>
  <c r="Z4" i="2"/>
  <c r="AA3" i="2"/>
  <c r="Z5" i="2"/>
  <c r="Z6" i="2"/>
  <c r="Z7" i="2"/>
  <c r="Z8" i="2"/>
  <c r="Z9" i="2"/>
  <c r="Z10" i="2"/>
  <c r="Z11" i="2"/>
  <c r="Z12" i="2"/>
  <c r="Y4" i="2"/>
  <c r="Y5" i="2"/>
  <c r="Y6" i="2"/>
  <c r="Y7" i="2"/>
  <c r="Y8" i="2"/>
  <c r="Y9" i="2"/>
  <c r="Y10" i="2"/>
  <c r="Y11" i="2"/>
  <c r="Y12" i="2"/>
  <c r="Y3" i="2"/>
  <c r="V4" i="2"/>
  <c r="V5" i="2"/>
  <c r="V6" i="2"/>
  <c r="V7" i="2"/>
  <c r="V8" i="2"/>
  <c r="V9" i="2"/>
  <c r="V10" i="2"/>
  <c r="V11" i="2"/>
  <c r="V12" i="2"/>
  <c r="V3" i="2"/>
  <c r="U4" i="2"/>
  <c r="U5" i="2"/>
  <c r="U6" i="2"/>
  <c r="U7" i="2"/>
  <c r="U8" i="2"/>
  <c r="U9" i="2"/>
  <c r="U10" i="2"/>
  <c r="U11" i="2"/>
  <c r="U12" i="2"/>
  <c r="U3" i="2"/>
  <c r="T4" i="2"/>
  <c r="T5" i="2"/>
  <c r="T6" i="2"/>
  <c r="T7" i="2"/>
  <c r="T8" i="2"/>
  <c r="T9" i="2"/>
  <c r="T10" i="2"/>
  <c r="T11" i="2"/>
  <c r="T12" i="2"/>
  <c r="T3" i="2"/>
  <c r="Q12" i="2"/>
  <c r="Q4" i="2"/>
  <c r="Q5" i="2"/>
  <c r="Q6" i="2"/>
  <c r="Q7" i="2"/>
  <c r="Q8" i="2"/>
  <c r="Q9" i="2"/>
  <c r="Q10" i="2"/>
  <c r="Q11" i="2"/>
  <c r="Q3" i="2"/>
  <c r="P4" i="2"/>
  <c r="P5" i="2"/>
  <c r="P6" i="2"/>
  <c r="P7" i="2"/>
  <c r="P8" i="2"/>
  <c r="P9" i="2"/>
  <c r="P10" i="2"/>
  <c r="P11" i="2"/>
  <c r="P12" i="2"/>
  <c r="P3" i="2"/>
  <c r="O4" i="2"/>
  <c r="O5" i="2"/>
  <c r="O6" i="2"/>
  <c r="O7" i="2"/>
  <c r="O8" i="2"/>
  <c r="O9" i="2"/>
  <c r="O10" i="2"/>
  <c r="O11" i="2"/>
  <c r="O12" i="2"/>
  <c r="O3" i="2"/>
  <c r="L5" i="2"/>
  <c r="L3" i="2"/>
  <c r="J5" i="2"/>
  <c r="J6" i="2"/>
  <c r="J7" i="2"/>
  <c r="J8" i="2"/>
  <c r="J9" i="2"/>
  <c r="J10" i="2"/>
  <c r="J11" i="2"/>
  <c r="J12" i="2"/>
  <c r="J4" i="2"/>
  <c r="J3" i="2"/>
  <c r="H4" i="2"/>
  <c r="H5" i="2"/>
  <c r="H6" i="2"/>
  <c r="H7" i="2"/>
  <c r="H8" i="2"/>
  <c r="H9" i="2"/>
  <c r="H3" i="2"/>
  <c r="K4" i="2"/>
  <c r="L4" i="2" s="1"/>
  <c r="K5" i="2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3" i="2"/>
  <c r="H10" i="2" l="1"/>
  <c r="H12" i="2"/>
  <c r="H11" i="2"/>
</calcChain>
</file>

<file path=xl/sharedStrings.xml><?xml version="1.0" encoding="utf-8"?>
<sst xmlns="http://schemas.openxmlformats.org/spreadsheetml/2006/main" count="80" uniqueCount="31">
  <si>
    <t>NC</t>
  </si>
  <si>
    <t>Serial Recipes</t>
  </si>
  <si>
    <t>ACC Recipes</t>
  </si>
  <si>
    <t>CUDA Recipes</t>
  </si>
  <si>
    <t>CUDA Libro</t>
  </si>
  <si>
    <t>Serial jik</t>
  </si>
  <si>
    <t>Serial jki</t>
  </si>
  <si>
    <t>overflow</t>
  </si>
  <si>
    <t>Serial kji</t>
  </si>
  <si>
    <t>Serial kij</t>
  </si>
  <si>
    <t>Serial ikj</t>
  </si>
  <si>
    <t>Serial 4:28 pm</t>
  </si>
  <si>
    <t>ACC 4:28 pm</t>
  </si>
  <si>
    <t>50 rot</t>
  </si>
  <si>
    <t>Serial Libro ijk 50</t>
  </si>
  <si>
    <t>ACC Libro 50</t>
  </si>
  <si>
    <t>ACC Libro 100</t>
  </si>
  <si>
    <t>100 rot</t>
  </si>
  <si>
    <t>Serial Libro ijk PGI</t>
  </si>
  <si>
    <t>Serial Libro ijk nvcc</t>
  </si>
  <si>
    <t xml:space="preserve">Serial </t>
  </si>
  <si>
    <t>CUDA</t>
  </si>
  <si>
    <t>OpenACC</t>
  </si>
  <si>
    <t>Orden</t>
  </si>
  <si>
    <t>COST FACTOR</t>
  </si>
  <si>
    <t>Procesadores</t>
  </si>
  <si>
    <t>Speed UP</t>
  </si>
  <si>
    <t>Aceleración</t>
  </si>
  <si>
    <t>Efficiency</t>
  </si>
  <si>
    <t>RUNTIME [s]</t>
  </si>
  <si>
    <t>RUNTIME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</si>
</sst>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Serial Recipes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Hoja1!$C$4:$C$11</c:f>
              <c:numCache>
                <c:formatCode>General</c:formatCode>
                <c:ptCount val="8"/>
                <c:pt idx="0">
                  <c:v>6.9999999999999999E-6</c:v>
                </c:pt>
                <c:pt idx="1">
                  <c:v>1.4E-5</c:v>
                </c:pt>
                <c:pt idx="2">
                  <c:v>6.0999999999999999E-5</c:v>
                </c:pt>
                <c:pt idx="3">
                  <c:v>2.23E-4</c:v>
                </c:pt>
                <c:pt idx="4">
                  <c:v>1.5330000000000001E-3</c:v>
                </c:pt>
                <c:pt idx="5">
                  <c:v>1.1875999999999999E-2</c:v>
                </c:pt>
                <c:pt idx="6">
                  <c:v>0.12954499999999999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4-784F-94E2-80CDAF2A6348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ACC Recipes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Hoja1!$D$4:$D$11</c:f>
              <c:numCache>
                <c:formatCode>General</c:formatCode>
                <c:ptCount val="8"/>
                <c:pt idx="0">
                  <c:v>3.2200000000000002E-4</c:v>
                </c:pt>
                <c:pt idx="1">
                  <c:v>3.7100000000000002E-4</c:v>
                </c:pt>
                <c:pt idx="2">
                  <c:v>3.4600000000000001E-4</c:v>
                </c:pt>
                <c:pt idx="3">
                  <c:v>4.9299999999999995E-4</c:v>
                </c:pt>
                <c:pt idx="4">
                  <c:v>1.529E-3</c:v>
                </c:pt>
                <c:pt idx="5">
                  <c:v>9.0310000000000008E-3</c:v>
                </c:pt>
                <c:pt idx="6">
                  <c:v>0.107074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4-784F-94E2-80CDAF2A6348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CUDA Recipes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Hoja1!$E$4:$E$11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74-784F-94E2-80CDAF2A6348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Serial Libro ijk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Hoja1!$F$4:$F$11</c:f>
              <c:numCache>
                <c:formatCode>General</c:formatCode>
                <c:ptCount val="8"/>
                <c:pt idx="0">
                  <c:v>2.6999999999999999E-5</c:v>
                </c:pt>
                <c:pt idx="1">
                  <c:v>1.2799999999999999E-4</c:v>
                </c:pt>
                <c:pt idx="2">
                  <c:v>1.1050000000000001E-3</c:v>
                </c:pt>
                <c:pt idx="3">
                  <c:v>4.0639999999999999E-3</c:v>
                </c:pt>
                <c:pt idx="4">
                  <c:v>2.9409999999999999E-2</c:v>
                </c:pt>
                <c:pt idx="5">
                  <c:v>0.22453300000000001</c:v>
                </c:pt>
                <c:pt idx="6">
                  <c:v>1.8952979999999999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74-784F-94E2-80CDAF2A6348}"/>
            </c:ext>
          </c:extLst>
        </c:ser>
        <c:ser>
          <c:idx val="4"/>
          <c:order val="4"/>
          <c:tx>
            <c:strRef>
              <c:f>Hoja1!$G$3</c:f>
              <c:strCache>
                <c:ptCount val="1"/>
                <c:pt idx="0">
                  <c:v>ACC Libro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Hoja1!$G$4:$G$11</c:f>
              <c:numCache>
                <c:formatCode>General</c:formatCode>
                <c:ptCount val="8"/>
                <c:pt idx="0">
                  <c:v>2.0999999999999999E-5</c:v>
                </c:pt>
                <c:pt idx="1">
                  <c:v>1.0900000000000001E-4</c:v>
                </c:pt>
                <c:pt idx="2">
                  <c:v>1.0139999999999999E-3</c:v>
                </c:pt>
                <c:pt idx="3">
                  <c:v>3.6480000000000002E-3</c:v>
                </c:pt>
                <c:pt idx="4">
                  <c:v>2.6758000000000001E-2</c:v>
                </c:pt>
                <c:pt idx="5">
                  <c:v>0.20485500000000001</c:v>
                </c:pt>
                <c:pt idx="6">
                  <c:v>1.8306370000000001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74-784F-94E2-80CDAF2A6348}"/>
            </c:ext>
          </c:extLst>
        </c:ser>
        <c:ser>
          <c:idx val="5"/>
          <c:order val="5"/>
          <c:tx>
            <c:strRef>
              <c:f>Hoja1!$H$3</c:f>
              <c:strCache>
                <c:ptCount val="1"/>
                <c:pt idx="0">
                  <c:v>Serial Libro ijk PGI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Hoja1!$H$4:$H$11</c:f>
              <c:numCache>
                <c:formatCode>General</c:formatCode>
                <c:ptCount val="8"/>
                <c:pt idx="0">
                  <c:v>2.6999999999999999E-5</c:v>
                </c:pt>
                <c:pt idx="1">
                  <c:v>2.4699999999999999E-4</c:v>
                </c:pt>
                <c:pt idx="2">
                  <c:v>2.1810000000000002E-3</c:v>
                </c:pt>
                <c:pt idx="3">
                  <c:v>7.9959999999999996E-3</c:v>
                </c:pt>
                <c:pt idx="4">
                  <c:v>5.8229000000000003E-2</c:v>
                </c:pt>
                <c:pt idx="5">
                  <c:v>0.444469</c:v>
                </c:pt>
                <c:pt idx="6">
                  <c:v>3.7526839999999999</c:v>
                </c:pt>
                <c:pt idx="7">
                  <c:v>49.253459999999997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74-784F-94E2-80CDAF2A6348}"/>
            </c:ext>
          </c:extLst>
        </c:ser>
        <c:ser>
          <c:idx val="6"/>
          <c:order val="6"/>
          <c:tx>
            <c:strRef>
              <c:f>Hoja1!$I$3</c:f>
              <c:strCache>
                <c:ptCount val="1"/>
                <c:pt idx="0">
                  <c:v>ACC Libro 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Hoja1!$I$4:$I$11</c:f>
              <c:numCache>
                <c:formatCode>General</c:formatCode>
                <c:ptCount val="8"/>
                <c:pt idx="0">
                  <c:v>2.6999999999999999E-5</c:v>
                </c:pt>
                <c:pt idx="1">
                  <c:v>2.0100000000000001E-4</c:v>
                </c:pt>
                <c:pt idx="2">
                  <c:v>2.0019999999999999E-3</c:v>
                </c:pt>
                <c:pt idx="3">
                  <c:v>7.1380000000000002E-3</c:v>
                </c:pt>
                <c:pt idx="4">
                  <c:v>5.2894999999999998E-2</c:v>
                </c:pt>
                <c:pt idx="5">
                  <c:v>0.40592899999999998</c:v>
                </c:pt>
                <c:pt idx="6">
                  <c:v>3.5975280000000001</c:v>
                </c:pt>
                <c:pt idx="7">
                  <c:v>47.870063000000002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74-784F-94E2-80CDAF2A6348}"/>
            </c:ext>
          </c:extLst>
        </c:ser>
        <c:ser>
          <c:idx val="7"/>
          <c:order val="7"/>
          <c:tx>
            <c:strRef>
              <c:f>Hoja1!$J$3</c:f>
              <c:strCache>
                <c:ptCount val="1"/>
                <c:pt idx="0">
                  <c:v>CUDA Libro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Hoja1!$J$4:$J$11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74-784F-94E2-80CDAF2A6348}"/>
            </c:ext>
          </c:extLst>
        </c:ser>
        <c:ser>
          <c:idx val="8"/>
          <c:order val="8"/>
          <c:tx>
            <c:strRef>
              <c:f>Hoja1!$K$3</c:f>
              <c:strCache>
                <c:ptCount val="1"/>
                <c:pt idx="0">
                  <c:v>Serial Libro ijk nvcc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Hoja1!$K$4:$K$11</c:f>
              <c:numCache>
                <c:formatCode>General</c:formatCode>
                <c:ptCount val="8"/>
                <c:pt idx="0">
                  <c:v>8.1000000000000004E-5</c:v>
                </c:pt>
                <c:pt idx="1">
                  <c:v>9.2400000000000002E-4</c:v>
                </c:pt>
                <c:pt idx="2">
                  <c:v>4.7660000000000003E-3</c:v>
                </c:pt>
                <c:pt idx="3">
                  <c:v>8.8660000000000006E-3</c:v>
                </c:pt>
                <c:pt idx="4">
                  <c:v>4.2346000000000002E-2</c:v>
                </c:pt>
                <c:pt idx="5">
                  <c:v>0.301203</c:v>
                </c:pt>
                <c:pt idx="6">
                  <c:v>2.6077029999999999</c:v>
                </c:pt>
                <c:pt idx="7">
                  <c:v>28.089473000000002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774-784F-94E2-80CDAF2A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75552"/>
        <c:axId val="2095530464"/>
      </c:scatterChart>
      <c:valAx>
        <c:axId val="20955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5530464"/>
        <c:crossesAt val="0"/>
        <c:crossBetween val="midCat"/>
      </c:valAx>
      <c:valAx>
        <c:axId val="2095530464"/>
        <c:scaling>
          <c:orientation val="minMax"/>
          <c:max val="50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557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Efficiency Sin Serial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Hoja2!$Z$2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BA-8C49-B4DF-36D7BE0C9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Hoja2!$Z$3:$Z$12</c:f>
              <c:numCache>
                <c:formatCode>0.00%</c:formatCode>
                <c:ptCount val="10"/>
                <c:pt idx="0">
                  <c:v>2.494875391088575E-4</c:v>
                </c:pt>
                <c:pt idx="1">
                  <c:v>2.3494691452482831E-2</c:v>
                </c:pt>
                <c:pt idx="2">
                  <c:v>6.0508810882313718E-2</c:v>
                </c:pt>
                <c:pt idx="3">
                  <c:v>0.11701445996677631</c:v>
                </c:pt>
                <c:pt idx="4">
                  <c:v>8.0914535076773375E-2</c:v>
                </c:pt>
                <c:pt idx="5">
                  <c:v>6.4300869139039152E-2</c:v>
                </c:pt>
                <c:pt idx="6">
                  <c:v>5.9463738509414818E-2</c:v>
                </c:pt>
                <c:pt idx="7">
                  <c:v>5.9961320421191552E-2</c:v>
                </c:pt>
                <c:pt idx="8">
                  <c:v>5.0923588637284009E-2</c:v>
                </c:pt>
                <c:pt idx="9">
                  <c:v>0.12730897159321003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A-8C49-B4DF-36D7BE0C9E32}"/>
            </c:ext>
          </c:extLst>
        </c:ser>
        <c:ser>
          <c:idx val="2"/>
          <c:order val="1"/>
          <c:tx>
            <c:strRef>
              <c:f>Hoja2!$AA$2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BA-8C49-B4DF-36D7BE0C9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Hoja2!$AA$3:$AA$12</c:f>
              <c:numCache>
                <c:formatCode>0.00%</c:formatCode>
                <c:ptCount val="10"/>
                <c:pt idx="0">
                  <c:v>3.6942019500394131E-5</c:v>
                </c:pt>
                <c:pt idx="1">
                  <c:v>2.385064058480426E-2</c:v>
                </c:pt>
                <c:pt idx="2">
                  <c:v>8.0926886145817958E-2</c:v>
                </c:pt>
                <c:pt idx="3">
                  <c:v>0.20482142213247756</c:v>
                </c:pt>
                <c:pt idx="4">
                  <c:v>0.48293935013687933</c:v>
                </c:pt>
                <c:pt idx="5">
                  <c:v>0.31427503843438925</c:v>
                </c:pt>
                <c:pt idx="6">
                  <c:v>0.10032189751710685</c:v>
                </c:pt>
                <c:pt idx="7">
                  <c:v>7.8756753736606344E-2</c:v>
                </c:pt>
                <c:pt idx="8">
                  <c:v>5.9738793291092558E-2</c:v>
                </c:pt>
                <c:pt idx="9">
                  <c:v>2.9223830550042872E-2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BA-8C49-B4DF-36D7BE0C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 </a:t>
            </a:r>
            <a:r>
              <a:rPr lang="es-ES_tradnl" baseline="0"/>
              <a:t>factor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Hoja2!$H$2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64-1343-8FCB-F207AB1046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Hoja2!$H$3:$H$12</c:f>
              <c:numCache>
                <c:formatCode>General</c:formatCode>
                <c:ptCount val="10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  <c:pt idx="4">
                  <c:v>16.624936000000002</c:v>
                </c:pt>
                <c:pt idx="5">
                  <c:v>127.455333</c:v>
                </c:pt>
                <c:pt idx="6">
                  <c:v>1127.7362800000001</c:v>
                </c:pt>
                <c:pt idx="7">
                  <c:v>10417.171431999999</c:v>
                </c:pt>
                <c:pt idx="8">
                  <c:v>76337.371459999995</c:v>
                </c:pt>
                <c:pt idx="9">
                  <c:v>381686.85729999997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64-1343-8FCB-F207AB10461C}"/>
            </c:ext>
          </c:extLst>
        </c:ser>
        <c:ser>
          <c:idx val="3"/>
          <c:order val="1"/>
          <c:tx>
            <c:strRef>
              <c:f>Hoja2!$J$2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Hoja2!$J$3:$J$12</c:f>
              <c:numCache>
                <c:formatCode>General</c:formatCode>
                <c:ptCount val="10"/>
                <c:pt idx="0">
                  <c:v>0.29660799999999998</c:v>
                </c:pt>
                <c:pt idx="1">
                  <c:v>3.3877440000000001</c:v>
                </c:pt>
                <c:pt idx="2">
                  <c:v>8.8781119999999998</c:v>
                </c:pt>
                <c:pt idx="3">
                  <c:v>19.417472</c:v>
                </c:pt>
                <c:pt idx="4">
                  <c:v>205.46291199999999</c:v>
                </c:pt>
                <c:pt idx="5">
                  <c:v>1982.1712319999999</c:v>
                </c:pt>
                <c:pt idx="6">
                  <c:v>18965.108960000001</c:v>
                </c:pt>
                <c:pt idx="7">
                  <c:v>173731.521568</c:v>
                </c:pt>
                <c:pt idx="8">
                  <c:v>1499057.1855359999</c:v>
                </c:pt>
                <c:pt idx="9">
                  <c:v>2998114.3710719999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64-1343-8FCB-F207AB10461C}"/>
            </c:ext>
          </c:extLst>
        </c:ser>
        <c:ser>
          <c:idx val="5"/>
          <c:order val="2"/>
          <c:tx>
            <c:strRef>
              <c:f>Hoja2!$L$2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Hoja2!$L$3:$L$12</c:f>
              <c:numCache>
                <c:formatCode>General</c:formatCode>
                <c:ptCount val="10"/>
                <c:pt idx="0">
                  <c:v>2.003139</c:v>
                </c:pt>
                <c:pt idx="1">
                  <c:v>3.3371849999999998</c:v>
                </c:pt>
                <c:pt idx="2">
                  <c:v>6.6381399999999999</c:v>
                </c:pt>
                <c:pt idx="3">
                  <c:v>11.0932</c:v>
                </c:pt>
                <c:pt idx="4">
                  <c:v>34.424480000000003</c:v>
                </c:pt>
                <c:pt idx="5">
                  <c:v>405.553472</c:v>
                </c:pt>
                <c:pt idx="6">
                  <c:v>11241.177728000001</c:v>
                </c:pt>
                <c:pt idx="7">
                  <c:v>132270.19827200001</c:v>
                </c:pt>
                <c:pt idx="8">
                  <c:v>1277852.5854720001</c:v>
                </c:pt>
                <c:pt idx="9">
                  <c:v>13060808.597503999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64-1343-8FCB-F207AB10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 </a:t>
            </a:r>
            <a:r>
              <a:rPr lang="es-ES_tradnl" baseline="0"/>
              <a:t>factor Orden &lt; 32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Hoja2!$H$2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91-F541-9393-4DD28DA71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Hoja2!$F$3:$F$7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Hoja2!$H$3:$H$7</c:f>
              <c:numCache>
                <c:formatCode>General</c:formatCode>
                <c:ptCount val="5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  <c:pt idx="4">
                  <c:v>16.624936000000002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1-F541-9393-4DD28DA71AEE}"/>
            </c:ext>
          </c:extLst>
        </c:ser>
        <c:ser>
          <c:idx val="3"/>
          <c:order val="1"/>
          <c:tx>
            <c:strRef>
              <c:f>Hoja2!$J$2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Hoja2!$F$3:$F$7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Hoja2!$J$3:$J$7</c:f>
              <c:numCache>
                <c:formatCode>General</c:formatCode>
                <c:ptCount val="5"/>
                <c:pt idx="0">
                  <c:v>0.29660799999999998</c:v>
                </c:pt>
                <c:pt idx="1">
                  <c:v>3.3877440000000001</c:v>
                </c:pt>
                <c:pt idx="2">
                  <c:v>8.8781119999999998</c:v>
                </c:pt>
                <c:pt idx="3">
                  <c:v>19.417472</c:v>
                </c:pt>
                <c:pt idx="4">
                  <c:v>205.46291199999999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1-F541-9393-4DD28DA71AEE}"/>
            </c:ext>
          </c:extLst>
        </c:ser>
        <c:ser>
          <c:idx val="5"/>
          <c:order val="2"/>
          <c:tx>
            <c:strRef>
              <c:f>Hoja2!$L$2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Hoja2!$F$3:$F$7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Hoja2!$L$3:$L$7</c:f>
              <c:numCache>
                <c:formatCode>General</c:formatCode>
                <c:ptCount val="5"/>
                <c:pt idx="0">
                  <c:v>2.003139</c:v>
                </c:pt>
                <c:pt idx="1">
                  <c:v>3.3371849999999998</c:v>
                </c:pt>
                <c:pt idx="2">
                  <c:v>6.6381399999999999</c:v>
                </c:pt>
                <c:pt idx="3">
                  <c:v>11.0932</c:v>
                </c:pt>
                <c:pt idx="4">
                  <c:v>34.424480000000003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1-F541-9393-4DD28DA71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 de tiempo hasta orden</a:t>
            </a:r>
            <a:r>
              <a:rPr lang="es-ES_tradnl" baseline="0"/>
              <a:t> 16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Serial Recipes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6.9999999999999999E-6</c:v>
                </c:pt>
                <c:pt idx="1">
                  <c:v>1.4E-5</c:v>
                </c:pt>
                <c:pt idx="2">
                  <c:v>6.0999999999999999E-5</c:v>
                </c:pt>
                <c:pt idx="3">
                  <c:v>2.23E-4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4-9E43-876D-D9EF0DD1CDD2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ACC Recipes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Hoja1!$D$4:$D$7</c:f>
              <c:numCache>
                <c:formatCode>General</c:formatCode>
                <c:ptCount val="4"/>
                <c:pt idx="0">
                  <c:v>3.2200000000000002E-4</c:v>
                </c:pt>
                <c:pt idx="1">
                  <c:v>3.7100000000000002E-4</c:v>
                </c:pt>
                <c:pt idx="2">
                  <c:v>3.4600000000000001E-4</c:v>
                </c:pt>
                <c:pt idx="3">
                  <c:v>4.9299999999999995E-4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4-9E43-876D-D9EF0DD1CDD2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CUDA Recipes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Hoja1!$E$4:$E$7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44-9E43-876D-D9EF0DD1CDD2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Serial Libro ijk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Hoja1!$F$4:$F$7</c:f>
              <c:numCache>
                <c:formatCode>General</c:formatCode>
                <c:ptCount val="4"/>
                <c:pt idx="0">
                  <c:v>2.6999999999999999E-5</c:v>
                </c:pt>
                <c:pt idx="1">
                  <c:v>1.2799999999999999E-4</c:v>
                </c:pt>
                <c:pt idx="2">
                  <c:v>1.1050000000000001E-3</c:v>
                </c:pt>
                <c:pt idx="3">
                  <c:v>4.0639999999999999E-3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44-9E43-876D-D9EF0DD1CDD2}"/>
            </c:ext>
          </c:extLst>
        </c:ser>
        <c:ser>
          <c:idx val="4"/>
          <c:order val="4"/>
          <c:tx>
            <c:strRef>
              <c:f>Hoja1!$G$3</c:f>
              <c:strCache>
                <c:ptCount val="1"/>
                <c:pt idx="0">
                  <c:v>ACC Libro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Hoja1!$G$4:$G$7</c:f>
              <c:numCache>
                <c:formatCode>General</c:formatCode>
                <c:ptCount val="4"/>
                <c:pt idx="0">
                  <c:v>2.0999999999999999E-5</c:v>
                </c:pt>
                <c:pt idx="1">
                  <c:v>1.0900000000000001E-4</c:v>
                </c:pt>
                <c:pt idx="2">
                  <c:v>1.0139999999999999E-3</c:v>
                </c:pt>
                <c:pt idx="3">
                  <c:v>3.6480000000000002E-3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44-9E43-876D-D9EF0DD1CDD2}"/>
            </c:ext>
          </c:extLst>
        </c:ser>
        <c:ser>
          <c:idx val="5"/>
          <c:order val="5"/>
          <c:tx>
            <c:strRef>
              <c:f>Hoja1!$H$3</c:f>
              <c:strCache>
                <c:ptCount val="1"/>
                <c:pt idx="0">
                  <c:v>Serial Libro ijk PGI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Hoja1!$H$4:$H$7</c:f>
              <c:numCache>
                <c:formatCode>General</c:formatCode>
                <c:ptCount val="4"/>
                <c:pt idx="0">
                  <c:v>2.6999999999999999E-5</c:v>
                </c:pt>
                <c:pt idx="1">
                  <c:v>2.4699999999999999E-4</c:v>
                </c:pt>
                <c:pt idx="2">
                  <c:v>2.1810000000000002E-3</c:v>
                </c:pt>
                <c:pt idx="3">
                  <c:v>7.9959999999999996E-3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44-9E43-876D-D9EF0DD1CDD2}"/>
            </c:ext>
          </c:extLst>
        </c:ser>
        <c:ser>
          <c:idx val="6"/>
          <c:order val="6"/>
          <c:tx>
            <c:strRef>
              <c:f>Hoja1!$I$3</c:f>
              <c:strCache>
                <c:ptCount val="1"/>
                <c:pt idx="0">
                  <c:v>ACC Libro 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Hoja1!$I$4:$I$7</c:f>
              <c:numCache>
                <c:formatCode>General</c:formatCode>
                <c:ptCount val="4"/>
                <c:pt idx="0">
                  <c:v>2.6999999999999999E-5</c:v>
                </c:pt>
                <c:pt idx="1">
                  <c:v>2.0100000000000001E-4</c:v>
                </c:pt>
                <c:pt idx="2">
                  <c:v>2.0019999999999999E-3</c:v>
                </c:pt>
                <c:pt idx="3">
                  <c:v>7.1380000000000002E-3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44-9E43-876D-D9EF0DD1CDD2}"/>
            </c:ext>
          </c:extLst>
        </c:ser>
        <c:ser>
          <c:idx val="7"/>
          <c:order val="7"/>
          <c:tx>
            <c:strRef>
              <c:f>Hoja1!$J$3</c:f>
              <c:strCache>
                <c:ptCount val="1"/>
                <c:pt idx="0">
                  <c:v>CUDA Libro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Hoja1!$J$4:$J$7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44-9E43-876D-D9EF0DD1CDD2}"/>
            </c:ext>
          </c:extLst>
        </c:ser>
        <c:ser>
          <c:idx val="8"/>
          <c:order val="8"/>
          <c:tx>
            <c:strRef>
              <c:f>Hoja1!$K$3</c:f>
              <c:strCache>
                <c:ptCount val="1"/>
                <c:pt idx="0">
                  <c:v>Serial Libro ijk nvcc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Hoja1!$K$4:$K$7</c:f>
              <c:numCache>
                <c:formatCode>General</c:formatCode>
                <c:ptCount val="4"/>
                <c:pt idx="0">
                  <c:v>8.1000000000000004E-5</c:v>
                </c:pt>
                <c:pt idx="1">
                  <c:v>9.2400000000000002E-4</c:v>
                </c:pt>
                <c:pt idx="2">
                  <c:v>4.7660000000000003E-3</c:v>
                </c:pt>
                <c:pt idx="3">
                  <c:v>8.8660000000000006E-3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644-9E43-876D-D9EF0DD1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02784"/>
        <c:axId val="2093296384"/>
      </c:scatterChart>
      <c:valAx>
        <c:axId val="20933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3296384"/>
        <c:crossesAt val="0"/>
        <c:crossBetween val="midCat"/>
      </c:valAx>
      <c:valAx>
        <c:axId val="2093296384"/>
        <c:scaling>
          <c:orientation val="minMax"/>
          <c:max val="8.9999999999999993E-3"/>
          <c:min val="-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33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FD-B540-B770-33AF295CE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Hoja2!$B$3:$B$12</c:f>
              <c:numCache>
                <c:formatCode>General</c:formatCode>
                <c:ptCount val="10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  <c:pt idx="4">
                  <c:v>16.624936000000002</c:v>
                </c:pt>
                <c:pt idx="5">
                  <c:v>127.455333</c:v>
                </c:pt>
                <c:pt idx="6">
                  <c:v>1127.7362800000001</c:v>
                </c:pt>
                <c:pt idx="7">
                  <c:v>10417.171431999999</c:v>
                </c:pt>
                <c:pt idx="8">
                  <c:v>76337.371459999995</c:v>
                </c:pt>
                <c:pt idx="9">
                  <c:v>381686.85729999997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D-B540-B770-33AF295CE0D8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FD-B540-B770-33AF295CE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Hoja2!$C$3:$C$12</c:f>
              <c:numCache>
                <c:formatCode>General</c:formatCode>
                <c:ptCount val="10"/>
                <c:pt idx="0">
                  <c:v>9.2689999999999995E-3</c:v>
                </c:pt>
                <c:pt idx="1">
                  <c:v>0.105867</c:v>
                </c:pt>
                <c:pt idx="2">
                  <c:v>0.27744099999999999</c:v>
                </c:pt>
                <c:pt idx="3">
                  <c:v>0.606796</c:v>
                </c:pt>
                <c:pt idx="4">
                  <c:v>6.4207159999999996</c:v>
                </c:pt>
                <c:pt idx="5">
                  <c:v>61.942850999999997</c:v>
                </c:pt>
                <c:pt idx="6">
                  <c:v>592.65965500000004</c:v>
                </c:pt>
                <c:pt idx="7">
                  <c:v>5429.1100489999999</c:v>
                </c:pt>
                <c:pt idx="8">
                  <c:v>46845.537047999998</c:v>
                </c:pt>
                <c:pt idx="9">
                  <c:v>93691.074095999997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D-B540-B770-33AF295CE0D8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FD-B540-B770-33AF295CE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Hoja2!$D$3:$D$12</c:f>
              <c:numCache>
                <c:formatCode>General</c:formatCode>
                <c:ptCount val="10"/>
                <c:pt idx="0">
                  <c:v>0.667713</c:v>
                </c:pt>
                <c:pt idx="1">
                  <c:v>0.66743699999999995</c:v>
                </c:pt>
                <c:pt idx="2">
                  <c:v>0.66381400000000002</c:v>
                </c:pt>
                <c:pt idx="3">
                  <c:v>0.69332499999999997</c:v>
                </c:pt>
                <c:pt idx="4">
                  <c:v>1.0757650000000001</c:v>
                </c:pt>
                <c:pt idx="5">
                  <c:v>6.336773</c:v>
                </c:pt>
                <c:pt idx="6">
                  <c:v>87.821701000000004</c:v>
                </c:pt>
                <c:pt idx="7">
                  <c:v>516.68046200000003</c:v>
                </c:pt>
                <c:pt idx="8">
                  <c:v>2495.8058310000001</c:v>
                </c:pt>
                <c:pt idx="9">
                  <c:v>12754.695895999999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FD-B540-B770-33AF295C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14592"/>
        <c:axId val="984216320"/>
      </c:scatterChart>
      <c:valAx>
        <c:axId val="98421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6320"/>
        <c:crosses val="autoZero"/>
        <c:crossBetween val="midCat"/>
      </c:valAx>
      <c:valAx>
        <c:axId val="9842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[s]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inicio de la divergencia De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4D-1247-A752-F0F27E481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Hoja2!$B$3:$B$6</c:f>
              <c:numCache>
                <c:formatCode>General</c:formatCode>
                <c:ptCount val="4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4D-1247-A752-F0F27E481A3C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4D-1247-A752-F0F27E481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Hoja2!$C$3:$C$6</c:f>
              <c:numCache>
                <c:formatCode>General</c:formatCode>
                <c:ptCount val="4"/>
                <c:pt idx="0">
                  <c:v>9.2689999999999995E-3</c:v>
                </c:pt>
                <c:pt idx="1">
                  <c:v>0.105867</c:v>
                </c:pt>
                <c:pt idx="2">
                  <c:v>0.27744099999999999</c:v>
                </c:pt>
                <c:pt idx="3">
                  <c:v>0.606796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4D-1247-A752-F0F27E481A3C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4D-1247-A752-F0F27E481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Hoja2!$D$3:$D$6</c:f>
              <c:numCache>
                <c:formatCode>General</c:formatCode>
                <c:ptCount val="4"/>
                <c:pt idx="0">
                  <c:v>0.667713</c:v>
                </c:pt>
                <c:pt idx="1">
                  <c:v>0.66743699999999995</c:v>
                </c:pt>
                <c:pt idx="2">
                  <c:v>0.66381400000000002</c:v>
                </c:pt>
                <c:pt idx="3">
                  <c:v>0.69332499999999997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4D-1247-A752-F0F27E48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14592"/>
        <c:axId val="984216320"/>
      </c:scatterChart>
      <c:valAx>
        <c:axId val="9842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6320"/>
        <c:crosses val="autoZero"/>
        <c:crossBetween val="midCat"/>
      </c:valAx>
      <c:valAx>
        <c:axId val="9842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</a:t>
            </a:r>
            <a:r>
              <a:rPr lang="es-ES_tradnl" baseline="0"/>
              <a:t> up factor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Hoja2!$O$2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9-9D43-8CEA-9B4A814AE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Hoja2!$O$3:$O$12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9-9D43-8CEA-9B4A814AEE82}"/>
            </c:ext>
          </c:extLst>
        </c:ser>
        <c:ser>
          <c:idx val="1"/>
          <c:order val="1"/>
          <c:tx>
            <c:strRef>
              <c:f>Hoja2!$P$2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79-9D43-8CEA-9B4A814AE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Hoja2!$P$3:$P$12</c:f>
              <c:numCache>
                <c:formatCode>0.00%</c:formatCode>
                <c:ptCount val="10"/>
                <c:pt idx="0">
                  <c:v>7.9836012514834399E-3</c:v>
                </c:pt>
                <c:pt idx="1">
                  <c:v>0.75183012647945058</c:v>
                </c:pt>
                <c:pt idx="2">
                  <c:v>1.936281948234039</c:v>
                </c:pt>
                <c:pt idx="3">
                  <c:v>3.744462718936842</c:v>
                </c:pt>
                <c:pt idx="4">
                  <c:v>2.589265122456748</c:v>
                </c:pt>
                <c:pt idx="5">
                  <c:v>2.0576278124492529</c:v>
                </c:pt>
                <c:pt idx="6">
                  <c:v>1.9028396323012742</c:v>
                </c:pt>
                <c:pt idx="7">
                  <c:v>1.9187622534781297</c:v>
                </c:pt>
                <c:pt idx="8">
                  <c:v>1.6295548363930883</c:v>
                </c:pt>
                <c:pt idx="9">
                  <c:v>4.0738870909827209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79-9D43-8CEA-9B4A814AEE82}"/>
            </c:ext>
          </c:extLst>
        </c:ser>
        <c:ser>
          <c:idx val="2"/>
          <c:order val="2"/>
          <c:tx>
            <c:strRef>
              <c:f>Hoja2!$Q$2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79-9D43-8CEA-9B4A814AE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Hoja2!$Q$3:$Q$12</c:f>
              <c:numCache>
                <c:formatCode>0.00%</c:formatCode>
                <c:ptCount val="10"/>
                <c:pt idx="0">
                  <c:v>1.1082605850118239E-4</c:v>
                </c:pt>
                <c:pt idx="1">
                  <c:v>0.11925320292402131</c:v>
                </c:pt>
                <c:pt idx="2">
                  <c:v>0.80926886145817956</c:v>
                </c:pt>
                <c:pt idx="3">
                  <c:v>3.277142754119641</c:v>
                </c:pt>
                <c:pt idx="4">
                  <c:v>15.454059204380139</c:v>
                </c:pt>
                <c:pt idx="5">
                  <c:v>20.113602459800912</c:v>
                </c:pt>
                <c:pt idx="6">
                  <c:v>12.841202882189677</c:v>
                </c:pt>
                <c:pt idx="7">
                  <c:v>20.161728956571224</c:v>
                </c:pt>
                <c:pt idx="8">
                  <c:v>30.58626216503939</c:v>
                </c:pt>
                <c:pt idx="9">
                  <c:v>29.925202483243901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79-9D43-8CEA-9B4A814A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aceleración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Hoja2!$T$2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9A-BF41-B374-B3C3781B7E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Hoja2!$T$3:$T$12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9A-BF41-B374-B3C3781B7EA2}"/>
            </c:ext>
          </c:extLst>
        </c:ser>
        <c:ser>
          <c:idx val="1"/>
          <c:order val="1"/>
          <c:tx>
            <c:strRef>
              <c:f>Hoja2!$U$2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9A-BF41-B374-B3C3781B7E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Hoja2!$U$3:$U$12</c:f>
              <c:numCache>
                <c:formatCode>0.00%</c:formatCode>
                <c:ptCount val="10"/>
                <c:pt idx="0">
                  <c:v>-0.99201639874851655</c:v>
                </c:pt>
                <c:pt idx="1">
                  <c:v>-0.24816987352054942</c:v>
                </c:pt>
                <c:pt idx="2">
                  <c:v>0.93628194823403899</c:v>
                </c:pt>
                <c:pt idx="3">
                  <c:v>2.744462718936842</c:v>
                </c:pt>
                <c:pt idx="4">
                  <c:v>1.589265122456748</c:v>
                </c:pt>
                <c:pt idx="5">
                  <c:v>1.0576278124492529</c:v>
                </c:pt>
                <c:pt idx="6">
                  <c:v>0.90283963230127418</c:v>
                </c:pt>
                <c:pt idx="7">
                  <c:v>0.91876225347812968</c:v>
                </c:pt>
                <c:pt idx="8">
                  <c:v>0.62955483639308829</c:v>
                </c:pt>
                <c:pt idx="9">
                  <c:v>3.0738870909827209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9A-BF41-B374-B3C3781B7EA2}"/>
            </c:ext>
          </c:extLst>
        </c:ser>
        <c:ser>
          <c:idx val="2"/>
          <c:order val="2"/>
          <c:tx>
            <c:strRef>
              <c:f>Hoja2!$V$2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9A-BF41-B374-B3C3781B7E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Hoja2!$V$3:$V$12</c:f>
              <c:numCache>
                <c:formatCode>0.00%</c:formatCode>
                <c:ptCount val="10"/>
                <c:pt idx="0">
                  <c:v>-0.99988917394149879</c:v>
                </c:pt>
                <c:pt idx="1">
                  <c:v>-0.88074679707597869</c:v>
                </c:pt>
                <c:pt idx="2">
                  <c:v>-0.19073113854182044</c:v>
                </c:pt>
                <c:pt idx="3">
                  <c:v>2.277142754119641</c:v>
                </c:pt>
                <c:pt idx="4">
                  <c:v>14.454059204380139</c:v>
                </c:pt>
                <c:pt idx="5">
                  <c:v>19.113602459800912</c:v>
                </c:pt>
                <c:pt idx="6">
                  <c:v>11.841202882189677</c:v>
                </c:pt>
                <c:pt idx="7">
                  <c:v>19.161728956571224</c:v>
                </c:pt>
                <c:pt idx="8">
                  <c:v>29.58626216503939</c:v>
                </c:pt>
                <c:pt idx="9">
                  <c:v>28.925202483243901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9A-BF41-B374-B3C3781B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</a:t>
            </a:r>
            <a:r>
              <a:rPr lang="es-ES_tradnl" baseline="0"/>
              <a:t> up factor orden &lt; 32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Hoja2!$O$2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51-2C4B-8DA9-79B6E3448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Hoja2!$O$3:$O$7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1-2C4B-8DA9-79B6E3448712}"/>
            </c:ext>
          </c:extLst>
        </c:ser>
        <c:ser>
          <c:idx val="1"/>
          <c:order val="1"/>
          <c:tx>
            <c:strRef>
              <c:f>Hoja2!$P$2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51-2C4B-8DA9-79B6E3448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Hoja2!$P$3:$P$7</c:f>
              <c:numCache>
                <c:formatCode>0.00%</c:formatCode>
                <c:ptCount val="5"/>
                <c:pt idx="0">
                  <c:v>7.9836012514834399E-3</c:v>
                </c:pt>
                <c:pt idx="1">
                  <c:v>0.75183012647945058</c:v>
                </c:pt>
                <c:pt idx="2">
                  <c:v>1.936281948234039</c:v>
                </c:pt>
                <c:pt idx="3">
                  <c:v>3.744462718936842</c:v>
                </c:pt>
                <c:pt idx="4">
                  <c:v>2.589265122456748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51-2C4B-8DA9-79B6E3448712}"/>
            </c:ext>
          </c:extLst>
        </c:ser>
        <c:ser>
          <c:idx val="2"/>
          <c:order val="2"/>
          <c:tx>
            <c:strRef>
              <c:f>Hoja2!$Q$2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51-2C4B-8DA9-79B6E3448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Hoja2!$Q$3:$Q$7</c:f>
              <c:numCache>
                <c:formatCode>0.00%</c:formatCode>
                <c:ptCount val="5"/>
                <c:pt idx="0">
                  <c:v>1.1082605850118239E-4</c:v>
                </c:pt>
                <c:pt idx="1">
                  <c:v>0.11925320292402131</c:v>
                </c:pt>
                <c:pt idx="2">
                  <c:v>0.80926886145817956</c:v>
                </c:pt>
                <c:pt idx="3">
                  <c:v>3.277142754119641</c:v>
                </c:pt>
                <c:pt idx="4">
                  <c:v>15.454059204380139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51-2C4B-8DA9-79B6E344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aceleración orden &lt;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Hoja2!$T$2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EC-6944-9147-AF0354D3B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Hoja2!$T$3:$T$7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EC-6944-9147-AF0354D3B1BD}"/>
            </c:ext>
          </c:extLst>
        </c:ser>
        <c:ser>
          <c:idx val="1"/>
          <c:order val="1"/>
          <c:tx>
            <c:strRef>
              <c:f>Hoja2!$U$2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EC-6944-9147-AF0354D3B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Hoja2!$U$3:$U$7</c:f>
              <c:numCache>
                <c:formatCode>0.00%</c:formatCode>
                <c:ptCount val="5"/>
                <c:pt idx="0">
                  <c:v>-0.99201639874851655</c:v>
                </c:pt>
                <c:pt idx="1">
                  <c:v>-0.24816987352054942</c:v>
                </c:pt>
                <c:pt idx="2">
                  <c:v>0.93628194823403899</c:v>
                </c:pt>
                <c:pt idx="3">
                  <c:v>2.744462718936842</c:v>
                </c:pt>
                <c:pt idx="4">
                  <c:v>1.589265122456748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EC-6944-9147-AF0354D3B1BD}"/>
            </c:ext>
          </c:extLst>
        </c:ser>
        <c:ser>
          <c:idx val="2"/>
          <c:order val="2"/>
          <c:tx>
            <c:strRef>
              <c:f>Hoja2!$V$2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EC-6944-9147-AF0354D3B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Hoja2!$V$3:$V$7</c:f>
              <c:numCache>
                <c:formatCode>0.00%</c:formatCode>
                <c:ptCount val="5"/>
                <c:pt idx="0">
                  <c:v>-0.99988917394149879</c:v>
                </c:pt>
                <c:pt idx="1">
                  <c:v>-0.88074679707597869</c:v>
                </c:pt>
                <c:pt idx="2">
                  <c:v>-0.19073113854182044</c:v>
                </c:pt>
                <c:pt idx="3">
                  <c:v>2.277142754119641</c:v>
                </c:pt>
                <c:pt idx="4">
                  <c:v>14.454059204380139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EC-6944-9147-AF0354D3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Hoja2!$Y$2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B3-1C48-BA4B-EDB6A1C03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Hoja2!$Y$3:$Y$12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3-1C48-BA4B-EDB6A1C03C86}"/>
            </c:ext>
          </c:extLst>
        </c:ser>
        <c:ser>
          <c:idx val="1"/>
          <c:order val="1"/>
          <c:tx>
            <c:strRef>
              <c:f>Hoja2!$Z$2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B3-1C48-BA4B-EDB6A1C03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Hoja2!$Z$3:$Z$12</c:f>
              <c:numCache>
                <c:formatCode>0.00%</c:formatCode>
                <c:ptCount val="10"/>
                <c:pt idx="0">
                  <c:v>2.494875391088575E-4</c:v>
                </c:pt>
                <c:pt idx="1">
                  <c:v>2.3494691452482831E-2</c:v>
                </c:pt>
                <c:pt idx="2">
                  <c:v>6.0508810882313718E-2</c:v>
                </c:pt>
                <c:pt idx="3">
                  <c:v>0.11701445996677631</c:v>
                </c:pt>
                <c:pt idx="4">
                  <c:v>8.0914535076773375E-2</c:v>
                </c:pt>
                <c:pt idx="5">
                  <c:v>6.4300869139039152E-2</c:v>
                </c:pt>
                <c:pt idx="6">
                  <c:v>5.9463738509414818E-2</c:v>
                </c:pt>
                <c:pt idx="7">
                  <c:v>5.9961320421191552E-2</c:v>
                </c:pt>
                <c:pt idx="8">
                  <c:v>5.0923588637284009E-2</c:v>
                </c:pt>
                <c:pt idx="9">
                  <c:v>0.12730897159321003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3-1C48-BA4B-EDB6A1C03C86}"/>
            </c:ext>
          </c:extLst>
        </c:ser>
        <c:ser>
          <c:idx val="2"/>
          <c:order val="2"/>
          <c:tx>
            <c:strRef>
              <c:f>Hoja2!$AA$2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B3-1C48-BA4B-EDB6A1C03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Hoja2!$AA$3:$AA$12</c:f>
              <c:numCache>
                <c:formatCode>0.00%</c:formatCode>
                <c:ptCount val="10"/>
                <c:pt idx="0">
                  <c:v>3.6942019500394131E-5</c:v>
                </c:pt>
                <c:pt idx="1">
                  <c:v>2.385064058480426E-2</c:v>
                </c:pt>
                <c:pt idx="2">
                  <c:v>8.0926886145817958E-2</c:v>
                </c:pt>
                <c:pt idx="3">
                  <c:v>0.20482142213247756</c:v>
                </c:pt>
                <c:pt idx="4">
                  <c:v>0.48293935013687933</c:v>
                </c:pt>
                <c:pt idx="5">
                  <c:v>0.31427503843438925</c:v>
                </c:pt>
                <c:pt idx="6">
                  <c:v>0.10032189751710685</c:v>
                </c:pt>
                <c:pt idx="7">
                  <c:v>7.8756753736606344E-2</c:v>
                </c:pt>
                <c:pt idx="8">
                  <c:v>5.9738793291092558E-2</c:v>
                </c:pt>
                <c:pt idx="9">
                  <c:v>2.9223830550042872E-2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B3-1C48-BA4B-EDB6A1C0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232106</xdr:colOff>
      <xdr:row>13</xdr:row>
      <xdr:rowOff>95676</xdr:rowOff>
    </xdr:from>
    <xdr:to>
      <xdr:col>21</xdr:col>
      <xdr:colOff>61651</xdr:colOff>
      <xdr:row>47</xdr:row>
      <xdr:rowOff>135630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403856</xdr:colOff>
      <xdr:row>22</xdr:row>
      <xdr:rowOff>69196</xdr:rowOff>
    </xdr:from>
    <xdr:to>
      <xdr:col>12</xdr:col>
      <xdr:colOff>238757</xdr:colOff>
      <xdr:row>53</xdr:row>
      <xdr:rowOff>103126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97693</xdr:colOff>
      <xdr:row>44</xdr:row>
      <xdr:rowOff>49171</xdr:rowOff>
    </xdr:from>
    <xdr:to>
      <xdr:col>10</xdr:col>
      <xdr:colOff>694050</xdr:colOff>
      <xdr:row>62</xdr:row>
      <xdr:rowOff>141110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E1F3C-8CE5-DC49-BF47-62A394FCA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498773</xdr:colOff>
      <xdr:row>64</xdr:row>
      <xdr:rowOff>5753</xdr:rowOff>
    </xdr:from>
    <xdr:to>
      <xdr:col>17</xdr:col>
      <xdr:colOff>270173</xdr:colOff>
      <xdr:row>82</xdr:row>
      <xdr:rowOff>97692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71D169-5052-404F-90D7-6704DDA6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432397</xdr:colOff>
      <xdr:row>15</xdr:row>
      <xdr:rowOff>103662</xdr:rowOff>
    </xdr:from>
    <xdr:to>
      <xdr:col>18</xdr:col>
      <xdr:colOff>51939</xdr:colOff>
      <xdr:row>29</xdr:row>
      <xdr:rowOff>2063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4DBB86-C30D-7D4D-8914-678DE2F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586154</xdr:colOff>
      <xdr:row>15</xdr:row>
      <xdr:rowOff>21709</xdr:rowOff>
    </xdr:from>
    <xdr:to>
      <xdr:col>24</xdr:col>
      <xdr:colOff>205697</xdr:colOff>
      <xdr:row>28</xdr:row>
      <xdr:rowOff>126349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FD43CC-1CD4-4047-9B6C-C8801A23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336496</xdr:colOff>
      <xdr:row>29</xdr:row>
      <xdr:rowOff>151966</xdr:rowOff>
    </xdr:from>
    <xdr:to>
      <xdr:col>17</xdr:col>
      <xdr:colOff>780995</xdr:colOff>
      <xdr:row>43</xdr:row>
      <xdr:rowOff>50366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A567D1-B90E-3C47-9E84-F8E7634CD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29</xdr:row>
      <xdr:rowOff>206239</xdr:rowOff>
    </xdr:from>
    <xdr:to>
      <xdr:col>24</xdr:col>
      <xdr:colOff>444500</xdr:colOff>
      <xdr:row>43</xdr:row>
      <xdr:rowOff>104639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974C67-F5E1-9943-B77F-4F798B86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30</xdr:col>
      <xdr:colOff>444500</xdr:colOff>
      <xdr:row>29</xdr:row>
      <xdr:rowOff>104640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3C8AE5-404A-5447-A094-C0414AD44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31</xdr:col>
      <xdr:colOff>444500</xdr:colOff>
      <xdr:row>44</xdr:row>
      <xdr:rowOff>104640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4E8192D-D0D7-DB43-8F71-A2283B582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184529</xdr:colOff>
      <xdr:row>15</xdr:row>
      <xdr:rowOff>130256</xdr:rowOff>
    </xdr:from>
    <xdr:to>
      <xdr:col>10</xdr:col>
      <xdr:colOff>629029</xdr:colOff>
      <xdr:row>29</xdr:row>
      <xdr:rowOff>28657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5E50096-A726-B049-BB3D-92407D370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792394</xdr:colOff>
      <xdr:row>29</xdr:row>
      <xdr:rowOff>108547</xdr:rowOff>
    </xdr:from>
    <xdr:to>
      <xdr:col>10</xdr:col>
      <xdr:colOff>411936</xdr:colOff>
      <xdr:row>43</xdr:row>
      <xdr:rowOff>6947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5AEF101-46FC-C04B-B650-E010FA427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3"/>
  <sheetViews>
    <sheetView topLeftCell="A15" zoomScale="85" workbookViewId="0">
      <selection activeCell="B3" sqref="B3:B13"/>
    </sheetView>
  </sheetViews>
  <sheetFormatPr baseColWidth="10" defaultRowHeight="16" x14ac:dyDescent="0.2"/>
  <cols>
    <col min="5" max="5" width="12.5" customWidth="1"/>
    <col min="8" max="8" width="15.6640625" bestFit="1" customWidth="1"/>
    <col min="11" max="11" width="16.5" bestFit="1" customWidth="1"/>
  </cols>
  <sheetData>
    <row r="2" spans="2:19" x14ac:dyDescent="0.2">
      <c r="F2" s="13" t="s">
        <v>13</v>
      </c>
      <c r="G2" s="13"/>
      <c r="H2" s="13" t="s">
        <v>17</v>
      </c>
      <c r="I2" s="13"/>
      <c r="J2" s="13"/>
      <c r="K2" s="13"/>
    </row>
    <row r="3" spans="2:19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15</v>
      </c>
      <c r="H3" s="1" t="s">
        <v>18</v>
      </c>
      <c r="I3" s="1" t="s">
        <v>16</v>
      </c>
      <c r="J3" s="1" t="s">
        <v>4</v>
      </c>
      <c r="K3" s="3" t="s">
        <v>19</v>
      </c>
      <c r="L3" s="1"/>
      <c r="M3" s="1" t="s">
        <v>11</v>
      </c>
      <c r="N3" s="1" t="s">
        <v>12</v>
      </c>
      <c r="O3" s="1" t="s">
        <v>5</v>
      </c>
      <c r="P3" s="1" t="s">
        <v>6</v>
      </c>
      <c r="Q3" s="1" t="s">
        <v>8</v>
      </c>
      <c r="R3" s="1" t="s">
        <v>9</v>
      </c>
      <c r="S3" s="1" t="s">
        <v>10</v>
      </c>
    </row>
    <row r="4" spans="2:19" x14ac:dyDescent="0.2">
      <c r="B4" s="1">
        <v>3</v>
      </c>
      <c r="C4" s="2">
        <v>6.9999999999999999E-6</v>
      </c>
      <c r="D4" s="2">
        <v>3.2200000000000002E-4</v>
      </c>
      <c r="E4" s="2"/>
      <c r="F4" s="2">
        <v>2.6999999999999999E-5</v>
      </c>
      <c r="G4">
        <v>2.0999999999999999E-5</v>
      </c>
      <c r="H4">
        <v>2.6999999999999999E-5</v>
      </c>
      <c r="I4">
        <v>2.6999999999999999E-5</v>
      </c>
      <c r="K4">
        <v>8.1000000000000004E-5</v>
      </c>
      <c r="M4">
        <v>6.0000000000000002E-6</v>
      </c>
      <c r="N4">
        <v>1.2E-5</v>
      </c>
      <c r="O4" s="2">
        <v>2.5999999999999998E-5</v>
      </c>
      <c r="P4" t="s">
        <v>7</v>
      </c>
      <c r="Q4" t="s">
        <v>7</v>
      </c>
      <c r="R4" t="s">
        <v>7</v>
      </c>
      <c r="S4" t="s">
        <v>7</v>
      </c>
    </row>
    <row r="5" spans="2:19" x14ac:dyDescent="0.2">
      <c r="B5" s="1">
        <v>5</v>
      </c>
      <c r="C5" s="2">
        <v>1.4E-5</v>
      </c>
      <c r="D5" s="2">
        <v>3.7100000000000002E-4</v>
      </c>
      <c r="E5" s="2"/>
      <c r="F5" s="2">
        <v>1.2799999999999999E-4</v>
      </c>
      <c r="G5">
        <v>1.0900000000000001E-4</v>
      </c>
      <c r="H5">
        <v>2.4699999999999999E-4</v>
      </c>
      <c r="I5">
        <v>2.0100000000000001E-4</v>
      </c>
      <c r="K5">
        <v>9.2400000000000002E-4</v>
      </c>
      <c r="M5">
        <v>9.0000000000000002E-6</v>
      </c>
      <c r="N5">
        <v>1.5E-5</v>
      </c>
      <c r="O5" s="2">
        <v>1.27E-4</v>
      </c>
      <c r="P5" t="s">
        <v>7</v>
      </c>
      <c r="Q5" t="s">
        <v>7</v>
      </c>
      <c r="R5" t="s">
        <v>7</v>
      </c>
      <c r="S5" t="s">
        <v>7</v>
      </c>
    </row>
    <row r="6" spans="2:19" x14ac:dyDescent="0.2">
      <c r="B6" s="1">
        <v>10</v>
      </c>
      <c r="C6" s="2">
        <v>6.0999999999999999E-5</v>
      </c>
      <c r="D6" s="2">
        <v>3.4600000000000001E-4</v>
      </c>
      <c r="E6" s="2"/>
      <c r="F6" s="1">
        <v>1.1050000000000001E-3</v>
      </c>
      <c r="G6">
        <v>1.0139999999999999E-3</v>
      </c>
      <c r="H6">
        <v>2.1810000000000002E-3</v>
      </c>
      <c r="I6">
        <v>2.0019999999999999E-3</v>
      </c>
      <c r="K6">
        <v>4.7660000000000003E-3</v>
      </c>
      <c r="M6">
        <v>4.6999999999999997E-5</v>
      </c>
      <c r="N6">
        <v>4.6999999999999997E-5</v>
      </c>
      <c r="O6" s="1">
        <v>1.1360000000000001E-3</v>
      </c>
      <c r="P6" t="s">
        <v>7</v>
      </c>
      <c r="Q6" t="s">
        <v>7</v>
      </c>
      <c r="R6" t="s">
        <v>7</v>
      </c>
      <c r="S6" t="s">
        <v>7</v>
      </c>
    </row>
    <row r="7" spans="2:19" x14ac:dyDescent="0.2">
      <c r="B7" s="1">
        <v>16</v>
      </c>
      <c r="C7" s="2">
        <v>2.23E-4</v>
      </c>
      <c r="D7" s="2">
        <v>4.9299999999999995E-4</v>
      </c>
      <c r="E7" s="2"/>
      <c r="F7" s="1">
        <v>4.0639999999999999E-3</v>
      </c>
      <c r="G7">
        <v>3.6480000000000002E-3</v>
      </c>
      <c r="H7">
        <v>7.9959999999999996E-3</v>
      </c>
      <c r="I7">
        <v>7.1380000000000002E-3</v>
      </c>
      <c r="K7">
        <v>8.8660000000000006E-3</v>
      </c>
      <c r="M7">
        <v>1.95E-4</v>
      </c>
      <c r="N7">
        <v>1.84E-4</v>
      </c>
      <c r="O7" s="1">
        <v>4.0359999999999997E-3</v>
      </c>
      <c r="P7" t="s">
        <v>7</v>
      </c>
      <c r="Q7" t="s">
        <v>7</v>
      </c>
      <c r="R7" t="s">
        <v>7</v>
      </c>
      <c r="S7" t="s">
        <v>7</v>
      </c>
    </row>
    <row r="8" spans="2:19" x14ac:dyDescent="0.2">
      <c r="B8" s="1">
        <v>32</v>
      </c>
      <c r="C8" s="2">
        <v>1.5330000000000001E-3</v>
      </c>
      <c r="D8" s="2">
        <v>1.529E-3</v>
      </c>
      <c r="E8" s="2"/>
      <c r="F8" s="1">
        <v>2.9409999999999999E-2</v>
      </c>
      <c r="G8">
        <v>2.6758000000000001E-2</v>
      </c>
      <c r="H8">
        <v>5.8229000000000003E-2</v>
      </c>
      <c r="I8">
        <v>5.2894999999999998E-2</v>
      </c>
      <c r="K8">
        <v>4.2346000000000002E-2</v>
      </c>
      <c r="M8">
        <v>1.2030000000000001E-3</v>
      </c>
      <c r="N8">
        <v>1.077E-3</v>
      </c>
      <c r="O8" s="1">
        <v>2.9397E-2</v>
      </c>
      <c r="P8" t="s">
        <v>7</v>
      </c>
      <c r="Q8" t="s">
        <v>7</v>
      </c>
      <c r="R8" t="s">
        <v>7</v>
      </c>
      <c r="S8" t="s">
        <v>7</v>
      </c>
    </row>
    <row r="9" spans="2:19" x14ac:dyDescent="0.2">
      <c r="B9" s="1">
        <v>64</v>
      </c>
      <c r="C9" s="2">
        <v>1.1875999999999999E-2</v>
      </c>
      <c r="D9" s="2">
        <v>9.0310000000000008E-3</v>
      </c>
      <c r="E9" s="2"/>
      <c r="F9" s="1">
        <v>0.22453300000000001</v>
      </c>
      <c r="G9">
        <v>0.20485500000000001</v>
      </c>
      <c r="H9">
        <v>0.444469</v>
      </c>
      <c r="I9">
        <v>0.40592899999999998</v>
      </c>
      <c r="K9">
        <v>0.301203</v>
      </c>
      <c r="M9">
        <v>8.8889999999999993E-3</v>
      </c>
      <c r="N9">
        <v>8.1550000000000008E-3</v>
      </c>
      <c r="O9" s="1">
        <v>0.224303</v>
      </c>
      <c r="P9" t="s">
        <v>7</v>
      </c>
      <c r="Q9" t="s">
        <v>7</v>
      </c>
      <c r="R9" t="s">
        <v>7</v>
      </c>
      <c r="S9" t="s">
        <v>7</v>
      </c>
    </row>
    <row r="10" spans="2:19" x14ac:dyDescent="0.2">
      <c r="B10" s="1">
        <v>128</v>
      </c>
      <c r="C10" s="2">
        <v>0.12954499999999999</v>
      </c>
      <c r="D10" s="2">
        <v>0.107074</v>
      </c>
      <c r="E10" s="2"/>
      <c r="F10" s="1">
        <v>1.8952979999999999</v>
      </c>
      <c r="G10">
        <v>1.8306370000000001</v>
      </c>
      <c r="H10">
        <v>3.7526839999999999</v>
      </c>
      <c r="I10">
        <v>3.5975280000000001</v>
      </c>
      <c r="K10">
        <v>2.6077029999999999</v>
      </c>
      <c r="M10">
        <v>3.739E-2</v>
      </c>
      <c r="N10">
        <v>3.6450000000000003E-2</v>
      </c>
      <c r="O10" s="1">
        <v>1.9148099999999999</v>
      </c>
      <c r="P10" t="s">
        <v>7</v>
      </c>
      <c r="Q10" t="s">
        <v>7</v>
      </c>
      <c r="R10" t="s">
        <v>7</v>
      </c>
      <c r="S10" t="s">
        <v>7</v>
      </c>
    </row>
    <row r="11" spans="2:19" x14ac:dyDescent="0.2">
      <c r="B11" s="4">
        <v>256</v>
      </c>
      <c r="H11">
        <v>49.253459999999997</v>
      </c>
      <c r="I11">
        <v>47.870063000000002</v>
      </c>
      <c r="K11">
        <v>28.089473000000002</v>
      </c>
    </row>
    <row r="12" spans="2:19" x14ac:dyDescent="0.2">
      <c r="B12" s="5">
        <v>512</v>
      </c>
      <c r="H12">
        <v>390.35597999999999</v>
      </c>
      <c r="I12">
        <v>320.89341000000002</v>
      </c>
    </row>
    <row r="13" spans="2:19" x14ac:dyDescent="0.2">
      <c r="B13" s="5">
        <v>1024</v>
      </c>
      <c r="H13">
        <v>747.46321999999998</v>
      </c>
      <c r="I13">
        <v>697.46321999999998</v>
      </c>
    </row>
  </sheetData>
  <mergeCells count="2">
    <mergeCell ref="F2:G2"/>
    <mergeCell ref="H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9F23-6CCE-8B4D-B90C-0C2FEEBE6AFC}">
  <dimension ref="A1:AA25"/>
  <sheetViews>
    <sheetView tabSelected="1" zoomScale="117" workbookViewId="0">
      <selection activeCell="B12" sqref="B12"/>
    </sheetView>
  </sheetViews>
  <sheetFormatPr baseColWidth="10" defaultRowHeight="16" x14ac:dyDescent="0.2"/>
  <cols>
    <col min="2" max="2" width="12.1640625" bestFit="1" customWidth="1"/>
    <col min="10" max="11" width="10.83203125" customWidth="1"/>
  </cols>
  <sheetData>
    <row r="1" spans="1:27" x14ac:dyDescent="0.2">
      <c r="A1" s="13" t="s">
        <v>29</v>
      </c>
      <c r="B1" s="13"/>
      <c r="C1" s="13"/>
      <c r="D1" s="13"/>
      <c r="F1" s="13" t="s">
        <v>24</v>
      </c>
      <c r="G1" s="13"/>
      <c r="H1" s="13"/>
      <c r="I1" s="13"/>
      <c r="J1" s="13"/>
      <c r="K1" s="13"/>
      <c r="L1" s="13"/>
      <c r="N1" s="13" t="s">
        <v>26</v>
      </c>
      <c r="O1" s="13"/>
      <c r="P1" s="13"/>
      <c r="Q1" s="13"/>
      <c r="S1" s="13" t="s">
        <v>27</v>
      </c>
      <c r="T1" s="13"/>
      <c r="U1" s="13"/>
      <c r="V1" s="13"/>
      <c r="X1" s="13" t="s">
        <v>28</v>
      </c>
      <c r="Y1" s="13"/>
      <c r="Z1" s="13"/>
      <c r="AA1" s="13"/>
    </row>
    <row r="2" spans="1:27" x14ac:dyDescent="0.2">
      <c r="A2" s="6" t="s">
        <v>23</v>
      </c>
      <c r="B2" t="s">
        <v>20</v>
      </c>
      <c r="C2" t="s">
        <v>22</v>
      </c>
      <c r="D2" t="s">
        <v>21</v>
      </c>
      <c r="F2" s="7" t="s">
        <v>23</v>
      </c>
      <c r="G2" s="7" t="s">
        <v>25</v>
      </c>
      <c r="H2" t="s">
        <v>20</v>
      </c>
      <c r="I2" s="7" t="s">
        <v>25</v>
      </c>
      <c r="J2" t="s">
        <v>22</v>
      </c>
      <c r="K2" s="7" t="s">
        <v>25</v>
      </c>
      <c r="L2" t="s">
        <v>21</v>
      </c>
      <c r="N2" s="7" t="s">
        <v>23</v>
      </c>
      <c r="O2" t="s">
        <v>20</v>
      </c>
      <c r="P2" t="s">
        <v>22</v>
      </c>
      <c r="Q2" t="s">
        <v>21</v>
      </c>
      <c r="S2" s="7" t="s">
        <v>23</v>
      </c>
      <c r="T2" t="s">
        <v>20</v>
      </c>
      <c r="U2" t="s">
        <v>22</v>
      </c>
      <c r="V2" t="s">
        <v>21</v>
      </c>
      <c r="X2" s="7" t="s">
        <v>23</v>
      </c>
      <c r="Y2" t="s">
        <v>20</v>
      </c>
      <c r="Z2" t="s">
        <v>22</v>
      </c>
      <c r="AA2" t="s">
        <v>21</v>
      </c>
    </row>
    <row r="3" spans="1:27" x14ac:dyDescent="0.2">
      <c r="A3" s="6">
        <v>3</v>
      </c>
      <c r="B3">
        <v>7.3999999999999996E-5</v>
      </c>
      <c r="C3">
        <v>9.2689999999999995E-3</v>
      </c>
      <c r="D3">
        <v>0.667713</v>
      </c>
      <c r="F3" s="7">
        <v>3</v>
      </c>
      <c r="G3" s="7">
        <v>1</v>
      </c>
      <c r="H3">
        <f>$B3*G3</f>
        <v>7.3999999999999996E-5</v>
      </c>
      <c r="I3">
        <v>32</v>
      </c>
      <c r="J3">
        <f>$C3*I3</f>
        <v>0.29660799999999998</v>
      </c>
      <c r="K3">
        <f>F3</f>
        <v>3</v>
      </c>
      <c r="L3">
        <f>$D3*K3</f>
        <v>2.003139</v>
      </c>
      <c r="N3" s="7">
        <v>3</v>
      </c>
      <c r="O3" s="9">
        <f>$B3/$B3</f>
        <v>1</v>
      </c>
      <c r="P3" s="9">
        <f>$B3/$C3</f>
        <v>7.9836012514834399E-3</v>
      </c>
      <c r="Q3" s="9">
        <f>$B3/$D3</f>
        <v>1.1082605850118239E-4</v>
      </c>
      <c r="S3" s="7">
        <v>3</v>
      </c>
      <c r="T3" s="9">
        <f>$B3/$B3-1</f>
        <v>0</v>
      </c>
      <c r="U3" s="9">
        <f>$B3/$C3-1</f>
        <v>-0.99201639874851655</v>
      </c>
      <c r="V3" s="9">
        <f>$B3/$D3-1</f>
        <v>-0.99988917394149879</v>
      </c>
      <c r="X3" s="7">
        <v>3</v>
      </c>
      <c r="Y3" s="9">
        <f>$B3/($B3*$G3)</f>
        <v>1</v>
      </c>
      <c r="Z3" s="9">
        <f t="shared" ref="Z3:Z12" si="0">$B3/($C3*$I3)</f>
        <v>2.494875391088575E-4</v>
      </c>
      <c r="AA3" s="9">
        <f>$B3/($D3*$K3)</f>
        <v>3.6942019500394131E-5</v>
      </c>
    </row>
    <row r="4" spans="1:27" x14ac:dyDescent="0.2">
      <c r="A4" s="6">
        <v>5</v>
      </c>
      <c r="B4">
        <v>7.9593999999999998E-2</v>
      </c>
      <c r="C4">
        <v>0.105867</v>
      </c>
      <c r="D4">
        <v>0.66743699999999995</v>
      </c>
      <c r="F4" s="7">
        <v>5</v>
      </c>
      <c r="G4" s="7">
        <v>1</v>
      </c>
      <c r="H4">
        <f t="shared" ref="H4:H12" si="1">$B4*G4</f>
        <v>7.9593999999999998E-2</v>
      </c>
      <c r="I4">
        <v>32</v>
      </c>
      <c r="J4">
        <f>$C4*I4</f>
        <v>3.3877440000000001</v>
      </c>
      <c r="K4">
        <f t="shared" ref="K4:K12" si="2">F4</f>
        <v>5</v>
      </c>
      <c r="L4">
        <f t="shared" ref="L4:L12" si="3">$D4*K4</f>
        <v>3.3371849999999998</v>
      </c>
      <c r="N4" s="7">
        <v>5</v>
      </c>
      <c r="O4" s="9">
        <f t="shared" ref="O4:O12" si="4">$B4/$B4</f>
        <v>1</v>
      </c>
      <c r="P4" s="9">
        <f t="shared" ref="P4:P12" si="5">$B4/$C4</f>
        <v>0.75183012647945058</v>
      </c>
      <c r="Q4" s="9">
        <f t="shared" ref="Q4:Q12" si="6">$B4/$D4</f>
        <v>0.11925320292402131</v>
      </c>
      <c r="S4" s="7">
        <v>5</v>
      </c>
      <c r="T4" s="9">
        <f t="shared" ref="T4:T12" si="7">$B4/$B4-1</f>
        <v>0</v>
      </c>
      <c r="U4" s="9">
        <f t="shared" ref="U4:U12" si="8">$B4/$C4-1</f>
        <v>-0.24816987352054942</v>
      </c>
      <c r="V4" s="9">
        <f t="shared" ref="V4:V12" si="9">$B4/$D4-1</f>
        <v>-0.88074679707597869</v>
      </c>
      <c r="X4" s="7">
        <v>5</v>
      </c>
      <c r="Y4" s="9">
        <f t="shared" ref="Y4:Y12" si="10">$B4/($B4*$G4)</f>
        <v>1</v>
      </c>
      <c r="Z4" s="9">
        <f t="shared" si="0"/>
        <v>2.3494691452482831E-2</v>
      </c>
      <c r="AA4" s="9">
        <f t="shared" ref="AA4:AA12" si="11">$B4/($D4*$K4)</f>
        <v>2.385064058480426E-2</v>
      </c>
    </row>
    <row r="5" spans="1:27" x14ac:dyDescent="0.2">
      <c r="A5" s="6">
        <v>10</v>
      </c>
      <c r="B5">
        <v>0.53720400000000001</v>
      </c>
      <c r="C5">
        <v>0.27744099999999999</v>
      </c>
      <c r="D5">
        <v>0.66381400000000002</v>
      </c>
      <c r="F5" s="7">
        <v>10</v>
      </c>
      <c r="G5" s="7">
        <v>1</v>
      </c>
      <c r="H5">
        <f t="shared" si="1"/>
        <v>0.53720400000000001</v>
      </c>
      <c r="I5">
        <v>32</v>
      </c>
      <c r="J5">
        <f t="shared" ref="J5:J12" si="12">$C5*I5</f>
        <v>8.8781119999999998</v>
      </c>
      <c r="K5">
        <f t="shared" si="2"/>
        <v>10</v>
      </c>
      <c r="L5">
        <f t="shared" si="3"/>
        <v>6.6381399999999999</v>
      </c>
      <c r="N5" s="7">
        <v>10</v>
      </c>
      <c r="O5" s="9">
        <f t="shared" si="4"/>
        <v>1</v>
      </c>
      <c r="P5" s="9">
        <f t="shared" si="5"/>
        <v>1.936281948234039</v>
      </c>
      <c r="Q5" s="9">
        <f t="shared" si="6"/>
        <v>0.80926886145817956</v>
      </c>
      <c r="S5" s="7">
        <v>10</v>
      </c>
      <c r="T5" s="9">
        <f t="shared" si="7"/>
        <v>0</v>
      </c>
      <c r="U5" s="9">
        <f t="shared" si="8"/>
        <v>0.93628194823403899</v>
      </c>
      <c r="V5" s="9">
        <f t="shared" si="9"/>
        <v>-0.19073113854182044</v>
      </c>
      <c r="X5" s="7">
        <v>10</v>
      </c>
      <c r="Y5" s="9">
        <f t="shared" si="10"/>
        <v>1</v>
      </c>
      <c r="Z5" s="9">
        <f t="shared" si="0"/>
        <v>6.0508810882313718E-2</v>
      </c>
      <c r="AA5" s="9">
        <f t="shared" si="11"/>
        <v>8.0926886145817958E-2</v>
      </c>
    </row>
    <row r="6" spans="1:27" x14ac:dyDescent="0.2">
      <c r="A6" s="6">
        <v>16</v>
      </c>
      <c r="B6">
        <v>2.272125</v>
      </c>
      <c r="C6">
        <v>0.606796</v>
      </c>
      <c r="D6">
        <v>0.69332499999999997</v>
      </c>
      <c r="F6" s="7">
        <v>16</v>
      </c>
      <c r="G6" s="7">
        <v>1</v>
      </c>
      <c r="H6">
        <f t="shared" si="1"/>
        <v>2.272125</v>
      </c>
      <c r="I6">
        <v>32</v>
      </c>
      <c r="J6">
        <f t="shared" si="12"/>
        <v>19.417472</v>
      </c>
      <c r="K6">
        <f t="shared" si="2"/>
        <v>16</v>
      </c>
      <c r="L6">
        <f t="shared" si="3"/>
        <v>11.0932</v>
      </c>
      <c r="N6" s="7">
        <v>16</v>
      </c>
      <c r="O6" s="9">
        <f t="shared" si="4"/>
        <v>1</v>
      </c>
      <c r="P6" s="9">
        <f t="shared" si="5"/>
        <v>3.744462718936842</v>
      </c>
      <c r="Q6" s="9">
        <f t="shared" si="6"/>
        <v>3.277142754119641</v>
      </c>
      <c r="S6" s="7">
        <v>16</v>
      </c>
      <c r="T6" s="9">
        <f t="shared" si="7"/>
        <v>0</v>
      </c>
      <c r="U6" s="9">
        <f t="shared" si="8"/>
        <v>2.744462718936842</v>
      </c>
      <c r="V6" s="9">
        <f t="shared" si="9"/>
        <v>2.277142754119641</v>
      </c>
      <c r="X6" s="7">
        <v>16</v>
      </c>
      <c r="Y6" s="9">
        <f t="shared" si="10"/>
        <v>1</v>
      </c>
      <c r="Z6" s="9">
        <f t="shared" si="0"/>
        <v>0.11701445996677631</v>
      </c>
      <c r="AA6" s="9">
        <f t="shared" si="11"/>
        <v>0.20482142213247756</v>
      </c>
    </row>
    <row r="7" spans="1:27" x14ac:dyDescent="0.2">
      <c r="A7" s="6">
        <v>32</v>
      </c>
      <c r="B7">
        <v>16.624936000000002</v>
      </c>
      <c r="C7">
        <v>6.4207159999999996</v>
      </c>
      <c r="D7">
        <v>1.0757650000000001</v>
      </c>
      <c r="F7" s="7">
        <v>32</v>
      </c>
      <c r="G7" s="7">
        <v>1</v>
      </c>
      <c r="H7">
        <f t="shared" si="1"/>
        <v>16.624936000000002</v>
      </c>
      <c r="I7">
        <v>32</v>
      </c>
      <c r="J7">
        <f t="shared" si="12"/>
        <v>205.46291199999999</v>
      </c>
      <c r="K7">
        <f t="shared" si="2"/>
        <v>32</v>
      </c>
      <c r="L7">
        <f t="shared" si="3"/>
        <v>34.424480000000003</v>
      </c>
      <c r="N7" s="7">
        <v>32</v>
      </c>
      <c r="O7" s="9">
        <f t="shared" si="4"/>
        <v>1</v>
      </c>
      <c r="P7" s="9">
        <f t="shared" si="5"/>
        <v>2.589265122456748</v>
      </c>
      <c r="Q7" s="9">
        <f t="shared" si="6"/>
        <v>15.454059204380139</v>
      </c>
      <c r="S7" s="7">
        <v>32</v>
      </c>
      <c r="T7" s="9">
        <f t="shared" si="7"/>
        <v>0</v>
      </c>
      <c r="U7" s="9">
        <f t="shared" si="8"/>
        <v>1.589265122456748</v>
      </c>
      <c r="V7" s="9">
        <f t="shared" si="9"/>
        <v>14.454059204380139</v>
      </c>
      <c r="X7" s="7">
        <v>32</v>
      </c>
      <c r="Y7" s="9">
        <f t="shared" si="10"/>
        <v>1</v>
      </c>
      <c r="Z7" s="9">
        <f t="shared" si="0"/>
        <v>8.0914535076773375E-2</v>
      </c>
      <c r="AA7" s="9">
        <f t="shared" si="11"/>
        <v>0.48293935013687933</v>
      </c>
    </row>
    <row r="8" spans="1:27" x14ac:dyDescent="0.2">
      <c r="A8" s="6">
        <v>64</v>
      </c>
      <c r="B8">
        <v>127.455333</v>
      </c>
      <c r="C8">
        <v>61.942850999999997</v>
      </c>
      <c r="D8">
        <v>6.336773</v>
      </c>
      <c r="F8" s="7">
        <v>64</v>
      </c>
      <c r="G8" s="7">
        <v>1</v>
      </c>
      <c r="H8">
        <f t="shared" si="1"/>
        <v>127.455333</v>
      </c>
      <c r="I8">
        <v>32</v>
      </c>
      <c r="J8">
        <f t="shared" si="12"/>
        <v>1982.1712319999999</v>
      </c>
      <c r="K8">
        <f t="shared" si="2"/>
        <v>64</v>
      </c>
      <c r="L8">
        <f t="shared" si="3"/>
        <v>405.553472</v>
      </c>
      <c r="N8" s="7">
        <v>64</v>
      </c>
      <c r="O8" s="9">
        <f t="shared" si="4"/>
        <v>1</v>
      </c>
      <c r="P8" s="9">
        <f t="shared" si="5"/>
        <v>2.0576278124492529</v>
      </c>
      <c r="Q8" s="9">
        <f t="shared" si="6"/>
        <v>20.113602459800912</v>
      </c>
      <c r="S8" s="7">
        <v>64</v>
      </c>
      <c r="T8" s="9">
        <f t="shared" si="7"/>
        <v>0</v>
      </c>
      <c r="U8" s="9">
        <f t="shared" si="8"/>
        <v>1.0576278124492529</v>
      </c>
      <c r="V8" s="9">
        <f t="shared" si="9"/>
        <v>19.113602459800912</v>
      </c>
      <c r="X8" s="7">
        <v>64</v>
      </c>
      <c r="Y8" s="9">
        <f t="shared" si="10"/>
        <v>1</v>
      </c>
      <c r="Z8" s="9">
        <f t="shared" si="0"/>
        <v>6.4300869139039152E-2</v>
      </c>
      <c r="AA8" s="9">
        <f t="shared" si="11"/>
        <v>0.31427503843438925</v>
      </c>
    </row>
    <row r="9" spans="1:27" x14ac:dyDescent="0.2">
      <c r="A9" s="6">
        <v>128</v>
      </c>
      <c r="B9">
        <v>1127.7362800000001</v>
      </c>
      <c r="C9">
        <v>592.65965500000004</v>
      </c>
      <c r="D9">
        <v>87.821701000000004</v>
      </c>
      <c r="F9" s="7">
        <v>128</v>
      </c>
      <c r="G9" s="7">
        <v>1</v>
      </c>
      <c r="H9">
        <f t="shared" si="1"/>
        <v>1127.7362800000001</v>
      </c>
      <c r="I9">
        <v>32</v>
      </c>
      <c r="J9">
        <f t="shared" si="12"/>
        <v>18965.108960000001</v>
      </c>
      <c r="K9">
        <f t="shared" si="2"/>
        <v>128</v>
      </c>
      <c r="L9">
        <f t="shared" si="3"/>
        <v>11241.177728000001</v>
      </c>
      <c r="N9" s="7">
        <v>128</v>
      </c>
      <c r="O9" s="9">
        <f t="shared" si="4"/>
        <v>1</v>
      </c>
      <c r="P9" s="9">
        <f t="shared" si="5"/>
        <v>1.9028396323012742</v>
      </c>
      <c r="Q9" s="9">
        <f t="shared" si="6"/>
        <v>12.841202882189677</v>
      </c>
      <c r="S9" s="7">
        <v>128</v>
      </c>
      <c r="T9" s="9">
        <f t="shared" si="7"/>
        <v>0</v>
      </c>
      <c r="U9" s="9">
        <f t="shared" si="8"/>
        <v>0.90283963230127418</v>
      </c>
      <c r="V9" s="9">
        <f t="shared" si="9"/>
        <v>11.841202882189677</v>
      </c>
      <c r="X9" s="7">
        <v>128</v>
      </c>
      <c r="Y9" s="9">
        <f t="shared" si="10"/>
        <v>1</v>
      </c>
      <c r="Z9" s="9">
        <f t="shared" si="0"/>
        <v>5.9463738509414818E-2</v>
      </c>
      <c r="AA9" s="9">
        <f t="shared" si="11"/>
        <v>0.10032189751710685</v>
      </c>
    </row>
    <row r="10" spans="1:27" x14ac:dyDescent="0.2">
      <c r="A10" s="6">
        <v>256</v>
      </c>
      <c r="B10">
        <v>10417.171431999999</v>
      </c>
      <c r="C10">
        <v>5429.1100489999999</v>
      </c>
      <c r="D10">
        <v>516.68046200000003</v>
      </c>
      <c r="F10" s="7">
        <v>256</v>
      </c>
      <c r="G10" s="7">
        <v>1</v>
      </c>
      <c r="H10">
        <f t="shared" si="1"/>
        <v>10417.171431999999</v>
      </c>
      <c r="I10">
        <v>32</v>
      </c>
      <c r="J10">
        <f t="shared" si="12"/>
        <v>173731.521568</v>
      </c>
      <c r="K10">
        <f t="shared" si="2"/>
        <v>256</v>
      </c>
      <c r="L10">
        <f t="shared" si="3"/>
        <v>132270.19827200001</v>
      </c>
      <c r="N10" s="7">
        <v>256</v>
      </c>
      <c r="O10" s="9">
        <f t="shared" si="4"/>
        <v>1</v>
      </c>
      <c r="P10" s="9">
        <f t="shared" si="5"/>
        <v>1.9187622534781297</v>
      </c>
      <c r="Q10" s="9">
        <f t="shared" si="6"/>
        <v>20.161728956571224</v>
      </c>
      <c r="S10" s="7">
        <v>256</v>
      </c>
      <c r="T10" s="9">
        <f t="shared" si="7"/>
        <v>0</v>
      </c>
      <c r="U10" s="9">
        <f t="shared" si="8"/>
        <v>0.91876225347812968</v>
      </c>
      <c r="V10" s="9">
        <f t="shared" si="9"/>
        <v>19.161728956571224</v>
      </c>
      <c r="X10" s="7">
        <v>256</v>
      </c>
      <c r="Y10" s="9">
        <f t="shared" si="10"/>
        <v>1</v>
      </c>
      <c r="Z10" s="9">
        <f t="shared" si="0"/>
        <v>5.9961320421191552E-2</v>
      </c>
      <c r="AA10" s="9">
        <f t="shared" si="11"/>
        <v>7.8756753736606344E-2</v>
      </c>
    </row>
    <row r="11" spans="1:27" x14ac:dyDescent="0.2">
      <c r="A11" s="6">
        <v>512</v>
      </c>
      <c r="B11">
        <v>76337.371459999995</v>
      </c>
      <c r="C11">
        <v>46845.537047999998</v>
      </c>
      <c r="D11">
        <v>2495.8058310000001</v>
      </c>
      <c r="F11" s="7">
        <v>512</v>
      </c>
      <c r="G11" s="7">
        <v>1</v>
      </c>
      <c r="H11">
        <f t="shared" si="1"/>
        <v>76337.371459999995</v>
      </c>
      <c r="I11">
        <v>32</v>
      </c>
      <c r="J11">
        <f t="shared" si="12"/>
        <v>1499057.1855359999</v>
      </c>
      <c r="K11">
        <f t="shared" si="2"/>
        <v>512</v>
      </c>
      <c r="L11">
        <f t="shared" si="3"/>
        <v>1277852.5854720001</v>
      </c>
      <c r="N11" s="7">
        <v>512</v>
      </c>
      <c r="O11" s="9">
        <f t="shared" si="4"/>
        <v>1</v>
      </c>
      <c r="P11" s="9">
        <f t="shared" si="5"/>
        <v>1.6295548363930883</v>
      </c>
      <c r="Q11" s="9">
        <f t="shared" si="6"/>
        <v>30.58626216503939</v>
      </c>
      <c r="S11" s="7">
        <v>512</v>
      </c>
      <c r="T11" s="9">
        <f t="shared" si="7"/>
        <v>0</v>
      </c>
      <c r="U11" s="9">
        <f t="shared" si="8"/>
        <v>0.62955483639308829</v>
      </c>
      <c r="V11" s="9">
        <f t="shared" si="9"/>
        <v>29.58626216503939</v>
      </c>
      <c r="X11" s="7">
        <v>512</v>
      </c>
      <c r="Y11" s="9">
        <f t="shared" si="10"/>
        <v>1</v>
      </c>
      <c r="Z11" s="9">
        <f t="shared" si="0"/>
        <v>5.0923588637284009E-2</v>
      </c>
      <c r="AA11" s="9">
        <f t="shared" si="11"/>
        <v>5.9738793291092558E-2</v>
      </c>
    </row>
    <row r="12" spans="1:27" x14ac:dyDescent="0.2">
      <c r="A12" s="6">
        <v>1024</v>
      </c>
      <c r="B12">
        <f>B11*5</f>
        <v>381686.85729999997</v>
      </c>
      <c r="C12">
        <f>C11*2</f>
        <v>93691.074095999997</v>
      </c>
      <c r="D12">
        <v>12754.695895999999</v>
      </c>
      <c r="F12" s="7">
        <v>1024</v>
      </c>
      <c r="G12" s="7">
        <v>1</v>
      </c>
      <c r="H12">
        <f t="shared" si="1"/>
        <v>381686.85729999997</v>
      </c>
      <c r="I12">
        <v>32</v>
      </c>
      <c r="J12">
        <f t="shared" si="12"/>
        <v>2998114.3710719999</v>
      </c>
      <c r="K12">
        <f t="shared" si="2"/>
        <v>1024</v>
      </c>
      <c r="L12">
        <f t="shared" si="3"/>
        <v>13060808.597503999</v>
      </c>
      <c r="N12" s="7">
        <v>1024</v>
      </c>
      <c r="O12" s="9">
        <f t="shared" si="4"/>
        <v>1</v>
      </c>
      <c r="P12" s="9">
        <f t="shared" si="5"/>
        <v>4.0738870909827209</v>
      </c>
      <c r="Q12" s="9">
        <f t="shared" si="6"/>
        <v>29.925202483243901</v>
      </c>
      <c r="S12" s="7">
        <v>1024</v>
      </c>
      <c r="T12" s="9">
        <f t="shared" si="7"/>
        <v>0</v>
      </c>
      <c r="U12" s="9">
        <f t="shared" si="8"/>
        <v>3.0738870909827209</v>
      </c>
      <c r="V12" s="9">
        <f t="shared" si="9"/>
        <v>28.925202483243901</v>
      </c>
      <c r="X12" s="7">
        <v>1024</v>
      </c>
      <c r="Y12" s="9">
        <f t="shared" si="10"/>
        <v>1</v>
      </c>
      <c r="Z12" s="9">
        <f t="shared" si="0"/>
        <v>0.12730897159321003</v>
      </c>
      <c r="AA12" s="9">
        <f t="shared" si="11"/>
        <v>2.9223830550042872E-2</v>
      </c>
    </row>
    <row r="14" spans="1:27" x14ac:dyDescent="0.2">
      <c r="A14" s="13" t="s">
        <v>30</v>
      </c>
      <c r="B14" s="13"/>
      <c r="C14" s="13"/>
      <c r="D14" s="13"/>
      <c r="F14" s="12"/>
    </row>
    <row r="15" spans="1:27" x14ac:dyDescent="0.2">
      <c r="A15" s="8" t="s">
        <v>23</v>
      </c>
      <c r="B15" t="s">
        <v>20</v>
      </c>
      <c r="C15" t="s">
        <v>22</v>
      </c>
      <c r="D15" t="s">
        <v>21</v>
      </c>
    </row>
    <row r="16" spans="1:27" x14ac:dyDescent="0.2">
      <c r="A16" s="8">
        <v>3</v>
      </c>
      <c r="B16" s="11">
        <f>B3/60</f>
        <v>1.2333333333333333E-6</v>
      </c>
      <c r="C16" s="10">
        <f t="shared" ref="C16:D16" si="13">C3/60</f>
        <v>1.5448333333333331E-4</v>
      </c>
      <c r="D16" s="10">
        <f t="shared" si="13"/>
        <v>1.1128549999999999E-2</v>
      </c>
    </row>
    <row r="17" spans="1:4" x14ac:dyDescent="0.2">
      <c r="A17" s="8">
        <v>5</v>
      </c>
      <c r="B17" s="10">
        <f t="shared" ref="B17:D25" si="14">B4/60</f>
        <v>1.3265666666666667E-3</v>
      </c>
      <c r="C17" s="10">
        <f t="shared" si="14"/>
        <v>1.7644500000000001E-3</v>
      </c>
      <c r="D17" s="10">
        <f t="shared" si="14"/>
        <v>1.1123949999999999E-2</v>
      </c>
    </row>
    <row r="18" spans="1:4" x14ac:dyDescent="0.2">
      <c r="A18" s="8">
        <v>10</v>
      </c>
      <c r="B18" s="10">
        <f t="shared" si="14"/>
        <v>8.9534000000000002E-3</v>
      </c>
      <c r="C18" s="10">
        <f t="shared" si="14"/>
        <v>4.6240166666666662E-3</v>
      </c>
      <c r="D18" s="10">
        <f t="shared" si="14"/>
        <v>1.1063566666666667E-2</v>
      </c>
    </row>
    <row r="19" spans="1:4" x14ac:dyDescent="0.2">
      <c r="A19" s="8">
        <v>16</v>
      </c>
      <c r="B19" s="10">
        <f t="shared" si="14"/>
        <v>3.786875E-2</v>
      </c>
      <c r="C19" s="10">
        <f t="shared" si="14"/>
        <v>1.0113266666666667E-2</v>
      </c>
      <c r="D19" s="10">
        <f t="shared" si="14"/>
        <v>1.1555416666666667E-2</v>
      </c>
    </row>
    <row r="20" spans="1:4" x14ac:dyDescent="0.2">
      <c r="A20" s="8">
        <v>32</v>
      </c>
      <c r="B20" s="10">
        <f t="shared" si="14"/>
        <v>0.27708226666666669</v>
      </c>
      <c r="C20" s="10">
        <f t="shared" si="14"/>
        <v>0.10701193333333332</v>
      </c>
      <c r="D20" s="10">
        <f t="shared" si="14"/>
        <v>1.7929416666666666E-2</v>
      </c>
    </row>
    <row r="21" spans="1:4" x14ac:dyDescent="0.2">
      <c r="A21" s="8">
        <v>64</v>
      </c>
      <c r="B21" s="10">
        <f t="shared" si="14"/>
        <v>2.12425555</v>
      </c>
      <c r="C21" s="10">
        <f t="shared" si="14"/>
        <v>1.03238085</v>
      </c>
      <c r="D21" s="10">
        <f t="shared" si="14"/>
        <v>0.10561288333333334</v>
      </c>
    </row>
    <row r="22" spans="1:4" x14ac:dyDescent="0.2">
      <c r="A22" s="8">
        <v>128</v>
      </c>
      <c r="B22" s="10">
        <f t="shared" si="14"/>
        <v>18.795604666666669</v>
      </c>
      <c r="C22" s="10">
        <f t="shared" si="14"/>
        <v>9.8776609166666667</v>
      </c>
      <c r="D22" s="10">
        <f t="shared" si="14"/>
        <v>1.4636950166666667</v>
      </c>
    </row>
    <row r="23" spans="1:4" x14ac:dyDescent="0.2">
      <c r="A23" s="8">
        <v>256</v>
      </c>
      <c r="B23" s="10">
        <f t="shared" si="14"/>
        <v>173.61952386666664</v>
      </c>
      <c r="C23" s="10">
        <f t="shared" si="14"/>
        <v>90.485167483333328</v>
      </c>
      <c r="D23" s="10">
        <f t="shared" si="14"/>
        <v>8.6113410333333338</v>
      </c>
    </row>
    <row r="24" spans="1:4" x14ac:dyDescent="0.2">
      <c r="A24" s="8">
        <v>512</v>
      </c>
      <c r="B24" s="10">
        <f t="shared" si="14"/>
        <v>1272.2895243333332</v>
      </c>
      <c r="C24" s="10">
        <f t="shared" si="14"/>
        <v>780.75895079999998</v>
      </c>
      <c r="D24" s="10">
        <f t="shared" si="14"/>
        <v>41.596763850000002</v>
      </c>
    </row>
    <row r="25" spans="1:4" x14ac:dyDescent="0.2">
      <c r="A25" s="8">
        <v>1024</v>
      </c>
      <c r="B25" s="10">
        <f t="shared" si="14"/>
        <v>6361.4476216666662</v>
      </c>
      <c r="C25" s="10">
        <f t="shared" si="14"/>
        <v>1561.5179016</v>
      </c>
      <c r="D25" s="10">
        <f t="shared" si="14"/>
        <v>212.57826493333332</v>
      </c>
    </row>
  </sheetData>
  <mergeCells count="6">
    <mergeCell ref="X1:AA1"/>
    <mergeCell ref="A14:D14"/>
    <mergeCell ref="A1:D1"/>
    <mergeCell ref="F1:L1"/>
    <mergeCell ref="N1:Q1"/>
    <mergeCell ref="S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2018-08-01T04:09:15Z</dcterms:created>
  <dcterms:modified xsi:type="dcterms:W3CDTF">2018-11-04T00:57:30Z</dcterms:modified>
</cp:coreProperties>
</file>