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955" windowHeight="8955" tabRatio="812"/>
  </bookViews>
  <sheets>
    <sheet name="E01" sheetId="7" r:id="rId1"/>
    <sheet name="E02" sheetId="8" r:id="rId2"/>
    <sheet name="E03" sheetId="9" r:id="rId3"/>
    <sheet name="E04" sheetId="10" r:id="rId4"/>
    <sheet name="E05" sheetId="11" r:id="rId5"/>
    <sheet name="E06" sheetId="12" r:id="rId6"/>
    <sheet name="E07" sheetId="13" r:id="rId7"/>
    <sheet name="E08" sheetId="14" r:id="rId8"/>
    <sheet name="E09" sheetId="15" r:id="rId9"/>
    <sheet name="E10" sheetId="16" r:id="rId10"/>
    <sheet name="Payment" sheetId="17" r:id="rId11"/>
    <sheet name="P35 Return" sheetId="6" r:id="rId12"/>
  </sheets>
  <externalReferences>
    <externalReference r:id="rId13"/>
  </externalReferences>
  <calcPr calcId="144525"/>
</workbook>
</file>

<file path=xl/calcChain.xml><?xml version="1.0" encoding="utf-8"?>
<calcChain xmlns="http://schemas.openxmlformats.org/spreadsheetml/2006/main">
  <c r="E51" i="6" l="1"/>
  <c r="E49" i="6"/>
  <c r="E47" i="6"/>
  <c r="E45" i="6"/>
  <c r="E43" i="6"/>
  <c r="E41" i="6"/>
  <c r="E53" i="6" s="1"/>
  <c r="J55" i="6" s="1"/>
  <c r="M61" i="6" s="1"/>
  <c r="E39" i="6"/>
  <c r="D37" i="12"/>
  <c r="D37" i="13"/>
  <c r="H37" i="13" s="1"/>
  <c r="D37" i="14"/>
  <c r="H37" i="14" s="1"/>
  <c r="D37" i="15"/>
  <c r="D37" i="16"/>
  <c r="G15" i="17"/>
  <c r="G14" i="17"/>
  <c r="G13" i="17"/>
  <c r="G12" i="17"/>
  <c r="G11" i="17"/>
  <c r="G10" i="17"/>
  <c r="G9" i="17"/>
  <c r="G8" i="17"/>
  <c r="G7" i="17"/>
  <c r="G16" i="17" s="1"/>
  <c r="G6" i="17"/>
  <c r="G5" i="17"/>
  <c r="G4" i="17"/>
  <c r="F15" i="17"/>
  <c r="F14" i="17"/>
  <c r="F13" i="17"/>
  <c r="F12" i="17"/>
  <c r="F11" i="17"/>
  <c r="F16" i="17" s="1"/>
  <c r="F10" i="17"/>
  <c r="F9" i="17"/>
  <c r="F8" i="17"/>
  <c r="F7" i="17"/>
  <c r="F6" i="17"/>
  <c r="F5" i="17"/>
  <c r="F4" i="17"/>
  <c r="D5" i="17"/>
  <c r="D16" i="17" s="1"/>
  <c r="E5" i="17"/>
  <c r="H5" i="17"/>
  <c r="D6" i="17"/>
  <c r="E6" i="17"/>
  <c r="H6" i="17"/>
  <c r="D7" i="17"/>
  <c r="E7" i="17"/>
  <c r="H7" i="17"/>
  <c r="D8" i="17"/>
  <c r="E8" i="17"/>
  <c r="H8" i="17"/>
  <c r="D9" i="17"/>
  <c r="I9" i="17" s="1"/>
  <c r="E9" i="17"/>
  <c r="H9" i="17"/>
  <c r="D10" i="17"/>
  <c r="I10" i="17" s="1"/>
  <c r="E10" i="17"/>
  <c r="H10" i="17"/>
  <c r="D11" i="17"/>
  <c r="E11" i="17"/>
  <c r="H11" i="17"/>
  <c r="D12" i="17"/>
  <c r="I12" i="17" s="1"/>
  <c r="E12" i="17"/>
  <c r="H12" i="17"/>
  <c r="D13" i="17"/>
  <c r="E13" i="17"/>
  <c r="H13" i="17"/>
  <c r="D14" i="17"/>
  <c r="E14" i="17"/>
  <c r="H14" i="17"/>
  <c r="D15" i="17"/>
  <c r="E15" i="17"/>
  <c r="H15" i="17"/>
  <c r="D4" i="17"/>
  <c r="E4" i="17"/>
  <c r="H4" i="17"/>
  <c r="F2" i="8"/>
  <c r="G156" i="9"/>
  <c r="G156" i="10"/>
  <c r="I154" i="10"/>
  <c r="G154" i="10"/>
  <c r="I154" i="9"/>
  <c r="G154" i="9"/>
  <c r="V93" i="16"/>
  <c r="C89" i="16" s="1"/>
  <c r="C243" i="16"/>
  <c r="V93" i="15"/>
  <c r="C243" i="15" s="1"/>
  <c r="C89" i="15"/>
  <c r="V93" i="14"/>
  <c r="C243" i="14" s="1"/>
  <c r="C89" i="14"/>
  <c r="V93" i="13"/>
  <c r="C243" i="13" s="1"/>
  <c r="C89" i="13"/>
  <c r="V93" i="12"/>
  <c r="V93" i="11"/>
  <c r="C243" i="11" s="1"/>
  <c r="C89" i="11"/>
  <c r="V93" i="10"/>
  <c r="V93" i="9"/>
  <c r="C243" i="9" s="1"/>
  <c r="C89" i="9"/>
  <c r="V93" i="8"/>
  <c r="C89" i="8" s="1"/>
  <c r="F2" i="7"/>
  <c r="R98" i="7" s="1"/>
  <c r="F2" i="9"/>
  <c r="R98" i="9" s="1"/>
  <c r="F2" i="10"/>
  <c r="F2" i="11"/>
  <c r="F2" i="12"/>
  <c r="C140" i="12" s="1"/>
  <c r="R98" i="12"/>
  <c r="F2" i="13"/>
  <c r="F2" i="14"/>
  <c r="F2" i="15"/>
  <c r="F2" i="16"/>
  <c r="R98" i="16" s="1"/>
  <c r="C140" i="16"/>
  <c r="C140" i="8"/>
  <c r="C140" i="7"/>
  <c r="C135" i="7"/>
  <c r="V93" i="7"/>
  <c r="B200" i="14"/>
  <c r="B200" i="13"/>
  <c r="B200" i="12"/>
  <c r="B200" i="8"/>
  <c r="B200" i="7"/>
  <c r="D80" i="7"/>
  <c r="F80" i="7"/>
  <c r="D73" i="7"/>
  <c r="F73" i="7" s="1"/>
  <c r="D68" i="7"/>
  <c r="E68" i="7" s="1"/>
  <c r="D63" i="7"/>
  <c r="F63" i="7"/>
  <c r="D57" i="7"/>
  <c r="F57" i="7"/>
  <c r="D52" i="7"/>
  <c r="F52" i="7" s="1"/>
  <c r="D47" i="7"/>
  <c r="D41" i="7"/>
  <c r="E41" i="7" s="1"/>
  <c r="F41" i="7"/>
  <c r="D36" i="7"/>
  <c r="F36" i="7"/>
  <c r="D31" i="7"/>
  <c r="F31" i="7" s="1"/>
  <c r="D25" i="7"/>
  <c r="E25" i="7" s="1"/>
  <c r="F25" i="7"/>
  <c r="D20" i="7"/>
  <c r="F20" i="7" s="1"/>
  <c r="D80" i="8"/>
  <c r="F80" i="8"/>
  <c r="D73" i="8"/>
  <c r="F73" i="8" s="1"/>
  <c r="D68" i="8"/>
  <c r="D63" i="8"/>
  <c r="D57" i="8"/>
  <c r="F57" i="8"/>
  <c r="D52" i="8"/>
  <c r="F52" i="8" s="1"/>
  <c r="D47" i="8"/>
  <c r="E47" i="8" s="1"/>
  <c r="F47" i="8"/>
  <c r="D41" i="8"/>
  <c r="F41" i="8"/>
  <c r="D36" i="8"/>
  <c r="F36" i="8"/>
  <c r="D31" i="8"/>
  <c r="F31" i="8" s="1"/>
  <c r="D25" i="8"/>
  <c r="D20" i="8"/>
  <c r="D80" i="9"/>
  <c r="F80" i="9"/>
  <c r="D73" i="9"/>
  <c r="F73" i="9" s="1"/>
  <c r="D68" i="9"/>
  <c r="E68" i="9" s="1"/>
  <c r="F68" i="9"/>
  <c r="D63" i="9"/>
  <c r="F63" i="9"/>
  <c r="D57" i="9"/>
  <c r="F57" i="9"/>
  <c r="D52" i="9"/>
  <c r="F52" i="9" s="1"/>
  <c r="D47" i="9"/>
  <c r="F47" i="9"/>
  <c r="D41" i="9"/>
  <c r="D36" i="9"/>
  <c r="F36" i="9"/>
  <c r="D31" i="9"/>
  <c r="D25" i="9"/>
  <c r="E25" i="9" s="1"/>
  <c r="D20" i="9"/>
  <c r="F20" i="9"/>
  <c r="D80" i="10"/>
  <c r="F80" i="10"/>
  <c r="D73" i="10"/>
  <c r="F73" i="10" s="1"/>
  <c r="D68" i="10"/>
  <c r="D63" i="10"/>
  <c r="E63" i="10" s="1"/>
  <c r="F63" i="10"/>
  <c r="D57" i="10"/>
  <c r="F57" i="10" s="1"/>
  <c r="D52" i="10"/>
  <c r="F52" i="10" s="1"/>
  <c r="D47" i="10"/>
  <c r="D41" i="10"/>
  <c r="F41" i="10" s="1"/>
  <c r="D36" i="10"/>
  <c r="F36" i="10" s="1"/>
  <c r="D31" i="10"/>
  <c r="D25" i="10"/>
  <c r="D20" i="10"/>
  <c r="D80" i="11"/>
  <c r="F80" i="11" s="1"/>
  <c r="D73" i="11"/>
  <c r="F73" i="11" s="1"/>
  <c r="D68" i="11"/>
  <c r="E68" i="11" s="1"/>
  <c r="F68" i="11"/>
  <c r="D63" i="11"/>
  <c r="D57" i="11"/>
  <c r="F57" i="11" s="1"/>
  <c r="D52" i="11"/>
  <c r="F52" i="11" s="1"/>
  <c r="D47" i="11"/>
  <c r="D41" i="11"/>
  <c r="E41" i="11" s="1"/>
  <c r="F41" i="11"/>
  <c r="D36" i="11"/>
  <c r="F36" i="11" s="1"/>
  <c r="D31" i="11"/>
  <c r="F31" i="11" s="1"/>
  <c r="D25" i="11"/>
  <c r="D20" i="11"/>
  <c r="D80" i="12"/>
  <c r="F80" i="12" s="1"/>
  <c r="D73" i="12"/>
  <c r="D68" i="12"/>
  <c r="D63" i="12"/>
  <c r="D57" i="12"/>
  <c r="F57" i="12" s="1"/>
  <c r="D52" i="12"/>
  <c r="F52" i="12" s="1"/>
  <c r="D47" i="12"/>
  <c r="E47" i="12" s="1"/>
  <c r="F47" i="12"/>
  <c r="D41" i="12"/>
  <c r="D36" i="12"/>
  <c r="F36" i="12" s="1"/>
  <c r="D31" i="12"/>
  <c r="F31" i="12" s="1"/>
  <c r="D25" i="12"/>
  <c r="F25" i="12" s="1"/>
  <c r="D20" i="12"/>
  <c r="E20" i="12" s="1"/>
  <c r="F20" i="12"/>
  <c r="D80" i="13"/>
  <c r="F80" i="13" s="1"/>
  <c r="D73" i="13"/>
  <c r="F73" i="13" s="1"/>
  <c r="D68" i="13"/>
  <c r="H68" i="13" s="1"/>
  <c r="D63" i="13"/>
  <c r="D57" i="13"/>
  <c r="F57" i="13" s="1"/>
  <c r="D52" i="13"/>
  <c r="F52" i="13" s="1"/>
  <c r="D47" i="13"/>
  <c r="D41" i="13"/>
  <c r="D36" i="13"/>
  <c r="F36" i="13" s="1"/>
  <c r="D31" i="13"/>
  <c r="F31" i="13" s="1"/>
  <c r="D25" i="13"/>
  <c r="E25" i="13" s="1"/>
  <c r="F25" i="13"/>
  <c r="D20" i="13"/>
  <c r="D80" i="14"/>
  <c r="F80" i="14" s="1"/>
  <c r="D73" i="14"/>
  <c r="F73" i="14" s="1"/>
  <c r="D68" i="14"/>
  <c r="D63" i="14"/>
  <c r="E63" i="14" s="1"/>
  <c r="F63" i="14"/>
  <c r="D57" i="14"/>
  <c r="F57" i="14" s="1"/>
  <c r="D52" i="14"/>
  <c r="F52" i="14" s="1"/>
  <c r="D47" i="14"/>
  <c r="D41" i="14"/>
  <c r="F41" i="14" s="1"/>
  <c r="D36" i="14"/>
  <c r="F36" i="14" s="1"/>
  <c r="D31" i="14"/>
  <c r="D25" i="14"/>
  <c r="D20" i="14"/>
  <c r="D80" i="15"/>
  <c r="F80" i="15" s="1"/>
  <c r="D73" i="15"/>
  <c r="F73" i="15" s="1"/>
  <c r="D68" i="15"/>
  <c r="E68" i="15" s="1"/>
  <c r="F68" i="15"/>
  <c r="D63" i="15"/>
  <c r="F63" i="15" s="1"/>
  <c r="D57" i="15"/>
  <c r="F57" i="15" s="1"/>
  <c r="D52" i="15"/>
  <c r="F52" i="15" s="1"/>
  <c r="D47" i="15"/>
  <c r="D41" i="15"/>
  <c r="E41" i="15" s="1"/>
  <c r="F41" i="15"/>
  <c r="D36" i="15"/>
  <c r="F36" i="15" s="1"/>
  <c r="D31" i="15"/>
  <c r="F31" i="15" s="1"/>
  <c r="D25" i="15"/>
  <c r="D20" i="15"/>
  <c r="F20" i="15" s="1"/>
  <c r="D80" i="16"/>
  <c r="F80" i="16" s="1"/>
  <c r="D73" i="16"/>
  <c r="D68" i="16"/>
  <c r="D63" i="16"/>
  <c r="D57" i="16"/>
  <c r="F57" i="16" s="1"/>
  <c r="D52" i="16"/>
  <c r="F52" i="16" s="1"/>
  <c r="D47" i="16"/>
  <c r="F47" i="16"/>
  <c r="D41" i="16"/>
  <c r="D36" i="16"/>
  <c r="F36" i="16" s="1"/>
  <c r="D31" i="16"/>
  <c r="F31" i="16" s="1"/>
  <c r="D25" i="16"/>
  <c r="D20" i="16"/>
  <c r="E20" i="16" s="1"/>
  <c r="F20" i="16"/>
  <c r="D79" i="7"/>
  <c r="F79" i="7" s="1"/>
  <c r="D78" i="7"/>
  <c r="F78" i="7" s="1"/>
  <c r="D77" i="7"/>
  <c r="D76" i="7"/>
  <c r="D75" i="7"/>
  <c r="F75" i="7" s="1"/>
  <c r="D74" i="7"/>
  <c r="D72" i="7"/>
  <c r="D71" i="7"/>
  <c r="F71" i="7"/>
  <c r="D70" i="7"/>
  <c r="F70" i="7" s="1"/>
  <c r="D69" i="7"/>
  <c r="F69" i="7"/>
  <c r="D67" i="7"/>
  <c r="F67" i="7" s="1"/>
  <c r="D66" i="7"/>
  <c r="D65" i="7"/>
  <c r="F65" i="7"/>
  <c r="D64" i="7"/>
  <c r="F64" i="7" s="1"/>
  <c r="D62" i="7"/>
  <c r="D61" i="7"/>
  <c r="F61" i="7"/>
  <c r="D60" i="7"/>
  <c r="D59" i="7"/>
  <c r="D58" i="7"/>
  <c r="F58" i="7" s="1"/>
  <c r="D56" i="7"/>
  <c r="F56" i="7"/>
  <c r="D55" i="7"/>
  <c r="F55" i="7"/>
  <c r="D54" i="7"/>
  <c r="F54" i="7"/>
  <c r="D53" i="7"/>
  <c r="F53" i="7" s="1"/>
  <c r="D51" i="7"/>
  <c r="F51" i="7" s="1"/>
  <c r="D50" i="7"/>
  <c r="F50" i="7" s="1"/>
  <c r="D49" i="7"/>
  <c r="F49" i="7"/>
  <c r="D48" i="7"/>
  <c r="F48" i="7" s="1"/>
  <c r="D46" i="7"/>
  <c r="F46" i="7"/>
  <c r="D45" i="7"/>
  <c r="F45" i="7" s="1"/>
  <c r="D44" i="7"/>
  <c r="F44" i="7" s="1"/>
  <c r="D43" i="7"/>
  <c r="F43" i="7" s="1"/>
  <c r="D42" i="7"/>
  <c r="F42" i="7"/>
  <c r="D40" i="7"/>
  <c r="F40" i="7" s="1"/>
  <c r="D39" i="7"/>
  <c r="F39" i="7"/>
  <c r="D38" i="7"/>
  <c r="F38" i="7" s="1"/>
  <c r="D37" i="7"/>
  <c r="F37" i="7" s="1"/>
  <c r="D35" i="7"/>
  <c r="E35" i="7" s="1"/>
  <c r="F35" i="7"/>
  <c r="D34" i="7"/>
  <c r="F34" i="7" s="1"/>
  <c r="D33" i="7"/>
  <c r="D32" i="7"/>
  <c r="F32" i="7"/>
  <c r="D30" i="7"/>
  <c r="F30" i="7" s="1"/>
  <c r="D29" i="7"/>
  <c r="D28" i="7"/>
  <c r="F28" i="7" s="1"/>
  <c r="D27" i="7"/>
  <c r="F27" i="7" s="1"/>
  <c r="D26" i="7"/>
  <c r="F26" i="7"/>
  <c r="D24" i="7"/>
  <c r="F24" i="7"/>
  <c r="D23" i="7"/>
  <c r="F23" i="7" s="1"/>
  <c r="D22" i="7"/>
  <c r="F22" i="7"/>
  <c r="D21" i="7"/>
  <c r="D19" i="7"/>
  <c r="F19" i="7"/>
  <c r="D18" i="7"/>
  <c r="F18" i="7" s="1"/>
  <c r="D17" i="7"/>
  <c r="G17" i="7" s="1"/>
  <c r="D16" i="7"/>
  <c r="F16" i="7"/>
  <c r="D79" i="8"/>
  <c r="F79" i="8"/>
  <c r="D78" i="8"/>
  <c r="D77" i="8"/>
  <c r="D76" i="8"/>
  <c r="F76" i="8" s="1"/>
  <c r="D75" i="8"/>
  <c r="F75" i="8"/>
  <c r="D74" i="8"/>
  <c r="F74" i="8" s="1"/>
  <c r="D72" i="8"/>
  <c r="F72" i="8"/>
  <c r="D71" i="8"/>
  <c r="D70" i="8"/>
  <c r="F70" i="8" s="1"/>
  <c r="D69" i="8"/>
  <c r="F69" i="8" s="1"/>
  <c r="D67" i="8"/>
  <c r="F67" i="8" s="1"/>
  <c r="D66" i="8"/>
  <c r="D65" i="8"/>
  <c r="D64" i="8"/>
  <c r="D62" i="8"/>
  <c r="F62" i="8" s="1"/>
  <c r="D61" i="8"/>
  <c r="F61" i="8" s="1"/>
  <c r="D60" i="8"/>
  <c r="D59" i="8"/>
  <c r="D58" i="8"/>
  <c r="D56" i="8"/>
  <c r="F56" i="8"/>
  <c r="D55" i="8"/>
  <c r="F55" i="8"/>
  <c r="D54" i="8"/>
  <c r="F54" i="8" s="1"/>
  <c r="D53" i="8"/>
  <c r="F53" i="8"/>
  <c r="D51" i="8"/>
  <c r="F51" i="8" s="1"/>
  <c r="D50" i="8"/>
  <c r="F50" i="8" s="1"/>
  <c r="D49" i="8"/>
  <c r="D48" i="8"/>
  <c r="F48" i="8" s="1"/>
  <c r="D46" i="8"/>
  <c r="F46" i="8" s="1"/>
  <c r="D45" i="8"/>
  <c r="F45" i="8" s="1"/>
  <c r="D44" i="8"/>
  <c r="D43" i="8"/>
  <c r="F43" i="8"/>
  <c r="D42" i="8"/>
  <c r="E42" i="8" s="1"/>
  <c r="F42" i="8"/>
  <c r="D40" i="8"/>
  <c r="F40" i="8" s="1"/>
  <c r="D39" i="8"/>
  <c r="F39" i="8" s="1"/>
  <c r="D38" i="8"/>
  <c r="F38" i="8" s="1"/>
  <c r="D37" i="8"/>
  <c r="D35" i="8"/>
  <c r="D34" i="8"/>
  <c r="H34" i="8" s="1"/>
  <c r="D33" i="8"/>
  <c r="F33" i="8" s="1"/>
  <c r="D32" i="8"/>
  <c r="F32" i="8" s="1"/>
  <c r="D30" i="8"/>
  <c r="D29" i="8"/>
  <c r="F29" i="8" s="1"/>
  <c r="D28" i="8"/>
  <c r="D27" i="8"/>
  <c r="D26" i="8"/>
  <c r="F26" i="8" s="1"/>
  <c r="D24" i="8"/>
  <c r="E24" i="8" s="1"/>
  <c r="D23" i="8"/>
  <c r="F23" i="8"/>
  <c r="D22" i="8"/>
  <c r="F22" i="8" s="1"/>
  <c r="D21" i="8"/>
  <c r="F21" i="8"/>
  <c r="D19" i="8"/>
  <c r="F19" i="8" s="1"/>
  <c r="D18" i="8"/>
  <c r="D17" i="8"/>
  <c r="G17" i="8" s="1"/>
  <c r="D16" i="8"/>
  <c r="F16" i="8" s="1"/>
  <c r="D79" i="9"/>
  <c r="F79" i="9" s="1"/>
  <c r="D78" i="9"/>
  <c r="D77" i="9"/>
  <c r="D76" i="9"/>
  <c r="F76" i="9"/>
  <c r="D75" i="9"/>
  <c r="F75" i="9" s="1"/>
  <c r="D74" i="9"/>
  <c r="D72" i="9"/>
  <c r="D71" i="9"/>
  <c r="F71" i="9"/>
  <c r="D70" i="9"/>
  <c r="F70" i="9" s="1"/>
  <c r="D69" i="9"/>
  <c r="D67" i="9"/>
  <c r="D66" i="9"/>
  <c r="F66" i="9"/>
  <c r="D65" i="9"/>
  <c r="F65" i="9" s="1"/>
  <c r="D64" i="9"/>
  <c r="H64" i="9" s="1"/>
  <c r="D62" i="9"/>
  <c r="F62" i="9" s="1"/>
  <c r="D61" i="9"/>
  <c r="D60" i="9"/>
  <c r="F60" i="9" s="1"/>
  <c r="D59" i="9"/>
  <c r="F59" i="9" s="1"/>
  <c r="D58" i="9"/>
  <c r="D56" i="9"/>
  <c r="F56" i="9"/>
  <c r="D55" i="9"/>
  <c r="F55" i="9" s="1"/>
  <c r="D54" i="9"/>
  <c r="F54" i="9"/>
  <c r="D53" i="9"/>
  <c r="F53" i="9"/>
  <c r="D51" i="9"/>
  <c r="F51" i="9"/>
  <c r="D50" i="9"/>
  <c r="F50" i="9" s="1"/>
  <c r="D49" i="9"/>
  <c r="F49" i="9" s="1"/>
  <c r="D48" i="9"/>
  <c r="F48" i="9" s="1"/>
  <c r="D46" i="9"/>
  <c r="D45" i="9"/>
  <c r="D44" i="9"/>
  <c r="D43" i="9"/>
  <c r="F43" i="9" s="1"/>
  <c r="D42" i="9"/>
  <c r="D40" i="9"/>
  <c r="F40" i="9" s="1"/>
  <c r="D39" i="9"/>
  <c r="E39" i="9" s="1"/>
  <c r="F39" i="9"/>
  <c r="D38" i="9"/>
  <c r="F38" i="9"/>
  <c r="D37" i="9"/>
  <c r="F37" i="9" s="1"/>
  <c r="D35" i="9"/>
  <c r="D34" i="9"/>
  <c r="F34" i="9" s="1"/>
  <c r="D33" i="9"/>
  <c r="F33" i="9" s="1"/>
  <c r="D32" i="9"/>
  <c r="F32" i="9"/>
  <c r="D30" i="9"/>
  <c r="F30" i="9" s="1"/>
  <c r="D29" i="9"/>
  <c r="D28" i="9"/>
  <c r="F28" i="9"/>
  <c r="D27" i="9"/>
  <c r="F27" i="9"/>
  <c r="D26" i="9"/>
  <c r="F26" i="9" s="1"/>
  <c r="D24" i="9"/>
  <c r="D23" i="9"/>
  <c r="D22" i="9"/>
  <c r="F22" i="9" s="1"/>
  <c r="D21" i="9"/>
  <c r="D19" i="9"/>
  <c r="F19" i="9"/>
  <c r="D18" i="9"/>
  <c r="F18" i="9" s="1"/>
  <c r="D17" i="9"/>
  <c r="F17" i="9" s="1"/>
  <c r="D16" i="9"/>
  <c r="F16" i="9" s="1"/>
  <c r="D79" i="10"/>
  <c r="F79" i="10" s="1"/>
  <c r="D78" i="10"/>
  <c r="F78" i="10"/>
  <c r="D77" i="10"/>
  <c r="D76" i="10"/>
  <c r="D75" i="10"/>
  <c r="F75" i="10" s="1"/>
  <c r="D74" i="10"/>
  <c r="F74" i="10" s="1"/>
  <c r="D72" i="10"/>
  <c r="D71" i="10"/>
  <c r="D70" i="10"/>
  <c r="D69" i="10"/>
  <c r="F69" i="10" s="1"/>
  <c r="D67" i="10"/>
  <c r="D66" i="10"/>
  <c r="D65" i="10"/>
  <c r="F65" i="10"/>
  <c r="D64" i="10"/>
  <c r="F64" i="10" s="1"/>
  <c r="D62" i="10"/>
  <c r="F62" i="10"/>
  <c r="D61" i="10"/>
  <c r="F61" i="10" s="1"/>
  <c r="D60" i="10"/>
  <c r="F60" i="10" s="1"/>
  <c r="D59" i="10"/>
  <c r="D58" i="10"/>
  <c r="F58" i="10"/>
  <c r="D56" i="10"/>
  <c r="F56" i="10" s="1"/>
  <c r="D55" i="10"/>
  <c r="F55" i="10"/>
  <c r="D54" i="10"/>
  <c r="F54" i="10"/>
  <c r="D53" i="10"/>
  <c r="F53" i="10" s="1"/>
  <c r="D51" i="10"/>
  <c r="D50" i="10"/>
  <c r="D49" i="10"/>
  <c r="F49" i="10" s="1"/>
  <c r="D48" i="10"/>
  <c r="D46" i="10"/>
  <c r="F46" i="10" s="1"/>
  <c r="D45" i="10"/>
  <c r="D44" i="10"/>
  <c r="F44" i="10"/>
  <c r="D43" i="10"/>
  <c r="F43" i="10" s="1"/>
  <c r="D42" i="10"/>
  <c r="D40" i="10"/>
  <c r="F40" i="10"/>
  <c r="D39" i="10"/>
  <c r="D38" i="10"/>
  <c r="D37" i="10"/>
  <c r="F37" i="10" s="1"/>
  <c r="D35" i="10"/>
  <c r="F35" i="10"/>
  <c r="D34" i="10"/>
  <c r="F34" i="10"/>
  <c r="D33" i="10"/>
  <c r="D32" i="10"/>
  <c r="F32" i="10" s="1"/>
  <c r="D30" i="10"/>
  <c r="F30" i="10" s="1"/>
  <c r="D29" i="10"/>
  <c r="F29" i="10"/>
  <c r="D28" i="10"/>
  <c r="F28" i="10"/>
  <c r="D27" i="10"/>
  <c r="G27" i="10" s="1"/>
  <c r="D26" i="10"/>
  <c r="D24" i="10"/>
  <c r="F24" i="10" s="1"/>
  <c r="D23" i="10"/>
  <c r="F23" i="10" s="1"/>
  <c r="D22" i="10"/>
  <c r="D21" i="10"/>
  <c r="D19" i="10"/>
  <c r="F19" i="10" s="1"/>
  <c r="D18" i="10"/>
  <c r="D17" i="10"/>
  <c r="F17" i="10" s="1"/>
  <c r="D16" i="10"/>
  <c r="F16" i="10" s="1"/>
  <c r="D79" i="11"/>
  <c r="F79" i="11"/>
  <c r="D78" i="11"/>
  <c r="F78" i="11"/>
  <c r="D77" i="11"/>
  <c r="F77" i="11" s="1"/>
  <c r="D76" i="11"/>
  <c r="F76" i="11" s="1"/>
  <c r="D75" i="11"/>
  <c r="D74" i="11"/>
  <c r="D72" i="11"/>
  <c r="D71" i="11"/>
  <c r="F71" i="11"/>
  <c r="D70" i="11"/>
  <c r="D69" i="11"/>
  <c r="F69" i="11"/>
  <c r="D67" i="11"/>
  <c r="F67" i="11" s="1"/>
  <c r="D66" i="11"/>
  <c r="F66" i="11"/>
  <c r="D65" i="11"/>
  <c r="F65" i="11" s="1"/>
  <c r="D64" i="11"/>
  <c r="D62" i="11"/>
  <c r="F62" i="11" s="1"/>
  <c r="D61" i="11"/>
  <c r="F61" i="11"/>
  <c r="D60" i="11"/>
  <c r="E60" i="11" s="1"/>
  <c r="D59" i="11"/>
  <c r="D58" i="11"/>
  <c r="D56" i="11"/>
  <c r="F56" i="11" s="1"/>
  <c r="D55" i="11"/>
  <c r="F55" i="11" s="1"/>
  <c r="D54" i="11"/>
  <c r="F54" i="11"/>
  <c r="D53" i="11"/>
  <c r="F53" i="11" s="1"/>
  <c r="D51" i="11"/>
  <c r="D50" i="11"/>
  <c r="F50" i="11" s="1"/>
  <c r="D49" i="11"/>
  <c r="D48" i="11"/>
  <c r="D46" i="11"/>
  <c r="F46" i="11" s="1"/>
  <c r="D45" i="11"/>
  <c r="F45" i="11" s="1"/>
  <c r="D44" i="11"/>
  <c r="D43" i="11"/>
  <c r="D42" i="11"/>
  <c r="D40" i="11"/>
  <c r="F40" i="11" s="1"/>
  <c r="D39" i="11"/>
  <c r="F39" i="11" s="1"/>
  <c r="D38" i="11"/>
  <c r="F38" i="11" s="1"/>
  <c r="D37" i="11"/>
  <c r="F37" i="11"/>
  <c r="D35" i="11"/>
  <c r="F35" i="11" s="1"/>
  <c r="D34" i="11"/>
  <c r="F34" i="11" s="1"/>
  <c r="D33" i="11"/>
  <c r="F33" i="11" s="1"/>
  <c r="D32" i="11"/>
  <c r="F32" i="11" s="1"/>
  <c r="D30" i="11"/>
  <c r="D29" i="11"/>
  <c r="F29" i="11"/>
  <c r="D28" i="11"/>
  <c r="D27" i="11"/>
  <c r="F27" i="11" s="1"/>
  <c r="D26" i="11"/>
  <c r="D24" i="11"/>
  <c r="F24" i="11" s="1"/>
  <c r="D23" i="11"/>
  <c r="D22" i="11"/>
  <c r="F22" i="11" s="1"/>
  <c r="D21" i="11"/>
  <c r="D19" i="11"/>
  <c r="F19" i="11"/>
  <c r="D18" i="11"/>
  <c r="F18" i="11" s="1"/>
  <c r="D17" i="11"/>
  <c r="D16" i="11"/>
  <c r="D79" i="12"/>
  <c r="D78" i="12"/>
  <c r="F78" i="12" s="1"/>
  <c r="D77" i="12"/>
  <c r="F77" i="12"/>
  <c r="D76" i="12"/>
  <c r="F76" i="12"/>
  <c r="D75" i="12"/>
  <c r="D74" i="12"/>
  <c r="D72" i="12"/>
  <c r="F72" i="12" s="1"/>
  <c r="D71" i="12"/>
  <c r="D70" i="12"/>
  <c r="F70" i="12"/>
  <c r="D69" i="12"/>
  <c r="D67" i="12"/>
  <c r="D66" i="12"/>
  <c r="F66" i="12" s="1"/>
  <c r="D65" i="12"/>
  <c r="F65" i="12" s="1"/>
  <c r="D64" i="12"/>
  <c r="D62" i="12"/>
  <c r="F62" i="12" s="1"/>
  <c r="D61" i="12"/>
  <c r="D60" i="12"/>
  <c r="D59" i="12"/>
  <c r="F59" i="12" s="1"/>
  <c r="D58" i="12"/>
  <c r="D56" i="12"/>
  <c r="F56" i="12" s="1"/>
  <c r="D55" i="12"/>
  <c r="F55" i="12" s="1"/>
  <c r="D54" i="12"/>
  <c r="D53" i="12"/>
  <c r="D51" i="12"/>
  <c r="D50" i="12"/>
  <c r="D49" i="12"/>
  <c r="H49" i="12" s="1"/>
  <c r="D48" i="12"/>
  <c r="F48" i="12"/>
  <c r="D46" i="12"/>
  <c r="F46" i="12" s="1"/>
  <c r="D45" i="12"/>
  <c r="F45" i="12" s="1"/>
  <c r="D44" i="12"/>
  <c r="F44" i="12" s="1"/>
  <c r="D43" i="12"/>
  <c r="D42" i="12"/>
  <c r="F42" i="12"/>
  <c r="D40" i="12"/>
  <c r="F40" i="12"/>
  <c r="D39" i="12"/>
  <c r="F39" i="12" s="1"/>
  <c r="D38" i="12"/>
  <c r="F38" i="12" s="1"/>
  <c r="D35" i="12"/>
  <c r="F35" i="12" s="1"/>
  <c r="D34" i="12"/>
  <c r="F34" i="12"/>
  <c r="D33" i="12"/>
  <c r="D32" i="12"/>
  <c r="D30" i="12"/>
  <c r="F30" i="12"/>
  <c r="D29" i="12"/>
  <c r="D28" i="12"/>
  <c r="F28" i="12"/>
  <c r="D27" i="12"/>
  <c r="D26" i="12"/>
  <c r="F26" i="12" s="1"/>
  <c r="D24" i="12"/>
  <c r="D23" i="12"/>
  <c r="F23" i="12" s="1"/>
  <c r="D22" i="12"/>
  <c r="F22" i="12" s="1"/>
  <c r="D21" i="12"/>
  <c r="D19" i="12"/>
  <c r="D18" i="12"/>
  <c r="F18" i="12"/>
  <c r="D17" i="12"/>
  <c r="F17" i="12" s="1"/>
  <c r="D16" i="12"/>
  <c r="F16" i="12" s="1"/>
  <c r="D79" i="13"/>
  <c r="F79" i="13" s="1"/>
  <c r="D78" i="13"/>
  <c r="F78" i="13" s="1"/>
  <c r="D77" i="13"/>
  <c r="D76" i="13"/>
  <c r="F76" i="13"/>
  <c r="D75" i="13"/>
  <c r="D74" i="13"/>
  <c r="H74" i="13" s="1"/>
  <c r="D72" i="13"/>
  <c r="D71" i="13"/>
  <c r="D70" i="13"/>
  <c r="D69" i="13"/>
  <c r="E69" i="13" s="1"/>
  <c r="F69" i="13"/>
  <c r="D67" i="13"/>
  <c r="D66" i="13"/>
  <c r="F66" i="13" s="1"/>
  <c r="D65" i="13"/>
  <c r="D64" i="13"/>
  <c r="F64" i="13"/>
  <c r="D62" i="13"/>
  <c r="D61" i="13"/>
  <c r="F61" i="13" s="1"/>
  <c r="D60" i="13"/>
  <c r="F60" i="13"/>
  <c r="D59" i="13"/>
  <c r="F59" i="13"/>
  <c r="D58" i="13"/>
  <c r="F58" i="13" s="1"/>
  <c r="D56" i="13"/>
  <c r="E56" i="13" s="1"/>
  <c r="D55" i="13"/>
  <c r="D54" i="13"/>
  <c r="F54" i="13"/>
  <c r="D53" i="13"/>
  <c r="F53" i="13" s="1"/>
  <c r="D51" i="13"/>
  <c r="D50" i="13"/>
  <c r="E50" i="13" s="1"/>
  <c r="F50" i="13"/>
  <c r="D49" i="13"/>
  <c r="F49" i="13" s="1"/>
  <c r="D48" i="13"/>
  <c r="F48" i="13" s="1"/>
  <c r="D46" i="13"/>
  <c r="F46" i="13"/>
  <c r="D45" i="13"/>
  <c r="D44" i="13"/>
  <c r="F44" i="13"/>
  <c r="D43" i="13"/>
  <c r="F43" i="13" s="1"/>
  <c r="D42" i="13"/>
  <c r="F42" i="13" s="1"/>
  <c r="D40" i="13"/>
  <c r="D39" i="13"/>
  <c r="F39" i="13"/>
  <c r="D38" i="13"/>
  <c r="F37" i="13"/>
  <c r="D35" i="13"/>
  <c r="E35" i="13" s="1"/>
  <c r="D34" i="13"/>
  <c r="D33" i="13"/>
  <c r="D32" i="13"/>
  <c r="F32" i="13" s="1"/>
  <c r="D30" i="13"/>
  <c r="D29" i="13"/>
  <c r="F29" i="13" s="1"/>
  <c r="D28" i="13"/>
  <c r="D27" i="13"/>
  <c r="E27" i="13" s="1"/>
  <c r="F27" i="13"/>
  <c r="D26" i="13"/>
  <c r="F26" i="13" s="1"/>
  <c r="D24" i="13"/>
  <c r="F24" i="13" s="1"/>
  <c r="D23" i="13"/>
  <c r="F23" i="13" s="1"/>
  <c r="D22" i="13"/>
  <c r="D21" i="13"/>
  <c r="D19" i="13"/>
  <c r="F19" i="13"/>
  <c r="D18" i="13"/>
  <c r="F18" i="13" s="1"/>
  <c r="D17" i="13"/>
  <c r="E17" i="13" s="1"/>
  <c r="F17" i="13"/>
  <c r="D16" i="13"/>
  <c r="F16" i="13" s="1"/>
  <c r="D79" i="14"/>
  <c r="F79" i="14" s="1"/>
  <c r="D78" i="14"/>
  <c r="E78" i="14" s="1"/>
  <c r="D77" i="14"/>
  <c r="F77" i="14"/>
  <c r="D76" i="14"/>
  <c r="F76" i="14"/>
  <c r="D75" i="14"/>
  <c r="D74" i="14"/>
  <c r="F74" i="14" s="1"/>
  <c r="D72" i="14"/>
  <c r="D71" i="14"/>
  <c r="F71" i="14"/>
  <c r="D70" i="14"/>
  <c r="D69" i="14"/>
  <c r="E69" i="14" s="1"/>
  <c r="D67" i="14"/>
  <c r="F67" i="14"/>
  <c r="D66" i="14"/>
  <c r="F66" i="14"/>
  <c r="D65" i="14"/>
  <c r="F65" i="14"/>
  <c r="D64" i="14"/>
  <c r="F64" i="14" s="1"/>
  <c r="D62" i="14"/>
  <c r="D61" i="14"/>
  <c r="F61" i="14"/>
  <c r="D60" i="14"/>
  <c r="F60" i="14"/>
  <c r="D59" i="14"/>
  <c r="D58" i="14"/>
  <c r="F58" i="14" s="1"/>
  <c r="D56" i="14"/>
  <c r="F56" i="14" s="1"/>
  <c r="D55" i="14"/>
  <c r="F55" i="14" s="1"/>
  <c r="D54" i="14"/>
  <c r="F54" i="14" s="1"/>
  <c r="D53" i="14"/>
  <c r="F53" i="14" s="1"/>
  <c r="D51" i="14"/>
  <c r="F51" i="14"/>
  <c r="D50" i="14"/>
  <c r="F50" i="14" s="1"/>
  <c r="D49" i="14"/>
  <c r="E49" i="14" s="1"/>
  <c r="D48" i="14"/>
  <c r="F48" i="14"/>
  <c r="D46" i="14"/>
  <c r="F46" i="14"/>
  <c r="D45" i="14"/>
  <c r="D44" i="14"/>
  <c r="F44" i="14" s="1"/>
  <c r="D43" i="14"/>
  <c r="D42" i="14"/>
  <c r="E42" i="14" s="1"/>
  <c r="F42" i="14"/>
  <c r="D40" i="14"/>
  <c r="F40" i="14" s="1"/>
  <c r="D39" i="14"/>
  <c r="E39" i="14" s="1"/>
  <c r="D38" i="14"/>
  <c r="F38" i="14" s="1"/>
  <c r="F37" i="14"/>
  <c r="D35" i="14"/>
  <c r="D34" i="14"/>
  <c r="F34" i="14"/>
  <c r="D33" i="14"/>
  <c r="D32" i="14"/>
  <c r="D30" i="14"/>
  <c r="E30" i="14" s="1"/>
  <c r="F30" i="14"/>
  <c r="D29" i="14"/>
  <c r="E29" i="14" s="1"/>
  <c r="F29" i="14"/>
  <c r="D28" i="14"/>
  <c r="D27" i="14"/>
  <c r="D26" i="14"/>
  <c r="F26" i="14" s="1"/>
  <c r="D24" i="14"/>
  <c r="F24" i="14" s="1"/>
  <c r="D23" i="14"/>
  <c r="F23" i="14" s="1"/>
  <c r="D22" i="14"/>
  <c r="F22" i="14" s="1"/>
  <c r="D21" i="14"/>
  <c r="F21" i="14" s="1"/>
  <c r="D19" i="14"/>
  <c r="D18" i="14"/>
  <c r="F18" i="14"/>
  <c r="D17" i="14"/>
  <c r="F17" i="14" s="1"/>
  <c r="D16" i="14"/>
  <c r="E16" i="14" s="1"/>
  <c r="F16" i="14"/>
  <c r="D79" i="15"/>
  <c r="D78" i="15"/>
  <c r="D77" i="15"/>
  <c r="F77" i="15" s="1"/>
  <c r="D76" i="15"/>
  <c r="F76" i="15" s="1"/>
  <c r="D75" i="15"/>
  <c r="D74" i="15"/>
  <c r="F74" i="15" s="1"/>
  <c r="D72" i="15"/>
  <c r="D71" i="15"/>
  <c r="G71" i="15" s="1"/>
  <c r="D70" i="15"/>
  <c r="F70" i="15" s="1"/>
  <c r="D69" i="15"/>
  <c r="F69" i="15"/>
  <c r="D67" i="15"/>
  <c r="D66" i="15"/>
  <c r="D65" i="15"/>
  <c r="D64" i="15"/>
  <c r="F64" i="15" s="1"/>
  <c r="D62" i="15"/>
  <c r="D61" i="15"/>
  <c r="D60" i="15"/>
  <c r="F60" i="15"/>
  <c r="D59" i="15"/>
  <c r="D58" i="15"/>
  <c r="D56" i="15"/>
  <c r="D55" i="15"/>
  <c r="F55" i="15"/>
  <c r="D54" i="15"/>
  <c r="F54" i="15" s="1"/>
  <c r="D53" i="15"/>
  <c r="D51" i="15"/>
  <c r="D50" i="15"/>
  <c r="D49" i="15"/>
  <c r="F49" i="15"/>
  <c r="D48" i="15"/>
  <c r="D46" i="15"/>
  <c r="E46" i="15" s="1"/>
  <c r="F46" i="15"/>
  <c r="D45" i="15"/>
  <c r="D44" i="15"/>
  <c r="D43" i="15"/>
  <c r="D42" i="15"/>
  <c r="F42" i="15" s="1"/>
  <c r="D40" i="15"/>
  <c r="F40" i="15" s="1"/>
  <c r="D39" i="15"/>
  <c r="D38" i="15"/>
  <c r="F38" i="15" s="1"/>
  <c r="D35" i="15"/>
  <c r="F35" i="15"/>
  <c r="D34" i="15"/>
  <c r="D33" i="15"/>
  <c r="D32" i="15"/>
  <c r="E32" i="15" s="1"/>
  <c r="F32" i="15"/>
  <c r="D30" i="15"/>
  <c r="F30" i="15" s="1"/>
  <c r="D29" i="15"/>
  <c r="F29" i="15" s="1"/>
  <c r="D28" i="15"/>
  <c r="F28" i="15" s="1"/>
  <c r="D27" i="15"/>
  <c r="F27" i="15"/>
  <c r="D26" i="15"/>
  <c r="E26" i="15" s="1"/>
  <c r="F26" i="15"/>
  <c r="D24" i="15"/>
  <c r="D23" i="15"/>
  <c r="D22" i="15"/>
  <c r="F22" i="15"/>
  <c r="D21" i="15"/>
  <c r="F21" i="15"/>
  <c r="D19" i="15"/>
  <c r="F19" i="15"/>
  <c r="D18" i="15"/>
  <c r="E18" i="15" s="1"/>
  <c r="D17" i="15"/>
  <c r="F17" i="15"/>
  <c r="D16" i="15"/>
  <c r="F16" i="15" s="1"/>
  <c r="D79" i="16"/>
  <c r="D78" i="16"/>
  <c r="D77" i="16"/>
  <c r="E77" i="16" s="1"/>
  <c r="F77" i="16"/>
  <c r="D76" i="16"/>
  <c r="E76" i="16" s="1"/>
  <c r="F76" i="16"/>
  <c r="D75" i="16"/>
  <c r="D74" i="16"/>
  <c r="D72" i="16"/>
  <c r="F72" i="16"/>
  <c r="D71" i="16"/>
  <c r="F71" i="16" s="1"/>
  <c r="D70" i="16"/>
  <c r="F70" i="16"/>
  <c r="D69" i="16"/>
  <c r="D67" i="16"/>
  <c r="D66" i="16"/>
  <c r="F66" i="16"/>
  <c r="D65" i="16"/>
  <c r="F65" i="16" s="1"/>
  <c r="D64" i="16"/>
  <c r="F64" i="16" s="1"/>
  <c r="D62" i="16"/>
  <c r="D61" i="16"/>
  <c r="F61" i="16"/>
  <c r="D60" i="16"/>
  <c r="E60" i="16" s="1"/>
  <c r="F60" i="16"/>
  <c r="D59" i="16"/>
  <c r="D58" i="16"/>
  <c r="F58" i="16"/>
  <c r="D56" i="16"/>
  <c r="E56" i="16" s="1"/>
  <c r="F56" i="16"/>
  <c r="D55" i="16"/>
  <c r="D54" i="16"/>
  <c r="F54" i="16" s="1"/>
  <c r="D53" i="16"/>
  <c r="D51" i="16"/>
  <c r="F51" i="16"/>
  <c r="D50" i="16"/>
  <c r="D49" i="16"/>
  <c r="D48" i="16"/>
  <c r="F48" i="16"/>
  <c r="D46" i="16"/>
  <c r="D45" i="16"/>
  <c r="F45" i="16"/>
  <c r="D44" i="16"/>
  <c r="D43" i="16"/>
  <c r="E43" i="16" s="1"/>
  <c r="D42" i="16"/>
  <c r="E42" i="16" s="1"/>
  <c r="F42" i="16"/>
  <c r="D40" i="16"/>
  <c r="F40" i="16"/>
  <c r="D39" i="16"/>
  <c r="D38" i="16"/>
  <c r="F38" i="16"/>
  <c r="F37" i="16"/>
  <c r="D35" i="16"/>
  <c r="E35" i="16" s="1"/>
  <c r="F35" i="16"/>
  <c r="D34" i="16"/>
  <c r="F34" i="16"/>
  <c r="D33" i="16"/>
  <c r="D32" i="16"/>
  <c r="F32" i="16"/>
  <c r="D30" i="16"/>
  <c r="F30" i="16" s="1"/>
  <c r="D29" i="16"/>
  <c r="F29" i="16" s="1"/>
  <c r="D28" i="16"/>
  <c r="D27" i="16"/>
  <c r="D26" i="16"/>
  <c r="D24" i="16"/>
  <c r="E24" i="16" s="1"/>
  <c r="D23" i="16"/>
  <c r="D22" i="16"/>
  <c r="D21" i="16"/>
  <c r="F21" i="16"/>
  <c r="D19" i="16"/>
  <c r="F19" i="16" s="1"/>
  <c r="D18" i="16"/>
  <c r="D17" i="16"/>
  <c r="D16" i="16"/>
  <c r="F16" i="16" s="1"/>
  <c r="E80" i="7"/>
  <c r="E73" i="7"/>
  <c r="E63" i="7"/>
  <c r="E57" i="7"/>
  <c r="E52" i="7"/>
  <c r="E36" i="7"/>
  <c r="E31" i="7"/>
  <c r="E20" i="7"/>
  <c r="E80" i="8"/>
  <c r="E73" i="8"/>
  <c r="E57" i="8"/>
  <c r="E52" i="8"/>
  <c r="E41" i="8"/>
  <c r="E36" i="8"/>
  <c r="E31" i="8"/>
  <c r="E80" i="9"/>
  <c r="E73" i="9"/>
  <c r="E63" i="9"/>
  <c r="E57" i="9"/>
  <c r="E47" i="9"/>
  <c r="E36" i="9"/>
  <c r="E20" i="9"/>
  <c r="E80" i="10"/>
  <c r="E73" i="10"/>
  <c r="E68" i="10"/>
  <c r="E57" i="10"/>
  <c r="E52" i="10"/>
  <c r="E41" i="10"/>
  <c r="E36" i="10"/>
  <c r="E31" i="10"/>
  <c r="E80" i="11"/>
  <c r="E73" i="11"/>
  <c r="E57" i="11"/>
  <c r="E52" i="11"/>
  <c r="E36" i="11"/>
  <c r="E31" i="11"/>
  <c r="E80" i="12"/>
  <c r="E68" i="12"/>
  <c r="E57" i="12"/>
  <c r="E36" i="12"/>
  <c r="E31" i="12"/>
  <c r="E25" i="12"/>
  <c r="E80" i="13"/>
  <c r="E73" i="13"/>
  <c r="E57" i="13"/>
  <c r="E52" i="13"/>
  <c r="E36" i="13"/>
  <c r="E31" i="13"/>
  <c r="E80" i="14"/>
  <c r="E73" i="14"/>
  <c r="E57" i="14"/>
  <c r="E52" i="14"/>
  <c r="E41" i="14"/>
  <c r="E36" i="14"/>
  <c r="E80" i="15"/>
  <c r="E63" i="15"/>
  <c r="E57" i="15"/>
  <c r="E52" i="15"/>
  <c r="E47" i="15"/>
  <c r="E36" i="15"/>
  <c r="E31" i="15"/>
  <c r="E20" i="15"/>
  <c r="E80" i="16"/>
  <c r="E57" i="16"/>
  <c r="E52" i="16"/>
  <c r="E47" i="16"/>
  <c r="E36" i="16"/>
  <c r="E31" i="16"/>
  <c r="E71" i="16"/>
  <c r="E67" i="16"/>
  <c r="E65" i="16"/>
  <c r="E64" i="16"/>
  <c r="E61" i="16"/>
  <c r="E58" i="16"/>
  <c r="E54" i="16"/>
  <c r="E51" i="16"/>
  <c r="E48" i="16"/>
  <c r="E38" i="16"/>
  <c r="E32" i="16"/>
  <c r="E21" i="16"/>
  <c r="E19" i="16"/>
  <c r="E16" i="16"/>
  <c r="E77" i="15"/>
  <c r="E76" i="15"/>
  <c r="E74" i="15"/>
  <c r="E70" i="15"/>
  <c r="E64" i="15"/>
  <c r="E60" i="15"/>
  <c r="E55" i="15"/>
  <c r="E54" i="15"/>
  <c r="E49" i="15"/>
  <c r="E42" i="15"/>
  <c r="E40" i="15"/>
  <c r="E38" i="15"/>
  <c r="E35" i="15"/>
  <c r="E30" i="15"/>
  <c r="E29" i="15"/>
  <c r="E28" i="15"/>
  <c r="E27" i="15"/>
  <c r="E22" i="15"/>
  <c r="E21" i="15"/>
  <c r="E17" i="15"/>
  <c r="E16" i="15"/>
  <c r="E79" i="14"/>
  <c r="E77" i="14"/>
  <c r="E76" i="14"/>
  <c r="E74" i="14"/>
  <c r="E71" i="14"/>
  <c r="E67" i="14"/>
  <c r="E66" i="14"/>
  <c r="E65" i="14"/>
  <c r="E64" i="14"/>
  <c r="E61" i="14"/>
  <c r="E60" i="14"/>
  <c r="E56" i="14"/>
  <c r="E55" i="14"/>
  <c r="E54" i="14"/>
  <c r="E51" i="14"/>
  <c r="E50" i="14"/>
  <c r="E48" i="14"/>
  <c r="E46" i="14"/>
  <c r="E44" i="14"/>
  <c r="E38" i="14"/>
  <c r="E37" i="14"/>
  <c r="E35" i="14"/>
  <c r="E34" i="14"/>
  <c r="E26" i="14"/>
  <c r="E24" i="14"/>
  <c r="E23" i="14"/>
  <c r="E22" i="14"/>
  <c r="E18" i="14"/>
  <c r="E17" i="14"/>
  <c r="E79" i="13"/>
  <c r="E78" i="13"/>
  <c r="E77" i="13"/>
  <c r="E76" i="13"/>
  <c r="E66" i="13"/>
  <c r="E64" i="13"/>
  <c r="E61" i="13"/>
  <c r="E60" i="13"/>
  <c r="E59" i="13"/>
  <c r="E58" i="13"/>
  <c r="E54" i="13"/>
  <c r="E53" i="13"/>
  <c r="E51" i="13"/>
  <c r="E49" i="13"/>
  <c r="E48" i="13"/>
  <c r="E46" i="13"/>
  <c r="E44" i="13"/>
  <c r="E43" i="13"/>
  <c r="E42" i="13"/>
  <c r="E39" i="13"/>
  <c r="E37" i="13"/>
  <c r="E32" i="13"/>
  <c r="E29" i="13"/>
  <c r="E26" i="13"/>
  <c r="E24" i="13"/>
  <c r="E23" i="13"/>
  <c r="E22" i="13"/>
  <c r="E19" i="13"/>
  <c r="E18" i="13"/>
  <c r="E16" i="13"/>
  <c r="E79" i="12"/>
  <c r="E78" i="12"/>
  <c r="E77" i="12"/>
  <c r="E76" i="12"/>
  <c r="E72" i="12"/>
  <c r="E70" i="12"/>
  <c r="E66" i="12"/>
  <c r="E65" i="12"/>
  <c r="E59" i="12"/>
  <c r="E56" i="12"/>
  <c r="E55" i="12"/>
  <c r="E50" i="12"/>
  <c r="E48" i="12"/>
  <c r="E46" i="12"/>
  <c r="E45" i="12"/>
  <c r="E44" i="12"/>
  <c r="E42" i="12"/>
  <c r="E40" i="12"/>
  <c r="E39" i="12"/>
  <c r="E38" i="12"/>
  <c r="E37" i="12"/>
  <c r="E35" i="12"/>
  <c r="E34" i="12"/>
  <c r="E30" i="12"/>
  <c r="E29" i="12"/>
  <c r="E28" i="12"/>
  <c r="E27" i="12"/>
  <c r="E26" i="12"/>
  <c r="E23" i="12"/>
  <c r="E22" i="12"/>
  <c r="E18" i="12"/>
  <c r="E17" i="12"/>
  <c r="E16" i="12"/>
  <c r="E79" i="11"/>
  <c r="E78" i="11"/>
  <c r="E77" i="11"/>
  <c r="E76" i="11"/>
  <c r="E74" i="11"/>
  <c r="E71" i="11"/>
  <c r="E69" i="11"/>
  <c r="E67" i="11"/>
  <c r="E66" i="11"/>
  <c r="E65" i="11"/>
  <c r="E62" i="11"/>
  <c r="E61" i="11"/>
  <c r="E56" i="11"/>
  <c r="E55" i="11"/>
  <c r="E54" i="11"/>
  <c r="E53" i="11"/>
  <c r="E50" i="11"/>
  <c r="E46" i="11"/>
  <c r="E45" i="11"/>
  <c r="E40" i="11"/>
  <c r="E39" i="11"/>
  <c r="E38" i="11"/>
  <c r="E37" i="11"/>
  <c r="E35" i="11"/>
  <c r="E34" i="11"/>
  <c r="E33" i="11"/>
  <c r="E29" i="11"/>
  <c r="E27" i="11"/>
  <c r="E26" i="11"/>
  <c r="E24" i="11"/>
  <c r="E22" i="11"/>
  <c r="E19" i="11"/>
  <c r="E18" i="11"/>
  <c r="E17" i="11"/>
  <c r="E79" i="10"/>
  <c r="E78" i="10"/>
  <c r="E75" i="10"/>
  <c r="E74" i="10"/>
  <c r="E69" i="10"/>
  <c r="E67" i="10"/>
  <c r="E65" i="10"/>
  <c r="E64" i="10"/>
  <c r="E62" i="10"/>
  <c r="E61" i="10"/>
  <c r="E60" i="10"/>
  <c r="E58" i="10"/>
  <c r="E56" i="10"/>
  <c r="E55" i="10"/>
  <c r="E54" i="10"/>
  <c r="E53" i="10"/>
  <c r="E50" i="10"/>
  <c r="E49" i="10"/>
  <c r="E48" i="10"/>
  <c r="E46" i="10"/>
  <c r="E43" i="10"/>
  <c r="E40" i="10"/>
  <c r="E39" i="10"/>
  <c r="E37" i="10"/>
  <c r="E35" i="10"/>
  <c r="E34" i="10"/>
  <c r="E32" i="10"/>
  <c r="E30" i="10"/>
  <c r="E29" i="10"/>
  <c r="E28" i="10"/>
  <c r="E24" i="10"/>
  <c r="E23" i="10"/>
  <c r="E19" i="10"/>
  <c r="E17" i="10"/>
  <c r="E16" i="10"/>
  <c r="E79" i="9"/>
  <c r="E78" i="9"/>
  <c r="E76" i="9"/>
  <c r="E75" i="9"/>
  <c r="E71" i="9"/>
  <c r="E70" i="9"/>
  <c r="E66" i="9"/>
  <c r="E65" i="9"/>
  <c r="E64" i="9"/>
  <c r="E62" i="9"/>
  <c r="E60" i="9"/>
  <c r="E59" i="9"/>
  <c r="E58" i="9"/>
  <c r="E56" i="9"/>
  <c r="E55" i="9"/>
  <c r="E54" i="9"/>
  <c r="E53" i="9"/>
  <c r="E51" i="9"/>
  <c r="E50" i="9"/>
  <c r="E49" i="9"/>
  <c r="E48" i="9"/>
  <c r="E43" i="9"/>
  <c r="E40" i="9"/>
  <c r="E38" i="9"/>
  <c r="E37" i="9"/>
  <c r="E35" i="9"/>
  <c r="E34" i="9"/>
  <c r="E33" i="9"/>
  <c r="E32" i="9"/>
  <c r="E30" i="9"/>
  <c r="E29" i="9"/>
  <c r="E28" i="9"/>
  <c r="E27" i="9"/>
  <c r="E26" i="9"/>
  <c r="E22" i="9"/>
  <c r="E19" i="9"/>
  <c r="E18" i="9"/>
  <c r="E17" i="9"/>
  <c r="E16" i="9"/>
  <c r="E79" i="8"/>
  <c r="E78" i="8"/>
  <c r="E76" i="8"/>
  <c r="E75" i="8"/>
  <c r="E74" i="8"/>
  <c r="E72" i="8"/>
  <c r="E70" i="8"/>
  <c r="E69" i="8"/>
  <c r="E67" i="8"/>
  <c r="E64" i="8"/>
  <c r="E62" i="8"/>
  <c r="E61" i="8"/>
  <c r="E56" i="8"/>
  <c r="E55" i="8"/>
  <c r="E54" i="8"/>
  <c r="E53" i="8"/>
  <c r="E51" i="8"/>
  <c r="E50" i="8"/>
  <c r="E48" i="8"/>
  <c r="E46" i="8"/>
  <c r="E45" i="8"/>
  <c r="E43" i="8"/>
  <c r="E40" i="8"/>
  <c r="E39" i="8"/>
  <c r="E38" i="8"/>
  <c r="E33" i="8"/>
  <c r="E32" i="8"/>
  <c r="E29" i="8"/>
  <c r="E26" i="8"/>
  <c r="E23" i="8"/>
  <c r="E22" i="8"/>
  <c r="E21" i="8"/>
  <c r="E19" i="8"/>
  <c r="E16" i="8"/>
  <c r="E79" i="7"/>
  <c r="E78" i="7"/>
  <c r="E75" i="7"/>
  <c r="E71" i="7"/>
  <c r="E70" i="7"/>
  <c r="E69" i="7"/>
  <c r="E67" i="7"/>
  <c r="E65" i="7"/>
  <c r="E64" i="7"/>
  <c r="E61" i="7"/>
  <c r="E58" i="7"/>
  <c r="E56" i="7"/>
  <c r="E55" i="7"/>
  <c r="E54" i="7"/>
  <c r="E53" i="7"/>
  <c r="E51" i="7"/>
  <c r="E50" i="7"/>
  <c r="E49" i="7"/>
  <c r="E48" i="7"/>
  <c r="E46" i="7"/>
  <c r="E45" i="7"/>
  <c r="E44" i="7"/>
  <c r="E43" i="7"/>
  <c r="E42" i="7"/>
  <c r="E40" i="7"/>
  <c r="E39" i="7"/>
  <c r="E38" i="7"/>
  <c r="E37" i="7"/>
  <c r="E34" i="7"/>
  <c r="E32" i="7"/>
  <c r="E30" i="7"/>
  <c r="E28" i="7"/>
  <c r="E27" i="7"/>
  <c r="E24" i="7"/>
  <c r="E23" i="7"/>
  <c r="E22" i="7"/>
  <c r="E19" i="7"/>
  <c r="E18" i="7"/>
  <c r="E16" i="7"/>
  <c r="F8" i="16"/>
  <c r="D8" i="16"/>
  <c r="F7" i="16"/>
  <c r="D7" i="16"/>
  <c r="F8" i="15"/>
  <c r="E8" i="15" s="1"/>
  <c r="D8" i="15"/>
  <c r="F7" i="15"/>
  <c r="D7" i="15"/>
  <c r="F8" i="14"/>
  <c r="D8" i="14"/>
  <c r="F7" i="14"/>
  <c r="D7" i="14"/>
  <c r="E7" i="14" s="1"/>
  <c r="F8" i="13"/>
  <c r="D8" i="13"/>
  <c r="F7" i="13"/>
  <c r="E7" i="13" s="1"/>
  <c r="D7" i="13"/>
  <c r="F8" i="12"/>
  <c r="D8" i="12"/>
  <c r="F7" i="12"/>
  <c r="D7" i="12"/>
  <c r="F8" i="11"/>
  <c r="E8" i="11" s="1"/>
  <c r="D8" i="11"/>
  <c r="F7" i="11"/>
  <c r="D7" i="11"/>
  <c r="E7" i="11" s="1"/>
  <c r="F8" i="10"/>
  <c r="D8" i="10"/>
  <c r="F7" i="10"/>
  <c r="D7" i="10"/>
  <c r="F8" i="9"/>
  <c r="E8" i="9" s="1"/>
  <c r="D8" i="9"/>
  <c r="F7" i="9"/>
  <c r="E7" i="9" s="1"/>
  <c r="D7" i="9"/>
  <c r="F8" i="8"/>
  <c r="D8" i="8"/>
  <c r="F7" i="8"/>
  <c r="D7" i="8"/>
  <c r="E7" i="8"/>
  <c r="F8" i="7"/>
  <c r="E8" i="7" s="1"/>
  <c r="D8" i="7"/>
  <c r="F7" i="7"/>
  <c r="D7" i="7"/>
  <c r="E7" i="7"/>
  <c r="L16" i="17"/>
  <c r="M65" i="6" s="1"/>
  <c r="S80" i="16"/>
  <c r="AF80" i="16" s="1"/>
  <c r="S79" i="16"/>
  <c r="AF79" i="16" s="1"/>
  <c r="S78" i="16"/>
  <c r="S77" i="16"/>
  <c r="AF77" i="16" s="1"/>
  <c r="S76" i="16"/>
  <c r="AF76" i="16"/>
  <c r="S75" i="16"/>
  <c r="AF75" i="16" s="1"/>
  <c r="S74" i="16"/>
  <c r="AF74" i="16" s="1"/>
  <c r="Q80" i="16"/>
  <c r="O80" i="16"/>
  <c r="M80" i="16"/>
  <c r="L80" i="16"/>
  <c r="K80" i="16"/>
  <c r="H80" i="16"/>
  <c r="G80" i="16"/>
  <c r="Q79" i="16"/>
  <c r="O79" i="16"/>
  <c r="M79" i="16"/>
  <c r="L79" i="16"/>
  <c r="K79" i="16"/>
  <c r="Q78" i="16"/>
  <c r="O78" i="16"/>
  <c r="M78" i="16"/>
  <c r="L78" i="16"/>
  <c r="K78" i="16"/>
  <c r="Q77" i="16"/>
  <c r="O77" i="16"/>
  <c r="M77" i="16"/>
  <c r="L77" i="16"/>
  <c r="K77" i="16"/>
  <c r="H77" i="16"/>
  <c r="Q76" i="16"/>
  <c r="O76" i="16"/>
  <c r="M76" i="16"/>
  <c r="L76" i="16"/>
  <c r="K76" i="16"/>
  <c r="H76" i="16"/>
  <c r="G76" i="16"/>
  <c r="Q75" i="16"/>
  <c r="O75" i="16"/>
  <c r="M75" i="16"/>
  <c r="L75" i="16"/>
  <c r="K75" i="16"/>
  <c r="H75" i="16"/>
  <c r="Q74" i="16"/>
  <c r="O74" i="16"/>
  <c r="M74" i="16"/>
  <c r="L74" i="16"/>
  <c r="K74" i="16"/>
  <c r="S80" i="15"/>
  <c r="AF80" i="15"/>
  <c r="S79" i="15"/>
  <c r="AF79" i="15" s="1"/>
  <c r="S78" i="15"/>
  <c r="AF78" i="15"/>
  <c r="S77" i="15"/>
  <c r="AF77" i="15" s="1"/>
  <c r="S76" i="15"/>
  <c r="AF76" i="15" s="1"/>
  <c r="S75" i="15"/>
  <c r="AF75" i="15" s="1"/>
  <c r="S74" i="15"/>
  <c r="AF74" i="15"/>
  <c r="Q80" i="15"/>
  <c r="O80" i="15"/>
  <c r="M80" i="15"/>
  <c r="L80" i="15"/>
  <c r="K80" i="15"/>
  <c r="H80" i="15"/>
  <c r="G80" i="15"/>
  <c r="Q79" i="15"/>
  <c r="O79" i="15"/>
  <c r="M79" i="15"/>
  <c r="L79" i="15"/>
  <c r="K79" i="15"/>
  <c r="Q78" i="15"/>
  <c r="O78" i="15"/>
  <c r="M78" i="15"/>
  <c r="L78" i="15"/>
  <c r="K78" i="15"/>
  <c r="Q77" i="15"/>
  <c r="O77" i="15"/>
  <c r="M77" i="15"/>
  <c r="L77" i="15"/>
  <c r="K77" i="15"/>
  <c r="H77" i="15"/>
  <c r="G77" i="15"/>
  <c r="Q76" i="15"/>
  <c r="O76" i="15"/>
  <c r="M76" i="15"/>
  <c r="L76" i="15"/>
  <c r="K76" i="15"/>
  <c r="H76" i="15"/>
  <c r="G76" i="15"/>
  <c r="Q75" i="15"/>
  <c r="O75" i="15"/>
  <c r="M75" i="15"/>
  <c r="L75" i="15"/>
  <c r="K75" i="15"/>
  <c r="Q74" i="15"/>
  <c r="O74" i="15"/>
  <c r="M74" i="15"/>
  <c r="L74" i="15"/>
  <c r="K74" i="15"/>
  <c r="S80" i="14"/>
  <c r="S79" i="14"/>
  <c r="AF79" i="14"/>
  <c r="S78" i="14"/>
  <c r="AF78" i="14" s="1"/>
  <c r="S77" i="14"/>
  <c r="AF77" i="14"/>
  <c r="S76" i="14"/>
  <c r="AF76" i="14" s="1"/>
  <c r="S75" i="14"/>
  <c r="AF75" i="14" s="1"/>
  <c r="S74" i="14"/>
  <c r="AF74" i="14" s="1"/>
  <c r="Q80" i="14"/>
  <c r="O80" i="14"/>
  <c r="M80" i="14"/>
  <c r="L80" i="14"/>
  <c r="K80" i="14"/>
  <c r="H80" i="14"/>
  <c r="G80" i="14"/>
  <c r="Q79" i="14"/>
  <c r="O79" i="14"/>
  <c r="M79" i="14"/>
  <c r="L79" i="14"/>
  <c r="K79" i="14"/>
  <c r="H79" i="14"/>
  <c r="G79" i="14"/>
  <c r="Q78" i="14"/>
  <c r="O78" i="14"/>
  <c r="M78" i="14"/>
  <c r="L78" i="14"/>
  <c r="K78" i="14"/>
  <c r="H78" i="14"/>
  <c r="G78" i="14"/>
  <c r="Q77" i="14"/>
  <c r="O77" i="14"/>
  <c r="M77" i="14"/>
  <c r="L77" i="14"/>
  <c r="K77" i="14"/>
  <c r="H77" i="14"/>
  <c r="G77" i="14"/>
  <c r="Q76" i="14"/>
  <c r="O76" i="14"/>
  <c r="M76" i="14"/>
  <c r="L76" i="14"/>
  <c r="K76" i="14"/>
  <c r="H76" i="14"/>
  <c r="G76" i="14"/>
  <c r="Q75" i="14"/>
  <c r="O75" i="14"/>
  <c r="M75" i="14"/>
  <c r="L75" i="14"/>
  <c r="K75" i="14"/>
  <c r="G75" i="14"/>
  <c r="Q74" i="14"/>
  <c r="O74" i="14"/>
  <c r="M74" i="14"/>
  <c r="L74" i="14"/>
  <c r="K74" i="14"/>
  <c r="H74" i="14"/>
  <c r="G74" i="14"/>
  <c r="S80" i="13"/>
  <c r="AF80" i="13" s="1"/>
  <c r="S79" i="13"/>
  <c r="AF79" i="13"/>
  <c r="S78" i="13"/>
  <c r="AF78" i="13" s="1"/>
  <c r="S77" i="13"/>
  <c r="AF77" i="13"/>
  <c r="S76" i="13"/>
  <c r="AF76" i="13" s="1"/>
  <c r="S75" i="13"/>
  <c r="AF75" i="13" s="1"/>
  <c r="S74" i="13"/>
  <c r="AF74" i="13" s="1"/>
  <c r="Q80" i="13"/>
  <c r="O80" i="13"/>
  <c r="M80" i="13"/>
  <c r="L80" i="13"/>
  <c r="K80" i="13"/>
  <c r="H80" i="13"/>
  <c r="G80" i="13"/>
  <c r="Q79" i="13"/>
  <c r="O79" i="13"/>
  <c r="M79" i="13"/>
  <c r="L79" i="13"/>
  <c r="K79" i="13"/>
  <c r="Q78" i="13"/>
  <c r="O78" i="13"/>
  <c r="M78" i="13"/>
  <c r="L78" i="13"/>
  <c r="K78" i="13"/>
  <c r="H78" i="13"/>
  <c r="G78" i="13"/>
  <c r="Q77" i="13"/>
  <c r="O77" i="13"/>
  <c r="M77" i="13"/>
  <c r="L77" i="13"/>
  <c r="K77" i="13"/>
  <c r="H77" i="13"/>
  <c r="Q76" i="13"/>
  <c r="O76" i="13"/>
  <c r="M76" i="13"/>
  <c r="L76" i="13"/>
  <c r="K76" i="13"/>
  <c r="H76" i="13"/>
  <c r="G76" i="13"/>
  <c r="Q75" i="13"/>
  <c r="O75" i="13"/>
  <c r="M75" i="13"/>
  <c r="L75" i="13"/>
  <c r="K75" i="13"/>
  <c r="Q74" i="13"/>
  <c r="O74" i="13"/>
  <c r="M74" i="13"/>
  <c r="L74" i="13"/>
  <c r="K74" i="13"/>
  <c r="S80" i="12"/>
  <c r="S79" i="12"/>
  <c r="AF79" i="12" s="1"/>
  <c r="S78" i="12"/>
  <c r="AF78" i="12"/>
  <c r="S77" i="12"/>
  <c r="S76" i="12"/>
  <c r="AF76" i="12"/>
  <c r="S75" i="12"/>
  <c r="AF75" i="12" s="1"/>
  <c r="S74" i="12"/>
  <c r="AF74" i="12" s="1"/>
  <c r="Q80" i="12"/>
  <c r="O80" i="12"/>
  <c r="M80" i="12"/>
  <c r="L80" i="12"/>
  <c r="K80" i="12"/>
  <c r="H80" i="12"/>
  <c r="G80" i="12"/>
  <c r="Q79" i="12"/>
  <c r="O79" i="12"/>
  <c r="M79" i="12"/>
  <c r="L79" i="12"/>
  <c r="K79" i="12"/>
  <c r="H79" i="12"/>
  <c r="Q78" i="12"/>
  <c r="O78" i="12"/>
  <c r="M78" i="12"/>
  <c r="L78" i="12"/>
  <c r="K78" i="12"/>
  <c r="H78" i="12"/>
  <c r="G78" i="12"/>
  <c r="Q77" i="12"/>
  <c r="O77" i="12"/>
  <c r="M77" i="12"/>
  <c r="L77" i="12"/>
  <c r="K77" i="12"/>
  <c r="H77" i="12"/>
  <c r="G77" i="12"/>
  <c r="Q76" i="12"/>
  <c r="O76" i="12"/>
  <c r="M76" i="12"/>
  <c r="L76" i="12"/>
  <c r="K76" i="12"/>
  <c r="H76" i="12"/>
  <c r="G76" i="12"/>
  <c r="Q75" i="12"/>
  <c r="O75" i="12"/>
  <c r="M75" i="12"/>
  <c r="L75" i="12"/>
  <c r="K75" i="12"/>
  <c r="Q74" i="12"/>
  <c r="O74" i="12"/>
  <c r="M74" i="12"/>
  <c r="L74" i="12"/>
  <c r="K74" i="12"/>
  <c r="H74" i="12"/>
  <c r="S80" i="11"/>
  <c r="AF80" i="11" s="1"/>
  <c r="S79" i="11"/>
  <c r="AF79" i="11"/>
  <c r="S78" i="11"/>
  <c r="AF78" i="11" s="1"/>
  <c r="S77" i="11"/>
  <c r="AF77" i="11" s="1"/>
  <c r="S76" i="11"/>
  <c r="AF76" i="11" s="1"/>
  <c r="S75" i="11"/>
  <c r="AF75" i="11" s="1"/>
  <c r="S74" i="11"/>
  <c r="AF74" i="11" s="1"/>
  <c r="Q80" i="11"/>
  <c r="O80" i="11"/>
  <c r="M80" i="11"/>
  <c r="L80" i="11"/>
  <c r="K80" i="11"/>
  <c r="H80" i="11"/>
  <c r="G80" i="11"/>
  <c r="Q79" i="11"/>
  <c r="O79" i="11"/>
  <c r="M79" i="11"/>
  <c r="L79" i="11"/>
  <c r="K79" i="11"/>
  <c r="H79" i="11"/>
  <c r="G79" i="11"/>
  <c r="Q78" i="11"/>
  <c r="O78" i="11"/>
  <c r="M78" i="11"/>
  <c r="L78" i="11"/>
  <c r="K78" i="11"/>
  <c r="H78" i="11"/>
  <c r="G78" i="11"/>
  <c r="Q77" i="11"/>
  <c r="O77" i="11"/>
  <c r="M77" i="11"/>
  <c r="L77" i="11"/>
  <c r="K77" i="11"/>
  <c r="H77" i="11"/>
  <c r="G77" i="11"/>
  <c r="Q76" i="11"/>
  <c r="O76" i="11"/>
  <c r="M76" i="11"/>
  <c r="L76" i="11"/>
  <c r="K76" i="11"/>
  <c r="H76" i="11"/>
  <c r="G76" i="11"/>
  <c r="Q75" i="11"/>
  <c r="O75" i="11"/>
  <c r="M75" i="11"/>
  <c r="L75" i="11"/>
  <c r="K75" i="11"/>
  <c r="H75" i="11"/>
  <c r="Q74" i="11"/>
  <c r="O74" i="11"/>
  <c r="M74" i="11"/>
  <c r="L74" i="11"/>
  <c r="K74" i="11"/>
  <c r="S80" i="10"/>
  <c r="AF80" i="10"/>
  <c r="S79" i="10"/>
  <c r="AF79" i="10" s="1"/>
  <c r="S78" i="10"/>
  <c r="AF78" i="10" s="1"/>
  <c r="S77" i="10"/>
  <c r="AF77" i="10" s="1"/>
  <c r="S76" i="10"/>
  <c r="AF76" i="10" s="1"/>
  <c r="S75" i="10"/>
  <c r="AF75" i="10"/>
  <c r="S74" i="10"/>
  <c r="AF74" i="10" s="1"/>
  <c r="Q80" i="10"/>
  <c r="O80" i="10"/>
  <c r="M80" i="10"/>
  <c r="L80" i="10"/>
  <c r="K80" i="10"/>
  <c r="H80" i="10"/>
  <c r="G80" i="10"/>
  <c r="Q79" i="10"/>
  <c r="O79" i="10"/>
  <c r="M79" i="10"/>
  <c r="L79" i="10"/>
  <c r="K79" i="10"/>
  <c r="H79" i="10"/>
  <c r="G79" i="10"/>
  <c r="Q78" i="10"/>
  <c r="O78" i="10"/>
  <c r="M78" i="10"/>
  <c r="L78" i="10"/>
  <c r="K78" i="10"/>
  <c r="Q77" i="10"/>
  <c r="O77" i="10"/>
  <c r="M77" i="10"/>
  <c r="L77" i="10"/>
  <c r="K77" i="10"/>
  <c r="Q76" i="10"/>
  <c r="O76" i="10"/>
  <c r="M76" i="10"/>
  <c r="L76" i="10"/>
  <c r="K76" i="10"/>
  <c r="G76" i="10"/>
  <c r="Q75" i="10"/>
  <c r="O75" i="10"/>
  <c r="M75" i="10"/>
  <c r="L75" i="10"/>
  <c r="K75" i="10"/>
  <c r="H75" i="10"/>
  <c r="G75" i="10"/>
  <c r="Q74" i="10"/>
  <c r="O74" i="10"/>
  <c r="M74" i="10"/>
  <c r="L74" i="10"/>
  <c r="K74" i="10"/>
  <c r="H74" i="10"/>
  <c r="G74" i="10"/>
  <c r="S80" i="9"/>
  <c r="AF80" i="9" s="1"/>
  <c r="S79" i="9"/>
  <c r="AF79" i="9" s="1"/>
  <c r="S78" i="9"/>
  <c r="AF78" i="9" s="1"/>
  <c r="S77" i="9"/>
  <c r="AF77" i="9" s="1"/>
  <c r="S76" i="9"/>
  <c r="AF76" i="9" s="1"/>
  <c r="S75" i="9"/>
  <c r="AF75" i="9" s="1"/>
  <c r="S74" i="9"/>
  <c r="AF74" i="9"/>
  <c r="Q80" i="9"/>
  <c r="O80" i="9"/>
  <c r="M80" i="9"/>
  <c r="L80" i="9"/>
  <c r="K80" i="9"/>
  <c r="H80" i="9"/>
  <c r="G80" i="9"/>
  <c r="Q79" i="9"/>
  <c r="O79" i="9"/>
  <c r="M79" i="9"/>
  <c r="L79" i="9"/>
  <c r="K79" i="9"/>
  <c r="H79" i="9"/>
  <c r="G79" i="9"/>
  <c r="Q78" i="9"/>
  <c r="O78" i="9"/>
  <c r="M78" i="9"/>
  <c r="L78" i="9"/>
  <c r="K78" i="9"/>
  <c r="G78" i="9"/>
  <c r="Q77" i="9"/>
  <c r="O77" i="9"/>
  <c r="M77" i="9"/>
  <c r="L77" i="9"/>
  <c r="K77" i="9"/>
  <c r="H77" i="9"/>
  <c r="Q76" i="9"/>
  <c r="O76" i="9"/>
  <c r="M76" i="9"/>
  <c r="L76" i="9"/>
  <c r="K76" i="9"/>
  <c r="Q75" i="9"/>
  <c r="O75" i="9"/>
  <c r="M75" i="9"/>
  <c r="L75" i="9"/>
  <c r="K75" i="9"/>
  <c r="H75" i="9"/>
  <c r="G75" i="9"/>
  <c r="Q74" i="9"/>
  <c r="O74" i="9"/>
  <c r="M74" i="9"/>
  <c r="L74" i="9"/>
  <c r="K74" i="9"/>
  <c r="S80" i="8"/>
  <c r="AF80" i="8"/>
  <c r="S79" i="8"/>
  <c r="AF79" i="8"/>
  <c r="S78" i="8"/>
  <c r="AF78" i="8" s="1"/>
  <c r="S77" i="8"/>
  <c r="AF77" i="8" s="1"/>
  <c r="S76" i="8"/>
  <c r="AF76" i="8" s="1"/>
  <c r="S75" i="8"/>
  <c r="AF75" i="8" s="1"/>
  <c r="S74" i="8"/>
  <c r="AF74" i="8"/>
  <c r="Q80" i="8"/>
  <c r="O80" i="8"/>
  <c r="M80" i="8"/>
  <c r="L80" i="8"/>
  <c r="K80" i="8"/>
  <c r="H80" i="8"/>
  <c r="G80" i="8"/>
  <c r="Q79" i="8"/>
  <c r="O79" i="8"/>
  <c r="M79" i="8"/>
  <c r="L79" i="8"/>
  <c r="K79" i="8"/>
  <c r="H79" i="8"/>
  <c r="G79" i="8"/>
  <c r="Q78" i="8"/>
  <c r="O78" i="8"/>
  <c r="M78" i="8"/>
  <c r="L78" i="8"/>
  <c r="K78" i="8"/>
  <c r="G78" i="8"/>
  <c r="Q77" i="8"/>
  <c r="O77" i="8"/>
  <c r="M77" i="8"/>
  <c r="L77" i="8"/>
  <c r="K77" i="8"/>
  <c r="Q76" i="8"/>
  <c r="O76" i="8"/>
  <c r="M76" i="8"/>
  <c r="L76" i="8"/>
  <c r="K76" i="8"/>
  <c r="H76" i="8"/>
  <c r="G76" i="8"/>
  <c r="Q75" i="8"/>
  <c r="O75" i="8"/>
  <c r="M75" i="8"/>
  <c r="L75" i="8"/>
  <c r="K75" i="8"/>
  <c r="H75" i="8"/>
  <c r="G75" i="8"/>
  <c r="Q74" i="8"/>
  <c r="O74" i="8"/>
  <c r="M74" i="8"/>
  <c r="L74" i="8"/>
  <c r="K74" i="8"/>
  <c r="H74" i="8"/>
  <c r="G74" i="8"/>
  <c r="S80" i="7"/>
  <c r="AF80" i="7"/>
  <c r="S79" i="7"/>
  <c r="AF79" i="7" s="1"/>
  <c r="S78" i="7"/>
  <c r="AF78" i="7" s="1"/>
  <c r="S77" i="7"/>
  <c r="AF77" i="7" s="1"/>
  <c r="S76" i="7"/>
  <c r="AF76" i="7" s="1"/>
  <c r="S75" i="7"/>
  <c r="AF75" i="7" s="1"/>
  <c r="S74" i="7"/>
  <c r="AF74" i="7" s="1"/>
  <c r="Q80" i="7"/>
  <c r="O80" i="7"/>
  <c r="M80" i="7"/>
  <c r="L80" i="7"/>
  <c r="K80" i="7"/>
  <c r="H80" i="7"/>
  <c r="G80" i="7"/>
  <c r="Q79" i="7"/>
  <c r="O79" i="7"/>
  <c r="M79" i="7"/>
  <c r="L79" i="7"/>
  <c r="K79" i="7"/>
  <c r="H79" i="7"/>
  <c r="G79" i="7"/>
  <c r="Q78" i="7"/>
  <c r="O78" i="7"/>
  <c r="M78" i="7"/>
  <c r="L78" i="7"/>
  <c r="K78" i="7"/>
  <c r="H78" i="7"/>
  <c r="G78" i="7"/>
  <c r="Q77" i="7"/>
  <c r="O77" i="7"/>
  <c r="M77" i="7"/>
  <c r="L77" i="7"/>
  <c r="K77" i="7"/>
  <c r="Q76" i="7"/>
  <c r="O76" i="7"/>
  <c r="M76" i="7"/>
  <c r="L76" i="7"/>
  <c r="K76" i="7"/>
  <c r="Q75" i="7"/>
  <c r="O75" i="7"/>
  <c r="M75" i="7"/>
  <c r="L75" i="7"/>
  <c r="K75" i="7"/>
  <c r="H75" i="7"/>
  <c r="G75" i="7"/>
  <c r="Q74" i="7"/>
  <c r="O74" i="7"/>
  <c r="M74" i="7"/>
  <c r="L74" i="7"/>
  <c r="K74" i="7"/>
  <c r="S73" i="16"/>
  <c r="AF73" i="16" s="1"/>
  <c r="S72" i="16"/>
  <c r="AF72" i="16"/>
  <c r="S71" i="16"/>
  <c r="AF71" i="16"/>
  <c r="S70" i="16"/>
  <c r="S69" i="16"/>
  <c r="AF69" i="16" s="1"/>
  <c r="Q73" i="16"/>
  <c r="O73" i="16"/>
  <c r="M73" i="16"/>
  <c r="L73" i="16"/>
  <c r="K73" i="16"/>
  <c r="H73" i="16"/>
  <c r="Q72" i="16"/>
  <c r="O72" i="16"/>
  <c r="M72" i="16"/>
  <c r="L72" i="16"/>
  <c r="K72" i="16"/>
  <c r="Q71" i="16"/>
  <c r="O71" i="16"/>
  <c r="M71" i="16"/>
  <c r="L71" i="16"/>
  <c r="K71" i="16"/>
  <c r="H71" i="16"/>
  <c r="G71" i="16"/>
  <c r="Q70" i="16"/>
  <c r="O70" i="16"/>
  <c r="M70" i="16"/>
  <c r="L70" i="16"/>
  <c r="K70" i="16"/>
  <c r="G70" i="16"/>
  <c r="Q69" i="16"/>
  <c r="O69" i="16"/>
  <c r="M69" i="16"/>
  <c r="L69" i="16"/>
  <c r="K69" i="16"/>
  <c r="S73" i="15"/>
  <c r="AF73" i="15" s="1"/>
  <c r="S72" i="15"/>
  <c r="S71" i="15"/>
  <c r="AF71" i="15"/>
  <c r="S70" i="15"/>
  <c r="AF70" i="15" s="1"/>
  <c r="S69" i="15"/>
  <c r="Q73" i="15"/>
  <c r="O73" i="15"/>
  <c r="M73" i="15"/>
  <c r="L73" i="15"/>
  <c r="K73" i="15"/>
  <c r="H73" i="15"/>
  <c r="G73" i="15"/>
  <c r="Q72" i="15"/>
  <c r="O72" i="15"/>
  <c r="M72" i="15"/>
  <c r="L72" i="15"/>
  <c r="K72" i="15"/>
  <c r="H72" i="15"/>
  <c r="G72" i="15"/>
  <c r="Q71" i="15"/>
  <c r="O71" i="15"/>
  <c r="M71" i="15"/>
  <c r="L71" i="15"/>
  <c r="K71" i="15"/>
  <c r="H71" i="15"/>
  <c r="Q70" i="15"/>
  <c r="O70" i="15"/>
  <c r="M70" i="15"/>
  <c r="L70" i="15"/>
  <c r="K70" i="15"/>
  <c r="H70" i="15"/>
  <c r="G70" i="15"/>
  <c r="Q69" i="15"/>
  <c r="O69" i="15"/>
  <c r="M69" i="15"/>
  <c r="L69" i="15"/>
  <c r="K69" i="15"/>
  <c r="S73" i="14"/>
  <c r="AF73" i="14" s="1"/>
  <c r="S72" i="14"/>
  <c r="AF72" i="14" s="1"/>
  <c r="S71" i="14"/>
  <c r="AF71" i="14"/>
  <c r="S70" i="14"/>
  <c r="AF70" i="14" s="1"/>
  <c r="S69" i="14"/>
  <c r="AF69" i="14" s="1"/>
  <c r="Q73" i="14"/>
  <c r="O73" i="14"/>
  <c r="M73" i="14"/>
  <c r="L73" i="14"/>
  <c r="K73" i="14"/>
  <c r="H73" i="14"/>
  <c r="G73" i="14"/>
  <c r="Q72" i="14"/>
  <c r="O72" i="14"/>
  <c r="M72" i="14"/>
  <c r="L72" i="14"/>
  <c r="K72" i="14"/>
  <c r="Q71" i="14"/>
  <c r="O71" i="14"/>
  <c r="M71" i="14"/>
  <c r="L71" i="14"/>
  <c r="K71" i="14"/>
  <c r="H71" i="14"/>
  <c r="G71" i="14"/>
  <c r="Q70" i="14"/>
  <c r="O70" i="14"/>
  <c r="M70" i="14"/>
  <c r="L70" i="14"/>
  <c r="K70" i="14"/>
  <c r="G70" i="14"/>
  <c r="Q69" i="14"/>
  <c r="O69" i="14"/>
  <c r="M69" i="14"/>
  <c r="L69" i="14"/>
  <c r="K69" i="14"/>
  <c r="H69" i="14"/>
  <c r="G69" i="14"/>
  <c r="S73" i="13"/>
  <c r="S72" i="13"/>
  <c r="AF72" i="13"/>
  <c r="S71" i="13"/>
  <c r="AF71" i="13" s="1"/>
  <c r="S70" i="13"/>
  <c r="AF70" i="13"/>
  <c r="S69" i="13"/>
  <c r="AF69" i="13"/>
  <c r="Q73" i="13"/>
  <c r="O73" i="13"/>
  <c r="M73" i="13"/>
  <c r="L73" i="13"/>
  <c r="K73" i="13"/>
  <c r="H73" i="13"/>
  <c r="G73" i="13"/>
  <c r="Q72" i="13"/>
  <c r="O72" i="13"/>
  <c r="M72" i="13"/>
  <c r="L72" i="13"/>
  <c r="K72" i="13"/>
  <c r="Q71" i="13"/>
  <c r="O71" i="13"/>
  <c r="M71" i="13"/>
  <c r="L71" i="13"/>
  <c r="K71" i="13"/>
  <c r="G71" i="13"/>
  <c r="Q70" i="13"/>
  <c r="O70" i="13"/>
  <c r="M70" i="13"/>
  <c r="L70" i="13"/>
  <c r="K70" i="13"/>
  <c r="H70" i="13"/>
  <c r="Q69" i="13"/>
  <c r="O69" i="13"/>
  <c r="M69" i="13"/>
  <c r="L69" i="13"/>
  <c r="K69" i="13"/>
  <c r="H69" i="13"/>
  <c r="G69" i="13"/>
  <c r="S73" i="12"/>
  <c r="AF73" i="12"/>
  <c r="S72" i="12"/>
  <c r="AF72" i="12" s="1"/>
  <c r="S71" i="12"/>
  <c r="AF71" i="12" s="1"/>
  <c r="S70" i="12"/>
  <c r="AF70" i="12"/>
  <c r="S69" i="12"/>
  <c r="AF69" i="12" s="1"/>
  <c r="Q73" i="12"/>
  <c r="O73" i="12"/>
  <c r="M73" i="12"/>
  <c r="L73" i="12"/>
  <c r="K73" i="12"/>
  <c r="Q72" i="12"/>
  <c r="O72" i="12"/>
  <c r="M72" i="12"/>
  <c r="L72" i="12"/>
  <c r="K72" i="12"/>
  <c r="H72" i="12"/>
  <c r="G72" i="12"/>
  <c r="Q71" i="12"/>
  <c r="O71" i="12"/>
  <c r="M71" i="12"/>
  <c r="L71" i="12"/>
  <c r="K71" i="12"/>
  <c r="H71" i="12"/>
  <c r="G71" i="12"/>
  <c r="Q70" i="12"/>
  <c r="O70" i="12"/>
  <c r="M70" i="12"/>
  <c r="L70" i="12"/>
  <c r="K70" i="12"/>
  <c r="H70" i="12"/>
  <c r="G70" i="12"/>
  <c r="Q69" i="12"/>
  <c r="O69" i="12"/>
  <c r="M69" i="12"/>
  <c r="L69" i="12"/>
  <c r="K69" i="12"/>
  <c r="G69" i="12"/>
  <c r="S73" i="11"/>
  <c r="AF73" i="11"/>
  <c r="S72" i="11"/>
  <c r="AF72" i="11" s="1"/>
  <c r="S71" i="11"/>
  <c r="AF71" i="11" s="1"/>
  <c r="S70" i="11"/>
  <c r="AF70" i="11" s="1"/>
  <c r="S69" i="11"/>
  <c r="AF69" i="11"/>
  <c r="Q73" i="11"/>
  <c r="O73" i="11"/>
  <c r="M73" i="11"/>
  <c r="L73" i="11"/>
  <c r="K73" i="11"/>
  <c r="G73" i="11"/>
  <c r="Q72" i="11"/>
  <c r="O72" i="11"/>
  <c r="M72" i="11"/>
  <c r="L72" i="11"/>
  <c r="K72" i="11"/>
  <c r="H72" i="11"/>
  <c r="Q71" i="11"/>
  <c r="O71" i="11"/>
  <c r="M71" i="11"/>
  <c r="L71" i="11"/>
  <c r="K71" i="11"/>
  <c r="H71" i="11"/>
  <c r="G71" i="11"/>
  <c r="Q70" i="11"/>
  <c r="O70" i="11"/>
  <c r="M70" i="11"/>
  <c r="L70" i="11"/>
  <c r="K70" i="11"/>
  <c r="Q69" i="11"/>
  <c r="O69" i="11"/>
  <c r="M69" i="11"/>
  <c r="L69" i="11"/>
  <c r="K69" i="11"/>
  <c r="H69" i="11"/>
  <c r="G69" i="11"/>
  <c r="S73" i="10"/>
  <c r="AF73" i="10" s="1"/>
  <c r="S72" i="10"/>
  <c r="AF72" i="10" s="1"/>
  <c r="S71" i="10"/>
  <c r="S70" i="10"/>
  <c r="AF70" i="10"/>
  <c r="S69" i="10"/>
  <c r="AF69" i="10" s="1"/>
  <c r="Q73" i="10"/>
  <c r="O73" i="10"/>
  <c r="M73" i="10"/>
  <c r="L73" i="10"/>
  <c r="K73" i="10"/>
  <c r="H73" i="10"/>
  <c r="G73" i="10"/>
  <c r="Q72" i="10"/>
  <c r="O72" i="10"/>
  <c r="M72" i="10"/>
  <c r="L72" i="10"/>
  <c r="K72" i="10"/>
  <c r="Q71" i="10"/>
  <c r="O71" i="10"/>
  <c r="M71" i="10"/>
  <c r="L71" i="10"/>
  <c r="K71" i="10"/>
  <c r="H71" i="10"/>
  <c r="Q70" i="10"/>
  <c r="O70" i="10"/>
  <c r="M70" i="10"/>
  <c r="L70" i="10"/>
  <c r="K70" i="10"/>
  <c r="Q69" i="10"/>
  <c r="O69" i="10"/>
  <c r="M69" i="10"/>
  <c r="L69" i="10"/>
  <c r="K69" i="10"/>
  <c r="H69" i="10"/>
  <c r="G69" i="10"/>
  <c r="S73" i="9"/>
  <c r="AF73" i="9" s="1"/>
  <c r="S72" i="9"/>
  <c r="AF72" i="9" s="1"/>
  <c r="S71" i="9"/>
  <c r="AF71" i="9" s="1"/>
  <c r="S70" i="9"/>
  <c r="AF70" i="9" s="1"/>
  <c r="S69" i="9"/>
  <c r="AF69" i="9" s="1"/>
  <c r="Q73" i="9"/>
  <c r="O73" i="9"/>
  <c r="M73" i="9"/>
  <c r="L73" i="9"/>
  <c r="K73" i="9"/>
  <c r="H73" i="9"/>
  <c r="G73" i="9"/>
  <c r="Q72" i="9"/>
  <c r="O72" i="9"/>
  <c r="M72" i="9"/>
  <c r="L72" i="9"/>
  <c r="K72" i="9"/>
  <c r="Q71" i="9"/>
  <c r="O71" i="9"/>
  <c r="M71" i="9"/>
  <c r="L71" i="9"/>
  <c r="K71" i="9"/>
  <c r="H71" i="9"/>
  <c r="G71" i="9"/>
  <c r="Q70" i="9"/>
  <c r="O70" i="9"/>
  <c r="M70" i="9"/>
  <c r="L70" i="9"/>
  <c r="K70" i="9"/>
  <c r="H70" i="9"/>
  <c r="G70" i="9"/>
  <c r="Q69" i="9"/>
  <c r="O69" i="9"/>
  <c r="M69" i="9"/>
  <c r="L69" i="9"/>
  <c r="K69" i="9"/>
  <c r="S73" i="8"/>
  <c r="AF73" i="8" s="1"/>
  <c r="S72" i="8"/>
  <c r="AF72" i="8" s="1"/>
  <c r="S71" i="8"/>
  <c r="AF71" i="8"/>
  <c r="S70" i="8"/>
  <c r="AF70" i="8"/>
  <c r="S69" i="8"/>
  <c r="AF69" i="8" s="1"/>
  <c r="Q73" i="8"/>
  <c r="O73" i="8"/>
  <c r="M73" i="8"/>
  <c r="L73" i="8"/>
  <c r="K73" i="8"/>
  <c r="H73" i="8"/>
  <c r="G73" i="8"/>
  <c r="Q72" i="8"/>
  <c r="O72" i="8"/>
  <c r="M72" i="8"/>
  <c r="L72" i="8"/>
  <c r="K72" i="8"/>
  <c r="H72" i="8"/>
  <c r="G72" i="8"/>
  <c r="Q71" i="8"/>
  <c r="O71" i="8"/>
  <c r="M71" i="8"/>
  <c r="L71" i="8"/>
  <c r="K71" i="8"/>
  <c r="G71" i="8"/>
  <c r="Q70" i="8"/>
  <c r="O70" i="8"/>
  <c r="M70" i="8"/>
  <c r="L70" i="8"/>
  <c r="K70" i="8"/>
  <c r="H70" i="8"/>
  <c r="G70" i="8"/>
  <c r="Q69" i="8"/>
  <c r="O69" i="8"/>
  <c r="M69" i="8"/>
  <c r="L69" i="8"/>
  <c r="K69" i="8"/>
  <c r="H69" i="8"/>
  <c r="G69" i="8"/>
  <c r="S73" i="7"/>
  <c r="AF73" i="7" s="1"/>
  <c r="S72" i="7"/>
  <c r="AF72" i="7" s="1"/>
  <c r="S71" i="7"/>
  <c r="AF71" i="7" s="1"/>
  <c r="S70" i="7"/>
  <c r="AF70" i="7" s="1"/>
  <c r="S69" i="7"/>
  <c r="AF69" i="7" s="1"/>
  <c r="Q73" i="7"/>
  <c r="O73" i="7"/>
  <c r="M73" i="7"/>
  <c r="L73" i="7"/>
  <c r="K73" i="7"/>
  <c r="H73" i="7"/>
  <c r="G73" i="7"/>
  <c r="Q72" i="7"/>
  <c r="O72" i="7"/>
  <c r="M72" i="7"/>
  <c r="L72" i="7"/>
  <c r="K72" i="7"/>
  <c r="G72" i="7"/>
  <c r="Q71" i="7"/>
  <c r="O71" i="7"/>
  <c r="M71" i="7"/>
  <c r="L71" i="7"/>
  <c r="K71" i="7"/>
  <c r="H71" i="7"/>
  <c r="G71" i="7"/>
  <c r="Q70" i="7"/>
  <c r="O70" i="7"/>
  <c r="M70" i="7"/>
  <c r="L70" i="7"/>
  <c r="K70" i="7"/>
  <c r="H70" i="7"/>
  <c r="G70" i="7"/>
  <c r="Q69" i="7"/>
  <c r="O69" i="7"/>
  <c r="M69" i="7"/>
  <c r="L69" i="7"/>
  <c r="K69" i="7"/>
  <c r="H69" i="7"/>
  <c r="G69" i="7"/>
  <c r="S68" i="16"/>
  <c r="AF68" i="16" s="1"/>
  <c r="S67" i="16"/>
  <c r="AF67" i="16"/>
  <c r="S66" i="16"/>
  <c r="AF66" i="16" s="1"/>
  <c r="S65" i="16"/>
  <c r="S64" i="16"/>
  <c r="AF64" i="16" s="1"/>
  <c r="Q68" i="16"/>
  <c r="O68" i="16"/>
  <c r="M68" i="16"/>
  <c r="L68" i="16"/>
  <c r="K68" i="16"/>
  <c r="G68" i="16"/>
  <c r="Q67" i="16"/>
  <c r="O67" i="16"/>
  <c r="M67" i="16"/>
  <c r="L67" i="16"/>
  <c r="K67" i="16"/>
  <c r="G67" i="16"/>
  <c r="Q66" i="16"/>
  <c r="O66" i="16"/>
  <c r="M66" i="16"/>
  <c r="L66" i="16"/>
  <c r="K66" i="16"/>
  <c r="Q65" i="16"/>
  <c r="O65" i="16"/>
  <c r="M65" i="16"/>
  <c r="L65" i="16"/>
  <c r="K65" i="16"/>
  <c r="H65" i="16"/>
  <c r="G65" i="16"/>
  <c r="Q64" i="16"/>
  <c r="O64" i="16"/>
  <c r="M64" i="16"/>
  <c r="L64" i="16"/>
  <c r="K64" i="16"/>
  <c r="H64" i="16"/>
  <c r="G64" i="16"/>
  <c r="S68" i="15"/>
  <c r="AF68" i="15" s="1"/>
  <c r="S67" i="15"/>
  <c r="AF67" i="15"/>
  <c r="S66" i="15"/>
  <c r="AF66" i="15" s="1"/>
  <c r="S65" i="15"/>
  <c r="AF65" i="15"/>
  <c r="S64" i="15"/>
  <c r="Q68" i="15"/>
  <c r="O68" i="15"/>
  <c r="M68" i="15"/>
  <c r="L68" i="15"/>
  <c r="K68" i="15"/>
  <c r="H68" i="15"/>
  <c r="G68" i="15"/>
  <c r="Q67" i="15"/>
  <c r="O67" i="15"/>
  <c r="M67" i="15"/>
  <c r="L67" i="15"/>
  <c r="K67" i="15"/>
  <c r="H67" i="15"/>
  <c r="G67" i="15"/>
  <c r="Q66" i="15"/>
  <c r="O66" i="15"/>
  <c r="M66" i="15"/>
  <c r="L66" i="15"/>
  <c r="K66" i="15"/>
  <c r="Q65" i="15"/>
  <c r="O65" i="15"/>
  <c r="M65" i="15"/>
  <c r="L65" i="15"/>
  <c r="K65" i="15"/>
  <c r="H65" i="15"/>
  <c r="G65" i="15"/>
  <c r="Q64" i="15"/>
  <c r="O64" i="15"/>
  <c r="M64" i="15"/>
  <c r="L64" i="15"/>
  <c r="K64" i="15"/>
  <c r="S68" i="14"/>
  <c r="AF68" i="14" s="1"/>
  <c r="S67" i="14"/>
  <c r="AF67" i="14"/>
  <c r="S66" i="14"/>
  <c r="S65" i="14"/>
  <c r="AF65" i="14" s="1"/>
  <c r="S64" i="14"/>
  <c r="AF64" i="14" s="1"/>
  <c r="Q68" i="14"/>
  <c r="O68" i="14"/>
  <c r="M68" i="14"/>
  <c r="L68" i="14"/>
  <c r="K68" i="14"/>
  <c r="G68" i="14"/>
  <c r="Q67" i="14"/>
  <c r="O67" i="14"/>
  <c r="M67" i="14"/>
  <c r="L67" i="14"/>
  <c r="K67" i="14"/>
  <c r="H67" i="14"/>
  <c r="G67" i="14"/>
  <c r="Q66" i="14"/>
  <c r="O66" i="14"/>
  <c r="M66" i="14"/>
  <c r="L66" i="14"/>
  <c r="K66" i="14"/>
  <c r="H66" i="14"/>
  <c r="G66" i="14"/>
  <c r="Q65" i="14"/>
  <c r="O65" i="14"/>
  <c r="M65" i="14"/>
  <c r="L65" i="14"/>
  <c r="K65" i="14"/>
  <c r="Q64" i="14"/>
  <c r="O64" i="14"/>
  <c r="M64" i="14"/>
  <c r="L64" i="14"/>
  <c r="K64" i="14"/>
  <c r="H64" i="14"/>
  <c r="G64" i="14"/>
  <c r="S68" i="13"/>
  <c r="AF68" i="13"/>
  <c r="S67" i="13"/>
  <c r="S66" i="13"/>
  <c r="S65" i="13"/>
  <c r="AF65" i="13"/>
  <c r="S64" i="13"/>
  <c r="AF64" i="13"/>
  <c r="Q68" i="13"/>
  <c r="O68" i="13"/>
  <c r="M68" i="13"/>
  <c r="L68" i="13"/>
  <c r="K68" i="13"/>
  <c r="Q67" i="13"/>
  <c r="O67" i="13"/>
  <c r="M67" i="13"/>
  <c r="L67" i="13"/>
  <c r="K67" i="13"/>
  <c r="Q66" i="13"/>
  <c r="O66" i="13"/>
  <c r="M66" i="13"/>
  <c r="L66" i="13"/>
  <c r="K66" i="13"/>
  <c r="H66" i="13"/>
  <c r="G66" i="13"/>
  <c r="Q65" i="13"/>
  <c r="O65" i="13"/>
  <c r="M65" i="13"/>
  <c r="L65" i="13"/>
  <c r="K65" i="13"/>
  <c r="G65" i="13"/>
  <c r="Q64" i="13"/>
  <c r="O64" i="13"/>
  <c r="M64" i="13"/>
  <c r="L64" i="13"/>
  <c r="K64" i="13"/>
  <c r="H64" i="13"/>
  <c r="G64" i="13"/>
  <c r="S68" i="12"/>
  <c r="S67" i="12"/>
  <c r="S66" i="12"/>
  <c r="AF66" i="12" s="1"/>
  <c r="S65" i="12"/>
  <c r="AF65" i="12"/>
  <c r="S64" i="12"/>
  <c r="AF64" i="12" s="1"/>
  <c r="Q68" i="12"/>
  <c r="O68" i="12"/>
  <c r="M68" i="12"/>
  <c r="L68" i="12"/>
  <c r="K68" i="12"/>
  <c r="G68" i="12"/>
  <c r="Q67" i="12"/>
  <c r="O67" i="12"/>
  <c r="M67" i="12"/>
  <c r="L67" i="12"/>
  <c r="K67" i="12"/>
  <c r="Q66" i="12"/>
  <c r="O66" i="12"/>
  <c r="M66" i="12"/>
  <c r="L66" i="12"/>
  <c r="K66" i="12"/>
  <c r="H66" i="12"/>
  <c r="G66" i="12"/>
  <c r="Q65" i="12"/>
  <c r="O65" i="12"/>
  <c r="M65" i="12"/>
  <c r="L65" i="12"/>
  <c r="K65" i="12"/>
  <c r="H65" i="12"/>
  <c r="G65" i="12"/>
  <c r="Q64" i="12"/>
  <c r="O64" i="12"/>
  <c r="M64" i="12"/>
  <c r="L64" i="12"/>
  <c r="K64" i="12"/>
  <c r="S68" i="11"/>
  <c r="AF68" i="11" s="1"/>
  <c r="S67" i="11"/>
  <c r="AF67" i="11"/>
  <c r="S66" i="11"/>
  <c r="AF66" i="11" s="1"/>
  <c r="S65" i="11"/>
  <c r="S64" i="11"/>
  <c r="AF64" i="11" s="1"/>
  <c r="Q68" i="11"/>
  <c r="O68" i="11"/>
  <c r="M68" i="11"/>
  <c r="L68" i="11"/>
  <c r="K68" i="11"/>
  <c r="H68" i="11"/>
  <c r="G68" i="11"/>
  <c r="Q67" i="11"/>
  <c r="O67" i="11"/>
  <c r="M67" i="11"/>
  <c r="L67" i="11"/>
  <c r="K67" i="11"/>
  <c r="H67" i="11"/>
  <c r="G67" i="11"/>
  <c r="Q66" i="11"/>
  <c r="O66" i="11"/>
  <c r="M66" i="11"/>
  <c r="L66" i="11"/>
  <c r="K66" i="11"/>
  <c r="H66" i="11"/>
  <c r="G66" i="11"/>
  <c r="Q65" i="11"/>
  <c r="O65" i="11"/>
  <c r="M65" i="11"/>
  <c r="L65" i="11"/>
  <c r="K65" i="11"/>
  <c r="H65" i="11"/>
  <c r="G65" i="11"/>
  <c r="Q64" i="11"/>
  <c r="O64" i="11"/>
  <c r="M64" i="11"/>
  <c r="L64" i="11"/>
  <c r="K64" i="11"/>
  <c r="H64" i="11"/>
  <c r="G64" i="11"/>
  <c r="S68" i="10"/>
  <c r="AF68" i="10" s="1"/>
  <c r="S67" i="10"/>
  <c r="AF67" i="10" s="1"/>
  <c r="S66" i="10"/>
  <c r="AF66" i="10"/>
  <c r="S65" i="10"/>
  <c r="AF65" i="10"/>
  <c r="S64" i="10"/>
  <c r="AF64" i="10" s="1"/>
  <c r="Q68" i="10"/>
  <c r="O68" i="10"/>
  <c r="M68" i="10"/>
  <c r="L68" i="10"/>
  <c r="K68" i="10"/>
  <c r="Q67" i="10"/>
  <c r="O67" i="10"/>
  <c r="M67" i="10"/>
  <c r="L67" i="10"/>
  <c r="K67" i="10"/>
  <c r="H67" i="10"/>
  <c r="Q66" i="10"/>
  <c r="O66" i="10"/>
  <c r="M66" i="10"/>
  <c r="L66" i="10"/>
  <c r="K66" i="10"/>
  <c r="G66" i="10"/>
  <c r="Q65" i="10"/>
  <c r="O65" i="10"/>
  <c r="M65" i="10"/>
  <c r="L65" i="10"/>
  <c r="K65" i="10"/>
  <c r="H65" i="10"/>
  <c r="G65" i="10"/>
  <c r="Q64" i="10"/>
  <c r="O64" i="10"/>
  <c r="M64" i="10"/>
  <c r="L64" i="10"/>
  <c r="K64" i="10"/>
  <c r="H64" i="10"/>
  <c r="G64" i="10"/>
  <c r="S68" i="9"/>
  <c r="AF68" i="9" s="1"/>
  <c r="S67" i="9"/>
  <c r="AF67" i="9" s="1"/>
  <c r="S66" i="9"/>
  <c r="AF66" i="9" s="1"/>
  <c r="S65" i="9"/>
  <c r="AF65" i="9" s="1"/>
  <c r="S64" i="9"/>
  <c r="AF64" i="9" s="1"/>
  <c r="Q68" i="9"/>
  <c r="O68" i="9"/>
  <c r="M68" i="9"/>
  <c r="L68" i="9"/>
  <c r="K68" i="9"/>
  <c r="H68" i="9"/>
  <c r="G68" i="9"/>
  <c r="Q67" i="9"/>
  <c r="O67" i="9"/>
  <c r="M67" i="9"/>
  <c r="L67" i="9"/>
  <c r="K67" i="9"/>
  <c r="Q66" i="9"/>
  <c r="O66" i="9"/>
  <c r="M66" i="9"/>
  <c r="L66" i="9"/>
  <c r="K66" i="9"/>
  <c r="H66" i="9"/>
  <c r="G66" i="9"/>
  <c r="Q65" i="9"/>
  <c r="O65" i="9"/>
  <c r="M65" i="9"/>
  <c r="L65" i="9"/>
  <c r="K65" i="9"/>
  <c r="H65" i="9"/>
  <c r="G65" i="9"/>
  <c r="Q64" i="9"/>
  <c r="O64" i="9"/>
  <c r="M64" i="9"/>
  <c r="L64" i="9"/>
  <c r="K64" i="9"/>
  <c r="G64" i="9"/>
  <c r="S68" i="8"/>
  <c r="AF68" i="8"/>
  <c r="S67" i="8"/>
  <c r="S66" i="8"/>
  <c r="AF66" i="8" s="1"/>
  <c r="S65" i="8"/>
  <c r="AF65" i="8" s="1"/>
  <c r="S64" i="8"/>
  <c r="AF64" i="8"/>
  <c r="Q68" i="8"/>
  <c r="O68" i="8"/>
  <c r="M68" i="8"/>
  <c r="L68" i="8"/>
  <c r="K68" i="8"/>
  <c r="H68" i="8"/>
  <c r="Q67" i="8"/>
  <c r="O67" i="8"/>
  <c r="M67" i="8"/>
  <c r="L67" i="8"/>
  <c r="K67" i="8"/>
  <c r="H67" i="8"/>
  <c r="G67" i="8"/>
  <c r="Q66" i="8"/>
  <c r="O66" i="8"/>
  <c r="M66" i="8"/>
  <c r="L66" i="8"/>
  <c r="K66" i="8"/>
  <c r="Q65" i="8"/>
  <c r="O65" i="8"/>
  <c r="M65" i="8"/>
  <c r="L65" i="8"/>
  <c r="K65" i="8"/>
  <c r="G65" i="8"/>
  <c r="Q64" i="8"/>
  <c r="O64" i="8"/>
  <c r="M64" i="8"/>
  <c r="L64" i="8"/>
  <c r="K64" i="8"/>
  <c r="H64" i="8"/>
  <c r="S68" i="7"/>
  <c r="AF68" i="7" s="1"/>
  <c r="S67" i="7"/>
  <c r="AF67" i="7"/>
  <c r="S66" i="7"/>
  <c r="AF66" i="7" s="1"/>
  <c r="S65" i="7"/>
  <c r="AF65" i="7" s="1"/>
  <c r="S64" i="7"/>
  <c r="AF64" i="7" s="1"/>
  <c r="Q68" i="7"/>
  <c r="O68" i="7"/>
  <c r="M68" i="7"/>
  <c r="L68" i="7"/>
  <c r="K68" i="7"/>
  <c r="H68" i="7"/>
  <c r="G68" i="7"/>
  <c r="Q67" i="7"/>
  <c r="O67" i="7"/>
  <c r="M67" i="7"/>
  <c r="L67" i="7"/>
  <c r="K67" i="7"/>
  <c r="H67" i="7"/>
  <c r="G67" i="7"/>
  <c r="Q66" i="7"/>
  <c r="O66" i="7"/>
  <c r="M66" i="7"/>
  <c r="L66" i="7"/>
  <c r="K66" i="7"/>
  <c r="Q65" i="7"/>
  <c r="O65" i="7"/>
  <c r="M65" i="7"/>
  <c r="L65" i="7"/>
  <c r="K65" i="7"/>
  <c r="H65" i="7"/>
  <c r="G65" i="7"/>
  <c r="Q64" i="7"/>
  <c r="O64" i="7"/>
  <c r="M64" i="7"/>
  <c r="L64" i="7"/>
  <c r="K64" i="7"/>
  <c r="H64" i="7"/>
  <c r="G64" i="7"/>
  <c r="S63" i="16"/>
  <c r="AF63" i="16"/>
  <c r="S62" i="16"/>
  <c r="S61" i="16"/>
  <c r="AF61" i="16" s="1"/>
  <c r="S60" i="16"/>
  <c r="AF60" i="16"/>
  <c r="S59" i="16"/>
  <c r="AF59" i="16"/>
  <c r="S58" i="16"/>
  <c r="AF58" i="16"/>
  <c r="Q63" i="16"/>
  <c r="O63" i="16"/>
  <c r="M63" i="16"/>
  <c r="L63" i="16"/>
  <c r="K63" i="16"/>
  <c r="Q62" i="16"/>
  <c r="O62" i="16"/>
  <c r="M62" i="16"/>
  <c r="L62" i="16"/>
  <c r="K62" i="16"/>
  <c r="H62" i="16"/>
  <c r="G62" i="16"/>
  <c r="Q61" i="16"/>
  <c r="O61" i="16"/>
  <c r="M61" i="16"/>
  <c r="L61" i="16"/>
  <c r="K61" i="16"/>
  <c r="H61" i="16"/>
  <c r="G61" i="16"/>
  <c r="Q60" i="16"/>
  <c r="O60" i="16"/>
  <c r="M60" i="16"/>
  <c r="L60" i="16"/>
  <c r="K60" i="16"/>
  <c r="H60" i="16"/>
  <c r="G60" i="16"/>
  <c r="Q59" i="16"/>
  <c r="O59" i="16"/>
  <c r="M59" i="16"/>
  <c r="L59" i="16"/>
  <c r="K59" i="16"/>
  <c r="G59" i="16"/>
  <c r="Q58" i="16"/>
  <c r="O58" i="16"/>
  <c r="M58" i="16"/>
  <c r="L58" i="16"/>
  <c r="K58" i="16"/>
  <c r="H58" i="16"/>
  <c r="G58" i="16"/>
  <c r="S63" i="15"/>
  <c r="AF63" i="15" s="1"/>
  <c r="S62" i="15"/>
  <c r="AF62" i="15"/>
  <c r="S61" i="15"/>
  <c r="AF61" i="15"/>
  <c r="S60" i="15"/>
  <c r="AF60" i="15" s="1"/>
  <c r="S59" i="15"/>
  <c r="AF59" i="15" s="1"/>
  <c r="S58" i="15"/>
  <c r="AF58" i="15" s="1"/>
  <c r="Q63" i="15"/>
  <c r="O63" i="15"/>
  <c r="M63" i="15"/>
  <c r="L63" i="15"/>
  <c r="K63" i="15"/>
  <c r="H63" i="15"/>
  <c r="G63" i="15"/>
  <c r="Q62" i="15"/>
  <c r="O62" i="15"/>
  <c r="M62" i="15"/>
  <c r="L62" i="15"/>
  <c r="K62" i="15"/>
  <c r="H62" i="15"/>
  <c r="Q61" i="15"/>
  <c r="O61" i="15"/>
  <c r="M61" i="15"/>
  <c r="L61" i="15"/>
  <c r="K61" i="15"/>
  <c r="G61" i="15"/>
  <c r="Q60" i="15"/>
  <c r="O60" i="15"/>
  <c r="M60" i="15"/>
  <c r="L60" i="15"/>
  <c r="K60" i="15"/>
  <c r="H60" i="15"/>
  <c r="G60" i="15"/>
  <c r="Q59" i="15"/>
  <c r="O59" i="15"/>
  <c r="M59" i="15"/>
  <c r="L59" i="15"/>
  <c r="K59" i="15"/>
  <c r="Q58" i="15"/>
  <c r="O58" i="15"/>
  <c r="M58" i="15"/>
  <c r="L58" i="15"/>
  <c r="K58" i="15"/>
  <c r="S63" i="14"/>
  <c r="AF63" i="14" s="1"/>
  <c r="S62" i="14"/>
  <c r="AF62" i="14"/>
  <c r="S61" i="14"/>
  <c r="AF61" i="14" s="1"/>
  <c r="S60" i="14"/>
  <c r="AF60" i="14"/>
  <c r="S59" i="14"/>
  <c r="S58" i="14"/>
  <c r="Q63" i="14"/>
  <c r="O63" i="14"/>
  <c r="M63" i="14"/>
  <c r="L63" i="14"/>
  <c r="K63" i="14"/>
  <c r="H63" i="14"/>
  <c r="G63" i="14"/>
  <c r="Q62" i="14"/>
  <c r="O62" i="14"/>
  <c r="M62" i="14"/>
  <c r="L62" i="14"/>
  <c r="K62" i="14"/>
  <c r="Q61" i="14"/>
  <c r="O61" i="14"/>
  <c r="M61" i="14"/>
  <c r="L61" i="14"/>
  <c r="K61" i="14"/>
  <c r="H61" i="14"/>
  <c r="G61" i="14"/>
  <c r="Q60" i="14"/>
  <c r="O60" i="14"/>
  <c r="M60" i="14"/>
  <c r="L60" i="14"/>
  <c r="K60" i="14"/>
  <c r="H60" i="14"/>
  <c r="G60" i="14"/>
  <c r="Q59" i="14"/>
  <c r="O59" i="14"/>
  <c r="M59" i="14"/>
  <c r="L59" i="14"/>
  <c r="K59" i="14"/>
  <c r="Q58" i="14"/>
  <c r="O58" i="14"/>
  <c r="M58" i="14"/>
  <c r="L58" i="14"/>
  <c r="K58" i="14"/>
  <c r="S63" i="13"/>
  <c r="AF63" i="13" s="1"/>
  <c r="S62" i="13"/>
  <c r="AF62" i="13"/>
  <c r="S61" i="13"/>
  <c r="AF61" i="13" s="1"/>
  <c r="S60" i="13"/>
  <c r="AF60" i="13" s="1"/>
  <c r="S59" i="13"/>
  <c r="S58" i="13"/>
  <c r="AF58" i="13" s="1"/>
  <c r="Q63" i="13"/>
  <c r="O63" i="13"/>
  <c r="M63" i="13"/>
  <c r="L63" i="13"/>
  <c r="K63" i="13"/>
  <c r="Q62" i="13"/>
  <c r="O62" i="13"/>
  <c r="M62" i="13"/>
  <c r="L62" i="13"/>
  <c r="K62" i="13"/>
  <c r="H62" i="13"/>
  <c r="G62" i="13"/>
  <c r="Q61" i="13"/>
  <c r="O61" i="13"/>
  <c r="M61" i="13"/>
  <c r="L61" i="13"/>
  <c r="K61" i="13"/>
  <c r="H61" i="13"/>
  <c r="G61" i="13"/>
  <c r="Q60" i="13"/>
  <c r="O60" i="13"/>
  <c r="M60" i="13"/>
  <c r="L60" i="13"/>
  <c r="K60" i="13"/>
  <c r="H60" i="13"/>
  <c r="G60" i="13"/>
  <c r="Q59" i="13"/>
  <c r="O59" i="13"/>
  <c r="M59" i="13"/>
  <c r="L59" i="13"/>
  <c r="K59" i="13"/>
  <c r="H59" i="13"/>
  <c r="G59" i="13"/>
  <c r="Q58" i="13"/>
  <c r="O58" i="13"/>
  <c r="M58" i="13"/>
  <c r="L58" i="13"/>
  <c r="K58" i="13"/>
  <c r="H58" i="13"/>
  <c r="G58" i="13"/>
  <c r="S63" i="12"/>
  <c r="S62" i="12"/>
  <c r="AF62" i="12" s="1"/>
  <c r="S61" i="12"/>
  <c r="AF61" i="12" s="1"/>
  <c r="S60" i="12"/>
  <c r="S59" i="12"/>
  <c r="AF59" i="12" s="1"/>
  <c r="S58" i="12"/>
  <c r="AF58" i="12"/>
  <c r="Q63" i="12"/>
  <c r="O63" i="12"/>
  <c r="M63" i="12"/>
  <c r="L63" i="12"/>
  <c r="K63" i="12"/>
  <c r="H63" i="12"/>
  <c r="G63" i="12"/>
  <c r="Q62" i="12"/>
  <c r="O62" i="12"/>
  <c r="M62" i="12"/>
  <c r="L62" i="12"/>
  <c r="K62" i="12"/>
  <c r="Q61" i="12"/>
  <c r="O61" i="12"/>
  <c r="M61" i="12"/>
  <c r="L61" i="12"/>
  <c r="K61" i="12"/>
  <c r="H61" i="12"/>
  <c r="Q60" i="12"/>
  <c r="O60" i="12"/>
  <c r="M60" i="12"/>
  <c r="L60" i="12"/>
  <c r="K60" i="12"/>
  <c r="H60" i="12"/>
  <c r="G60" i="12"/>
  <c r="Q59" i="12"/>
  <c r="O59" i="12"/>
  <c r="M59" i="12"/>
  <c r="L59" i="12"/>
  <c r="K59" i="12"/>
  <c r="H59" i="12"/>
  <c r="G59" i="12"/>
  <c r="Q58" i="12"/>
  <c r="O58" i="12"/>
  <c r="M58" i="12"/>
  <c r="L58" i="12"/>
  <c r="K58" i="12"/>
  <c r="S63" i="11"/>
  <c r="AF63" i="11" s="1"/>
  <c r="S62" i="11"/>
  <c r="S61" i="11"/>
  <c r="AF61" i="11"/>
  <c r="S60" i="11"/>
  <c r="AF60" i="11" s="1"/>
  <c r="S59" i="11"/>
  <c r="AF59" i="11" s="1"/>
  <c r="S58" i="11"/>
  <c r="AF58" i="11" s="1"/>
  <c r="Q63" i="11"/>
  <c r="O63" i="11"/>
  <c r="M63" i="11"/>
  <c r="L63" i="11"/>
  <c r="K63" i="11"/>
  <c r="Q62" i="11"/>
  <c r="O62" i="11"/>
  <c r="M62" i="11"/>
  <c r="L62" i="11"/>
  <c r="K62" i="11"/>
  <c r="H62" i="11"/>
  <c r="G62" i="11"/>
  <c r="Q61" i="11"/>
  <c r="O61" i="11"/>
  <c r="M61" i="11"/>
  <c r="L61" i="11"/>
  <c r="K61" i="11"/>
  <c r="H61" i="11"/>
  <c r="G61" i="11"/>
  <c r="Q60" i="11"/>
  <c r="O60" i="11"/>
  <c r="M60" i="11"/>
  <c r="L60" i="11"/>
  <c r="K60" i="11"/>
  <c r="H60" i="11"/>
  <c r="G60" i="11"/>
  <c r="Q59" i="11"/>
  <c r="O59" i="11"/>
  <c r="M59" i="11"/>
  <c r="L59" i="11"/>
  <c r="K59" i="11"/>
  <c r="H59" i="11"/>
  <c r="G59" i="11"/>
  <c r="Q58" i="11"/>
  <c r="O58" i="11"/>
  <c r="M58" i="11"/>
  <c r="L58" i="11"/>
  <c r="K58" i="11"/>
  <c r="H58" i="11"/>
  <c r="G58" i="11"/>
  <c r="S63" i="10"/>
  <c r="AF63" i="10" s="1"/>
  <c r="S62" i="10"/>
  <c r="AF62" i="10" s="1"/>
  <c r="S61" i="10"/>
  <c r="AF61" i="10" s="1"/>
  <c r="S60" i="10"/>
  <c r="AF60" i="10" s="1"/>
  <c r="S59" i="10"/>
  <c r="AF59" i="10"/>
  <c r="S58" i="10"/>
  <c r="Q63" i="10"/>
  <c r="O63" i="10"/>
  <c r="M63" i="10"/>
  <c r="L63" i="10"/>
  <c r="K63" i="10"/>
  <c r="H63" i="10"/>
  <c r="G63" i="10"/>
  <c r="Q62" i="10"/>
  <c r="O62" i="10"/>
  <c r="M62" i="10"/>
  <c r="L62" i="10"/>
  <c r="K62" i="10"/>
  <c r="H62" i="10"/>
  <c r="G62" i="10"/>
  <c r="Q61" i="10"/>
  <c r="O61" i="10"/>
  <c r="M61" i="10"/>
  <c r="L61" i="10"/>
  <c r="K61" i="10"/>
  <c r="H61" i="10"/>
  <c r="G61" i="10"/>
  <c r="Q60" i="10"/>
  <c r="O60" i="10"/>
  <c r="M60" i="10"/>
  <c r="L60" i="10"/>
  <c r="K60" i="10"/>
  <c r="H60" i="10"/>
  <c r="G60" i="10"/>
  <c r="Q59" i="10"/>
  <c r="O59" i="10"/>
  <c r="M59" i="10"/>
  <c r="L59" i="10"/>
  <c r="K59" i="10"/>
  <c r="H59" i="10"/>
  <c r="G59" i="10"/>
  <c r="Q58" i="10"/>
  <c r="O58" i="10"/>
  <c r="M58" i="10"/>
  <c r="L58" i="10"/>
  <c r="K58" i="10"/>
  <c r="H58" i="10"/>
  <c r="G58" i="10"/>
  <c r="S63" i="9"/>
  <c r="AF63" i="9" s="1"/>
  <c r="S62" i="9"/>
  <c r="AF62" i="9"/>
  <c r="S61" i="9"/>
  <c r="S60" i="9"/>
  <c r="AF60" i="9" s="1"/>
  <c r="S59" i="9"/>
  <c r="AF59" i="9"/>
  <c r="S58" i="9"/>
  <c r="AF58" i="9" s="1"/>
  <c r="Q63" i="9"/>
  <c r="O63" i="9"/>
  <c r="M63" i="9"/>
  <c r="L63" i="9"/>
  <c r="K63" i="9"/>
  <c r="H63" i="9"/>
  <c r="G63" i="9"/>
  <c r="Q62" i="9"/>
  <c r="O62" i="9"/>
  <c r="M62" i="9"/>
  <c r="L62" i="9"/>
  <c r="K62" i="9"/>
  <c r="H62" i="9"/>
  <c r="G62" i="9"/>
  <c r="Q61" i="9"/>
  <c r="O61" i="9"/>
  <c r="M61" i="9"/>
  <c r="L61" i="9"/>
  <c r="K61" i="9"/>
  <c r="H61" i="9"/>
  <c r="G61" i="9"/>
  <c r="Q60" i="9"/>
  <c r="O60" i="9"/>
  <c r="M60" i="9"/>
  <c r="L60" i="9"/>
  <c r="K60" i="9"/>
  <c r="H60" i="9"/>
  <c r="G60" i="9"/>
  <c r="Q59" i="9"/>
  <c r="O59" i="9"/>
  <c r="M59" i="9"/>
  <c r="L59" i="9"/>
  <c r="K59" i="9"/>
  <c r="H59" i="9"/>
  <c r="G59" i="9"/>
  <c r="Q58" i="9"/>
  <c r="O58" i="9"/>
  <c r="M58" i="9"/>
  <c r="L58" i="9"/>
  <c r="K58" i="9"/>
  <c r="S63" i="8"/>
  <c r="AF63" i="8" s="1"/>
  <c r="S62" i="8"/>
  <c r="S61" i="8"/>
  <c r="AF61" i="8" s="1"/>
  <c r="S60" i="8"/>
  <c r="AF60" i="8" s="1"/>
  <c r="S59" i="8"/>
  <c r="AF59" i="8" s="1"/>
  <c r="S58" i="8"/>
  <c r="AF58" i="8" s="1"/>
  <c r="Q63" i="8"/>
  <c r="O63" i="8"/>
  <c r="M63" i="8"/>
  <c r="L63" i="8"/>
  <c r="K63" i="8"/>
  <c r="H63" i="8"/>
  <c r="G63" i="8"/>
  <c r="Q62" i="8"/>
  <c r="O62" i="8"/>
  <c r="M62" i="8"/>
  <c r="L62" i="8"/>
  <c r="K62" i="8"/>
  <c r="H62" i="8"/>
  <c r="G62" i="8"/>
  <c r="Q61" i="8"/>
  <c r="O61" i="8"/>
  <c r="M61" i="8"/>
  <c r="L61" i="8"/>
  <c r="K61" i="8"/>
  <c r="H61" i="8"/>
  <c r="G61" i="8"/>
  <c r="Q60" i="8"/>
  <c r="O60" i="8"/>
  <c r="M60" i="8"/>
  <c r="L60" i="8"/>
  <c r="K60" i="8"/>
  <c r="Q59" i="8"/>
  <c r="O59" i="8"/>
  <c r="M59" i="8"/>
  <c r="L59" i="8"/>
  <c r="K59" i="8"/>
  <c r="H59" i="8"/>
  <c r="G59" i="8"/>
  <c r="Q58" i="8"/>
  <c r="O58" i="8"/>
  <c r="M58" i="8"/>
  <c r="L58" i="8"/>
  <c r="K58" i="8"/>
  <c r="S63" i="7"/>
  <c r="AF63" i="7" s="1"/>
  <c r="S62" i="7"/>
  <c r="AF62" i="7" s="1"/>
  <c r="S61" i="7"/>
  <c r="AF61" i="7" s="1"/>
  <c r="S60" i="7"/>
  <c r="AF60" i="7" s="1"/>
  <c r="S59" i="7"/>
  <c r="AF59" i="7" s="1"/>
  <c r="S58" i="7"/>
  <c r="AF58" i="7" s="1"/>
  <c r="Q63" i="7"/>
  <c r="O63" i="7"/>
  <c r="M63" i="7"/>
  <c r="L63" i="7"/>
  <c r="K63" i="7"/>
  <c r="H63" i="7"/>
  <c r="G63" i="7"/>
  <c r="Q62" i="7"/>
  <c r="O62" i="7"/>
  <c r="M62" i="7"/>
  <c r="L62" i="7"/>
  <c r="K62" i="7"/>
  <c r="Q61" i="7"/>
  <c r="O61" i="7"/>
  <c r="M61" i="7"/>
  <c r="L61" i="7"/>
  <c r="K61" i="7"/>
  <c r="H61" i="7"/>
  <c r="G61" i="7"/>
  <c r="Q60" i="7"/>
  <c r="O60" i="7"/>
  <c r="M60" i="7"/>
  <c r="L60" i="7"/>
  <c r="K60" i="7"/>
  <c r="Q59" i="7"/>
  <c r="O59" i="7"/>
  <c r="M59" i="7"/>
  <c r="L59" i="7"/>
  <c r="K59" i="7"/>
  <c r="H59" i="7"/>
  <c r="G59" i="7"/>
  <c r="Q58" i="7"/>
  <c r="O58" i="7"/>
  <c r="M58" i="7"/>
  <c r="L58" i="7"/>
  <c r="K58" i="7"/>
  <c r="H58" i="7"/>
  <c r="G58" i="7"/>
  <c r="S57" i="16"/>
  <c r="AF57" i="16"/>
  <c r="S56" i="16"/>
  <c r="T56" i="16" s="1"/>
  <c r="S55" i="16"/>
  <c r="AF55" i="16" s="1"/>
  <c r="S54" i="16"/>
  <c r="AF54" i="16" s="1"/>
  <c r="S53" i="16"/>
  <c r="AF53" i="16"/>
  <c r="Q57" i="16"/>
  <c r="O57" i="16"/>
  <c r="M57" i="16"/>
  <c r="L57" i="16"/>
  <c r="K57" i="16"/>
  <c r="H57" i="16"/>
  <c r="G57" i="16"/>
  <c r="Q56" i="16"/>
  <c r="O56" i="16"/>
  <c r="M56" i="16"/>
  <c r="L56" i="16"/>
  <c r="K56" i="16"/>
  <c r="H56" i="16"/>
  <c r="G56" i="16"/>
  <c r="Q55" i="16"/>
  <c r="O55" i="16"/>
  <c r="M55" i="16"/>
  <c r="L55" i="16"/>
  <c r="K55" i="16"/>
  <c r="Q54" i="16"/>
  <c r="O54" i="16"/>
  <c r="M54" i="16"/>
  <c r="L54" i="16"/>
  <c r="K54" i="16"/>
  <c r="H54" i="16"/>
  <c r="G54" i="16"/>
  <c r="Q53" i="16"/>
  <c r="O53" i="16"/>
  <c r="M53" i="16"/>
  <c r="L53" i="16"/>
  <c r="K53" i="16"/>
  <c r="H53" i="16"/>
  <c r="G53" i="16"/>
  <c r="S57" i="15"/>
  <c r="AF57" i="15" s="1"/>
  <c r="S56" i="15"/>
  <c r="AF56" i="15" s="1"/>
  <c r="S55" i="15"/>
  <c r="S54" i="15"/>
  <c r="AF54" i="15" s="1"/>
  <c r="S53" i="15"/>
  <c r="Q57" i="15"/>
  <c r="O57" i="15"/>
  <c r="M57" i="15"/>
  <c r="L57" i="15"/>
  <c r="K57" i="15"/>
  <c r="H57" i="15"/>
  <c r="G57" i="15"/>
  <c r="Q56" i="15"/>
  <c r="O56" i="15"/>
  <c r="M56" i="15"/>
  <c r="L56" i="15"/>
  <c r="K56" i="15"/>
  <c r="Q55" i="15"/>
  <c r="O55" i="15"/>
  <c r="M55" i="15"/>
  <c r="L55" i="15"/>
  <c r="K55" i="15"/>
  <c r="H55" i="15"/>
  <c r="G55" i="15"/>
  <c r="Q54" i="15"/>
  <c r="O54" i="15"/>
  <c r="M54" i="15"/>
  <c r="L54" i="15"/>
  <c r="K54" i="15"/>
  <c r="H54" i="15"/>
  <c r="G54" i="15"/>
  <c r="Q53" i="15"/>
  <c r="O53" i="15"/>
  <c r="M53" i="15"/>
  <c r="L53" i="15"/>
  <c r="K53" i="15"/>
  <c r="H53" i="15"/>
  <c r="G53" i="15"/>
  <c r="S57" i="14"/>
  <c r="AF57" i="14" s="1"/>
  <c r="S56" i="14"/>
  <c r="AF56" i="14" s="1"/>
  <c r="S55" i="14"/>
  <c r="AF55" i="14" s="1"/>
  <c r="S54" i="14"/>
  <c r="AF54" i="14" s="1"/>
  <c r="S53" i="14"/>
  <c r="Q57" i="14"/>
  <c r="O57" i="14"/>
  <c r="M57" i="14"/>
  <c r="L57" i="14"/>
  <c r="K57" i="14"/>
  <c r="H57" i="14"/>
  <c r="G57" i="14"/>
  <c r="Q56" i="14"/>
  <c r="O56" i="14"/>
  <c r="M56" i="14"/>
  <c r="L56" i="14"/>
  <c r="K56" i="14"/>
  <c r="H56" i="14"/>
  <c r="G56" i="14"/>
  <c r="Q55" i="14"/>
  <c r="O55" i="14"/>
  <c r="M55" i="14"/>
  <c r="L55" i="14"/>
  <c r="K55" i="14"/>
  <c r="H55" i="14"/>
  <c r="G55" i="14"/>
  <c r="Q54" i="14"/>
  <c r="O54" i="14"/>
  <c r="M54" i="14"/>
  <c r="L54" i="14"/>
  <c r="K54" i="14"/>
  <c r="H54" i="14"/>
  <c r="G54" i="14"/>
  <c r="Q53" i="14"/>
  <c r="O53" i="14"/>
  <c r="M53" i="14"/>
  <c r="L53" i="14"/>
  <c r="K53" i="14"/>
  <c r="S57" i="13"/>
  <c r="AF57" i="13" s="1"/>
  <c r="S56" i="13"/>
  <c r="AF56" i="13"/>
  <c r="S55" i="13"/>
  <c r="AF55" i="13" s="1"/>
  <c r="S54" i="13"/>
  <c r="S53" i="13"/>
  <c r="AF53" i="13" s="1"/>
  <c r="Q57" i="13"/>
  <c r="O57" i="13"/>
  <c r="M57" i="13"/>
  <c r="L57" i="13"/>
  <c r="K57" i="13"/>
  <c r="H57" i="13"/>
  <c r="G57" i="13"/>
  <c r="Q56" i="13"/>
  <c r="O56" i="13"/>
  <c r="M56" i="13"/>
  <c r="L56" i="13"/>
  <c r="K56" i="13"/>
  <c r="H56" i="13"/>
  <c r="G56" i="13"/>
  <c r="Q55" i="13"/>
  <c r="O55" i="13"/>
  <c r="M55" i="13"/>
  <c r="L55" i="13"/>
  <c r="K55" i="13"/>
  <c r="Q54" i="13"/>
  <c r="O54" i="13"/>
  <c r="M54" i="13"/>
  <c r="L54" i="13"/>
  <c r="K54" i="13"/>
  <c r="H54" i="13"/>
  <c r="G54" i="13"/>
  <c r="Q53" i="13"/>
  <c r="O53" i="13"/>
  <c r="M53" i="13"/>
  <c r="L53" i="13"/>
  <c r="K53" i="13"/>
  <c r="H53" i="13"/>
  <c r="G53" i="13"/>
  <c r="S57" i="12"/>
  <c r="AF57" i="12" s="1"/>
  <c r="S56" i="12"/>
  <c r="AF56" i="12" s="1"/>
  <c r="S55" i="12"/>
  <c r="AF55" i="12"/>
  <c r="S54" i="12"/>
  <c r="S53" i="12"/>
  <c r="AF53" i="12" s="1"/>
  <c r="Q57" i="12"/>
  <c r="O57" i="12"/>
  <c r="M57" i="12"/>
  <c r="L57" i="12"/>
  <c r="K57" i="12"/>
  <c r="H57" i="12"/>
  <c r="G57" i="12"/>
  <c r="Q56" i="12"/>
  <c r="O56" i="12"/>
  <c r="M56" i="12"/>
  <c r="L56" i="12"/>
  <c r="K56" i="12"/>
  <c r="H56" i="12"/>
  <c r="G56" i="12"/>
  <c r="Q55" i="12"/>
  <c r="O55" i="12"/>
  <c r="M55" i="12"/>
  <c r="L55" i="12"/>
  <c r="K55" i="12"/>
  <c r="H55" i="12"/>
  <c r="G55" i="12"/>
  <c r="Q54" i="12"/>
  <c r="O54" i="12"/>
  <c r="M54" i="12"/>
  <c r="L54" i="12"/>
  <c r="K54" i="12"/>
  <c r="H54" i="12"/>
  <c r="G54" i="12"/>
  <c r="Q53" i="12"/>
  <c r="O53" i="12"/>
  <c r="M53" i="12"/>
  <c r="L53" i="12"/>
  <c r="K53" i="12"/>
  <c r="H53" i="12"/>
  <c r="G53" i="12"/>
  <c r="S57" i="11"/>
  <c r="AF57" i="11" s="1"/>
  <c r="S56" i="11"/>
  <c r="S55" i="11"/>
  <c r="AF55" i="11"/>
  <c r="S54" i="11"/>
  <c r="AF54" i="11" s="1"/>
  <c r="S53" i="11"/>
  <c r="AF53" i="11" s="1"/>
  <c r="Q57" i="11"/>
  <c r="O57" i="11"/>
  <c r="M57" i="11"/>
  <c r="L57" i="11"/>
  <c r="K57" i="11"/>
  <c r="H57" i="11"/>
  <c r="G57" i="11"/>
  <c r="Q56" i="11"/>
  <c r="O56" i="11"/>
  <c r="M56" i="11"/>
  <c r="L56" i="11"/>
  <c r="K56" i="11"/>
  <c r="H56" i="11"/>
  <c r="G56" i="11"/>
  <c r="Q55" i="11"/>
  <c r="O55" i="11"/>
  <c r="M55" i="11"/>
  <c r="L55" i="11"/>
  <c r="K55" i="11"/>
  <c r="H55" i="11"/>
  <c r="G55" i="11"/>
  <c r="Q54" i="11"/>
  <c r="O54" i="11"/>
  <c r="M54" i="11"/>
  <c r="L54" i="11"/>
  <c r="K54" i="11"/>
  <c r="H54" i="11"/>
  <c r="G54" i="11"/>
  <c r="Q53" i="11"/>
  <c r="O53" i="11"/>
  <c r="M53" i="11"/>
  <c r="L53" i="11"/>
  <c r="K53" i="11"/>
  <c r="H53" i="11"/>
  <c r="G53" i="11"/>
  <c r="S57" i="10"/>
  <c r="AF57" i="10" s="1"/>
  <c r="S56" i="10"/>
  <c r="AF56" i="10" s="1"/>
  <c r="S55" i="10"/>
  <c r="AF55" i="10" s="1"/>
  <c r="S54" i="10"/>
  <c r="AF54" i="10" s="1"/>
  <c r="S53" i="10"/>
  <c r="AF53" i="10" s="1"/>
  <c r="Q57" i="10"/>
  <c r="O57" i="10"/>
  <c r="M57" i="10"/>
  <c r="L57" i="10"/>
  <c r="K57" i="10"/>
  <c r="H57" i="10"/>
  <c r="G57" i="10"/>
  <c r="Q56" i="10"/>
  <c r="O56" i="10"/>
  <c r="M56" i="10"/>
  <c r="L56" i="10"/>
  <c r="K56" i="10"/>
  <c r="H56" i="10"/>
  <c r="G56" i="10"/>
  <c r="Q55" i="10"/>
  <c r="O55" i="10"/>
  <c r="M55" i="10"/>
  <c r="L55" i="10"/>
  <c r="K55" i="10"/>
  <c r="H55" i="10"/>
  <c r="G55" i="10"/>
  <c r="Q54" i="10"/>
  <c r="O54" i="10"/>
  <c r="M54" i="10"/>
  <c r="L54" i="10"/>
  <c r="K54" i="10"/>
  <c r="H54" i="10"/>
  <c r="G54" i="10"/>
  <c r="Q53" i="10"/>
  <c r="O53" i="10"/>
  <c r="M53" i="10"/>
  <c r="L53" i="10"/>
  <c r="K53" i="10"/>
  <c r="H53" i="10"/>
  <c r="G53" i="10"/>
  <c r="S57" i="9"/>
  <c r="AF57" i="9" s="1"/>
  <c r="S56" i="9"/>
  <c r="AF56" i="9" s="1"/>
  <c r="S55" i="9"/>
  <c r="AF55" i="9"/>
  <c r="S54" i="9"/>
  <c r="AF54" i="9" s="1"/>
  <c r="S53" i="9"/>
  <c r="AF53" i="9" s="1"/>
  <c r="Q57" i="9"/>
  <c r="O57" i="9"/>
  <c r="M57" i="9"/>
  <c r="L57" i="9"/>
  <c r="K57" i="9"/>
  <c r="H57" i="9"/>
  <c r="G57" i="9"/>
  <c r="Q56" i="9"/>
  <c r="O56" i="9"/>
  <c r="M56" i="9"/>
  <c r="L56" i="9"/>
  <c r="K56" i="9"/>
  <c r="H56" i="9"/>
  <c r="G56" i="9"/>
  <c r="Q55" i="9"/>
  <c r="O55" i="9"/>
  <c r="M55" i="9"/>
  <c r="L55" i="9"/>
  <c r="K55" i="9"/>
  <c r="H55" i="9"/>
  <c r="G55" i="9"/>
  <c r="Q54" i="9"/>
  <c r="O54" i="9"/>
  <c r="M54" i="9"/>
  <c r="L54" i="9"/>
  <c r="K54" i="9"/>
  <c r="H54" i="9"/>
  <c r="G54" i="9"/>
  <c r="Q53" i="9"/>
  <c r="O53" i="9"/>
  <c r="M53" i="9"/>
  <c r="L53" i="9"/>
  <c r="K53" i="9"/>
  <c r="H53" i="9"/>
  <c r="G53" i="9"/>
  <c r="S57" i="8"/>
  <c r="AF57" i="8"/>
  <c r="S56" i="8"/>
  <c r="S55" i="8"/>
  <c r="AF55" i="8" s="1"/>
  <c r="S54" i="8"/>
  <c r="AF54" i="8" s="1"/>
  <c r="S53" i="8"/>
  <c r="AF53" i="8" s="1"/>
  <c r="Q57" i="8"/>
  <c r="O57" i="8"/>
  <c r="M57" i="8"/>
  <c r="L57" i="8"/>
  <c r="K57" i="8"/>
  <c r="H57" i="8"/>
  <c r="G57" i="8"/>
  <c r="Q56" i="8"/>
  <c r="O56" i="8"/>
  <c r="M56" i="8"/>
  <c r="L56" i="8"/>
  <c r="K56" i="8"/>
  <c r="H56" i="8"/>
  <c r="G56" i="8"/>
  <c r="Q55" i="8"/>
  <c r="O55" i="8"/>
  <c r="M55" i="8"/>
  <c r="L55" i="8"/>
  <c r="K55" i="8"/>
  <c r="H55" i="8"/>
  <c r="G55" i="8"/>
  <c r="Q54" i="8"/>
  <c r="O54" i="8"/>
  <c r="M54" i="8"/>
  <c r="L54" i="8"/>
  <c r="K54" i="8"/>
  <c r="H54" i="8"/>
  <c r="G54" i="8"/>
  <c r="Q53" i="8"/>
  <c r="O53" i="8"/>
  <c r="M53" i="8"/>
  <c r="L53" i="8"/>
  <c r="K53" i="8"/>
  <c r="H53" i="8"/>
  <c r="G53" i="8"/>
  <c r="S57" i="7"/>
  <c r="AF57" i="7" s="1"/>
  <c r="S56" i="7"/>
  <c r="AF56" i="7" s="1"/>
  <c r="S55" i="7"/>
  <c r="AF55" i="7" s="1"/>
  <c r="S54" i="7"/>
  <c r="AF54" i="7" s="1"/>
  <c r="S53" i="7"/>
  <c r="AF53" i="7"/>
  <c r="Q57" i="7"/>
  <c r="O57" i="7"/>
  <c r="M57" i="7"/>
  <c r="L57" i="7"/>
  <c r="K57" i="7"/>
  <c r="H57" i="7"/>
  <c r="G57" i="7"/>
  <c r="Q56" i="7"/>
  <c r="O56" i="7"/>
  <c r="M56" i="7"/>
  <c r="L56" i="7"/>
  <c r="K56" i="7"/>
  <c r="H56" i="7"/>
  <c r="G56" i="7"/>
  <c r="Q55" i="7"/>
  <c r="O55" i="7"/>
  <c r="M55" i="7"/>
  <c r="L55" i="7"/>
  <c r="K55" i="7"/>
  <c r="H55" i="7"/>
  <c r="G55" i="7"/>
  <c r="Q54" i="7"/>
  <c r="O54" i="7"/>
  <c r="M54" i="7"/>
  <c r="L54" i="7"/>
  <c r="K54" i="7"/>
  <c r="Q53" i="7"/>
  <c r="O53" i="7"/>
  <c r="M53" i="7"/>
  <c r="L53" i="7"/>
  <c r="K53" i="7"/>
  <c r="H53" i="7"/>
  <c r="G53" i="7"/>
  <c r="S52" i="16"/>
  <c r="S51" i="16"/>
  <c r="AF51" i="16" s="1"/>
  <c r="S50" i="16"/>
  <c r="AF50" i="16" s="1"/>
  <c r="S49" i="16"/>
  <c r="AF49" i="16" s="1"/>
  <c r="S48" i="16"/>
  <c r="AF48" i="16"/>
  <c r="Q52" i="16"/>
  <c r="O52" i="16"/>
  <c r="M52" i="16"/>
  <c r="L52" i="16"/>
  <c r="K52" i="16"/>
  <c r="H52" i="16"/>
  <c r="G52" i="16"/>
  <c r="Q51" i="16"/>
  <c r="O51" i="16"/>
  <c r="M51" i="16"/>
  <c r="L51" i="16"/>
  <c r="K51" i="16"/>
  <c r="H51" i="16"/>
  <c r="G51" i="16"/>
  <c r="Q50" i="16"/>
  <c r="O50" i="16"/>
  <c r="M50" i="16"/>
  <c r="L50" i="16"/>
  <c r="K50" i="16"/>
  <c r="Q49" i="16"/>
  <c r="O49" i="16"/>
  <c r="M49" i="16"/>
  <c r="L49" i="16"/>
  <c r="K49" i="16"/>
  <c r="H49" i="16"/>
  <c r="G49" i="16"/>
  <c r="Q48" i="16"/>
  <c r="O48" i="16"/>
  <c r="M48" i="16"/>
  <c r="L48" i="16"/>
  <c r="K48" i="16"/>
  <c r="H48" i="16"/>
  <c r="G48" i="16"/>
  <c r="S52" i="15"/>
  <c r="AF52" i="15" s="1"/>
  <c r="S51" i="15"/>
  <c r="S50" i="15"/>
  <c r="AF50" i="15" s="1"/>
  <c r="S49" i="15"/>
  <c r="AF49" i="15" s="1"/>
  <c r="S48" i="15"/>
  <c r="AF48" i="15"/>
  <c r="Q52" i="15"/>
  <c r="O52" i="15"/>
  <c r="M52" i="15"/>
  <c r="L52" i="15"/>
  <c r="K52" i="15"/>
  <c r="K81" i="15" s="1"/>
  <c r="E130" i="15" s="1"/>
  <c r="H52" i="15"/>
  <c r="G52" i="15"/>
  <c r="Q51" i="15"/>
  <c r="O51" i="15"/>
  <c r="M51" i="15"/>
  <c r="L51" i="15"/>
  <c r="K51" i="15"/>
  <c r="H51" i="15"/>
  <c r="G51" i="15"/>
  <c r="Q50" i="15"/>
  <c r="O50" i="15"/>
  <c r="M50" i="15"/>
  <c r="L50" i="15"/>
  <c r="K50" i="15"/>
  <c r="Q49" i="15"/>
  <c r="O49" i="15"/>
  <c r="M49" i="15"/>
  <c r="L49" i="15"/>
  <c r="K49" i="15"/>
  <c r="H49" i="15"/>
  <c r="G49" i="15"/>
  <c r="Q48" i="15"/>
  <c r="O48" i="15"/>
  <c r="M48" i="15"/>
  <c r="L48" i="15"/>
  <c r="K48" i="15"/>
  <c r="H48" i="15"/>
  <c r="G48" i="15"/>
  <c r="S52" i="14"/>
  <c r="AF52" i="14" s="1"/>
  <c r="S51" i="14"/>
  <c r="AF51" i="14" s="1"/>
  <c r="S50" i="14"/>
  <c r="AF50" i="14"/>
  <c r="S49" i="14"/>
  <c r="S48" i="14"/>
  <c r="AF48" i="14" s="1"/>
  <c r="Q52" i="14"/>
  <c r="O52" i="14"/>
  <c r="M52" i="14"/>
  <c r="L52" i="14"/>
  <c r="K52" i="14"/>
  <c r="H52" i="14"/>
  <c r="G52" i="14"/>
  <c r="Q51" i="14"/>
  <c r="O51" i="14"/>
  <c r="M51" i="14"/>
  <c r="L51" i="14"/>
  <c r="K51" i="14"/>
  <c r="H51" i="14"/>
  <c r="G51" i="14"/>
  <c r="Q50" i="14"/>
  <c r="O50" i="14"/>
  <c r="M50" i="14"/>
  <c r="L50" i="14"/>
  <c r="K50" i="14"/>
  <c r="H50" i="14"/>
  <c r="G50" i="14"/>
  <c r="Q49" i="14"/>
  <c r="O49" i="14"/>
  <c r="M49" i="14"/>
  <c r="L49" i="14"/>
  <c r="K49" i="14"/>
  <c r="H49" i="14"/>
  <c r="G49" i="14"/>
  <c r="Q48" i="14"/>
  <c r="O48" i="14"/>
  <c r="M48" i="14"/>
  <c r="L48" i="14"/>
  <c r="K48" i="14"/>
  <c r="H48" i="14"/>
  <c r="G48" i="14"/>
  <c r="S52" i="13"/>
  <c r="AF52" i="13"/>
  <c r="S51" i="13"/>
  <c r="S50" i="13"/>
  <c r="AF50" i="13"/>
  <c r="S49" i="13"/>
  <c r="AF49" i="13" s="1"/>
  <c r="S48" i="13"/>
  <c r="AF48" i="13"/>
  <c r="Q52" i="13"/>
  <c r="O52" i="13"/>
  <c r="M52" i="13"/>
  <c r="L52" i="13"/>
  <c r="K52" i="13"/>
  <c r="H52" i="13"/>
  <c r="G52" i="13"/>
  <c r="Q51" i="13"/>
  <c r="O51" i="13"/>
  <c r="M51" i="13"/>
  <c r="L51" i="13"/>
  <c r="K51" i="13"/>
  <c r="Q50" i="13"/>
  <c r="O50" i="13"/>
  <c r="M50" i="13"/>
  <c r="L50" i="13"/>
  <c r="K50" i="13"/>
  <c r="H50" i="13"/>
  <c r="G50" i="13"/>
  <c r="Q49" i="13"/>
  <c r="O49" i="13"/>
  <c r="M49" i="13"/>
  <c r="L49" i="13"/>
  <c r="K49" i="13"/>
  <c r="H49" i="13"/>
  <c r="G49" i="13"/>
  <c r="Q48" i="13"/>
  <c r="O48" i="13"/>
  <c r="M48" i="13"/>
  <c r="L48" i="13"/>
  <c r="K48" i="13"/>
  <c r="H48" i="13"/>
  <c r="G48" i="13"/>
  <c r="S52" i="12"/>
  <c r="AF52" i="12" s="1"/>
  <c r="S51" i="12"/>
  <c r="AF51" i="12" s="1"/>
  <c r="S50" i="12"/>
  <c r="AF50" i="12"/>
  <c r="S49" i="12"/>
  <c r="AF49" i="12" s="1"/>
  <c r="S48" i="12"/>
  <c r="AF48" i="12" s="1"/>
  <c r="Q52" i="12"/>
  <c r="O52" i="12"/>
  <c r="M52" i="12"/>
  <c r="L52" i="12"/>
  <c r="K52" i="12"/>
  <c r="H52" i="12"/>
  <c r="G52" i="12"/>
  <c r="Q51" i="12"/>
  <c r="O51" i="12"/>
  <c r="M51" i="12"/>
  <c r="L51" i="12"/>
  <c r="K51" i="12"/>
  <c r="Q50" i="12"/>
  <c r="O50" i="12"/>
  <c r="M50" i="12"/>
  <c r="L50" i="12"/>
  <c r="K50" i="12"/>
  <c r="Q49" i="12"/>
  <c r="O49" i="12"/>
  <c r="M49" i="12"/>
  <c r="L49" i="12"/>
  <c r="K49" i="12"/>
  <c r="Q48" i="12"/>
  <c r="O48" i="12"/>
  <c r="M48" i="12"/>
  <c r="L48" i="12"/>
  <c r="K48" i="12"/>
  <c r="H48" i="12"/>
  <c r="G48" i="12"/>
  <c r="S52" i="11"/>
  <c r="AF52" i="11" s="1"/>
  <c r="S51" i="11"/>
  <c r="AF51" i="11" s="1"/>
  <c r="S50" i="11"/>
  <c r="AF50" i="11" s="1"/>
  <c r="S49" i="11"/>
  <c r="AF49" i="11"/>
  <c r="S48" i="11"/>
  <c r="Q52" i="11"/>
  <c r="O52" i="11"/>
  <c r="M52" i="11"/>
  <c r="L52" i="11"/>
  <c r="K52" i="11"/>
  <c r="H52" i="11"/>
  <c r="G52" i="11"/>
  <c r="Q51" i="11"/>
  <c r="O51" i="11"/>
  <c r="M51" i="11"/>
  <c r="L51" i="11"/>
  <c r="K51" i="11"/>
  <c r="Q50" i="11"/>
  <c r="O50" i="11"/>
  <c r="M50" i="11"/>
  <c r="L50" i="11"/>
  <c r="K50" i="11"/>
  <c r="H50" i="11"/>
  <c r="G50" i="11"/>
  <c r="Q49" i="11"/>
  <c r="O49" i="11"/>
  <c r="M49" i="11"/>
  <c r="L49" i="11"/>
  <c r="K49" i="11"/>
  <c r="G49" i="11"/>
  <c r="Q48" i="11"/>
  <c r="O48" i="11"/>
  <c r="M48" i="11"/>
  <c r="L48" i="11"/>
  <c r="K48" i="11"/>
  <c r="H48" i="11"/>
  <c r="G48" i="11"/>
  <c r="S52" i="10"/>
  <c r="AF52" i="10" s="1"/>
  <c r="S51" i="10"/>
  <c r="AF51" i="10"/>
  <c r="S50" i="10"/>
  <c r="AF50" i="10" s="1"/>
  <c r="S49" i="10"/>
  <c r="S48" i="10"/>
  <c r="AF48" i="10"/>
  <c r="AZ48" i="10" s="1"/>
  <c r="Q52" i="10"/>
  <c r="O52" i="10"/>
  <c r="M52" i="10"/>
  <c r="L52" i="10"/>
  <c r="K52" i="10"/>
  <c r="H52" i="10"/>
  <c r="G52" i="10"/>
  <c r="Q51" i="10"/>
  <c r="O51" i="10"/>
  <c r="M51" i="10"/>
  <c r="L51" i="10"/>
  <c r="K51" i="10"/>
  <c r="H51" i="10"/>
  <c r="G51" i="10"/>
  <c r="Q50" i="10"/>
  <c r="O50" i="10"/>
  <c r="M50" i="10"/>
  <c r="L50" i="10"/>
  <c r="K50" i="10"/>
  <c r="Q49" i="10"/>
  <c r="O49" i="10"/>
  <c r="M49" i="10"/>
  <c r="L49" i="10"/>
  <c r="K49" i="10"/>
  <c r="H49" i="10"/>
  <c r="G49" i="10"/>
  <c r="Q48" i="10"/>
  <c r="O48" i="10"/>
  <c r="M48" i="10"/>
  <c r="L48" i="10"/>
  <c r="K48" i="10"/>
  <c r="H48" i="10"/>
  <c r="S52" i="9"/>
  <c r="AF52" i="9" s="1"/>
  <c r="BA52" i="9" s="1"/>
  <c r="S51" i="9"/>
  <c r="AF51" i="9"/>
  <c r="S50" i="9"/>
  <c r="S49" i="9"/>
  <c r="AF49" i="9" s="1"/>
  <c r="S48" i="9"/>
  <c r="AF48" i="9" s="1"/>
  <c r="Q52" i="9"/>
  <c r="O52" i="9"/>
  <c r="M52" i="9"/>
  <c r="L52" i="9"/>
  <c r="K52" i="9"/>
  <c r="H52" i="9"/>
  <c r="G52" i="9"/>
  <c r="Q51" i="9"/>
  <c r="O51" i="9"/>
  <c r="M51" i="9"/>
  <c r="L51" i="9"/>
  <c r="K51" i="9"/>
  <c r="H51" i="9"/>
  <c r="G51" i="9"/>
  <c r="Q50" i="9"/>
  <c r="O50" i="9"/>
  <c r="M50" i="9"/>
  <c r="L50" i="9"/>
  <c r="K50" i="9"/>
  <c r="H50" i="9"/>
  <c r="G50" i="9"/>
  <c r="Q49" i="9"/>
  <c r="O49" i="9"/>
  <c r="M49" i="9"/>
  <c r="L49" i="9"/>
  <c r="K49" i="9"/>
  <c r="H49" i="9"/>
  <c r="G49" i="9"/>
  <c r="Q48" i="9"/>
  <c r="O48" i="9"/>
  <c r="M48" i="9"/>
  <c r="L48" i="9"/>
  <c r="K48" i="9"/>
  <c r="H48" i="9"/>
  <c r="G48" i="9"/>
  <c r="S52" i="8"/>
  <c r="AF52" i="8" s="1"/>
  <c r="S51" i="8"/>
  <c r="AF51" i="8" s="1"/>
  <c r="S50" i="8"/>
  <c r="AF50" i="8" s="1"/>
  <c r="S49" i="8"/>
  <c r="AF49" i="8" s="1"/>
  <c r="S48" i="8"/>
  <c r="AF48" i="8" s="1"/>
  <c r="Q52" i="8"/>
  <c r="O52" i="8"/>
  <c r="M52" i="8"/>
  <c r="L52" i="8"/>
  <c r="K52" i="8"/>
  <c r="H52" i="8"/>
  <c r="G52" i="8"/>
  <c r="Q51" i="8"/>
  <c r="O51" i="8"/>
  <c r="M51" i="8"/>
  <c r="L51" i="8"/>
  <c r="K51" i="8"/>
  <c r="H51" i="8"/>
  <c r="G51" i="8"/>
  <c r="Q50" i="8"/>
  <c r="O50" i="8"/>
  <c r="M50" i="8"/>
  <c r="L50" i="8"/>
  <c r="K50" i="8"/>
  <c r="H50" i="8"/>
  <c r="G50" i="8"/>
  <c r="Q49" i="8"/>
  <c r="O49" i="8"/>
  <c r="M49" i="8"/>
  <c r="L49" i="8"/>
  <c r="K49" i="8"/>
  <c r="H49" i="8"/>
  <c r="G49" i="8"/>
  <c r="Q48" i="8"/>
  <c r="O48" i="8"/>
  <c r="M48" i="8"/>
  <c r="L48" i="8"/>
  <c r="K48" i="8"/>
  <c r="H48" i="8"/>
  <c r="G48" i="8"/>
  <c r="S52" i="7"/>
  <c r="AF52" i="7"/>
  <c r="S51" i="7"/>
  <c r="AF51" i="7" s="1"/>
  <c r="S50" i="7"/>
  <c r="AF50" i="7" s="1"/>
  <c r="S49" i="7"/>
  <c r="AF49" i="7"/>
  <c r="S48" i="7"/>
  <c r="AF48" i="7"/>
  <c r="AR48" i="7" s="1"/>
  <c r="Q52" i="7"/>
  <c r="O52" i="7"/>
  <c r="M52" i="7"/>
  <c r="L52" i="7"/>
  <c r="K52" i="7"/>
  <c r="H52" i="7"/>
  <c r="G52" i="7"/>
  <c r="Q51" i="7"/>
  <c r="O51" i="7"/>
  <c r="M51" i="7"/>
  <c r="L51" i="7"/>
  <c r="K51" i="7"/>
  <c r="H51" i="7"/>
  <c r="G51" i="7"/>
  <c r="Q50" i="7"/>
  <c r="O50" i="7"/>
  <c r="O81" i="7" s="1"/>
  <c r="K130" i="7" s="1"/>
  <c r="M50" i="7"/>
  <c r="L50" i="7"/>
  <c r="K50" i="7"/>
  <c r="H50" i="7"/>
  <c r="G50" i="7"/>
  <c r="Q49" i="7"/>
  <c r="O49" i="7"/>
  <c r="M49" i="7"/>
  <c r="L49" i="7"/>
  <c r="K49" i="7"/>
  <c r="H49" i="7"/>
  <c r="G49" i="7"/>
  <c r="Q48" i="7"/>
  <c r="O48" i="7"/>
  <c r="M48" i="7"/>
  <c r="L48" i="7"/>
  <c r="K48" i="7"/>
  <c r="H48" i="7"/>
  <c r="G48" i="7"/>
  <c r="S46" i="16"/>
  <c r="AF46" i="16" s="1"/>
  <c r="S45" i="16"/>
  <c r="AF45" i="16" s="1"/>
  <c r="S44" i="16"/>
  <c r="AF44" i="16"/>
  <c r="S43" i="16"/>
  <c r="S42" i="16"/>
  <c r="AF42" i="16" s="1"/>
  <c r="S47" i="16"/>
  <c r="AF47" i="16" s="1"/>
  <c r="Q47" i="16"/>
  <c r="O47" i="16"/>
  <c r="M47" i="16"/>
  <c r="L47" i="16"/>
  <c r="K47" i="16"/>
  <c r="H47" i="16"/>
  <c r="G47" i="16"/>
  <c r="Q46" i="16"/>
  <c r="O46" i="16"/>
  <c r="M46" i="16"/>
  <c r="L46" i="16"/>
  <c r="K46" i="16"/>
  <c r="H46" i="16"/>
  <c r="G46" i="16"/>
  <c r="Q45" i="16"/>
  <c r="O45" i="16"/>
  <c r="M45" i="16"/>
  <c r="L45" i="16"/>
  <c r="K45" i="16"/>
  <c r="H45" i="16"/>
  <c r="Q44" i="16"/>
  <c r="O44" i="16"/>
  <c r="M44" i="16"/>
  <c r="L44" i="16"/>
  <c r="K44" i="16"/>
  <c r="H44" i="16"/>
  <c r="G44" i="16"/>
  <c r="Q43" i="16"/>
  <c r="O43" i="16"/>
  <c r="M43" i="16"/>
  <c r="L43" i="16"/>
  <c r="K43" i="16"/>
  <c r="Q42" i="16"/>
  <c r="O42" i="16"/>
  <c r="M42" i="16"/>
  <c r="L42" i="16"/>
  <c r="K42" i="16"/>
  <c r="H42" i="16"/>
  <c r="G42" i="16"/>
  <c r="S46" i="15"/>
  <c r="AF46" i="15"/>
  <c r="S45" i="15"/>
  <c r="AF45" i="15" s="1"/>
  <c r="S44" i="15"/>
  <c r="AF44" i="15"/>
  <c r="S43" i="15"/>
  <c r="S42" i="15"/>
  <c r="AF42" i="15" s="1"/>
  <c r="S47" i="15"/>
  <c r="AF47" i="15" s="1"/>
  <c r="Q47" i="15"/>
  <c r="O47" i="15"/>
  <c r="M47" i="15"/>
  <c r="L47" i="15"/>
  <c r="K47" i="15"/>
  <c r="Q46" i="15"/>
  <c r="O46" i="15"/>
  <c r="M46" i="15"/>
  <c r="L46" i="15"/>
  <c r="K46" i="15"/>
  <c r="H46" i="15"/>
  <c r="G46" i="15"/>
  <c r="Q45" i="15"/>
  <c r="O45" i="15"/>
  <c r="M45" i="15"/>
  <c r="L45" i="15"/>
  <c r="K45" i="15"/>
  <c r="H45" i="15"/>
  <c r="G45" i="15"/>
  <c r="Q44" i="15"/>
  <c r="O44" i="15"/>
  <c r="M44" i="15"/>
  <c r="L44" i="15"/>
  <c r="K44" i="15"/>
  <c r="H44" i="15"/>
  <c r="Q43" i="15"/>
  <c r="O43" i="15"/>
  <c r="M43" i="15"/>
  <c r="L43" i="15"/>
  <c r="K43" i="15"/>
  <c r="H43" i="15"/>
  <c r="G43" i="15"/>
  <c r="Q42" i="15"/>
  <c r="O42" i="15"/>
  <c r="M42" i="15"/>
  <c r="L42" i="15"/>
  <c r="K42" i="15"/>
  <c r="H42" i="15"/>
  <c r="G42" i="15"/>
  <c r="S46" i="14"/>
  <c r="AF46" i="14" s="1"/>
  <c r="S45" i="14"/>
  <c r="AF45" i="14" s="1"/>
  <c r="S44" i="14"/>
  <c r="S43" i="14"/>
  <c r="AF43" i="14" s="1"/>
  <c r="S42" i="14"/>
  <c r="AF42" i="14" s="1"/>
  <c r="S47" i="14"/>
  <c r="AF47" i="14" s="1"/>
  <c r="Q47" i="14"/>
  <c r="O47" i="14"/>
  <c r="M47" i="14"/>
  <c r="L47" i="14"/>
  <c r="K47" i="14"/>
  <c r="H47" i="14"/>
  <c r="G47" i="14"/>
  <c r="Q46" i="14"/>
  <c r="O46" i="14"/>
  <c r="M46" i="14"/>
  <c r="L46" i="14"/>
  <c r="K46" i="14"/>
  <c r="H46" i="14"/>
  <c r="G46" i="14"/>
  <c r="Q45" i="14"/>
  <c r="O45" i="14"/>
  <c r="M45" i="14"/>
  <c r="L45" i="14"/>
  <c r="K45" i="14"/>
  <c r="H45" i="14"/>
  <c r="G45" i="14"/>
  <c r="Q44" i="14"/>
  <c r="O44" i="14"/>
  <c r="M44" i="14"/>
  <c r="L44" i="14"/>
  <c r="K44" i="14"/>
  <c r="H44" i="14"/>
  <c r="G44" i="14"/>
  <c r="Q43" i="14"/>
  <c r="O43" i="14"/>
  <c r="M43" i="14"/>
  <c r="L43" i="14"/>
  <c r="K43" i="14"/>
  <c r="H43" i="14"/>
  <c r="G43" i="14"/>
  <c r="Q42" i="14"/>
  <c r="O42" i="14"/>
  <c r="M42" i="14"/>
  <c r="L42" i="14"/>
  <c r="K42" i="14"/>
  <c r="H42" i="14"/>
  <c r="G42" i="14"/>
  <c r="S46" i="13"/>
  <c r="S45" i="13"/>
  <c r="AF45" i="13"/>
  <c r="S44" i="13"/>
  <c r="AF44" i="13" s="1"/>
  <c r="S43" i="13"/>
  <c r="AF43" i="13"/>
  <c r="S42" i="13"/>
  <c r="AF42" i="13" s="1"/>
  <c r="S47" i="13"/>
  <c r="AF47" i="13" s="1"/>
  <c r="Q47" i="13"/>
  <c r="O47" i="13"/>
  <c r="M47" i="13"/>
  <c r="L47" i="13"/>
  <c r="K47" i="13"/>
  <c r="H47" i="13"/>
  <c r="G47" i="13"/>
  <c r="Q46" i="13"/>
  <c r="O46" i="13"/>
  <c r="M46" i="13"/>
  <c r="L46" i="13"/>
  <c r="K46" i="13"/>
  <c r="H46" i="13"/>
  <c r="G46" i="13"/>
  <c r="Q45" i="13"/>
  <c r="O45" i="13"/>
  <c r="M45" i="13"/>
  <c r="L45" i="13"/>
  <c r="K45" i="13"/>
  <c r="Q44" i="13"/>
  <c r="O44" i="13"/>
  <c r="M44" i="13"/>
  <c r="L44" i="13"/>
  <c r="K44" i="13"/>
  <c r="H44" i="13"/>
  <c r="G44" i="13"/>
  <c r="Q43" i="13"/>
  <c r="O43" i="13"/>
  <c r="M43" i="13"/>
  <c r="L43" i="13"/>
  <c r="K43" i="13"/>
  <c r="H43" i="13"/>
  <c r="G43" i="13"/>
  <c r="Q42" i="13"/>
  <c r="O42" i="13"/>
  <c r="M42" i="13"/>
  <c r="L42" i="13"/>
  <c r="K42" i="13"/>
  <c r="H42" i="13"/>
  <c r="G42" i="13"/>
  <c r="S46" i="12"/>
  <c r="S45" i="12"/>
  <c r="AF45" i="12" s="1"/>
  <c r="S44" i="12"/>
  <c r="AF44" i="12" s="1"/>
  <c r="S43" i="12"/>
  <c r="AF43" i="12" s="1"/>
  <c r="S42" i="12"/>
  <c r="S47" i="12"/>
  <c r="AF47" i="12" s="1"/>
  <c r="Q47" i="12"/>
  <c r="O47" i="12"/>
  <c r="M47" i="12"/>
  <c r="L47" i="12"/>
  <c r="K47" i="12"/>
  <c r="H47" i="12"/>
  <c r="G47" i="12"/>
  <c r="Q46" i="12"/>
  <c r="O46" i="12"/>
  <c r="M46" i="12"/>
  <c r="L46" i="12"/>
  <c r="K46" i="12"/>
  <c r="H46" i="12"/>
  <c r="G46" i="12"/>
  <c r="Q45" i="12"/>
  <c r="O45" i="12"/>
  <c r="M45" i="12"/>
  <c r="L45" i="12"/>
  <c r="K45" i="12"/>
  <c r="H45" i="12"/>
  <c r="G45" i="12"/>
  <c r="Q44" i="12"/>
  <c r="O44" i="12"/>
  <c r="M44" i="12"/>
  <c r="L44" i="12"/>
  <c r="K44" i="12"/>
  <c r="H44" i="12"/>
  <c r="G44" i="12"/>
  <c r="Q43" i="12"/>
  <c r="O43" i="12"/>
  <c r="M43" i="12"/>
  <c r="L43" i="12"/>
  <c r="K43" i="12"/>
  <c r="Q42" i="12"/>
  <c r="O42" i="12"/>
  <c r="M42" i="12"/>
  <c r="L42" i="12"/>
  <c r="K42" i="12"/>
  <c r="H42" i="12"/>
  <c r="G42" i="12"/>
  <c r="S46" i="11"/>
  <c r="AF46" i="11" s="1"/>
  <c r="S45" i="11"/>
  <c r="AF45" i="11" s="1"/>
  <c r="S44" i="11"/>
  <c r="AF44" i="11" s="1"/>
  <c r="S43" i="11"/>
  <c r="AF43" i="11" s="1"/>
  <c r="S42" i="11"/>
  <c r="AF42" i="11" s="1"/>
  <c r="S47" i="11"/>
  <c r="AF47" i="11" s="1"/>
  <c r="Q47" i="11"/>
  <c r="O47" i="11"/>
  <c r="M47" i="11"/>
  <c r="L47" i="11"/>
  <c r="K47" i="11"/>
  <c r="Q46" i="11"/>
  <c r="O46" i="11"/>
  <c r="M46" i="11"/>
  <c r="L46" i="11"/>
  <c r="K46" i="11"/>
  <c r="H46" i="11"/>
  <c r="G46" i="11"/>
  <c r="Q45" i="11"/>
  <c r="O45" i="11"/>
  <c r="M45" i="11"/>
  <c r="L45" i="11"/>
  <c r="K45" i="11"/>
  <c r="H45" i="11"/>
  <c r="G45" i="11"/>
  <c r="Q44" i="11"/>
  <c r="O44" i="11"/>
  <c r="M44" i="11"/>
  <c r="L44" i="11"/>
  <c r="K44" i="11"/>
  <c r="Q43" i="11"/>
  <c r="O43" i="11"/>
  <c r="M43" i="11"/>
  <c r="L43" i="11"/>
  <c r="K43" i="11"/>
  <c r="Q42" i="11"/>
  <c r="O42" i="11"/>
  <c r="M42" i="11"/>
  <c r="L42" i="11"/>
  <c r="K42" i="11"/>
  <c r="S46" i="10"/>
  <c r="AF46" i="10" s="1"/>
  <c r="S45" i="10"/>
  <c r="AF45" i="10" s="1"/>
  <c r="S44" i="10"/>
  <c r="AF44" i="10" s="1"/>
  <c r="S43" i="10"/>
  <c r="S42" i="10"/>
  <c r="AF42" i="10"/>
  <c r="S47" i="10"/>
  <c r="AF47" i="10" s="1"/>
  <c r="Q47" i="10"/>
  <c r="O47" i="10"/>
  <c r="M47" i="10"/>
  <c r="L47" i="10"/>
  <c r="K47" i="10"/>
  <c r="H47" i="10"/>
  <c r="G47" i="10"/>
  <c r="Q46" i="10"/>
  <c r="O46" i="10"/>
  <c r="M46" i="10"/>
  <c r="L46" i="10"/>
  <c r="K46" i="10"/>
  <c r="H46" i="10"/>
  <c r="G46" i="10"/>
  <c r="Q45" i="10"/>
  <c r="O45" i="10"/>
  <c r="M45" i="10"/>
  <c r="L45" i="10"/>
  <c r="K45" i="10"/>
  <c r="H45" i="10"/>
  <c r="Q44" i="10"/>
  <c r="O44" i="10"/>
  <c r="M44" i="10"/>
  <c r="L44" i="10"/>
  <c r="K44" i="10"/>
  <c r="G44" i="10"/>
  <c r="Q43" i="10"/>
  <c r="O43" i="10"/>
  <c r="M43" i="10"/>
  <c r="L43" i="10"/>
  <c r="K43" i="10"/>
  <c r="H43" i="10"/>
  <c r="G43" i="10"/>
  <c r="Q42" i="10"/>
  <c r="O42" i="10"/>
  <c r="M42" i="10"/>
  <c r="L42" i="10"/>
  <c r="K42" i="10"/>
  <c r="S46" i="9"/>
  <c r="AF46" i="9"/>
  <c r="S45" i="9"/>
  <c r="AF45" i="9" s="1"/>
  <c r="S44" i="9"/>
  <c r="AF44" i="9" s="1"/>
  <c r="S43" i="9"/>
  <c r="S42" i="9"/>
  <c r="AF42" i="9" s="1"/>
  <c r="S47" i="9"/>
  <c r="AF47" i="9" s="1"/>
  <c r="Q47" i="9"/>
  <c r="O47" i="9"/>
  <c r="M47" i="9"/>
  <c r="L47" i="9"/>
  <c r="K47" i="9"/>
  <c r="H47" i="9"/>
  <c r="G47" i="9"/>
  <c r="Q46" i="9"/>
  <c r="O46" i="9"/>
  <c r="M46" i="9"/>
  <c r="L46" i="9"/>
  <c r="K46" i="9"/>
  <c r="Q45" i="9"/>
  <c r="O45" i="9"/>
  <c r="M45" i="9"/>
  <c r="L45" i="9"/>
  <c r="K45" i="9"/>
  <c r="H45" i="9"/>
  <c r="Q44" i="9"/>
  <c r="O44" i="9"/>
  <c r="M44" i="9"/>
  <c r="L44" i="9"/>
  <c r="K44" i="9"/>
  <c r="Q43" i="9"/>
  <c r="O43" i="9"/>
  <c r="M43" i="9"/>
  <c r="L43" i="9"/>
  <c r="K43" i="9"/>
  <c r="H43" i="9"/>
  <c r="G43" i="9"/>
  <c r="Q42" i="9"/>
  <c r="O42" i="9"/>
  <c r="M42" i="9"/>
  <c r="L42" i="9"/>
  <c r="K42" i="9"/>
  <c r="H42" i="9"/>
  <c r="G42" i="9"/>
  <c r="S46" i="8"/>
  <c r="S45" i="8"/>
  <c r="AF45" i="8" s="1"/>
  <c r="S44" i="8"/>
  <c r="AF44" i="8"/>
  <c r="S43" i="8"/>
  <c r="AF43" i="8" s="1"/>
  <c r="S42" i="8"/>
  <c r="AF42" i="8" s="1"/>
  <c r="S47" i="8"/>
  <c r="AF47" i="8" s="1"/>
  <c r="Q47" i="8"/>
  <c r="O47" i="8"/>
  <c r="O81" i="8" s="1"/>
  <c r="K130" i="8" s="1"/>
  <c r="M47" i="8"/>
  <c r="L47" i="8"/>
  <c r="K47" i="8"/>
  <c r="H47" i="8"/>
  <c r="G47" i="8"/>
  <c r="Q46" i="8"/>
  <c r="O46" i="8"/>
  <c r="M46" i="8"/>
  <c r="L46" i="8"/>
  <c r="K46" i="8"/>
  <c r="H46" i="8"/>
  <c r="G46" i="8"/>
  <c r="Q45" i="8"/>
  <c r="O45" i="8"/>
  <c r="M45" i="8"/>
  <c r="L45" i="8"/>
  <c r="K45" i="8"/>
  <c r="H45" i="8"/>
  <c r="G45" i="8"/>
  <c r="Q44" i="8"/>
  <c r="O44" i="8"/>
  <c r="M44" i="8"/>
  <c r="L44" i="8"/>
  <c r="K44" i="8"/>
  <c r="Q43" i="8"/>
  <c r="O43" i="8"/>
  <c r="M43" i="8"/>
  <c r="L43" i="8"/>
  <c r="K43" i="8"/>
  <c r="H43" i="8"/>
  <c r="G43" i="8"/>
  <c r="Q42" i="8"/>
  <c r="O42" i="8"/>
  <c r="M42" i="8"/>
  <c r="L42" i="8"/>
  <c r="K42" i="8"/>
  <c r="H42" i="8"/>
  <c r="G42" i="8"/>
  <c r="S46" i="7"/>
  <c r="AF46" i="7"/>
  <c r="S45" i="7"/>
  <c r="AF45" i="7" s="1"/>
  <c r="S44" i="7"/>
  <c r="AF44" i="7" s="1"/>
  <c r="S43" i="7"/>
  <c r="AF43" i="7"/>
  <c r="S42" i="7"/>
  <c r="S47" i="7"/>
  <c r="AF47" i="7" s="1"/>
  <c r="Q47" i="7"/>
  <c r="O47" i="7"/>
  <c r="M47" i="7"/>
  <c r="L47" i="7"/>
  <c r="K47" i="7"/>
  <c r="H47" i="7"/>
  <c r="G47" i="7"/>
  <c r="Q46" i="7"/>
  <c r="O46" i="7"/>
  <c r="M46" i="7"/>
  <c r="L46" i="7"/>
  <c r="K46" i="7"/>
  <c r="H46" i="7"/>
  <c r="G46" i="7"/>
  <c r="Q45" i="7"/>
  <c r="O45" i="7"/>
  <c r="M45" i="7"/>
  <c r="L45" i="7"/>
  <c r="K45" i="7"/>
  <c r="H45" i="7"/>
  <c r="G45" i="7"/>
  <c r="Q44" i="7"/>
  <c r="O44" i="7"/>
  <c r="M44" i="7"/>
  <c r="L44" i="7"/>
  <c r="K44" i="7"/>
  <c r="H44" i="7"/>
  <c r="G44" i="7"/>
  <c r="Q43" i="7"/>
  <c r="O43" i="7"/>
  <c r="M43" i="7"/>
  <c r="L43" i="7"/>
  <c r="K43" i="7"/>
  <c r="H43" i="7"/>
  <c r="G43" i="7"/>
  <c r="Q42" i="7"/>
  <c r="O42" i="7"/>
  <c r="M42" i="7"/>
  <c r="L42" i="7"/>
  <c r="K42" i="7"/>
  <c r="H42" i="7"/>
  <c r="G42" i="7"/>
  <c r="S41" i="16"/>
  <c r="AF41" i="16" s="1"/>
  <c r="S40" i="16"/>
  <c r="S39" i="16"/>
  <c r="AF39" i="16"/>
  <c r="S38" i="16"/>
  <c r="S37" i="16"/>
  <c r="AF37" i="16" s="1"/>
  <c r="Q41" i="16"/>
  <c r="O41" i="16"/>
  <c r="M41" i="16"/>
  <c r="L41" i="16"/>
  <c r="K41" i="16"/>
  <c r="Q40" i="16"/>
  <c r="O40" i="16"/>
  <c r="M40" i="16"/>
  <c r="L40" i="16"/>
  <c r="K40" i="16"/>
  <c r="Q39" i="16"/>
  <c r="O39" i="16"/>
  <c r="M39" i="16"/>
  <c r="L39" i="16"/>
  <c r="K39" i="16"/>
  <c r="Q38" i="16"/>
  <c r="O38" i="16"/>
  <c r="M38" i="16"/>
  <c r="L38" i="16"/>
  <c r="K38" i="16"/>
  <c r="Q37" i="16"/>
  <c r="O37" i="16"/>
  <c r="M37" i="16"/>
  <c r="L37" i="16"/>
  <c r="K37" i="16"/>
  <c r="H38" i="16"/>
  <c r="G38" i="16"/>
  <c r="G37" i="16"/>
  <c r="S41" i="15"/>
  <c r="AF41" i="15"/>
  <c r="S40" i="15"/>
  <c r="AF40" i="15" s="1"/>
  <c r="S39" i="15"/>
  <c r="AF39" i="15" s="1"/>
  <c r="S38" i="15"/>
  <c r="AF38" i="15"/>
  <c r="S37" i="15"/>
  <c r="AF37" i="15"/>
  <c r="Q41" i="15"/>
  <c r="O41" i="15"/>
  <c r="M41" i="15"/>
  <c r="L41" i="15"/>
  <c r="K41" i="15"/>
  <c r="Q40" i="15"/>
  <c r="O40" i="15"/>
  <c r="M40" i="15"/>
  <c r="L40" i="15"/>
  <c r="K40" i="15"/>
  <c r="Q39" i="15"/>
  <c r="O39" i="15"/>
  <c r="M39" i="15"/>
  <c r="L39" i="15"/>
  <c r="K39" i="15"/>
  <c r="Q38" i="15"/>
  <c r="O38" i="15"/>
  <c r="M38" i="15"/>
  <c r="L38" i="15"/>
  <c r="K38" i="15"/>
  <c r="Q37" i="15"/>
  <c r="O37" i="15"/>
  <c r="M37" i="15"/>
  <c r="L37" i="15"/>
  <c r="K37" i="15"/>
  <c r="H41" i="15"/>
  <c r="G41" i="15"/>
  <c r="H40" i="15"/>
  <c r="G40" i="15"/>
  <c r="H39" i="15"/>
  <c r="G39" i="15"/>
  <c r="H38" i="15"/>
  <c r="G38" i="15"/>
  <c r="G37" i="15"/>
  <c r="S41" i="14"/>
  <c r="AF41" i="14" s="1"/>
  <c r="S40" i="14"/>
  <c r="S39" i="14"/>
  <c r="AF39" i="14"/>
  <c r="S38" i="14"/>
  <c r="AF38" i="14" s="1"/>
  <c r="S37" i="14"/>
  <c r="AF37" i="14" s="1"/>
  <c r="Q41" i="14"/>
  <c r="O41" i="14"/>
  <c r="M41" i="14"/>
  <c r="L41" i="14"/>
  <c r="K41" i="14"/>
  <c r="Q40" i="14"/>
  <c r="O40" i="14"/>
  <c r="M40" i="14"/>
  <c r="L40" i="14"/>
  <c r="K40" i="14"/>
  <c r="Q39" i="14"/>
  <c r="O39" i="14"/>
  <c r="M39" i="14"/>
  <c r="L39" i="14"/>
  <c r="K39" i="14"/>
  <c r="Q38" i="14"/>
  <c r="O38" i="14"/>
  <c r="M38" i="14"/>
  <c r="L38" i="14"/>
  <c r="K38" i="14"/>
  <c r="Q37" i="14"/>
  <c r="O37" i="14"/>
  <c r="M37" i="14"/>
  <c r="L37" i="14"/>
  <c r="K37" i="14"/>
  <c r="H41" i="14"/>
  <c r="G41" i="14"/>
  <c r="H40" i="14"/>
  <c r="G40" i="14"/>
  <c r="H39" i="14"/>
  <c r="G39" i="14"/>
  <c r="H38" i="14"/>
  <c r="G38" i="14"/>
  <c r="G37" i="14"/>
  <c r="S41" i="13"/>
  <c r="AF41" i="13" s="1"/>
  <c r="S40" i="13"/>
  <c r="AF40" i="13" s="1"/>
  <c r="S39" i="13"/>
  <c r="AF39" i="13" s="1"/>
  <c r="S38" i="13"/>
  <c r="S37" i="13"/>
  <c r="Q41" i="13"/>
  <c r="O41" i="13"/>
  <c r="M41" i="13"/>
  <c r="L41" i="13"/>
  <c r="K41" i="13"/>
  <c r="Q40" i="13"/>
  <c r="O40" i="13"/>
  <c r="M40" i="13"/>
  <c r="L40" i="13"/>
  <c r="K40" i="13"/>
  <c r="Q39" i="13"/>
  <c r="O39" i="13"/>
  <c r="M39" i="13"/>
  <c r="L39" i="13"/>
  <c r="K39" i="13"/>
  <c r="Q38" i="13"/>
  <c r="O38" i="13"/>
  <c r="M38" i="13"/>
  <c r="L38" i="13"/>
  <c r="K38" i="13"/>
  <c r="Q37" i="13"/>
  <c r="O37" i="13"/>
  <c r="M37" i="13"/>
  <c r="L37" i="13"/>
  <c r="K37" i="13"/>
  <c r="H41" i="13"/>
  <c r="G41" i="13"/>
  <c r="H39" i="13"/>
  <c r="G39" i="13"/>
  <c r="G37" i="13"/>
  <c r="S41" i="12"/>
  <c r="AF41" i="12" s="1"/>
  <c r="S40" i="12"/>
  <c r="AF40" i="12"/>
  <c r="S39" i="12"/>
  <c r="AF39" i="12" s="1"/>
  <c r="S38" i="12"/>
  <c r="AF38" i="12" s="1"/>
  <c r="S37" i="12"/>
  <c r="AF37" i="12" s="1"/>
  <c r="Q41" i="12"/>
  <c r="O41" i="12"/>
  <c r="M41" i="12"/>
  <c r="L41" i="12"/>
  <c r="K41" i="12"/>
  <c r="Q40" i="12"/>
  <c r="O40" i="12"/>
  <c r="M40" i="12"/>
  <c r="L40" i="12"/>
  <c r="K40" i="12"/>
  <c r="Q39" i="12"/>
  <c r="O39" i="12"/>
  <c r="M39" i="12"/>
  <c r="L39" i="12"/>
  <c r="K39" i="12"/>
  <c r="Q38" i="12"/>
  <c r="O38" i="12"/>
  <c r="M38" i="12"/>
  <c r="L38" i="12"/>
  <c r="K38" i="12"/>
  <c r="Q37" i="12"/>
  <c r="O37" i="12"/>
  <c r="M37" i="12"/>
  <c r="L37" i="12"/>
  <c r="K37" i="12"/>
  <c r="G41" i="12"/>
  <c r="H40" i="12"/>
  <c r="G40" i="12"/>
  <c r="H39" i="12"/>
  <c r="G39" i="12"/>
  <c r="H38" i="12"/>
  <c r="G38" i="12"/>
  <c r="G37" i="12"/>
  <c r="S41" i="11"/>
  <c r="S40" i="11"/>
  <c r="AF40" i="11" s="1"/>
  <c r="S39" i="11"/>
  <c r="AF39" i="11" s="1"/>
  <c r="S38" i="11"/>
  <c r="S37" i="11"/>
  <c r="AF37" i="11" s="1"/>
  <c r="Q41" i="11"/>
  <c r="O41" i="11"/>
  <c r="M41" i="11"/>
  <c r="L41" i="11"/>
  <c r="K41" i="11"/>
  <c r="H41" i="11"/>
  <c r="G41" i="11"/>
  <c r="Q40" i="11"/>
  <c r="O40" i="11"/>
  <c r="M40" i="11"/>
  <c r="L40" i="11"/>
  <c r="K40" i="11"/>
  <c r="H40" i="11"/>
  <c r="G40" i="11"/>
  <c r="Q39" i="11"/>
  <c r="O39" i="11"/>
  <c r="M39" i="11"/>
  <c r="L39" i="11"/>
  <c r="K39" i="11"/>
  <c r="H39" i="11"/>
  <c r="G39" i="11"/>
  <c r="Q38" i="11"/>
  <c r="O38" i="11"/>
  <c r="M38" i="11"/>
  <c r="L38" i="11"/>
  <c r="K38" i="11"/>
  <c r="H38" i="11"/>
  <c r="G38" i="11"/>
  <c r="Q37" i="11"/>
  <c r="O37" i="11"/>
  <c r="M37" i="11"/>
  <c r="L37" i="11"/>
  <c r="K37" i="11"/>
  <c r="H37" i="11"/>
  <c r="G37" i="11"/>
  <c r="S41" i="10"/>
  <c r="AF41" i="10" s="1"/>
  <c r="S40" i="10"/>
  <c r="AF40" i="10" s="1"/>
  <c r="S39" i="10"/>
  <c r="AF39" i="10" s="1"/>
  <c r="S38" i="10"/>
  <c r="AF38" i="10"/>
  <c r="S37" i="10"/>
  <c r="AF37" i="10"/>
  <c r="Q41" i="10"/>
  <c r="O41" i="10"/>
  <c r="M41" i="10"/>
  <c r="L41" i="10"/>
  <c r="K41" i="10"/>
  <c r="H41" i="10"/>
  <c r="G41" i="10"/>
  <c r="Q40" i="10"/>
  <c r="O40" i="10"/>
  <c r="M40" i="10"/>
  <c r="L40" i="10"/>
  <c r="K40" i="10"/>
  <c r="H40" i="10"/>
  <c r="G40" i="10"/>
  <c r="Q39" i="10"/>
  <c r="O39" i="10"/>
  <c r="M39" i="10"/>
  <c r="L39" i="10"/>
  <c r="K39" i="10"/>
  <c r="G39" i="10"/>
  <c r="Q38" i="10"/>
  <c r="O38" i="10"/>
  <c r="M38" i="10"/>
  <c r="L38" i="10"/>
  <c r="K38" i="10"/>
  <c r="Q37" i="10"/>
  <c r="O37" i="10"/>
  <c r="M37" i="10"/>
  <c r="L37" i="10"/>
  <c r="K37" i="10"/>
  <c r="H37" i="10"/>
  <c r="G37" i="10"/>
  <c r="S41" i="9"/>
  <c r="AF41" i="9" s="1"/>
  <c r="S40" i="9"/>
  <c r="AF40" i="9" s="1"/>
  <c r="S39" i="9"/>
  <c r="AF39" i="9"/>
  <c r="S38" i="9"/>
  <c r="T38" i="9" s="1"/>
  <c r="AF38" i="9"/>
  <c r="S37" i="9"/>
  <c r="AF37" i="9" s="1"/>
  <c r="Q41" i="9"/>
  <c r="O41" i="9"/>
  <c r="M41" i="9"/>
  <c r="L41" i="9"/>
  <c r="K41" i="9"/>
  <c r="H41" i="9"/>
  <c r="G41" i="9"/>
  <c r="Q40" i="9"/>
  <c r="O40" i="9"/>
  <c r="M40" i="9"/>
  <c r="L40" i="9"/>
  <c r="K40" i="9"/>
  <c r="H40" i="9"/>
  <c r="G40" i="9"/>
  <c r="Q39" i="9"/>
  <c r="O39" i="9"/>
  <c r="M39" i="9"/>
  <c r="L39" i="9"/>
  <c r="K39" i="9"/>
  <c r="H39" i="9"/>
  <c r="G39" i="9"/>
  <c r="Q38" i="9"/>
  <c r="O38" i="9"/>
  <c r="M38" i="9"/>
  <c r="L38" i="9"/>
  <c r="K38" i="9"/>
  <c r="H38" i="9"/>
  <c r="G38" i="9"/>
  <c r="Q37" i="9"/>
  <c r="O37" i="9"/>
  <c r="M37" i="9"/>
  <c r="L37" i="9"/>
  <c r="K37" i="9"/>
  <c r="H37" i="9"/>
  <c r="G37" i="9"/>
  <c r="S41" i="8"/>
  <c r="AF41" i="8"/>
  <c r="S40" i="8"/>
  <c r="AF40" i="8" s="1"/>
  <c r="S39" i="8"/>
  <c r="AF39" i="8" s="1"/>
  <c r="S38" i="8"/>
  <c r="AF38" i="8" s="1"/>
  <c r="S37" i="8"/>
  <c r="AF37" i="8"/>
  <c r="Q41" i="8"/>
  <c r="O41" i="8"/>
  <c r="M41" i="8"/>
  <c r="L41" i="8"/>
  <c r="K41" i="8"/>
  <c r="H41" i="8"/>
  <c r="G41" i="8"/>
  <c r="Q40" i="8"/>
  <c r="O40" i="8"/>
  <c r="M40" i="8"/>
  <c r="L40" i="8"/>
  <c r="L81" i="8" s="1"/>
  <c r="G130" i="8" s="1"/>
  <c r="K40" i="8"/>
  <c r="H40" i="8"/>
  <c r="G40" i="8"/>
  <c r="Q39" i="8"/>
  <c r="O39" i="8"/>
  <c r="M39" i="8"/>
  <c r="L39" i="8"/>
  <c r="K39" i="8"/>
  <c r="K81" i="8" s="1"/>
  <c r="E130" i="8" s="1"/>
  <c r="H39" i="8"/>
  <c r="G39" i="8"/>
  <c r="Q38" i="8"/>
  <c r="O38" i="8"/>
  <c r="M38" i="8"/>
  <c r="L38" i="8"/>
  <c r="K38" i="8"/>
  <c r="H38" i="8"/>
  <c r="G38" i="8"/>
  <c r="Q37" i="8"/>
  <c r="O37" i="8"/>
  <c r="M37" i="8"/>
  <c r="L37" i="8"/>
  <c r="K37" i="8"/>
  <c r="S41" i="7"/>
  <c r="S40" i="7"/>
  <c r="AF40" i="7" s="1"/>
  <c r="S39" i="7"/>
  <c r="AF39" i="7"/>
  <c r="S38" i="7"/>
  <c r="AF38" i="7" s="1"/>
  <c r="S37" i="7"/>
  <c r="AF37" i="7" s="1"/>
  <c r="Q41" i="7"/>
  <c r="O41" i="7"/>
  <c r="M41" i="7"/>
  <c r="L41" i="7"/>
  <c r="K41" i="7"/>
  <c r="H41" i="7"/>
  <c r="G41" i="7"/>
  <c r="Q40" i="7"/>
  <c r="O40" i="7"/>
  <c r="M40" i="7"/>
  <c r="L40" i="7"/>
  <c r="K40" i="7"/>
  <c r="H40" i="7"/>
  <c r="G40" i="7"/>
  <c r="Q39" i="7"/>
  <c r="O39" i="7"/>
  <c r="M39" i="7"/>
  <c r="L39" i="7"/>
  <c r="K39" i="7"/>
  <c r="H39" i="7"/>
  <c r="G39" i="7"/>
  <c r="Q38" i="7"/>
  <c r="O38" i="7"/>
  <c r="M38" i="7"/>
  <c r="L38" i="7"/>
  <c r="K38" i="7"/>
  <c r="H38" i="7"/>
  <c r="G38" i="7"/>
  <c r="Q37" i="7"/>
  <c r="O37" i="7"/>
  <c r="M37" i="7"/>
  <c r="L37" i="7"/>
  <c r="K37" i="7"/>
  <c r="H37" i="7"/>
  <c r="G37" i="7"/>
  <c r="S36" i="16"/>
  <c r="S35" i="16"/>
  <c r="AF35" i="16"/>
  <c r="S34" i="16"/>
  <c r="AF34" i="16"/>
  <c r="S33" i="16"/>
  <c r="AF33" i="16"/>
  <c r="S32" i="16"/>
  <c r="AF32" i="16" s="1"/>
  <c r="Q36" i="16"/>
  <c r="O36" i="16"/>
  <c r="M36" i="16"/>
  <c r="L36" i="16"/>
  <c r="K36" i="16"/>
  <c r="H36" i="16"/>
  <c r="G36" i="16"/>
  <c r="Q35" i="16"/>
  <c r="O35" i="16"/>
  <c r="M35" i="16"/>
  <c r="L35" i="16"/>
  <c r="K35" i="16"/>
  <c r="H35" i="16"/>
  <c r="G35" i="16"/>
  <c r="Q34" i="16"/>
  <c r="O34" i="16"/>
  <c r="M34" i="16"/>
  <c r="L34" i="16"/>
  <c r="K34" i="16"/>
  <c r="G34" i="16"/>
  <c r="Q33" i="16"/>
  <c r="O33" i="16"/>
  <c r="M33" i="16"/>
  <c r="L33" i="16"/>
  <c r="K33" i="16"/>
  <c r="Q32" i="16"/>
  <c r="O32" i="16"/>
  <c r="M32" i="16"/>
  <c r="L32" i="16"/>
  <c r="K32" i="16"/>
  <c r="H32" i="16"/>
  <c r="G32" i="16"/>
  <c r="S36" i="15"/>
  <c r="AF36" i="15"/>
  <c r="S35" i="15"/>
  <c r="S34" i="15"/>
  <c r="S33" i="15"/>
  <c r="AF33" i="15" s="1"/>
  <c r="S32" i="15"/>
  <c r="AF32" i="15" s="1"/>
  <c r="Q36" i="15"/>
  <c r="O36" i="15"/>
  <c r="M36" i="15"/>
  <c r="L36" i="15"/>
  <c r="K36" i="15"/>
  <c r="H36" i="15"/>
  <c r="G36" i="15"/>
  <c r="Q35" i="15"/>
  <c r="O35" i="15"/>
  <c r="M35" i="15"/>
  <c r="L35" i="15"/>
  <c r="K35" i="15"/>
  <c r="H35" i="15"/>
  <c r="G35" i="15"/>
  <c r="Q34" i="15"/>
  <c r="O34" i="15"/>
  <c r="M34" i="15"/>
  <c r="L34" i="15"/>
  <c r="K34" i="15"/>
  <c r="H34" i="15"/>
  <c r="Q33" i="15"/>
  <c r="O33" i="15"/>
  <c r="M33" i="15"/>
  <c r="L33" i="15"/>
  <c r="K33" i="15"/>
  <c r="H33" i="15"/>
  <c r="G33" i="15"/>
  <c r="Q32" i="15"/>
  <c r="O32" i="15"/>
  <c r="M32" i="15"/>
  <c r="L32" i="15"/>
  <c r="K32" i="15"/>
  <c r="H32" i="15"/>
  <c r="G32" i="15"/>
  <c r="S36" i="14"/>
  <c r="S35" i="14"/>
  <c r="AF35" i="14" s="1"/>
  <c r="S34" i="14"/>
  <c r="AF34" i="14"/>
  <c r="S33" i="14"/>
  <c r="S32" i="14"/>
  <c r="AF32" i="14"/>
  <c r="Q36" i="14"/>
  <c r="O36" i="14"/>
  <c r="M36" i="14"/>
  <c r="L36" i="14"/>
  <c r="K36" i="14"/>
  <c r="H36" i="14"/>
  <c r="G36" i="14"/>
  <c r="Q35" i="14"/>
  <c r="O35" i="14"/>
  <c r="M35" i="14"/>
  <c r="L35" i="14"/>
  <c r="K35" i="14"/>
  <c r="H35" i="14"/>
  <c r="Q34" i="14"/>
  <c r="O34" i="14"/>
  <c r="M34" i="14"/>
  <c r="L34" i="14"/>
  <c r="L81" i="14" s="1"/>
  <c r="G130" i="14" s="1"/>
  <c r="K34" i="14"/>
  <c r="H34" i="14"/>
  <c r="G34" i="14"/>
  <c r="Q33" i="14"/>
  <c r="O33" i="14"/>
  <c r="M33" i="14"/>
  <c r="L33" i="14"/>
  <c r="K33" i="14"/>
  <c r="Q32" i="14"/>
  <c r="O32" i="14"/>
  <c r="M32" i="14"/>
  <c r="L32" i="14"/>
  <c r="K32" i="14"/>
  <c r="H32" i="14"/>
  <c r="G32" i="14"/>
  <c r="S36" i="13"/>
  <c r="AF36" i="13" s="1"/>
  <c r="AU36" i="13" s="1"/>
  <c r="S35" i="13"/>
  <c r="AF35" i="13" s="1"/>
  <c r="S34" i="13"/>
  <c r="AF34" i="13" s="1"/>
  <c r="S33" i="13"/>
  <c r="AF33" i="13"/>
  <c r="S32" i="13"/>
  <c r="AF32" i="13" s="1"/>
  <c r="Q36" i="13"/>
  <c r="O36" i="13"/>
  <c r="M36" i="13"/>
  <c r="L36" i="13"/>
  <c r="K36" i="13"/>
  <c r="H36" i="13"/>
  <c r="G36" i="13"/>
  <c r="Q35" i="13"/>
  <c r="O35" i="13"/>
  <c r="M35" i="13"/>
  <c r="L35" i="13"/>
  <c r="K35" i="13"/>
  <c r="H35" i="13"/>
  <c r="G35" i="13"/>
  <c r="Q34" i="13"/>
  <c r="O34" i="13"/>
  <c r="M34" i="13"/>
  <c r="L34" i="13"/>
  <c r="K34" i="13"/>
  <c r="Q33" i="13"/>
  <c r="O33" i="13"/>
  <c r="M33" i="13"/>
  <c r="L33" i="13"/>
  <c r="K33" i="13"/>
  <c r="Q32" i="13"/>
  <c r="O32" i="13"/>
  <c r="M32" i="13"/>
  <c r="L32" i="13"/>
  <c r="K32" i="13"/>
  <c r="H32" i="13"/>
  <c r="G32" i="13"/>
  <c r="S36" i="12"/>
  <c r="AF36" i="12" s="1"/>
  <c r="S35" i="12"/>
  <c r="AF35" i="12"/>
  <c r="S34" i="12"/>
  <c r="S33" i="12"/>
  <c r="AF33" i="12"/>
  <c r="S32" i="12"/>
  <c r="AF32" i="12" s="1"/>
  <c r="Q36" i="12"/>
  <c r="O36" i="12"/>
  <c r="M36" i="12"/>
  <c r="L36" i="12"/>
  <c r="K36" i="12"/>
  <c r="H36" i="12"/>
  <c r="G36" i="12"/>
  <c r="Q35" i="12"/>
  <c r="O35" i="12"/>
  <c r="M35" i="12"/>
  <c r="L35" i="12"/>
  <c r="K35" i="12"/>
  <c r="H35" i="12"/>
  <c r="G35" i="12"/>
  <c r="Q34" i="12"/>
  <c r="O34" i="12"/>
  <c r="M34" i="12"/>
  <c r="L34" i="12"/>
  <c r="K34" i="12"/>
  <c r="H34" i="12"/>
  <c r="G34" i="12"/>
  <c r="Q33" i="12"/>
  <c r="O33" i="12"/>
  <c r="M33" i="12"/>
  <c r="L33" i="12"/>
  <c r="K33" i="12"/>
  <c r="Q32" i="12"/>
  <c r="O32" i="12"/>
  <c r="M32" i="12"/>
  <c r="L32" i="12"/>
  <c r="K32" i="12"/>
  <c r="H32" i="12"/>
  <c r="G32" i="12"/>
  <c r="S36" i="11"/>
  <c r="AF36" i="11" s="1"/>
  <c r="S35" i="11"/>
  <c r="AF35" i="11" s="1"/>
  <c r="S34" i="11"/>
  <c r="AF34" i="11" s="1"/>
  <c r="S33" i="11"/>
  <c r="AF33" i="11" s="1"/>
  <c r="S32" i="11"/>
  <c r="AF32" i="11" s="1"/>
  <c r="Q36" i="11"/>
  <c r="O36" i="11"/>
  <c r="M36" i="11"/>
  <c r="L36" i="11"/>
  <c r="K36" i="11"/>
  <c r="H36" i="11"/>
  <c r="G36" i="11"/>
  <c r="Q35" i="11"/>
  <c r="O35" i="11"/>
  <c r="M35" i="11"/>
  <c r="L35" i="11"/>
  <c r="K35" i="11"/>
  <c r="H35" i="11"/>
  <c r="G35" i="11"/>
  <c r="Q34" i="11"/>
  <c r="O34" i="11"/>
  <c r="M34" i="11"/>
  <c r="L34" i="11"/>
  <c r="K34" i="11"/>
  <c r="H34" i="11"/>
  <c r="G34" i="11"/>
  <c r="Q33" i="11"/>
  <c r="O33" i="11"/>
  <c r="M33" i="11"/>
  <c r="L33" i="11"/>
  <c r="K33" i="11"/>
  <c r="H33" i="11"/>
  <c r="G33" i="11"/>
  <c r="Q32" i="11"/>
  <c r="O32" i="11"/>
  <c r="M32" i="11"/>
  <c r="L32" i="11"/>
  <c r="K32" i="11"/>
  <c r="H32" i="11"/>
  <c r="G32" i="11"/>
  <c r="S36" i="10"/>
  <c r="AF36" i="10"/>
  <c r="S35" i="10"/>
  <c r="AF35" i="10" s="1"/>
  <c r="S34" i="10"/>
  <c r="AF34" i="10" s="1"/>
  <c r="AK34" i="10" s="1"/>
  <c r="S33" i="10"/>
  <c r="AF33" i="10"/>
  <c r="S32" i="10"/>
  <c r="AF32" i="10" s="1"/>
  <c r="Q36" i="10"/>
  <c r="O36" i="10"/>
  <c r="M36" i="10"/>
  <c r="L36" i="10"/>
  <c r="K36" i="10"/>
  <c r="H36" i="10"/>
  <c r="G36" i="10"/>
  <c r="Q35" i="10"/>
  <c r="O35" i="10"/>
  <c r="M35" i="10"/>
  <c r="L35" i="10"/>
  <c r="K35" i="10"/>
  <c r="H35" i="10"/>
  <c r="G35" i="10"/>
  <c r="Q34" i="10"/>
  <c r="O34" i="10"/>
  <c r="M34" i="10"/>
  <c r="L34" i="10"/>
  <c r="K34" i="10"/>
  <c r="H34" i="10"/>
  <c r="G34" i="10"/>
  <c r="Q33" i="10"/>
  <c r="O33" i="10"/>
  <c r="M33" i="10"/>
  <c r="L33" i="10"/>
  <c r="K33" i="10"/>
  <c r="Q32" i="10"/>
  <c r="O32" i="10"/>
  <c r="M32" i="10"/>
  <c r="L32" i="10"/>
  <c r="K32" i="10"/>
  <c r="H32" i="10"/>
  <c r="G32" i="10"/>
  <c r="S36" i="9"/>
  <c r="AF36" i="9" s="1"/>
  <c r="S35" i="9"/>
  <c r="AF35" i="9" s="1"/>
  <c r="S34" i="9"/>
  <c r="AF34" i="9" s="1"/>
  <c r="S33" i="9"/>
  <c r="S32" i="9"/>
  <c r="AF32" i="9" s="1"/>
  <c r="Q36" i="9"/>
  <c r="O36" i="9"/>
  <c r="M36" i="9"/>
  <c r="L36" i="9"/>
  <c r="K36" i="9"/>
  <c r="H36" i="9"/>
  <c r="G36" i="9"/>
  <c r="Q35" i="9"/>
  <c r="O35" i="9"/>
  <c r="M35" i="9"/>
  <c r="L35" i="9"/>
  <c r="K35" i="9"/>
  <c r="Q34" i="9"/>
  <c r="O34" i="9"/>
  <c r="M34" i="9"/>
  <c r="L34" i="9"/>
  <c r="K34" i="9"/>
  <c r="H34" i="9"/>
  <c r="G34" i="9"/>
  <c r="Q33" i="9"/>
  <c r="O33" i="9"/>
  <c r="M33" i="9"/>
  <c r="L33" i="9"/>
  <c r="K33" i="9"/>
  <c r="H33" i="9"/>
  <c r="G33" i="9"/>
  <c r="Q32" i="9"/>
  <c r="O32" i="9"/>
  <c r="M32" i="9"/>
  <c r="L32" i="9"/>
  <c r="K32" i="9"/>
  <c r="K81" i="9" s="1"/>
  <c r="E130" i="9" s="1"/>
  <c r="H32" i="9"/>
  <c r="G32" i="9"/>
  <c r="S36" i="8"/>
  <c r="AF36" i="8" s="1"/>
  <c r="S35" i="8"/>
  <c r="AF35" i="8"/>
  <c r="S34" i="8"/>
  <c r="S33" i="8"/>
  <c r="AF33" i="8" s="1"/>
  <c r="S32" i="8"/>
  <c r="AF32" i="8" s="1"/>
  <c r="Q36" i="8"/>
  <c r="O36" i="8"/>
  <c r="M36" i="8"/>
  <c r="L36" i="8"/>
  <c r="K36" i="8"/>
  <c r="H36" i="8"/>
  <c r="G36" i="8"/>
  <c r="Q35" i="8"/>
  <c r="O35" i="8"/>
  <c r="M35" i="8"/>
  <c r="L35" i="8"/>
  <c r="K35" i="8"/>
  <c r="H35" i="8"/>
  <c r="G35" i="8"/>
  <c r="Q34" i="8"/>
  <c r="O34" i="8"/>
  <c r="M34" i="8"/>
  <c r="L34" i="8"/>
  <c r="K34" i="8"/>
  <c r="Q33" i="8"/>
  <c r="O33" i="8"/>
  <c r="M33" i="8"/>
  <c r="L33" i="8"/>
  <c r="K33" i="8"/>
  <c r="H33" i="8"/>
  <c r="G33" i="8"/>
  <c r="Q32" i="8"/>
  <c r="O32" i="8"/>
  <c r="M32" i="8"/>
  <c r="L32" i="8"/>
  <c r="K32" i="8"/>
  <c r="S36" i="7"/>
  <c r="AF36" i="7" s="1"/>
  <c r="S35" i="7"/>
  <c r="AF35" i="7" s="1"/>
  <c r="S34" i="7"/>
  <c r="AF34" i="7" s="1"/>
  <c r="S33" i="7"/>
  <c r="AF33" i="7" s="1"/>
  <c r="S32" i="7"/>
  <c r="AF32" i="7" s="1"/>
  <c r="Q36" i="7"/>
  <c r="O36" i="7"/>
  <c r="M36" i="7"/>
  <c r="L36" i="7"/>
  <c r="K36" i="7"/>
  <c r="H36" i="7"/>
  <c r="G36" i="7"/>
  <c r="Q35" i="7"/>
  <c r="O35" i="7"/>
  <c r="M35" i="7"/>
  <c r="L35" i="7"/>
  <c r="K35" i="7"/>
  <c r="H35" i="7"/>
  <c r="G35" i="7"/>
  <c r="Q34" i="7"/>
  <c r="O34" i="7"/>
  <c r="M34" i="7"/>
  <c r="L34" i="7"/>
  <c r="K34" i="7"/>
  <c r="H34" i="7"/>
  <c r="G34" i="7"/>
  <c r="Q33" i="7"/>
  <c r="O33" i="7"/>
  <c r="M33" i="7"/>
  <c r="L33" i="7"/>
  <c r="K33" i="7"/>
  <c r="Q32" i="7"/>
  <c r="O32" i="7"/>
  <c r="M32" i="7"/>
  <c r="L32" i="7"/>
  <c r="K32" i="7"/>
  <c r="H32" i="7"/>
  <c r="G32" i="7"/>
  <c r="S31" i="16"/>
  <c r="AF31" i="16"/>
  <c r="S30" i="16"/>
  <c r="AF30" i="16"/>
  <c r="BA30" i="16" s="1"/>
  <c r="S29" i="16"/>
  <c r="AF29" i="16" s="1"/>
  <c r="S28" i="16"/>
  <c r="AF28" i="16" s="1"/>
  <c r="S27" i="16"/>
  <c r="AF27" i="16" s="1"/>
  <c r="S26" i="16"/>
  <c r="AF26" i="16"/>
  <c r="Q31" i="16"/>
  <c r="O31" i="16"/>
  <c r="M31" i="16"/>
  <c r="L31" i="16"/>
  <c r="K31" i="16"/>
  <c r="H31" i="16"/>
  <c r="G31" i="16"/>
  <c r="Q30" i="16"/>
  <c r="O30" i="16"/>
  <c r="M30" i="16"/>
  <c r="L30" i="16"/>
  <c r="K30" i="16"/>
  <c r="H30" i="16"/>
  <c r="G30" i="16"/>
  <c r="Q29" i="16"/>
  <c r="O29" i="16"/>
  <c r="M29" i="16"/>
  <c r="L29" i="16"/>
  <c r="K29" i="16"/>
  <c r="H29" i="16"/>
  <c r="G29" i="16"/>
  <c r="Q28" i="16"/>
  <c r="O28" i="16"/>
  <c r="M28" i="16"/>
  <c r="L28" i="16"/>
  <c r="K28" i="16"/>
  <c r="H28" i="16"/>
  <c r="Q27" i="16"/>
  <c r="O27" i="16"/>
  <c r="M27" i="16"/>
  <c r="L27" i="16"/>
  <c r="K27" i="16"/>
  <c r="H27" i="16"/>
  <c r="G27" i="16"/>
  <c r="Q26" i="16"/>
  <c r="O26" i="16"/>
  <c r="M26" i="16"/>
  <c r="L26" i="16"/>
  <c r="K26" i="16"/>
  <c r="S31" i="15"/>
  <c r="S30" i="15"/>
  <c r="AF30" i="15" s="1"/>
  <c r="S29" i="15"/>
  <c r="AF29" i="15" s="1"/>
  <c r="S28" i="15"/>
  <c r="AF28" i="15"/>
  <c r="S27" i="15"/>
  <c r="S26" i="15"/>
  <c r="Q31" i="15"/>
  <c r="O31" i="15"/>
  <c r="M31" i="15"/>
  <c r="L31" i="15"/>
  <c r="K31" i="15"/>
  <c r="H31" i="15"/>
  <c r="G31" i="15"/>
  <c r="Q30" i="15"/>
  <c r="O30" i="15"/>
  <c r="M30" i="15"/>
  <c r="L30" i="15"/>
  <c r="K30" i="15"/>
  <c r="H30" i="15"/>
  <c r="G30" i="15"/>
  <c r="Q29" i="15"/>
  <c r="O29" i="15"/>
  <c r="M29" i="15"/>
  <c r="L29" i="15"/>
  <c r="K29" i="15"/>
  <c r="H29" i="15"/>
  <c r="G29" i="15"/>
  <c r="Q28" i="15"/>
  <c r="O28" i="15"/>
  <c r="M28" i="15"/>
  <c r="L28" i="15"/>
  <c r="K28" i="15"/>
  <c r="H28" i="15"/>
  <c r="G28" i="15"/>
  <c r="Q27" i="15"/>
  <c r="O27" i="15"/>
  <c r="M27" i="15"/>
  <c r="L27" i="15"/>
  <c r="K27" i="15"/>
  <c r="H27" i="15"/>
  <c r="G27" i="15"/>
  <c r="Q26" i="15"/>
  <c r="O26" i="15"/>
  <c r="M26" i="15"/>
  <c r="L26" i="15"/>
  <c r="K26" i="15"/>
  <c r="H26" i="15"/>
  <c r="G26" i="15"/>
  <c r="S31" i="14"/>
  <c r="AF31" i="14"/>
  <c r="S30" i="14"/>
  <c r="AF30" i="14" s="1"/>
  <c r="S29" i="14"/>
  <c r="AF29" i="14"/>
  <c r="S28" i="14"/>
  <c r="AF28" i="14" s="1"/>
  <c r="S27" i="14"/>
  <c r="AF27" i="14" s="1"/>
  <c r="S26" i="14"/>
  <c r="AF26" i="14" s="1"/>
  <c r="Q31" i="14"/>
  <c r="O31" i="14"/>
  <c r="M31" i="14"/>
  <c r="L31" i="14"/>
  <c r="K31" i="14"/>
  <c r="H31" i="14"/>
  <c r="G31" i="14"/>
  <c r="Q30" i="14"/>
  <c r="O30" i="14"/>
  <c r="M30" i="14"/>
  <c r="L30" i="14"/>
  <c r="K30" i="14"/>
  <c r="H30" i="14"/>
  <c r="G30" i="14"/>
  <c r="Q29" i="14"/>
  <c r="O29" i="14"/>
  <c r="M29" i="14"/>
  <c r="L29" i="14"/>
  <c r="K29" i="14"/>
  <c r="H29" i="14"/>
  <c r="G29" i="14"/>
  <c r="Q28" i="14"/>
  <c r="O28" i="14"/>
  <c r="M28" i="14"/>
  <c r="L28" i="14"/>
  <c r="K28" i="14"/>
  <c r="H28" i="14"/>
  <c r="G28" i="14"/>
  <c r="Q27" i="14"/>
  <c r="O27" i="14"/>
  <c r="M27" i="14"/>
  <c r="L27" i="14"/>
  <c r="K27" i="14"/>
  <c r="Q26" i="14"/>
  <c r="O26" i="14"/>
  <c r="M26" i="14"/>
  <c r="L26" i="14"/>
  <c r="K26" i="14"/>
  <c r="H26" i="14"/>
  <c r="G26" i="14"/>
  <c r="S31" i="13"/>
  <c r="AF31" i="13"/>
  <c r="S30" i="13"/>
  <c r="AF30" i="13" s="1"/>
  <c r="S29" i="13"/>
  <c r="AF29" i="13" s="1"/>
  <c r="S28" i="13"/>
  <c r="AF28" i="13" s="1"/>
  <c r="S27" i="13"/>
  <c r="AF27" i="13" s="1"/>
  <c r="S26" i="13"/>
  <c r="AF26" i="13"/>
  <c r="Q31" i="13"/>
  <c r="O31" i="13"/>
  <c r="M31" i="13"/>
  <c r="L31" i="13"/>
  <c r="K31" i="13"/>
  <c r="H31" i="13"/>
  <c r="G31" i="13"/>
  <c r="Q30" i="13"/>
  <c r="O30" i="13"/>
  <c r="M30" i="13"/>
  <c r="L30" i="13"/>
  <c r="K30" i="13"/>
  <c r="H30" i="13"/>
  <c r="G30" i="13"/>
  <c r="Q29" i="13"/>
  <c r="O29" i="13"/>
  <c r="M29" i="13"/>
  <c r="L29" i="13"/>
  <c r="K29" i="13"/>
  <c r="H29" i="13"/>
  <c r="G29" i="13"/>
  <c r="Q28" i="13"/>
  <c r="O28" i="13"/>
  <c r="M28" i="13"/>
  <c r="L28" i="13"/>
  <c r="K28" i="13"/>
  <c r="Q27" i="13"/>
  <c r="O27" i="13"/>
  <c r="M27" i="13"/>
  <c r="L27" i="13"/>
  <c r="K27" i="13"/>
  <c r="H27" i="13"/>
  <c r="G27" i="13"/>
  <c r="Q26" i="13"/>
  <c r="O26" i="13"/>
  <c r="M26" i="13"/>
  <c r="L26" i="13"/>
  <c r="K26" i="13"/>
  <c r="H26" i="13"/>
  <c r="G26" i="13"/>
  <c r="S31" i="12"/>
  <c r="AF31" i="12" s="1"/>
  <c r="S30" i="12"/>
  <c r="AF30" i="12" s="1"/>
  <c r="S29" i="12"/>
  <c r="AF29" i="12"/>
  <c r="S28" i="12"/>
  <c r="S27" i="12"/>
  <c r="AF27" i="12"/>
  <c r="S26" i="12"/>
  <c r="AF26" i="12" s="1"/>
  <c r="Q31" i="12"/>
  <c r="O31" i="12"/>
  <c r="M31" i="12"/>
  <c r="L31" i="12"/>
  <c r="K31" i="12"/>
  <c r="H31" i="12"/>
  <c r="G31" i="12"/>
  <c r="Q30" i="12"/>
  <c r="O30" i="12"/>
  <c r="M30" i="12"/>
  <c r="L30" i="12"/>
  <c r="K30" i="12"/>
  <c r="H30" i="12"/>
  <c r="G30" i="12"/>
  <c r="Q29" i="12"/>
  <c r="O29" i="12"/>
  <c r="M29" i="12"/>
  <c r="L29" i="12"/>
  <c r="K29" i="12"/>
  <c r="K81" i="12" s="1"/>
  <c r="E130" i="12" s="1"/>
  <c r="Q28" i="12"/>
  <c r="O28" i="12"/>
  <c r="M28" i="12"/>
  <c r="L28" i="12"/>
  <c r="K28" i="12"/>
  <c r="H28" i="12"/>
  <c r="G28" i="12"/>
  <c r="Q27" i="12"/>
  <c r="Q81" i="12" s="1"/>
  <c r="R130" i="12" s="1"/>
  <c r="O27" i="12"/>
  <c r="M27" i="12"/>
  <c r="L27" i="12"/>
  <c r="K27" i="12"/>
  <c r="Q26" i="12"/>
  <c r="O26" i="12"/>
  <c r="M26" i="12"/>
  <c r="L26" i="12"/>
  <c r="K26" i="12"/>
  <c r="H26" i="12"/>
  <c r="G26" i="12"/>
  <c r="S31" i="11"/>
  <c r="AF31" i="11" s="1"/>
  <c r="S30" i="11"/>
  <c r="AF30" i="11"/>
  <c r="S29" i="11"/>
  <c r="AF29" i="11"/>
  <c r="AR29" i="11" s="1"/>
  <c r="S28" i="11"/>
  <c r="AF28" i="11" s="1"/>
  <c r="S27" i="11"/>
  <c r="AF27" i="11" s="1"/>
  <c r="S26" i="11"/>
  <c r="AF26" i="11" s="1"/>
  <c r="Q31" i="11"/>
  <c r="O31" i="11"/>
  <c r="M31" i="11"/>
  <c r="L31" i="11"/>
  <c r="K31" i="11"/>
  <c r="H31" i="11"/>
  <c r="G31" i="11"/>
  <c r="Q30" i="11"/>
  <c r="O30" i="11"/>
  <c r="M30" i="11"/>
  <c r="L30" i="11"/>
  <c r="K30" i="11"/>
  <c r="H30" i="11"/>
  <c r="G30" i="11"/>
  <c r="Q29" i="11"/>
  <c r="O29" i="11"/>
  <c r="M29" i="11"/>
  <c r="L29" i="11"/>
  <c r="K29" i="11"/>
  <c r="H29" i="11"/>
  <c r="G29" i="11"/>
  <c r="Q28" i="11"/>
  <c r="O28" i="11"/>
  <c r="M28" i="11"/>
  <c r="L28" i="11"/>
  <c r="K28" i="11"/>
  <c r="H28" i="11"/>
  <c r="Q27" i="11"/>
  <c r="O27" i="11"/>
  <c r="M27" i="11"/>
  <c r="L27" i="11"/>
  <c r="K27" i="11"/>
  <c r="H27" i="11"/>
  <c r="G27" i="11"/>
  <c r="Q26" i="11"/>
  <c r="O26" i="11"/>
  <c r="M26" i="11"/>
  <c r="L26" i="11"/>
  <c r="K26" i="11"/>
  <c r="G26" i="11"/>
  <c r="S31" i="10"/>
  <c r="AF31" i="10"/>
  <c r="S30" i="10"/>
  <c r="AF30" i="10" s="1"/>
  <c r="S29" i="10"/>
  <c r="AF29" i="10" s="1"/>
  <c r="S28" i="10"/>
  <c r="AF28" i="10"/>
  <c r="S27" i="10"/>
  <c r="AF27" i="10" s="1"/>
  <c r="S26" i="10"/>
  <c r="AF26" i="10" s="1"/>
  <c r="Q31" i="10"/>
  <c r="O31" i="10"/>
  <c r="M31" i="10"/>
  <c r="L31" i="10"/>
  <c r="K31" i="10"/>
  <c r="G31" i="10"/>
  <c r="Q30" i="10"/>
  <c r="O30" i="10"/>
  <c r="M30" i="10"/>
  <c r="L30" i="10"/>
  <c r="K30" i="10"/>
  <c r="H30" i="10"/>
  <c r="G30" i="10"/>
  <c r="Q29" i="10"/>
  <c r="O29" i="10"/>
  <c r="M29" i="10"/>
  <c r="L29" i="10"/>
  <c r="K29" i="10"/>
  <c r="H29" i="10"/>
  <c r="G29" i="10"/>
  <c r="Q28" i="10"/>
  <c r="O28" i="10"/>
  <c r="M28" i="10"/>
  <c r="L28" i="10"/>
  <c r="K28" i="10"/>
  <c r="H28" i="10"/>
  <c r="G28" i="10"/>
  <c r="Q27" i="10"/>
  <c r="O27" i="10"/>
  <c r="M27" i="10"/>
  <c r="L27" i="10"/>
  <c r="K27" i="10"/>
  <c r="H27" i="10"/>
  <c r="Q26" i="10"/>
  <c r="O26" i="10"/>
  <c r="M26" i="10"/>
  <c r="L26" i="10"/>
  <c r="K26" i="10"/>
  <c r="H26" i="10"/>
  <c r="G26" i="10"/>
  <c r="S31" i="9"/>
  <c r="AF31" i="9" s="1"/>
  <c r="S30" i="9"/>
  <c r="AF30" i="9"/>
  <c r="S29" i="9"/>
  <c r="AF29" i="9" s="1"/>
  <c r="S28" i="9"/>
  <c r="S27" i="9"/>
  <c r="AF27" i="9" s="1"/>
  <c r="S26" i="9"/>
  <c r="AF26" i="9" s="1"/>
  <c r="Q31" i="9"/>
  <c r="O31" i="9"/>
  <c r="M31" i="9"/>
  <c r="L31" i="9"/>
  <c r="K31" i="9"/>
  <c r="Q30" i="9"/>
  <c r="O30" i="9"/>
  <c r="M30" i="9"/>
  <c r="L30" i="9"/>
  <c r="K30" i="9"/>
  <c r="H30" i="9"/>
  <c r="G30" i="9"/>
  <c r="Q29" i="9"/>
  <c r="O29" i="9"/>
  <c r="M29" i="9"/>
  <c r="L29" i="9"/>
  <c r="K29" i="9"/>
  <c r="Q28" i="9"/>
  <c r="O28" i="9"/>
  <c r="M28" i="9"/>
  <c r="L28" i="9"/>
  <c r="K28" i="9"/>
  <c r="H28" i="9"/>
  <c r="G28" i="9"/>
  <c r="Q27" i="9"/>
  <c r="O27" i="9"/>
  <c r="M27" i="9"/>
  <c r="L27" i="9"/>
  <c r="K27" i="9"/>
  <c r="H27" i="9"/>
  <c r="G27" i="9"/>
  <c r="Q26" i="9"/>
  <c r="O26" i="9"/>
  <c r="M26" i="9"/>
  <c r="L26" i="9"/>
  <c r="K26" i="9"/>
  <c r="H26" i="9"/>
  <c r="G26" i="9"/>
  <c r="S31" i="8"/>
  <c r="AF31" i="8"/>
  <c r="S30" i="8"/>
  <c r="AF30" i="8"/>
  <c r="S29" i="8"/>
  <c r="AF29" i="8" s="1"/>
  <c r="S28" i="8"/>
  <c r="AF28" i="8" s="1"/>
  <c r="S27" i="8"/>
  <c r="AF27" i="8"/>
  <c r="S26" i="8"/>
  <c r="AF26" i="8"/>
  <c r="Q31" i="8"/>
  <c r="O31" i="8"/>
  <c r="M31" i="8"/>
  <c r="L31" i="8"/>
  <c r="K31" i="8"/>
  <c r="H31" i="8"/>
  <c r="G31" i="8"/>
  <c r="Q30" i="8"/>
  <c r="O30" i="8"/>
  <c r="M30" i="8"/>
  <c r="L30" i="8"/>
  <c r="K30" i="8"/>
  <c r="H30" i="8"/>
  <c r="G30" i="8"/>
  <c r="Q29" i="8"/>
  <c r="O29" i="8"/>
  <c r="M29" i="8"/>
  <c r="L29" i="8"/>
  <c r="K29" i="8"/>
  <c r="H29" i="8"/>
  <c r="G29" i="8"/>
  <c r="Q28" i="8"/>
  <c r="O28" i="8"/>
  <c r="M28" i="8"/>
  <c r="L28" i="8"/>
  <c r="K28" i="8"/>
  <c r="Q27" i="8"/>
  <c r="O27" i="8"/>
  <c r="M27" i="8"/>
  <c r="L27" i="8"/>
  <c r="K27" i="8"/>
  <c r="Q26" i="8"/>
  <c r="O26" i="8"/>
  <c r="M26" i="8"/>
  <c r="L26" i="8"/>
  <c r="K26" i="8"/>
  <c r="H26" i="8"/>
  <c r="G26" i="8"/>
  <c r="S31" i="7"/>
  <c r="AF31" i="7" s="1"/>
  <c r="S30" i="7"/>
  <c r="AF30" i="7" s="1"/>
  <c r="S29" i="7"/>
  <c r="AF29" i="7" s="1"/>
  <c r="S28" i="7"/>
  <c r="AF28" i="7" s="1"/>
  <c r="S27" i="7"/>
  <c r="AF27" i="7" s="1"/>
  <c r="S26" i="7"/>
  <c r="AF26" i="7"/>
  <c r="Q31" i="7"/>
  <c r="O31" i="7"/>
  <c r="M31" i="7"/>
  <c r="L31" i="7"/>
  <c r="K31" i="7"/>
  <c r="H31" i="7"/>
  <c r="G31" i="7"/>
  <c r="Q30" i="7"/>
  <c r="O30" i="7"/>
  <c r="M30" i="7"/>
  <c r="L30" i="7"/>
  <c r="K30" i="7"/>
  <c r="H30" i="7"/>
  <c r="G30" i="7"/>
  <c r="Q29" i="7"/>
  <c r="O29" i="7"/>
  <c r="M29" i="7"/>
  <c r="L29" i="7"/>
  <c r="K29" i="7"/>
  <c r="H29" i="7"/>
  <c r="G29" i="7"/>
  <c r="Q28" i="7"/>
  <c r="O28" i="7"/>
  <c r="M28" i="7"/>
  <c r="L28" i="7"/>
  <c r="K28" i="7"/>
  <c r="H28" i="7"/>
  <c r="G28" i="7"/>
  <c r="Q27" i="7"/>
  <c r="O27" i="7"/>
  <c r="M27" i="7"/>
  <c r="L27" i="7"/>
  <c r="K27" i="7"/>
  <c r="H27" i="7"/>
  <c r="G27" i="7"/>
  <c r="Q26" i="7"/>
  <c r="O26" i="7"/>
  <c r="M26" i="7"/>
  <c r="L26" i="7"/>
  <c r="K26" i="7"/>
  <c r="H26" i="7"/>
  <c r="S25" i="16"/>
  <c r="AF25" i="16" s="1"/>
  <c r="S24" i="16"/>
  <c r="AF24" i="16" s="1"/>
  <c r="S23" i="16"/>
  <c r="AF23" i="16"/>
  <c r="S22" i="16"/>
  <c r="AF22" i="16"/>
  <c r="S21" i="16"/>
  <c r="AF21" i="16" s="1"/>
  <c r="Q25" i="16"/>
  <c r="O25" i="16"/>
  <c r="M25" i="16"/>
  <c r="L25" i="16"/>
  <c r="K25" i="16"/>
  <c r="Q24" i="16"/>
  <c r="O24" i="16"/>
  <c r="M24" i="16"/>
  <c r="L24" i="16"/>
  <c r="K24" i="16"/>
  <c r="H24" i="16"/>
  <c r="G24" i="16"/>
  <c r="Q23" i="16"/>
  <c r="O23" i="16"/>
  <c r="M23" i="16"/>
  <c r="L23" i="16"/>
  <c r="K23" i="16"/>
  <c r="H23" i="16"/>
  <c r="G23" i="16"/>
  <c r="Q22" i="16"/>
  <c r="O22" i="16"/>
  <c r="M22" i="16"/>
  <c r="L22" i="16"/>
  <c r="K22" i="16"/>
  <c r="Q21" i="16"/>
  <c r="O21" i="16"/>
  <c r="M21" i="16"/>
  <c r="L21" i="16"/>
  <c r="K21" i="16"/>
  <c r="H21" i="16"/>
  <c r="G21" i="16"/>
  <c r="S25" i="15"/>
  <c r="AF25" i="15" s="1"/>
  <c r="S24" i="15"/>
  <c r="AF24" i="15" s="1"/>
  <c r="S23" i="15"/>
  <c r="S22" i="15"/>
  <c r="AF22" i="15"/>
  <c r="S21" i="15"/>
  <c r="AF21" i="15" s="1"/>
  <c r="Q25" i="15"/>
  <c r="O25" i="15"/>
  <c r="M25" i="15"/>
  <c r="L25" i="15"/>
  <c r="K25" i="15"/>
  <c r="H25" i="15"/>
  <c r="G25" i="15"/>
  <c r="Q24" i="15"/>
  <c r="O24" i="15"/>
  <c r="M24" i="15"/>
  <c r="L24" i="15"/>
  <c r="K24" i="15"/>
  <c r="Q23" i="15"/>
  <c r="O23" i="15"/>
  <c r="M23" i="15"/>
  <c r="L23" i="15"/>
  <c r="K23" i="15"/>
  <c r="H23" i="15"/>
  <c r="G23" i="15"/>
  <c r="Q22" i="15"/>
  <c r="O22" i="15"/>
  <c r="M22" i="15"/>
  <c r="L22" i="15"/>
  <c r="K22" i="15"/>
  <c r="H22" i="15"/>
  <c r="G22" i="15"/>
  <c r="Q21" i="15"/>
  <c r="Q81" i="15" s="1"/>
  <c r="R130" i="15" s="1"/>
  <c r="O21" i="15"/>
  <c r="M21" i="15"/>
  <c r="L21" i="15"/>
  <c r="K21" i="15"/>
  <c r="H21" i="15"/>
  <c r="G21" i="15"/>
  <c r="S25" i="14"/>
  <c r="AF25" i="14" s="1"/>
  <c r="S24" i="14"/>
  <c r="S23" i="14"/>
  <c r="S22" i="14"/>
  <c r="AF22" i="14" s="1"/>
  <c r="S21" i="14"/>
  <c r="AF21" i="14" s="1"/>
  <c r="Q25" i="14"/>
  <c r="O25" i="14"/>
  <c r="M25" i="14"/>
  <c r="L25" i="14"/>
  <c r="K25" i="14"/>
  <c r="K81" i="14" s="1"/>
  <c r="E130" i="14" s="1"/>
  <c r="Q24" i="14"/>
  <c r="O24" i="14"/>
  <c r="M24" i="14"/>
  <c r="L24" i="14"/>
  <c r="K24" i="14"/>
  <c r="H24" i="14"/>
  <c r="G24" i="14"/>
  <c r="Q23" i="14"/>
  <c r="O23" i="14"/>
  <c r="M23" i="14"/>
  <c r="L23" i="14"/>
  <c r="K23" i="14"/>
  <c r="H23" i="14"/>
  <c r="G23" i="14"/>
  <c r="Q22" i="14"/>
  <c r="O22" i="14"/>
  <c r="M22" i="14"/>
  <c r="L22" i="14"/>
  <c r="K22" i="14"/>
  <c r="H22" i="14"/>
  <c r="G22" i="14"/>
  <c r="Q21" i="14"/>
  <c r="O21" i="14"/>
  <c r="M21" i="14"/>
  <c r="L21" i="14"/>
  <c r="K21" i="14"/>
  <c r="S25" i="13"/>
  <c r="AF25" i="13"/>
  <c r="S24" i="13"/>
  <c r="S23" i="13"/>
  <c r="AF23" i="13" s="1"/>
  <c r="S22" i="13"/>
  <c r="AF22" i="13" s="1"/>
  <c r="S21" i="13"/>
  <c r="AF21" i="13"/>
  <c r="Q25" i="13"/>
  <c r="O25" i="13"/>
  <c r="M25" i="13"/>
  <c r="L25" i="13"/>
  <c r="K25" i="13"/>
  <c r="H25" i="13"/>
  <c r="G25" i="13"/>
  <c r="Q24" i="13"/>
  <c r="O24" i="13"/>
  <c r="M24" i="13"/>
  <c r="L24" i="13"/>
  <c r="K24" i="13"/>
  <c r="H24" i="13"/>
  <c r="G24" i="13"/>
  <c r="Q23" i="13"/>
  <c r="O23" i="13"/>
  <c r="M23" i="13"/>
  <c r="L23" i="13"/>
  <c r="K23" i="13"/>
  <c r="H23" i="13"/>
  <c r="G23" i="13"/>
  <c r="Q22" i="13"/>
  <c r="O22" i="13"/>
  <c r="M22" i="13"/>
  <c r="L22" i="13"/>
  <c r="K22" i="13"/>
  <c r="H22" i="13"/>
  <c r="Q21" i="13"/>
  <c r="O21" i="13"/>
  <c r="M21" i="13"/>
  <c r="L21" i="13"/>
  <c r="K21" i="13"/>
  <c r="H21" i="13"/>
  <c r="G21" i="13"/>
  <c r="S25" i="12"/>
  <c r="AF25" i="12" s="1"/>
  <c r="S24" i="12"/>
  <c r="AF24" i="12" s="1"/>
  <c r="S23" i="12"/>
  <c r="AF23" i="12"/>
  <c r="S22" i="12"/>
  <c r="S21" i="12"/>
  <c r="AF21" i="12"/>
  <c r="Q25" i="12"/>
  <c r="O25" i="12"/>
  <c r="M25" i="12"/>
  <c r="L25" i="12"/>
  <c r="K25" i="12"/>
  <c r="H25" i="12"/>
  <c r="G25" i="12"/>
  <c r="Q24" i="12"/>
  <c r="O24" i="12"/>
  <c r="M24" i="12"/>
  <c r="L24" i="12"/>
  <c r="K24" i="12"/>
  <c r="H24" i="12"/>
  <c r="Q23" i="12"/>
  <c r="O23" i="12"/>
  <c r="M23" i="12"/>
  <c r="L23" i="12"/>
  <c r="K23" i="12"/>
  <c r="H23" i="12"/>
  <c r="G23" i="12"/>
  <c r="Q22" i="12"/>
  <c r="O22" i="12"/>
  <c r="M22" i="12"/>
  <c r="L22" i="12"/>
  <c r="K22" i="12"/>
  <c r="H22" i="12"/>
  <c r="G22" i="12"/>
  <c r="Q21" i="12"/>
  <c r="O21" i="12"/>
  <c r="M21" i="12"/>
  <c r="L21" i="12"/>
  <c r="K21" i="12"/>
  <c r="H21" i="12"/>
  <c r="G21" i="12"/>
  <c r="S25" i="11"/>
  <c r="AF25" i="11"/>
  <c r="S24" i="11"/>
  <c r="T24" i="11" s="1"/>
  <c r="AF24" i="11"/>
  <c r="S23" i="11"/>
  <c r="AF23" i="11" s="1"/>
  <c r="S22" i="11"/>
  <c r="AF22" i="11" s="1"/>
  <c r="S21" i="11"/>
  <c r="AF21" i="11" s="1"/>
  <c r="Q25" i="11"/>
  <c r="O25" i="11"/>
  <c r="M25" i="11"/>
  <c r="L25" i="11"/>
  <c r="K25" i="11"/>
  <c r="Q24" i="11"/>
  <c r="O24" i="11"/>
  <c r="M24" i="11"/>
  <c r="L24" i="11"/>
  <c r="K24" i="11"/>
  <c r="H24" i="11"/>
  <c r="G24" i="11"/>
  <c r="Q23" i="11"/>
  <c r="O23" i="11"/>
  <c r="M23" i="11"/>
  <c r="L23" i="11"/>
  <c r="K23" i="11"/>
  <c r="G23" i="11"/>
  <c r="Q22" i="11"/>
  <c r="O22" i="11"/>
  <c r="M22" i="11"/>
  <c r="L22" i="11"/>
  <c r="K22" i="11"/>
  <c r="H22" i="11"/>
  <c r="G22" i="11"/>
  <c r="Q21" i="11"/>
  <c r="O21" i="11"/>
  <c r="M21" i="11"/>
  <c r="L21" i="11"/>
  <c r="K21" i="11"/>
  <c r="H21" i="11"/>
  <c r="G21" i="11"/>
  <c r="S25" i="10"/>
  <c r="AF25" i="10"/>
  <c r="S24" i="10"/>
  <c r="AF24" i="10" s="1"/>
  <c r="S23" i="10"/>
  <c r="AF23" i="10" s="1"/>
  <c r="S22" i="10"/>
  <c r="AF22" i="10"/>
  <c r="S21" i="10"/>
  <c r="AF21" i="10"/>
  <c r="Q25" i="10"/>
  <c r="O25" i="10"/>
  <c r="M25" i="10"/>
  <c r="L25" i="10"/>
  <c r="K25" i="10"/>
  <c r="Q24" i="10"/>
  <c r="O24" i="10"/>
  <c r="M24" i="10"/>
  <c r="L24" i="10"/>
  <c r="K24" i="10"/>
  <c r="H24" i="10"/>
  <c r="G24" i="10"/>
  <c r="Q23" i="10"/>
  <c r="O23" i="10"/>
  <c r="M23" i="10"/>
  <c r="L23" i="10"/>
  <c r="K23" i="10"/>
  <c r="H23" i="10"/>
  <c r="G23" i="10"/>
  <c r="Q22" i="10"/>
  <c r="O22" i="10"/>
  <c r="M22" i="10"/>
  <c r="L22" i="10"/>
  <c r="K22" i="10"/>
  <c r="H22" i="10"/>
  <c r="G22" i="10"/>
  <c r="Q21" i="10"/>
  <c r="O21" i="10"/>
  <c r="M21" i="10"/>
  <c r="L21" i="10"/>
  <c r="K21" i="10"/>
  <c r="H21" i="10"/>
  <c r="S25" i="9"/>
  <c r="AF25" i="9" s="1"/>
  <c r="S24" i="9"/>
  <c r="S23" i="9"/>
  <c r="AF23" i="9" s="1"/>
  <c r="S22" i="9"/>
  <c r="AF22" i="9" s="1"/>
  <c r="S21" i="9"/>
  <c r="AF21" i="9"/>
  <c r="Q25" i="9"/>
  <c r="O25" i="9"/>
  <c r="M25" i="9"/>
  <c r="L25" i="9"/>
  <c r="K25" i="9"/>
  <c r="H25" i="9"/>
  <c r="G25" i="9"/>
  <c r="Q24" i="9"/>
  <c r="O24" i="9"/>
  <c r="M24" i="9"/>
  <c r="L24" i="9"/>
  <c r="K24" i="9"/>
  <c r="H24" i="9"/>
  <c r="G24" i="9"/>
  <c r="Q23" i="9"/>
  <c r="O23" i="9"/>
  <c r="M23" i="9"/>
  <c r="L23" i="9"/>
  <c r="K23" i="9"/>
  <c r="H23" i="9"/>
  <c r="G23" i="9"/>
  <c r="Q22" i="9"/>
  <c r="O22" i="9"/>
  <c r="M22" i="9"/>
  <c r="L22" i="9"/>
  <c r="K22" i="9"/>
  <c r="H22" i="9"/>
  <c r="G22" i="9"/>
  <c r="Q21" i="9"/>
  <c r="O21" i="9"/>
  <c r="M21" i="9"/>
  <c r="L21" i="9"/>
  <c r="K21" i="9"/>
  <c r="S25" i="8"/>
  <c r="AF25" i="8" s="1"/>
  <c r="S24" i="8"/>
  <c r="AF24" i="8" s="1"/>
  <c r="S23" i="8"/>
  <c r="AF23" i="8" s="1"/>
  <c r="S22" i="8"/>
  <c r="AF22" i="8"/>
  <c r="S21" i="8"/>
  <c r="AF21" i="8" s="1"/>
  <c r="Q25" i="8"/>
  <c r="O25" i="8"/>
  <c r="M25" i="8"/>
  <c r="L25" i="8"/>
  <c r="K25" i="8"/>
  <c r="H25" i="8"/>
  <c r="G25" i="8"/>
  <c r="Q24" i="8"/>
  <c r="O24" i="8"/>
  <c r="M24" i="8"/>
  <c r="L24" i="8"/>
  <c r="K24" i="8"/>
  <c r="Q23" i="8"/>
  <c r="O23" i="8"/>
  <c r="M23" i="8"/>
  <c r="L23" i="8"/>
  <c r="K23" i="8"/>
  <c r="H23" i="8"/>
  <c r="G23" i="8"/>
  <c r="Q22" i="8"/>
  <c r="O22" i="8"/>
  <c r="M22" i="8"/>
  <c r="L22" i="8"/>
  <c r="K22" i="8"/>
  <c r="H22" i="8"/>
  <c r="G22" i="8"/>
  <c r="Q21" i="8"/>
  <c r="O21" i="8"/>
  <c r="M21" i="8"/>
  <c r="L21" i="8"/>
  <c r="K21" i="8"/>
  <c r="H21" i="8"/>
  <c r="G21" i="8"/>
  <c r="S25" i="7"/>
  <c r="AF25" i="7" s="1"/>
  <c r="S24" i="7"/>
  <c r="AF24" i="7"/>
  <c r="S23" i="7"/>
  <c r="AF23" i="7" s="1"/>
  <c r="S22" i="7"/>
  <c r="AF22" i="7"/>
  <c r="S21" i="7"/>
  <c r="AF21" i="7" s="1"/>
  <c r="Q25" i="7"/>
  <c r="O25" i="7"/>
  <c r="M25" i="7"/>
  <c r="L25" i="7"/>
  <c r="K25" i="7"/>
  <c r="H25" i="7"/>
  <c r="G25" i="7"/>
  <c r="Q24" i="7"/>
  <c r="O24" i="7"/>
  <c r="M24" i="7"/>
  <c r="L24" i="7"/>
  <c r="K24" i="7"/>
  <c r="H24" i="7"/>
  <c r="G24" i="7"/>
  <c r="Q23" i="7"/>
  <c r="O23" i="7"/>
  <c r="M23" i="7"/>
  <c r="L23" i="7"/>
  <c r="K23" i="7"/>
  <c r="H23" i="7"/>
  <c r="G23" i="7"/>
  <c r="Q22" i="7"/>
  <c r="O22" i="7"/>
  <c r="M22" i="7"/>
  <c r="L22" i="7"/>
  <c r="K22" i="7"/>
  <c r="H22" i="7"/>
  <c r="G22" i="7"/>
  <c r="Q21" i="7"/>
  <c r="O21" i="7"/>
  <c r="M21" i="7"/>
  <c r="L21" i="7"/>
  <c r="K21" i="7"/>
  <c r="H21" i="7"/>
  <c r="G21" i="7"/>
  <c r="S20" i="16"/>
  <c r="S19" i="16"/>
  <c r="AF19" i="16"/>
  <c r="S18" i="16"/>
  <c r="S17" i="16"/>
  <c r="T17" i="16" s="1"/>
  <c r="Y17" i="16" s="1"/>
  <c r="Z17" i="16" s="1"/>
  <c r="AF17" i="16"/>
  <c r="S16" i="16"/>
  <c r="AF16" i="16" s="1"/>
  <c r="Q20" i="16"/>
  <c r="O20" i="16"/>
  <c r="M20" i="16"/>
  <c r="L20" i="16"/>
  <c r="K20" i="16"/>
  <c r="H20" i="16"/>
  <c r="G20" i="16"/>
  <c r="Q19" i="16"/>
  <c r="O19" i="16"/>
  <c r="M19" i="16"/>
  <c r="L19" i="16"/>
  <c r="K19" i="16"/>
  <c r="H19" i="16"/>
  <c r="G19" i="16"/>
  <c r="Q18" i="16"/>
  <c r="O18" i="16"/>
  <c r="M18" i="16"/>
  <c r="L18" i="16"/>
  <c r="K18" i="16"/>
  <c r="H18" i="16"/>
  <c r="G18" i="16"/>
  <c r="Q17" i="16"/>
  <c r="O17" i="16"/>
  <c r="M17" i="16"/>
  <c r="L17" i="16"/>
  <c r="K17" i="16"/>
  <c r="Q16" i="16"/>
  <c r="O16" i="16"/>
  <c r="M16" i="16"/>
  <c r="L16" i="16"/>
  <c r="K16" i="16"/>
  <c r="H16" i="16"/>
  <c r="G16" i="16"/>
  <c r="S20" i="15"/>
  <c r="AF20" i="15" s="1"/>
  <c r="S19" i="15"/>
  <c r="T19" i="15" s="1"/>
  <c r="AF19" i="15"/>
  <c r="S18" i="15"/>
  <c r="AF18" i="15"/>
  <c r="S17" i="15"/>
  <c r="AF17" i="15" s="1"/>
  <c r="S16" i="15"/>
  <c r="Q20" i="15"/>
  <c r="O20" i="15"/>
  <c r="M20" i="15"/>
  <c r="L20" i="15"/>
  <c r="K20" i="15"/>
  <c r="H20" i="15"/>
  <c r="G20" i="15"/>
  <c r="Q19" i="15"/>
  <c r="O19" i="15"/>
  <c r="M19" i="15"/>
  <c r="L19" i="15"/>
  <c r="K19" i="15"/>
  <c r="H19" i="15"/>
  <c r="Q18" i="15"/>
  <c r="O18" i="15"/>
  <c r="M18" i="15"/>
  <c r="L18" i="15"/>
  <c r="K18" i="15"/>
  <c r="G18" i="15"/>
  <c r="Q17" i="15"/>
  <c r="O17" i="15"/>
  <c r="M17" i="15"/>
  <c r="L17" i="15"/>
  <c r="K17" i="15"/>
  <c r="H17" i="15"/>
  <c r="G17" i="15"/>
  <c r="Q16" i="15"/>
  <c r="O16" i="15"/>
  <c r="M16" i="15"/>
  <c r="L16" i="15"/>
  <c r="K16" i="15"/>
  <c r="H16" i="15"/>
  <c r="G16" i="15"/>
  <c r="S20" i="14"/>
  <c r="AF20" i="14"/>
  <c r="S19" i="14"/>
  <c r="AF19" i="14" s="1"/>
  <c r="S18" i="14"/>
  <c r="T18" i="14" s="1"/>
  <c r="AF18" i="14"/>
  <c r="S17" i="14"/>
  <c r="AF17" i="14" s="1"/>
  <c r="S16" i="14"/>
  <c r="AF16" i="14" s="1"/>
  <c r="Q20" i="14"/>
  <c r="O20" i="14"/>
  <c r="M20" i="14"/>
  <c r="L20" i="14"/>
  <c r="K20" i="14"/>
  <c r="H20" i="14"/>
  <c r="G20" i="14"/>
  <c r="Q19" i="14"/>
  <c r="O19" i="14"/>
  <c r="M19" i="14"/>
  <c r="L19" i="14"/>
  <c r="K19" i="14"/>
  <c r="H19" i="14"/>
  <c r="Q18" i="14"/>
  <c r="O18" i="14"/>
  <c r="M18" i="14"/>
  <c r="L18" i="14"/>
  <c r="K18" i="14"/>
  <c r="H18" i="14"/>
  <c r="G18" i="14"/>
  <c r="Q17" i="14"/>
  <c r="O17" i="14"/>
  <c r="M17" i="14"/>
  <c r="L17" i="14"/>
  <c r="K17" i="14"/>
  <c r="H17" i="14"/>
  <c r="G17" i="14"/>
  <c r="Q16" i="14"/>
  <c r="O16" i="14"/>
  <c r="M16" i="14"/>
  <c r="L16" i="14"/>
  <c r="K16" i="14"/>
  <c r="H16" i="14"/>
  <c r="G16" i="14"/>
  <c r="S20" i="13"/>
  <c r="T20" i="13" s="1"/>
  <c r="AF20" i="13"/>
  <c r="S19" i="13"/>
  <c r="AF19" i="13"/>
  <c r="S18" i="13"/>
  <c r="AF18" i="13" s="1"/>
  <c r="S17" i="13"/>
  <c r="T17" i="13" s="1"/>
  <c r="AF17" i="13"/>
  <c r="S16" i="13"/>
  <c r="AF16" i="13" s="1"/>
  <c r="Q20" i="13"/>
  <c r="O20" i="13"/>
  <c r="M20" i="13"/>
  <c r="L20" i="13"/>
  <c r="K20" i="13"/>
  <c r="H20" i="13"/>
  <c r="G20" i="13"/>
  <c r="Q19" i="13"/>
  <c r="O19" i="13"/>
  <c r="M19" i="13"/>
  <c r="L19" i="13"/>
  <c r="K19" i="13"/>
  <c r="H19" i="13"/>
  <c r="G19" i="13"/>
  <c r="Q18" i="13"/>
  <c r="O18" i="13"/>
  <c r="M18" i="13"/>
  <c r="L18" i="13"/>
  <c r="K18" i="13"/>
  <c r="H18" i="13"/>
  <c r="G18" i="13"/>
  <c r="Q17" i="13"/>
  <c r="O17" i="13"/>
  <c r="M17" i="13"/>
  <c r="L17" i="13"/>
  <c r="K17" i="13"/>
  <c r="H17" i="13"/>
  <c r="G17" i="13"/>
  <c r="Q16" i="13"/>
  <c r="O16" i="13"/>
  <c r="M16" i="13"/>
  <c r="L16" i="13"/>
  <c r="K16" i="13"/>
  <c r="H16" i="13"/>
  <c r="G16" i="13"/>
  <c r="S20" i="12"/>
  <c r="AF20" i="12" s="1"/>
  <c r="S19" i="12"/>
  <c r="S18" i="12"/>
  <c r="S17" i="12"/>
  <c r="AF17" i="12" s="1"/>
  <c r="S16" i="12"/>
  <c r="AF16" i="12" s="1"/>
  <c r="Q20" i="12"/>
  <c r="O20" i="12"/>
  <c r="M20" i="12"/>
  <c r="L20" i="12"/>
  <c r="K20" i="12"/>
  <c r="H20" i="12"/>
  <c r="G20" i="12"/>
  <c r="Q19" i="12"/>
  <c r="O19" i="12"/>
  <c r="M19" i="12"/>
  <c r="L19" i="12"/>
  <c r="K19" i="12"/>
  <c r="H19" i="12"/>
  <c r="G19" i="12"/>
  <c r="Q18" i="12"/>
  <c r="O18" i="12"/>
  <c r="M18" i="12"/>
  <c r="L18" i="12"/>
  <c r="K18" i="12"/>
  <c r="H18" i="12"/>
  <c r="G18" i="12"/>
  <c r="Q17" i="12"/>
  <c r="O17" i="12"/>
  <c r="M17" i="12"/>
  <c r="L17" i="12"/>
  <c r="K17" i="12"/>
  <c r="H17" i="12"/>
  <c r="G17" i="12"/>
  <c r="Q16" i="12"/>
  <c r="O16" i="12"/>
  <c r="M16" i="12"/>
  <c r="L16" i="12"/>
  <c r="K16" i="12"/>
  <c r="H16" i="12"/>
  <c r="G16" i="12"/>
  <c r="S20" i="11"/>
  <c r="S19" i="11"/>
  <c r="AF19" i="11"/>
  <c r="S18" i="11"/>
  <c r="AF18" i="11" s="1"/>
  <c r="S17" i="11"/>
  <c r="S16" i="11"/>
  <c r="AF16" i="11"/>
  <c r="Q20" i="11"/>
  <c r="O20" i="11"/>
  <c r="M20" i="11"/>
  <c r="L20" i="11"/>
  <c r="K20" i="11"/>
  <c r="H20" i="11"/>
  <c r="G20" i="11"/>
  <c r="Q19" i="11"/>
  <c r="O19" i="11"/>
  <c r="M19" i="11"/>
  <c r="L19" i="11"/>
  <c r="K19" i="11"/>
  <c r="H19" i="11"/>
  <c r="G19" i="11"/>
  <c r="Q18" i="11"/>
  <c r="O18" i="11"/>
  <c r="M18" i="11"/>
  <c r="L18" i="11"/>
  <c r="K18" i="11"/>
  <c r="H18" i="11"/>
  <c r="G18" i="11"/>
  <c r="Q17" i="11"/>
  <c r="O17" i="11"/>
  <c r="M17" i="11"/>
  <c r="L17" i="11"/>
  <c r="K17" i="11"/>
  <c r="Q16" i="11"/>
  <c r="O16" i="11"/>
  <c r="M16" i="11"/>
  <c r="L16" i="11"/>
  <c r="K16" i="11"/>
  <c r="H16" i="11"/>
  <c r="G16" i="11"/>
  <c r="S20" i="10"/>
  <c r="AF20" i="10"/>
  <c r="S19" i="10"/>
  <c r="AF19" i="10" s="1"/>
  <c r="S18" i="10"/>
  <c r="AF18" i="10" s="1"/>
  <c r="S17" i="10"/>
  <c r="AF17" i="10" s="1"/>
  <c r="S16" i="10"/>
  <c r="AF16" i="10"/>
  <c r="Q20" i="10"/>
  <c r="O20" i="10"/>
  <c r="M20" i="10"/>
  <c r="L20" i="10"/>
  <c r="K20" i="10"/>
  <c r="Q19" i="10"/>
  <c r="O19" i="10"/>
  <c r="M19" i="10"/>
  <c r="L19" i="10"/>
  <c r="K19" i="10"/>
  <c r="H19" i="10"/>
  <c r="G19" i="10"/>
  <c r="Q18" i="10"/>
  <c r="O18" i="10"/>
  <c r="M18" i="10"/>
  <c r="L18" i="10"/>
  <c r="K18" i="10"/>
  <c r="H18" i="10"/>
  <c r="G18" i="10"/>
  <c r="Q17" i="10"/>
  <c r="O17" i="10"/>
  <c r="M17" i="10"/>
  <c r="L17" i="10"/>
  <c r="K17" i="10"/>
  <c r="H17" i="10"/>
  <c r="G17" i="10"/>
  <c r="Q16" i="10"/>
  <c r="O16" i="10"/>
  <c r="M16" i="10"/>
  <c r="L16" i="10"/>
  <c r="K16" i="10"/>
  <c r="H16" i="10"/>
  <c r="G16" i="10"/>
  <c r="S20" i="9"/>
  <c r="AF20" i="9"/>
  <c r="S19" i="9"/>
  <c r="AF19" i="9"/>
  <c r="S18" i="9"/>
  <c r="AF18" i="9" s="1"/>
  <c r="S17" i="9"/>
  <c r="AF17" i="9"/>
  <c r="S16" i="9"/>
  <c r="AF16" i="9"/>
  <c r="Q20" i="9"/>
  <c r="O20" i="9"/>
  <c r="M20" i="9"/>
  <c r="L20" i="9"/>
  <c r="K20" i="9"/>
  <c r="H20" i="9"/>
  <c r="G20" i="9"/>
  <c r="Q19" i="9"/>
  <c r="O19" i="9"/>
  <c r="M19" i="9"/>
  <c r="L19" i="9"/>
  <c r="K19" i="9"/>
  <c r="H19" i="9"/>
  <c r="G19" i="9"/>
  <c r="Q18" i="9"/>
  <c r="O18" i="9"/>
  <c r="M18" i="9"/>
  <c r="L18" i="9"/>
  <c r="K18" i="9"/>
  <c r="H18" i="9"/>
  <c r="G18" i="9"/>
  <c r="Q17" i="9"/>
  <c r="O17" i="9"/>
  <c r="M17" i="9"/>
  <c r="L17" i="9"/>
  <c r="K17" i="9"/>
  <c r="H17" i="9"/>
  <c r="G17" i="9"/>
  <c r="Q16" i="9"/>
  <c r="O16" i="9"/>
  <c r="M16" i="9"/>
  <c r="L16" i="9"/>
  <c r="K16" i="9"/>
  <c r="H16" i="9"/>
  <c r="G16" i="9"/>
  <c r="S20" i="8"/>
  <c r="AF20" i="8" s="1"/>
  <c r="S19" i="8"/>
  <c r="AF19" i="8" s="1"/>
  <c r="S18" i="8"/>
  <c r="S17" i="8"/>
  <c r="AF17" i="8"/>
  <c r="S16" i="8"/>
  <c r="AF16" i="8"/>
  <c r="Q20" i="8"/>
  <c r="O20" i="8"/>
  <c r="M20" i="8"/>
  <c r="L20" i="8"/>
  <c r="K20" i="8"/>
  <c r="H20" i="8"/>
  <c r="Q19" i="8"/>
  <c r="O19" i="8"/>
  <c r="M19" i="8"/>
  <c r="L19" i="8"/>
  <c r="K19" i="8"/>
  <c r="H19" i="8"/>
  <c r="G19" i="8"/>
  <c r="Q18" i="8"/>
  <c r="O18" i="8"/>
  <c r="M18" i="8"/>
  <c r="L18" i="8"/>
  <c r="K18" i="8"/>
  <c r="H18" i="8"/>
  <c r="G18" i="8"/>
  <c r="Q17" i="8"/>
  <c r="O17" i="8"/>
  <c r="M17" i="8"/>
  <c r="L17" i="8"/>
  <c r="K17" i="8"/>
  <c r="Q16" i="8"/>
  <c r="O16" i="8"/>
  <c r="M16" i="8"/>
  <c r="L16" i="8"/>
  <c r="K16" i="8"/>
  <c r="H16" i="8"/>
  <c r="G16" i="8"/>
  <c r="S20" i="7"/>
  <c r="AF20" i="7" s="1"/>
  <c r="S19" i="7"/>
  <c r="AF19" i="7" s="1"/>
  <c r="S18" i="7"/>
  <c r="S17" i="7"/>
  <c r="AF17" i="7" s="1"/>
  <c r="S16" i="7"/>
  <c r="AF16" i="7"/>
  <c r="Q20" i="7"/>
  <c r="O20" i="7"/>
  <c r="M20" i="7"/>
  <c r="L20" i="7"/>
  <c r="K20" i="7"/>
  <c r="H20" i="7"/>
  <c r="G20" i="7"/>
  <c r="Q19" i="7"/>
  <c r="O19" i="7"/>
  <c r="M19" i="7"/>
  <c r="L19" i="7"/>
  <c r="K19" i="7"/>
  <c r="H19" i="7"/>
  <c r="G19" i="7"/>
  <c r="Q18" i="7"/>
  <c r="O18" i="7"/>
  <c r="M18" i="7"/>
  <c r="L18" i="7"/>
  <c r="K18" i="7"/>
  <c r="H18" i="7"/>
  <c r="G18" i="7"/>
  <c r="Q17" i="7"/>
  <c r="O17" i="7"/>
  <c r="M17" i="7"/>
  <c r="L17" i="7"/>
  <c r="K17" i="7"/>
  <c r="Q16" i="7"/>
  <c r="O16" i="7"/>
  <c r="M16" i="7"/>
  <c r="L16" i="7"/>
  <c r="K16" i="7"/>
  <c r="H16" i="7"/>
  <c r="G16" i="7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L237" i="16"/>
  <c r="J237" i="16"/>
  <c r="G234" i="16"/>
  <c r="J233" i="16"/>
  <c r="G233" i="16"/>
  <c r="G232" i="16"/>
  <c r="G231" i="16"/>
  <c r="T83" i="16"/>
  <c r="T85" i="16"/>
  <c r="T87" i="16" s="1"/>
  <c r="J203" i="16"/>
  <c r="E185" i="16"/>
  <c r="E184" i="16"/>
  <c r="I183" i="16"/>
  <c r="E183" i="16"/>
  <c r="I182" i="16"/>
  <c r="E182" i="16"/>
  <c r="E180" i="16"/>
  <c r="I179" i="16"/>
  <c r="E179" i="16"/>
  <c r="E178" i="16"/>
  <c r="E176" i="16"/>
  <c r="K164" i="16"/>
  <c r="I174" i="16" s="1"/>
  <c r="I172" i="16"/>
  <c r="Z83" i="16"/>
  <c r="Z85" i="16"/>
  <c r="Q19" i="6" s="1"/>
  <c r="K166" i="16"/>
  <c r="I166" i="16"/>
  <c r="I164" i="16"/>
  <c r="G164" i="16"/>
  <c r="L162" i="16"/>
  <c r="F162" i="16"/>
  <c r="F160" i="16"/>
  <c r="K158" i="16"/>
  <c r="F158" i="16"/>
  <c r="G156" i="16"/>
  <c r="I154" i="16"/>
  <c r="G154" i="16"/>
  <c r="E139" i="16"/>
  <c r="E134" i="16"/>
  <c r="N109" i="16"/>
  <c r="J107" i="16"/>
  <c r="J106" i="16"/>
  <c r="J105" i="16"/>
  <c r="N102" i="16"/>
  <c r="K102" i="16"/>
  <c r="F108" i="16"/>
  <c r="F106" i="16"/>
  <c r="F104" i="16"/>
  <c r="F102" i="16"/>
  <c r="F100" i="16"/>
  <c r="S96" i="16"/>
  <c r="P96" i="16"/>
  <c r="H96" i="16"/>
  <c r="C99" i="16"/>
  <c r="C98" i="16"/>
  <c r="C97" i="16"/>
  <c r="C96" i="16"/>
  <c r="T80" i="16"/>
  <c r="T79" i="16"/>
  <c r="T77" i="16"/>
  <c r="U77" i="16" s="1"/>
  <c r="Y77" i="16"/>
  <c r="Z77" i="16" s="1"/>
  <c r="T76" i="16"/>
  <c r="Y76" i="16"/>
  <c r="Z76" i="16" s="1"/>
  <c r="T75" i="16"/>
  <c r="T74" i="16"/>
  <c r="T73" i="16"/>
  <c r="Y73" i="16" s="1"/>
  <c r="Z73" i="16" s="1"/>
  <c r="T72" i="16"/>
  <c r="Y72" i="16"/>
  <c r="Z72" i="16"/>
  <c r="T71" i="16"/>
  <c r="T69" i="16"/>
  <c r="T68" i="16"/>
  <c r="Y68" i="16"/>
  <c r="Z68" i="16" s="1"/>
  <c r="T67" i="16"/>
  <c r="Y67" i="16" s="1"/>
  <c r="Z67" i="16" s="1"/>
  <c r="T66" i="16"/>
  <c r="T64" i="16"/>
  <c r="T63" i="16"/>
  <c r="T61" i="16"/>
  <c r="T60" i="16"/>
  <c r="Y60" i="16"/>
  <c r="Z60" i="16" s="1"/>
  <c r="T59" i="16"/>
  <c r="Y59" i="16"/>
  <c r="Z59" i="16" s="1"/>
  <c r="T58" i="16"/>
  <c r="T57" i="16"/>
  <c r="Y57" i="16" s="1"/>
  <c r="Z57" i="16" s="1"/>
  <c r="Y56" i="16"/>
  <c r="Z56" i="16"/>
  <c r="T55" i="16"/>
  <c r="T54" i="16"/>
  <c r="Y54" i="16"/>
  <c r="Z54" i="16" s="1"/>
  <c r="T53" i="16"/>
  <c r="U53" i="16" s="1"/>
  <c r="T51" i="16"/>
  <c r="T50" i="16"/>
  <c r="Y50" i="16" s="1"/>
  <c r="Z50" i="16" s="1"/>
  <c r="T49" i="16"/>
  <c r="Y49" i="16" s="1"/>
  <c r="Z49" i="16" s="1"/>
  <c r="T48" i="16"/>
  <c r="Y48" i="16"/>
  <c r="Z48" i="16"/>
  <c r="T47" i="16"/>
  <c r="T46" i="16"/>
  <c r="Y46" i="16"/>
  <c r="Z46" i="16" s="1"/>
  <c r="T45" i="16"/>
  <c r="T44" i="16"/>
  <c r="Y44" i="16"/>
  <c r="Z44" i="16" s="1"/>
  <c r="T42" i="16"/>
  <c r="T41" i="16"/>
  <c r="Y41" i="16" s="1"/>
  <c r="Z41" i="16" s="1"/>
  <c r="T39" i="16"/>
  <c r="T37" i="16"/>
  <c r="T35" i="16"/>
  <c r="U35" i="16" s="1"/>
  <c r="Y35" i="16"/>
  <c r="Z35" i="16" s="1"/>
  <c r="T34" i="16"/>
  <c r="Y34" i="16" s="1"/>
  <c r="Z34" i="16" s="1"/>
  <c r="T33" i="16"/>
  <c r="Y33" i="16" s="1"/>
  <c r="Z33" i="16" s="1"/>
  <c r="T32" i="16"/>
  <c r="Y32" i="16" s="1"/>
  <c r="Z32" i="16" s="1"/>
  <c r="T31" i="16"/>
  <c r="T30" i="16"/>
  <c r="U30" i="16" s="1"/>
  <c r="Y30" i="16"/>
  <c r="Z30" i="16" s="1"/>
  <c r="T29" i="16"/>
  <c r="T28" i="16"/>
  <c r="T27" i="16"/>
  <c r="Y27" i="16"/>
  <c r="Z27" i="16" s="1"/>
  <c r="T26" i="16"/>
  <c r="T25" i="16"/>
  <c r="Y25" i="16" s="1"/>
  <c r="Z25" i="16" s="1"/>
  <c r="T24" i="16"/>
  <c r="U24" i="16" s="1"/>
  <c r="Y24" i="16"/>
  <c r="Z24" i="16" s="1"/>
  <c r="T23" i="16"/>
  <c r="T22" i="16"/>
  <c r="Y22" i="16" s="1"/>
  <c r="Z22" i="16"/>
  <c r="T21" i="16"/>
  <c r="U21" i="16" s="1"/>
  <c r="Y21" i="16"/>
  <c r="Z21" i="16" s="1"/>
  <c r="T19" i="16"/>
  <c r="T16" i="16"/>
  <c r="U76" i="16"/>
  <c r="U73" i="16"/>
  <c r="U72" i="16"/>
  <c r="U68" i="16"/>
  <c r="U67" i="16"/>
  <c r="U60" i="16"/>
  <c r="U59" i="16"/>
  <c r="U56" i="16"/>
  <c r="U54" i="16"/>
  <c r="U50" i="16"/>
  <c r="U49" i="16"/>
  <c r="U48" i="16"/>
  <c r="U46" i="16"/>
  <c r="U44" i="16"/>
  <c r="U34" i="16"/>
  <c r="U27" i="16"/>
  <c r="U22" i="16"/>
  <c r="U17" i="16"/>
  <c r="I6" i="16"/>
  <c r="G6" i="16"/>
  <c r="F6" i="16"/>
  <c r="S6" i="16"/>
  <c r="T4" i="16"/>
  <c r="N6" i="16"/>
  <c r="N4" i="16"/>
  <c r="I4" i="16"/>
  <c r="B6" i="16"/>
  <c r="B4" i="16"/>
  <c r="W10" i="16"/>
  <c r="AA9" i="16"/>
  <c r="Z9" i="16"/>
  <c r="Y9" i="16"/>
  <c r="AA8" i="16"/>
  <c r="AA4" i="16" s="1"/>
  <c r="Z4" i="16" s="1"/>
  <c r="Z8" i="16"/>
  <c r="Y8" i="16"/>
  <c r="AA7" i="16"/>
  <c r="Z7" i="16"/>
  <c r="Y7" i="16"/>
  <c r="AA6" i="16"/>
  <c r="Z6" i="16"/>
  <c r="Y6" i="16"/>
  <c r="W5" i="16"/>
  <c r="W3" i="16"/>
  <c r="L237" i="15"/>
  <c r="J237" i="15"/>
  <c r="G234" i="15"/>
  <c r="J233" i="15"/>
  <c r="G233" i="15"/>
  <c r="G232" i="15"/>
  <c r="G231" i="15"/>
  <c r="T83" i="15"/>
  <c r="T85" i="15"/>
  <c r="J203" i="15"/>
  <c r="E185" i="15"/>
  <c r="E184" i="15"/>
  <c r="I183" i="15"/>
  <c r="E183" i="15"/>
  <c r="I182" i="15"/>
  <c r="E182" i="15"/>
  <c r="E180" i="15"/>
  <c r="I179" i="15"/>
  <c r="E179" i="15"/>
  <c r="E178" i="15"/>
  <c r="E176" i="15"/>
  <c r="K164" i="15"/>
  <c r="I172" i="15" s="1"/>
  <c r="I174" i="15"/>
  <c r="Z83" i="15"/>
  <c r="Z85" i="15"/>
  <c r="Z87" i="15" s="1"/>
  <c r="K166" i="15"/>
  <c r="I166" i="15"/>
  <c r="I164" i="15"/>
  <c r="G164" i="15"/>
  <c r="L162" i="15"/>
  <c r="F162" i="15"/>
  <c r="F160" i="15"/>
  <c r="K158" i="15"/>
  <c r="F158" i="15"/>
  <c r="G156" i="15"/>
  <c r="I154" i="15"/>
  <c r="G154" i="15"/>
  <c r="E139" i="15"/>
  <c r="E134" i="15"/>
  <c r="N109" i="15"/>
  <c r="J107" i="15"/>
  <c r="J106" i="15"/>
  <c r="J105" i="15"/>
  <c r="N102" i="15"/>
  <c r="K102" i="15"/>
  <c r="F108" i="15"/>
  <c r="F106" i="15"/>
  <c r="F104" i="15"/>
  <c r="F102" i="15"/>
  <c r="F100" i="15"/>
  <c r="S96" i="15"/>
  <c r="P96" i="15"/>
  <c r="H96" i="15"/>
  <c r="C99" i="15"/>
  <c r="C98" i="15"/>
  <c r="C97" i="15"/>
  <c r="C96" i="15"/>
  <c r="T80" i="15"/>
  <c r="Y80" i="15"/>
  <c r="Z80" i="15" s="1"/>
  <c r="T79" i="15"/>
  <c r="Y79" i="15" s="1"/>
  <c r="Z79" i="15" s="1"/>
  <c r="T78" i="15"/>
  <c r="T77" i="15"/>
  <c r="Y77" i="15"/>
  <c r="Z77" i="15" s="1"/>
  <c r="T76" i="15"/>
  <c r="T75" i="15"/>
  <c r="T74" i="15"/>
  <c r="U74" i="15" s="1"/>
  <c r="Y74" i="15"/>
  <c r="Z74" i="15"/>
  <c r="T73" i="15"/>
  <c r="Y73" i="15" s="1"/>
  <c r="Z73" i="15" s="1"/>
  <c r="T71" i="15"/>
  <c r="T70" i="15"/>
  <c r="U70" i="15" s="1"/>
  <c r="Y70" i="15"/>
  <c r="Z70" i="15" s="1"/>
  <c r="T68" i="15"/>
  <c r="Y68" i="15" s="1"/>
  <c r="Z68" i="15" s="1"/>
  <c r="T67" i="15"/>
  <c r="T66" i="15"/>
  <c r="T65" i="15"/>
  <c r="T63" i="15"/>
  <c r="Y63" i="15"/>
  <c r="Z63" i="15" s="1"/>
  <c r="T62" i="15"/>
  <c r="Y62" i="15"/>
  <c r="Z62" i="15" s="1"/>
  <c r="T61" i="15"/>
  <c r="Y61" i="15" s="1"/>
  <c r="Z61" i="15"/>
  <c r="T60" i="15"/>
  <c r="Y60" i="15"/>
  <c r="Z60" i="15" s="1"/>
  <c r="T59" i="15"/>
  <c r="T58" i="15"/>
  <c r="T57" i="15"/>
  <c r="Y57" i="15" s="1"/>
  <c r="Z57" i="15"/>
  <c r="T56" i="15"/>
  <c r="Y56" i="15"/>
  <c r="Z56" i="15" s="1"/>
  <c r="T54" i="15"/>
  <c r="U54" i="15" s="1"/>
  <c r="Y54" i="15"/>
  <c r="Z54" i="15" s="1"/>
  <c r="T52" i="15"/>
  <c r="Y52" i="15" s="1"/>
  <c r="Z52" i="15" s="1"/>
  <c r="T50" i="15"/>
  <c r="T49" i="15"/>
  <c r="T48" i="15"/>
  <c r="Y48" i="15" s="1"/>
  <c r="Z48" i="15" s="1"/>
  <c r="T47" i="15"/>
  <c r="Y47" i="15" s="1"/>
  <c r="Z47" i="15" s="1"/>
  <c r="T46" i="15"/>
  <c r="T45" i="15"/>
  <c r="T44" i="15"/>
  <c r="Y44" i="15"/>
  <c r="Z44" i="15" s="1"/>
  <c r="T42" i="15"/>
  <c r="T41" i="15"/>
  <c r="Y41" i="15" s="1"/>
  <c r="Z41" i="15"/>
  <c r="T40" i="15"/>
  <c r="Y40" i="15" s="1"/>
  <c r="Z40" i="15" s="1"/>
  <c r="T39" i="15"/>
  <c r="T38" i="15"/>
  <c r="U38" i="15" s="1"/>
  <c r="Y38" i="15"/>
  <c r="Z38" i="15" s="1"/>
  <c r="T37" i="15"/>
  <c r="U37" i="15" s="1"/>
  <c r="Y37" i="15"/>
  <c r="Z37" i="15" s="1"/>
  <c r="T36" i="15"/>
  <c r="U36" i="15" s="1"/>
  <c r="T33" i="15"/>
  <c r="Y33" i="15" s="1"/>
  <c r="Z33" i="15" s="1"/>
  <c r="T32" i="15"/>
  <c r="T30" i="15"/>
  <c r="T29" i="15"/>
  <c r="U29" i="15" s="1"/>
  <c r="Y29" i="15"/>
  <c r="Z29" i="15" s="1"/>
  <c r="T28" i="15"/>
  <c r="U28" i="15" s="1"/>
  <c r="Y28" i="15"/>
  <c r="Z28" i="15" s="1"/>
  <c r="T25" i="15"/>
  <c r="T24" i="15"/>
  <c r="Y24" i="15" s="1"/>
  <c r="Z24" i="15" s="1"/>
  <c r="T22" i="15"/>
  <c r="Y22" i="15" s="1"/>
  <c r="Z22" i="15" s="1"/>
  <c r="T21" i="15"/>
  <c r="T20" i="15"/>
  <c r="Y20" i="15" s="1"/>
  <c r="Z20" i="15" s="1"/>
  <c r="T18" i="15"/>
  <c r="U18" i="15" s="1"/>
  <c r="Y18" i="15"/>
  <c r="Z18" i="15" s="1"/>
  <c r="T17" i="15"/>
  <c r="U80" i="15"/>
  <c r="U79" i="15"/>
  <c r="U77" i="15"/>
  <c r="U73" i="15"/>
  <c r="U68" i="15"/>
  <c r="U63" i="15"/>
  <c r="U62" i="15"/>
  <c r="U61" i="15"/>
  <c r="U60" i="15"/>
  <c r="U57" i="15"/>
  <c r="U56" i="15"/>
  <c r="U48" i="15"/>
  <c r="U47" i="15"/>
  <c r="U44" i="15"/>
  <c r="U41" i="15"/>
  <c r="U40" i="15"/>
  <c r="U33" i="15"/>
  <c r="U22" i="15"/>
  <c r="U20" i="15"/>
  <c r="I6" i="15"/>
  <c r="G6" i="15"/>
  <c r="F6" i="15"/>
  <c r="S6" i="15"/>
  <c r="T4" i="15"/>
  <c r="N6" i="15"/>
  <c r="N4" i="15"/>
  <c r="I4" i="15"/>
  <c r="B6" i="15"/>
  <c r="B4" i="15"/>
  <c r="W10" i="15"/>
  <c r="AA9" i="15"/>
  <c r="Z9" i="15"/>
  <c r="Y9" i="15"/>
  <c r="AA8" i="15"/>
  <c r="AA4" i="15" s="1"/>
  <c r="Z4" i="15" s="1"/>
  <c r="Z8" i="15"/>
  <c r="Y8" i="15"/>
  <c r="AA7" i="15"/>
  <c r="Z7" i="15"/>
  <c r="Y7" i="15"/>
  <c r="AA6" i="15"/>
  <c r="Z6" i="15"/>
  <c r="Y6" i="15"/>
  <c r="W5" i="15"/>
  <c r="W3" i="15"/>
  <c r="L237" i="14"/>
  <c r="J237" i="14"/>
  <c r="G234" i="14"/>
  <c r="J233" i="14"/>
  <c r="G233" i="14"/>
  <c r="G232" i="14"/>
  <c r="G231" i="14"/>
  <c r="T83" i="14"/>
  <c r="T85" i="14"/>
  <c r="J203" i="14"/>
  <c r="E185" i="14"/>
  <c r="E184" i="14"/>
  <c r="I183" i="14"/>
  <c r="E183" i="14"/>
  <c r="I182" i="14"/>
  <c r="E182" i="14"/>
  <c r="E180" i="14"/>
  <c r="I179" i="14"/>
  <c r="E179" i="14"/>
  <c r="E178" i="14"/>
  <c r="E176" i="14"/>
  <c r="K164" i="14"/>
  <c r="I172" i="14" s="1"/>
  <c r="Z83" i="14"/>
  <c r="Z85" i="14"/>
  <c r="Z87" i="14"/>
  <c r="K166" i="14"/>
  <c r="I166" i="14"/>
  <c r="I164" i="14"/>
  <c r="G164" i="14"/>
  <c r="L162" i="14"/>
  <c r="F162" i="14"/>
  <c r="F160" i="14"/>
  <c r="K158" i="14"/>
  <c r="F158" i="14"/>
  <c r="G156" i="14"/>
  <c r="I154" i="14"/>
  <c r="G154" i="14"/>
  <c r="E139" i="14"/>
  <c r="E134" i="14"/>
  <c r="N109" i="14"/>
  <c r="J107" i="14"/>
  <c r="J106" i="14"/>
  <c r="J105" i="14"/>
  <c r="N102" i="14"/>
  <c r="K102" i="14"/>
  <c r="F108" i="14"/>
  <c r="F106" i="14"/>
  <c r="F104" i="14"/>
  <c r="F102" i="14"/>
  <c r="F100" i="14"/>
  <c r="S96" i="14"/>
  <c r="P96" i="14"/>
  <c r="H96" i="14"/>
  <c r="C99" i="14"/>
  <c r="C98" i="14"/>
  <c r="C97" i="14"/>
  <c r="C96" i="14"/>
  <c r="T79" i="14"/>
  <c r="Y79" i="14" s="1"/>
  <c r="Z79" i="14" s="1"/>
  <c r="T78" i="14"/>
  <c r="Y78" i="14"/>
  <c r="Z78" i="14" s="1"/>
  <c r="T77" i="14"/>
  <c r="T76" i="14"/>
  <c r="T75" i="14"/>
  <c r="Y75" i="14" s="1"/>
  <c r="Z75" i="14" s="1"/>
  <c r="T74" i="14"/>
  <c r="Y74" i="14" s="1"/>
  <c r="Z74" i="14" s="1"/>
  <c r="T73" i="14"/>
  <c r="T72" i="14"/>
  <c r="T71" i="14"/>
  <c r="T70" i="14"/>
  <c r="Y70" i="14" s="1"/>
  <c r="Z70" i="14" s="1"/>
  <c r="T69" i="14"/>
  <c r="Y69" i="14" s="1"/>
  <c r="Z69" i="14"/>
  <c r="T68" i="14"/>
  <c r="U68" i="14" s="1"/>
  <c r="Y68" i="14"/>
  <c r="Z68" i="14" s="1"/>
  <c r="T67" i="14"/>
  <c r="T65" i="14"/>
  <c r="U65" i="14" s="1"/>
  <c r="T64" i="14"/>
  <c r="T63" i="14"/>
  <c r="Y63" i="14"/>
  <c r="Z63" i="14" s="1"/>
  <c r="T62" i="14"/>
  <c r="Y62" i="14" s="1"/>
  <c r="Z62" i="14" s="1"/>
  <c r="T61" i="14"/>
  <c r="T60" i="14"/>
  <c r="T57" i="14"/>
  <c r="T56" i="14"/>
  <c r="T55" i="14"/>
  <c r="Y55" i="14" s="1"/>
  <c r="Z55" i="14" s="1"/>
  <c r="T54" i="14"/>
  <c r="T52" i="14"/>
  <c r="T51" i="14"/>
  <c r="T50" i="14"/>
  <c r="Y50" i="14" s="1"/>
  <c r="Z50" i="14" s="1"/>
  <c r="T48" i="14"/>
  <c r="U48" i="14" s="1"/>
  <c r="Y48" i="14"/>
  <c r="Z48" i="14" s="1"/>
  <c r="T47" i="14"/>
  <c r="T46" i="14"/>
  <c r="U46" i="14" s="1"/>
  <c r="Y46" i="14"/>
  <c r="Z46" i="14" s="1"/>
  <c r="T45" i="14"/>
  <c r="T43" i="14"/>
  <c r="Y43" i="14"/>
  <c r="Z43" i="14" s="1"/>
  <c r="T42" i="14"/>
  <c r="U42" i="14" s="1"/>
  <c r="Y42" i="14"/>
  <c r="Z42" i="14" s="1"/>
  <c r="T41" i="14"/>
  <c r="T39" i="14"/>
  <c r="U39" i="14" s="1"/>
  <c r="Y39" i="14"/>
  <c r="Z39" i="14" s="1"/>
  <c r="AD39" i="14" s="1"/>
  <c r="T38" i="14"/>
  <c r="Y38" i="14"/>
  <c r="Z38" i="14" s="1"/>
  <c r="T37" i="14"/>
  <c r="Y37" i="14" s="1"/>
  <c r="Z37" i="14" s="1"/>
  <c r="T35" i="14"/>
  <c r="Y35" i="14"/>
  <c r="Z35" i="14" s="1"/>
  <c r="T34" i="14"/>
  <c r="T32" i="14"/>
  <c r="T31" i="14"/>
  <c r="Y31" i="14" s="1"/>
  <c r="Z31" i="14" s="1"/>
  <c r="T30" i="14"/>
  <c r="T29" i="14"/>
  <c r="T28" i="14"/>
  <c r="Y28" i="14" s="1"/>
  <c r="Z28" i="14" s="1"/>
  <c r="T27" i="14"/>
  <c r="T26" i="14"/>
  <c r="U26" i="14" s="1"/>
  <c r="Y26" i="14"/>
  <c r="Z26" i="14" s="1"/>
  <c r="T25" i="14"/>
  <c r="U25" i="14" s="1"/>
  <c r="Y25" i="14"/>
  <c r="Z25" i="14"/>
  <c r="T22" i="14"/>
  <c r="Y22" i="14"/>
  <c r="Z22" i="14" s="1"/>
  <c r="T21" i="14"/>
  <c r="T20" i="14"/>
  <c r="T19" i="14"/>
  <c r="Y18" i="14"/>
  <c r="Z18" i="14" s="1"/>
  <c r="T17" i="14"/>
  <c r="T16" i="14"/>
  <c r="U79" i="14"/>
  <c r="U78" i="14"/>
  <c r="U75" i="14"/>
  <c r="U70" i="14"/>
  <c r="U63" i="14"/>
  <c r="U62" i="14"/>
  <c r="U50" i="14"/>
  <c r="U43" i="14"/>
  <c r="U38" i="14"/>
  <c r="U35" i="14"/>
  <c r="U31" i="14"/>
  <c r="U22" i="14"/>
  <c r="U18" i="14"/>
  <c r="I6" i="14"/>
  <c r="G6" i="14"/>
  <c r="F6" i="14"/>
  <c r="S6" i="14"/>
  <c r="T4" i="14"/>
  <c r="N6" i="14"/>
  <c r="N4" i="14"/>
  <c r="I4" i="14"/>
  <c r="B6" i="14"/>
  <c r="B4" i="14"/>
  <c r="W10" i="14"/>
  <c r="AA9" i="14"/>
  <c r="Z9" i="14"/>
  <c r="Y9" i="14"/>
  <c r="AA8" i="14"/>
  <c r="Z8" i="14"/>
  <c r="Y8" i="14"/>
  <c r="AA7" i="14"/>
  <c r="Z7" i="14"/>
  <c r="Y7" i="14"/>
  <c r="AA6" i="14"/>
  <c r="AA4" i="14" s="1"/>
  <c r="Z6" i="14"/>
  <c r="Y6" i="14"/>
  <c r="W5" i="14"/>
  <c r="W3" i="14"/>
  <c r="L237" i="13"/>
  <c r="J237" i="13"/>
  <c r="G234" i="13"/>
  <c r="J233" i="13"/>
  <c r="G233" i="13"/>
  <c r="G232" i="13"/>
  <c r="G231" i="13"/>
  <c r="T83" i="13"/>
  <c r="T85" i="13"/>
  <c r="J203" i="13"/>
  <c r="E185" i="13"/>
  <c r="E184" i="13"/>
  <c r="I183" i="13"/>
  <c r="E183" i="13"/>
  <c r="I182" i="13"/>
  <c r="E182" i="13"/>
  <c r="E180" i="13"/>
  <c r="I179" i="13"/>
  <c r="E179" i="13"/>
  <c r="E178" i="13"/>
  <c r="E176" i="13"/>
  <c r="K164" i="13"/>
  <c r="I172" i="13" s="1"/>
  <c r="I174" i="13"/>
  <c r="Z83" i="13"/>
  <c r="Z87" i="13" s="1"/>
  <c r="I170" i="13" s="1"/>
  <c r="Z85" i="13"/>
  <c r="K166" i="13"/>
  <c r="I166" i="13"/>
  <c r="I164" i="13"/>
  <c r="G164" i="13"/>
  <c r="L162" i="13"/>
  <c r="F162" i="13"/>
  <c r="F160" i="13"/>
  <c r="K158" i="13"/>
  <c r="F158" i="13"/>
  <c r="G156" i="13"/>
  <c r="I154" i="13"/>
  <c r="G154" i="13"/>
  <c r="E139" i="13"/>
  <c r="E134" i="13"/>
  <c r="N109" i="13"/>
  <c r="J107" i="13"/>
  <c r="J106" i="13"/>
  <c r="J105" i="13"/>
  <c r="N102" i="13"/>
  <c r="K102" i="13"/>
  <c r="F108" i="13"/>
  <c r="F106" i="13"/>
  <c r="F104" i="13"/>
  <c r="F102" i="13"/>
  <c r="F100" i="13"/>
  <c r="S96" i="13"/>
  <c r="P96" i="13"/>
  <c r="H96" i="13"/>
  <c r="C99" i="13"/>
  <c r="C98" i="13"/>
  <c r="C97" i="13"/>
  <c r="C96" i="13"/>
  <c r="T80" i="13"/>
  <c r="U80" i="13" s="1"/>
  <c r="Y80" i="13"/>
  <c r="Z80" i="13" s="1"/>
  <c r="T79" i="13"/>
  <c r="T78" i="13"/>
  <c r="U78" i="13" s="1"/>
  <c r="Y78" i="13"/>
  <c r="Z78" i="13"/>
  <c r="T77" i="13"/>
  <c r="U77" i="13" s="1"/>
  <c r="Y77" i="13"/>
  <c r="Z77" i="13" s="1"/>
  <c r="T76" i="13"/>
  <c r="Y76" i="13"/>
  <c r="Z76" i="13"/>
  <c r="T75" i="13"/>
  <c r="U75" i="13" s="1"/>
  <c r="Y75" i="13"/>
  <c r="Z75" i="13" s="1"/>
  <c r="T74" i="13"/>
  <c r="T72" i="13"/>
  <c r="Y72" i="13" s="1"/>
  <c r="Z72" i="13" s="1"/>
  <c r="T71" i="13"/>
  <c r="T70" i="13"/>
  <c r="U70" i="13" s="1"/>
  <c r="T69" i="13"/>
  <c r="U69" i="13" s="1"/>
  <c r="Y69" i="13"/>
  <c r="Z69" i="13" s="1"/>
  <c r="AD69" i="13" s="1"/>
  <c r="T68" i="13"/>
  <c r="Y68" i="13"/>
  <c r="Z68" i="13"/>
  <c r="T65" i="13"/>
  <c r="T64" i="13"/>
  <c r="Y64" i="13"/>
  <c r="Z64" i="13"/>
  <c r="AD64" i="13" s="1"/>
  <c r="T63" i="13"/>
  <c r="T62" i="13"/>
  <c r="T61" i="13"/>
  <c r="T60" i="13"/>
  <c r="Y60" i="13" s="1"/>
  <c r="Z60" i="13" s="1"/>
  <c r="AD60" i="13" s="1"/>
  <c r="T58" i="13"/>
  <c r="T57" i="13"/>
  <c r="T56" i="13"/>
  <c r="U56" i="13" s="1"/>
  <c r="Y56" i="13"/>
  <c r="Z56" i="13" s="1"/>
  <c r="T55" i="13"/>
  <c r="T53" i="13"/>
  <c r="Y53" i="13"/>
  <c r="Z53" i="13" s="1"/>
  <c r="T52" i="13"/>
  <c r="Y52" i="13"/>
  <c r="Z52" i="13" s="1"/>
  <c r="T50" i="13"/>
  <c r="Y50" i="13" s="1"/>
  <c r="Z50" i="13" s="1"/>
  <c r="T49" i="13"/>
  <c r="U49" i="13" s="1"/>
  <c r="Y49" i="13"/>
  <c r="Z49" i="13" s="1"/>
  <c r="T48" i="13"/>
  <c r="Y48" i="13" s="1"/>
  <c r="Z48" i="13" s="1"/>
  <c r="T47" i="13"/>
  <c r="T45" i="13"/>
  <c r="T44" i="13"/>
  <c r="T43" i="13"/>
  <c r="T42" i="13"/>
  <c r="T41" i="13"/>
  <c r="Y41" i="13" s="1"/>
  <c r="Z41" i="13" s="1"/>
  <c r="T40" i="13"/>
  <c r="T39" i="13"/>
  <c r="T36" i="13"/>
  <c r="Y36" i="13"/>
  <c r="Z36" i="13"/>
  <c r="T35" i="13"/>
  <c r="Y35" i="13"/>
  <c r="Z35" i="13" s="1"/>
  <c r="T33" i="13"/>
  <c r="T32" i="13"/>
  <c r="T31" i="13"/>
  <c r="T30" i="13"/>
  <c r="T29" i="13"/>
  <c r="T28" i="13"/>
  <c r="T27" i="13"/>
  <c r="Y27" i="13" s="1"/>
  <c r="Z27" i="13" s="1"/>
  <c r="T26" i="13"/>
  <c r="Y26" i="13"/>
  <c r="Z26" i="13" s="1"/>
  <c r="T25" i="13"/>
  <c r="T22" i="13"/>
  <c r="T21" i="13"/>
  <c r="Y21" i="13"/>
  <c r="Z21" i="13" s="1"/>
  <c r="Y20" i="13"/>
  <c r="Z20" i="13"/>
  <c r="T19" i="13"/>
  <c r="Y19" i="13" s="1"/>
  <c r="Z19" i="13" s="1"/>
  <c r="T18" i="13"/>
  <c r="Y18" i="13"/>
  <c r="Z18" i="13" s="1"/>
  <c r="Y17" i="13"/>
  <c r="Z17" i="13" s="1"/>
  <c r="T16" i="13"/>
  <c r="U76" i="13"/>
  <c r="U68" i="13"/>
  <c r="U64" i="13"/>
  <c r="U53" i="13"/>
  <c r="U52" i="13"/>
  <c r="U48" i="13"/>
  <c r="U36" i="13"/>
  <c r="U35" i="13"/>
  <c r="U26" i="13"/>
  <c r="U21" i="13"/>
  <c r="U20" i="13"/>
  <c r="U18" i="13"/>
  <c r="U17" i="13"/>
  <c r="I6" i="13"/>
  <c r="G6" i="13"/>
  <c r="F6" i="13"/>
  <c r="S6" i="13"/>
  <c r="T4" i="13"/>
  <c r="N6" i="13"/>
  <c r="N4" i="13"/>
  <c r="I4" i="13"/>
  <c r="B6" i="13"/>
  <c r="B4" i="13"/>
  <c r="W10" i="13"/>
  <c r="AA9" i="13"/>
  <c r="Z9" i="13"/>
  <c r="Y9" i="13"/>
  <c r="AA8" i="13"/>
  <c r="Z8" i="13"/>
  <c r="Y8" i="13"/>
  <c r="AA7" i="13"/>
  <c r="Z7" i="13"/>
  <c r="Y7" i="13"/>
  <c r="AA6" i="13"/>
  <c r="Z6" i="13"/>
  <c r="Y6" i="13"/>
  <c r="W5" i="13"/>
  <c r="W3" i="13"/>
  <c r="L237" i="12"/>
  <c r="J237" i="12"/>
  <c r="G234" i="12"/>
  <c r="J233" i="12"/>
  <c r="G233" i="12"/>
  <c r="G232" i="12"/>
  <c r="G231" i="12"/>
  <c r="T83" i="12"/>
  <c r="T85" i="12"/>
  <c r="T87" i="12"/>
  <c r="J203" i="12"/>
  <c r="E185" i="12"/>
  <c r="E184" i="12"/>
  <c r="I183" i="12"/>
  <c r="E183" i="12"/>
  <c r="I182" i="12"/>
  <c r="E182" i="12"/>
  <c r="E180" i="12"/>
  <c r="I179" i="12"/>
  <c r="E179" i="12"/>
  <c r="E178" i="12"/>
  <c r="E176" i="12"/>
  <c r="K164" i="12"/>
  <c r="I174" i="12"/>
  <c r="I172" i="12"/>
  <c r="Z83" i="12"/>
  <c r="Z85" i="12"/>
  <c r="Q15" i="6" s="1"/>
  <c r="K166" i="12"/>
  <c r="I166" i="12"/>
  <c r="I164" i="12"/>
  <c r="G164" i="12"/>
  <c r="L162" i="12"/>
  <c r="F162" i="12"/>
  <c r="F160" i="12"/>
  <c r="K158" i="12"/>
  <c r="F158" i="12"/>
  <c r="G156" i="12"/>
  <c r="I154" i="12"/>
  <c r="G154" i="12"/>
  <c r="E139" i="12"/>
  <c r="E134" i="12"/>
  <c r="N109" i="12"/>
  <c r="J107" i="12"/>
  <c r="J106" i="12"/>
  <c r="J105" i="12"/>
  <c r="N102" i="12"/>
  <c r="K102" i="12"/>
  <c r="F108" i="12"/>
  <c r="F106" i="12"/>
  <c r="F104" i="12"/>
  <c r="F102" i="12"/>
  <c r="F100" i="12"/>
  <c r="S96" i="12"/>
  <c r="P96" i="12"/>
  <c r="H96" i="12"/>
  <c r="C99" i="12"/>
  <c r="C98" i="12"/>
  <c r="C97" i="12"/>
  <c r="C96" i="12"/>
  <c r="T79" i="12"/>
  <c r="T78" i="12"/>
  <c r="Y78" i="12"/>
  <c r="Z78" i="12" s="1"/>
  <c r="AD78" i="12" s="1"/>
  <c r="T76" i="12"/>
  <c r="Y76" i="12" s="1"/>
  <c r="Z76" i="12" s="1"/>
  <c r="T75" i="12"/>
  <c r="Y75" i="12"/>
  <c r="Z75" i="12" s="1"/>
  <c r="T74" i="12"/>
  <c r="U74" i="12" s="1"/>
  <c r="T73" i="12"/>
  <c r="Y73" i="12" s="1"/>
  <c r="Z73" i="12" s="1"/>
  <c r="T72" i="12"/>
  <c r="U72" i="12" s="1"/>
  <c r="Y72" i="12"/>
  <c r="Z72" i="12" s="1"/>
  <c r="T71" i="12"/>
  <c r="U71" i="12" s="1"/>
  <c r="Y71" i="12"/>
  <c r="Z71" i="12"/>
  <c r="T70" i="12"/>
  <c r="U70" i="12" s="1"/>
  <c r="T69" i="12"/>
  <c r="U69" i="12" s="1"/>
  <c r="T66" i="12"/>
  <c r="Y66" i="12" s="1"/>
  <c r="Z66" i="12"/>
  <c r="T65" i="12"/>
  <c r="Y65" i="12" s="1"/>
  <c r="Z65" i="12" s="1"/>
  <c r="T64" i="12"/>
  <c r="T62" i="12"/>
  <c r="Y62" i="12"/>
  <c r="Z62" i="12" s="1"/>
  <c r="T61" i="12"/>
  <c r="T59" i="12"/>
  <c r="U59" i="12" s="1"/>
  <c r="Y59" i="12"/>
  <c r="Z59" i="12" s="1"/>
  <c r="T58" i="12"/>
  <c r="T57" i="12"/>
  <c r="T56" i="12"/>
  <c r="Y56" i="12" s="1"/>
  <c r="Z56" i="12" s="1"/>
  <c r="T55" i="12"/>
  <c r="T53" i="12"/>
  <c r="T51" i="12"/>
  <c r="Y51" i="12" s="1"/>
  <c r="Z51" i="12"/>
  <c r="T50" i="12"/>
  <c r="Y50" i="12"/>
  <c r="Z50" i="12" s="1"/>
  <c r="T49" i="12"/>
  <c r="Y49" i="12" s="1"/>
  <c r="Z49" i="12" s="1"/>
  <c r="T48" i="12"/>
  <c r="T45" i="12"/>
  <c r="T44" i="12"/>
  <c r="T43" i="12"/>
  <c r="T41" i="12"/>
  <c r="Y41" i="12" s="1"/>
  <c r="Z41" i="12"/>
  <c r="T40" i="12"/>
  <c r="Y40" i="12"/>
  <c r="Z40" i="12" s="1"/>
  <c r="T39" i="12"/>
  <c r="T38" i="12"/>
  <c r="Y38" i="12"/>
  <c r="Z38" i="12" s="1"/>
  <c r="T37" i="12"/>
  <c r="T36" i="12"/>
  <c r="Y36" i="12"/>
  <c r="Z36" i="12" s="1"/>
  <c r="T35" i="12"/>
  <c r="T33" i="12"/>
  <c r="Y33" i="12" s="1"/>
  <c r="Z33" i="12"/>
  <c r="T32" i="12"/>
  <c r="Y32" i="12"/>
  <c r="Z32" i="12" s="1"/>
  <c r="T31" i="12"/>
  <c r="T30" i="12"/>
  <c r="Y30" i="12"/>
  <c r="Z30" i="12" s="1"/>
  <c r="T29" i="12"/>
  <c r="T27" i="12"/>
  <c r="Y27" i="12"/>
  <c r="Z27" i="12" s="1"/>
  <c r="T26" i="12"/>
  <c r="T25" i="12"/>
  <c r="Y25" i="12" s="1"/>
  <c r="Z25" i="12"/>
  <c r="T24" i="12"/>
  <c r="Y24" i="12"/>
  <c r="Z24" i="12"/>
  <c r="AD24" i="12" s="1"/>
  <c r="T23" i="12"/>
  <c r="Y23" i="12" s="1"/>
  <c r="Z23" i="12"/>
  <c r="T21" i="12"/>
  <c r="U21" i="12" s="1"/>
  <c r="Y21" i="12"/>
  <c r="Z21" i="12"/>
  <c r="T20" i="12"/>
  <c r="Y20" i="12" s="1"/>
  <c r="Z20" i="12" s="1"/>
  <c r="T17" i="12"/>
  <c r="T16" i="12"/>
  <c r="U78" i="12"/>
  <c r="U76" i="12"/>
  <c r="U75" i="12"/>
  <c r="U66" i="12"/>
  <c r="U62" i="12"/>
  <c r="U56" i="12"/>
  <c r="U51" i="12"/>
  <c r="U50" i="12"/>
  <c r="U40" i="12"/>
  <c r="U38" i="12"/>
  <c r="U36" i="12"/>
  <c r="U33" i="12"/>
  <c r="U32" i="12"/>
  <c r="U30" i="12"/>
  <c r="U27" i="12"/>
  <c r="U24" i="12"/>
  <c r="U23" i="12"/>
  <c r="U20" i="12"/>
  <c r="I6" i="12"/>
  <c r="G6" i="12"/>
  <c r="F6" i="12"/>
  <c r="S6" i="12"/>
  <c r="T4" i="12"/>
  <c r="N6" i="12"/>
  <c r="N4" i="12"/>
  <c r="I4" i="12"/>
  <c r="B6" i="12"/>
  <c r="B4" i="12"/>
  <c r="W10" i="12"/>
  <c r="AA9" i="12"/>
  <c r="Z9" i="12"/>
  <c r="Y9" i="12"/>
  <c r="AA8" i="12"/>
  <c r="Z8" i="12"/>
  <c r="Y8" i="12"/>
  <c r="AA7" i="12"/>
  <c r="Z7" i="12"/>
  <c r="Y7" i="12"/>
  <c r="AA6" i="12"/>
  <c r="Z6" i="12"/>
  <c r="Y6" i="12"/>
  <c r="W5" i="12"/>
  <c r="W3" i="12"/>
  <c r="L237" i="11"/>
  <c r="J237" i="11"/>
  <c r="G234" i="11"/>
  <c r="J233" i="11"/>
  <c r="G233" i="11"/>
  <c r="G232" i="11"/>
  <c r="G231" i="11"/>
  <c r="T83" i="11"/>
  <c r="T85" i="11"/>
  <c r="J203" i="11"/>
  <c r="E185" i="11"/>
  <c r="E184" i="11"/>
  <c r="I183" i="11"/>
  <c r="E183" i="11"/>
  <c r="I182" i="11"/>
  <c r="E182" i="11"/>
  <c r="E180" i="11"/>
  <c r="I179" i="11"/>
  <c r="E179" i="11"/>
  <c r="E178" i="11"/>
  <c r="E176" i="11"/>
  <c r="K164" i="11"/>
  <c r="Z83" i="11"/>
  <c r="Z85" i="11"/>
  <c r="Q14" i="6" s="1"/>
  <c r="K166" i="11"/>
  <c r="I166" i="11"/>
  <c r="I164" i="11"/>
  <c r="G164" i="11"/>
  <c r="L162" i="11"/>
  <c r="F162" i="11"/>
  <c r="F160" i="11"/>
  <c r="K158" i="11"/>
  <c r="F158" i="11"/>
  <c r="G156" i="11"/>
  <c r="I154" i="11"/>
  <c r="G154" i="11"/>
  <c r="E139" i="11"/>
  <c r="E134" i="11"/>
  <c r="N109" i="11"/>
  <c r="J107" i="11"/>
  <c r="J106" i="11"/>
  <c r="J105" i="11"/>
  <c r="N102" i="11"/>
  <c r="K102" i="11"/>
  <c r="F108" i="11"/>
  <c r="F106" i="11"/>
  <c r="F104" i="11"/>
  <c r="F102" i="11"/>
  <c r="F100" i="11"/>
  <c r="S96" i="11"/>
  <c r="P96" i="11"/>
  <c r="H96" i="11"/>
  <c r="C99" i="11"/>
  <c r="C98" i="11"/>
  <c r="C97" i="11"/>
  <c r="C96" i="11"/>
  <c r="T80" i="11"/>
  <c r="Y80" i="11"/>
  <c r="Z80" i="11" s="1"/>
  <c r="T79" i="11"/>
  <c r="T78" i="11"/>
  <c r="T77" i="11"/>
  <c r="Y77" i="11" s="1"/>
  <c r="Z77" i="11"/>
  <c r="T76" i="11"/>
  <c r="T75" i="11"/>
  <c r="T74" i="11"/>
  <c r="U74" i="11" s="1"/>
  <c r="Y74" i="11"/>
  <c r="Z74" i="11" s="1"/>
  <c r="T73" i="11"/>
  <c r="T72" i="11"/>
  <c r="U72" i="11" s="1"/>
  <c r="Y72" i="11"/>
  <c r="Z72" i="11" s="1"/>
  <c r="T71" i="11"/>
  <c r="T70" i="11"/>
  <c r="T69" i="11"/>
  <c r="Y69" i="11" s="1"/>
  <c r="Z69" i="11" s="1"/>
  <c r="T68" i="11"/>
  <c r="T67" i="11"/>
  <c r="T66" i="11"/>
  <c r="Y66" i="11"/>
  <c r="Z66" i="11" s="1"/>
  <c r="T64" i="11"/>
  <c r="Y64" i="11"/>
  <c r="Z64" i="11" s="1"/>
  <c r="T63" i="11"/>
  <c r="U63" i="11" s="1"/>
  <c r="Y63" i="11"/>
  <c r="Z63" i="11" s="1"/>
  <c r="T61" i="11"/>
  <c r="Y61" i="11" s="1"/>
  <c r="Z61" i="11"/>
  <c r="T60" i="11"/>
  <c r="T59" i="11"/>
  <c r="T58" i="11"/>
  <c r="U58" i="11" s="1"/>
  <c r="T57" i="11"/>
  <c r="Y57" i="11" s="1"/>
  <c r="Z57" i="11" s="1"/>
  <c r="T55" i="11"/>
  <c r="T54" i="11"/>
  <c r="Y54" i="11" s="1"/>
  <c r="Z54" i="11" s="1"/>
  <c r="T53" i="11"/>
  <c r="Y53" i="11" s="1"/>
  <c r="Z53" i="11"/>
  <c r="T52" i="11"/>
  <c r="T51" i="11"/>
  <c r="T50" i="11"/>
  <c r="Y50" i="11" s="1"/>
  <c r="Z50" i="11"/>
  <c r="T49" i="11"/>
  <c r="Y49" i="11"/>
  <c r="Z49" i="11" s="1"/>
  <c r="T47" i="11"/>
  <c r="T46" i="11"/>
  <c r="T45" i="11"/>
  <c r="Y45" i="11"/>
  <c r="Z45" i="11"/>
  <c r="T44" i="11"/>
  <c r="Y44" i="11" s="1"/>
  <c r="Z44" i="11" s="1"/>
  <c r="T43" i="11"/>
  <c r="T42" i="11"/>
  <c r="U42" i="11" s="1"/>
  <c r="Y42" i="11"/>
  <c r="Z42" i="11" s="1"/>
  <c r="AD42" i="11" s="1"/>
  <c r="T40" i="11"/>
  <c r="Y40" i="11" s="1"/>
  <c r="Z40" i="11" s="1"/>
  <c r="T39" i="11"/>
  <c r="Y39" i="11"/>
  <c r="Z39" i="11" s="1"/>
  <c r="AD39" i="11" s="1"/>
  <c r="T37" i="11"/>
  <c r="T36" i="11"/>
  <c r="Y36" i="11"/>
  <c r="Z36" i="11" s="1"/>
  <c r="AD36" i="11" s="1"/>
  <c r="T35" i="11"/>
  <c r="T34" i="11"/>
  <c r="Y34" i="11"/>
  <c r="Z34" i="11" s="1"/>
  <c r="T33" i="11"/>
  <c r="T32" i="11"/>
  <c r="U32" i="11" s="1"/>
  <c r="Y32" i="11"/>
  <c r="Z32" i="11" s="1"/>
  <c r="T31" i="11"/>
  <c r="T30" i="11"/>
  <c r="Y30" i="11" s="1"/>
  <c r="Z30" i="11" s="1"/>
  <c r="T29" i="11"/>
  <c r="Y29" i="11"/>
  <c r="Z29" i="11" s="1"/>
  <c r="T28" i="11"/>
  <c r="T27" i="11"/>
  <c r="T26" i="11"/>
  <c r="Y26" i="11"/>
  <c r="Z26" i="11" s="1"/>
  <c r="T25" i="11"/>
  <c r="Y25" i="11" s="1"/>
  <c r="Z25" i="11" s="1"/>
  <c r="T23" i="11"/>
  <c r="T22" i="11"/>
  <c r="U22" i="11" s="1"/>
  <c r="Y22" i="11"/>
  <c r="Z22" i="11" s="1"/>
  <c r="T21" i="11"/>
  <c r="Y21" i="11" s="1"/>
  <c r="Z21" i="11" s="1"/>
  <c r="T19" i="11"/>
  <c r="T16" i="11"/>
  <c r="U80" i="11"/>
  <c r="U69" i="11"/>
  <c r="U66" i="11"/>
  <c r="U64" i="11"/>
  <c r="U54" i="11"/>
  <c r="U53" i="11"/>
  <c r="U50" i="11"/>
  <c r="U49" i="11"/>
  <c r="U45" i="11"/>
  <c r="U44" i="11"/>
  <c r="U40" i="11"/>
  <c r="U39" i="11"/>
  <c r="U36" i="11"/>
  <c r="U34" i="11"/>
  <c r="U30" i="11"/>
  <c r="U29" i="11"/>
  <c r="U26" i="11"/>
  <c r="U25" i="11"/>
  <c r="U21" i="11"/>
  <c r="I6" i="11"/>
  <c r="G6" i="11"/>
  <c r="F6" i="11"/>
  <c r="S6" i="11"/>
  <c r="T4" i="11"/>
  <c r="N6" i="11"/>
  <c r="N4" i="11"/>
  <c r="I4" i="11"/>
  <c r="B6" i="11"/>
  <c r="B4" i="11"/>
  <c r="W10" i="11"/>
  <c r="AA9" i="11"/>
  <c r="Z9" i="11"/>
  <c r="Y9" i="11"/>
  <c r="AA8" i="11"/>
  <c r="AA4" i="11" s="1"/>
  <c r="Z8" i="11"/>
  <c r="Y8" i="11"/>
  <c r="AA7" i="11"/>
  <c r="Z7" i="11"/>
  <c r="Y7" i="11"/>
  <c r="AA6" i="11"/>
  <c r="Z6" i="11"/>
  <c r="Y6" i="11"/>
  <c r="W5" i="11"/>
  <c r="W3" i="11"/>
  <c r="L237" i="10"/>
  <c r="J237" i="10"/>
  <c r="G234" i="10"/>
  <c r="J233" i="10"/>
  <c r="G233" i="10"/>
  <c r="G232" i="10"/>
  <c r="G231" i="10"/>
  <c r="T83" i="10"/>
  <c r="T85" i="10"/>
  <c r="T87" i="10" s="1"/>
  <c r="J203" i="10"/>
  <c r="E185" i="10"/>
  <c r="E184" i="10"/>
  <c r="I183" i="10"/>
  <c r="E183" i="10"/>
  <c r="I182" i="10"/>
  <c r="E182" i="10"/>
  <c r="E180" i="10"/>
  <c r="I179" i="10"/>
  <c r="E179" i="10"/>
  <c r="E178" i="10"/>
  <c r="E176" i="10"/>
  <c r="K164" i="10"/>
  <c r="I172" i="10" s="1"/>
  <c r="I174" i="10"/>
  <c r="Z83" i="10"/>
  <c r="Z87" i="10" s="1"/>
  <c r="I170" i="10" s="1"/>
  <c r="Z85" i="10"/>
  <c r="Q13" i="6" s="1"/>
  <c r="K166" i="10"/>
  <c r="I166" i="10"/>
  <c r="I164" i="10"/>
  <c r="G164" i="10"/>
  <c r="L162" i="10"/>
  <c r="F162" i="10"/>
  <c r="F160" i="10"/>
  <c r="K158" i="10"/>
  <c r="F158" i="10"/>
  <c r="E139" i="10"/>
  <c r="E134" i="10"/>
  <c r="N109" i="10"/>
  <c r="J107" i="10"/>
  <c r="J106" i="10"/>
  <c r="J105" i="10"/>
  <c r="N102" i="10"/>
  <c r="K102" i="10"/>
  <c r="F108" i="10"/>
  <c r="F106" i="10"/>
  <c r="F104" i="10"/>
  <c r="F102" i="10"/>
  <c r="F100" i="10"/>
  <c r="S96" i="10"/>
  <c r="P96" i="10"/>
  <c r="H96" i="10"/>
  <c r="C99" i="10"/>
  <c r="C98" i="10"/>
  <c r="C97" i="10"/>
  <c r="C96" i="10"/>
  <c r="T80" i="10"/>
  <c r="T79" i="10"/>
  <c r="T78" i="10"/>
  <c r="T77" i="10"/>
  <c r="T76" i="10"/>
  <c r="T75" i="10"/>
  <c r="Y75" i="10" s="1"/>
  <c r="Z75" i="10" s="1"/>
  <c r="T74" i="10"/>
  <c r="U74" i="10" s="1"/>
  <c r="Y74" i="10"/>
  <c r="Z74" i="10" s="1"/>
  <c r="AD74" i="10" s="1"/>
  <c r="T73" i="10"/>
  <c r="T72" i="10"/>
  <c r="Y72" i="10"/>
  <c r="Z72" i="10" s="1"/>
  <c r="T70" i="10"/>
  <c r="T69" i="10"/>
  <c r="T68" i="10"/>
  <c r="Y68" i="10" s="1"/>
  <c r="Z68" i="10" s="1"/>
  <c r="T67" i="10"/>
  <c r="T66" i="10"/>
  <c r="Y66" i="10" s="1"/>
  <c r="Z66" i="10" s="1"/>
  <c r="T65" i="10"/>
  <c r="T64" i="10"/>
  <c r="Y64" i="10"/>
  <c r="Z64" i="10" s="1"/>
  <c r="T63" i="10"/>
  <c r="T62" i="10"/>
  <c r="T61" i="10"/>
  <c r="U61" i="10" s="1"/>
  <c r="Y61" i="10"/>
  <c r="Z61" i="10" s="1"/>
  <c r="AD61" i="10" s="1"/>
  <c r="T60" i="10"/>
  <c r="T59" i="10"/>
  <c r="Y59" i="10" s="1"/>
  <c r="Z59" i="10"/>
  <c r="T57" i="10"/>
  <c r="Y57" i="10" s="1"/>
  <c r="Z57" i="10" s="1"/>
  <c r="T56" i="10"/>
  <c r="U56" i="10" s="1"/>
  <c r="Y56" i="10"/>
  <c r="Z56" i="10" s="1"/>
  <c r="T55" i="10"/>
  <c r="T54" i="10"/>
  <c r="T53" i="10"/>
  <c r="Y53" i="10"/>
  <c r="Z53" i="10" s="1"/>
  <c r="T52" i="10"/>
  <c r="Y52" i="10" s="1"/>
  <c r="Z52" i="10" s="1"/>
  <c r="T51" i="10"/>
  <c r="U51" i="10" s="1"/>
  <c r="Y51" i="10"/>
  <c r="Z51" i="10" s="1"/>
  <c r="T50" i="10"/>
  <c r="Y50" i="10"/>
  <c r="Z50" i="10" s="1"/>
  <c r="T48" i="10"/>
  <c r="Y48" i="10"/>
  <c r="Z48" i="10" s="1"/>
  <c r="T47" i="10"/>
  <c r="Y47" i="10" s="1"/>
  <c r="Z47" i="10" s="1"/>
  <c r="T46" i="10"/>
  <c r="T45" i="10"/>
  <c r="T44" i="10"/>
  <c r="T42" i="10"/>
  <c r="T41" i="10"/>
  <c r="U41" i="10" s="1"/>
  <c r="Y41" i="10"/>
  <c r="Z41" i="10"/>
  <c r="T40" i="10"/>
  <c r="T39" i="10"/>
  <c r="Y39" i="10" s="1"/>
  <c r="Z39" i="10" s="1"/>
  <c r="T38" i="10"/>
  <c r="T37" i="10"/>
  <c r="Y37" i="10"/>
  <c r="Z37" i="10" s="1"/>
  <c r="T36" i="10"/>
  <c r="T35" i="10"/>
  <c r="T34" i="10"/>
  <c r="Y34" i="10" s="1"/>
  <c r="Z34" i="10" s="1"/>
  <c r="T33" i="10"/>
  <c r="T32" i="10"/>
  <c r="U32" i="10" s="1"/>
  <c r="T31" i="10"/>
  <c r="T30" i="10"/>
  <c r="T29" i="10"/>
  <c r="Y29" i="10"/>
  <c r="Z29" i="10" s="1"/>
  <c r="T28" i="10"/>
  <c r="T27" i="10"/>
  <c r="T26" i="10"/>
  <c r="U26" i="10" s="1"/>
  <c r="T25" i="10"/>
  <c r="T24" i="10"/>
  <c r="U24" i="10" s="1"/>
  <c r="Y24" i="10"/>
  <c r="Z24" i="10" s="1"/>
  <c r="T23" i="10"/>
  <c r="Y23" i="10" s="1"/>
  <c r="Z23" i="10" s="1"/>
  <c r="T22" i="10"/>
  <c r="T21" i="10"/>
  <c r="Y21" i="10"/>
  <c r="Z21" i="10" s="1"/>
  <c r="T20" i="10"/>
  <c r="Y20" i="10" s="1"/>
  <c r="Z20" i="10" s="1"/>
  <c r="T19" i="10"/>
  <c r="T18" i="10"/>
  <c r="U18" i="10" s="1"/>
  <c r="Y18" i="10"/>
  <c r="Z18" i="10" s="1"/>
  <c r="T17" i="10"/>
  <c r="Y17" i="10"/>
  <c r="Z17" i="10"/>
  <c r="T16" i="10"/>
  <c r="Y16" i="10" s="1"/>
  <c r="Z16" i="10" s="1"/>
  <c r="U72" i="10"/>
  <c r="U66" i="10"/>
  <c r="U64" i="10"/>
  <c r="U59" i="10"/>
  <c r="U53" i="10"/>
  <c r="U52" i="10"/>
  <c r="U50" i="10"/>
  <c r="U48" i="10"/>
  <c r="U47" i="10"/>
  <c r="U37" i="10"/>
  <c r="U34" i="10"/>
  <c r="U29" i="10"/>
  <c r="U23" i="10"/>
  <c r="U21" i="10"/>
  <c r="U20" i="10"/>
  <c r="U17" i="10"/>
  <c r="U16" i="10"/>
  <c r="I6" i="10"/>
  <c r="G6" i="10"/>
  <c r="F6" i="10"/>
  <c r="S6" i="10"/>
  <c r="T4" i="10"/>
  <c r="N6" i="10"/>
  <c r="N4" i="10"/>
  <c r="I4" i="10"/>
  <c r="B6" i="10"/>
  <c r="B4" i="10"/>
  <c r="W10" i="10"/>
  <c r="AA9" i="10"/>
  <c r="Z9" i="10"/>
  <c r="Y9" i="10"/>
  <c r="AA8" i="10"/>
  <c r="Z8" i="10"/>
  <c r="Y8" i="10"/>
  <c r="AA7" i="10"/>
  <c r="Z7" i="10"/>
  <c r="Y7" i="10"/>
  <c r="AA6" i="10"/>
  <c r="Z6" i="10"/>
  <c r="Y6" i="10"/>
  <c r="W5" i="10"/>
  <c r="W3" i="10"/>
  <c r="L237" i="9"/>
  <c r="J237" i="9"/>
  <c r="G234" i="9"/>
  <c r="J233" i="9"/>
  <c r="G233" i="9"/>
  <c r="G232" i="9"/>
  <c r="G231" i="9"/>
  <c r="T83" i="9"/>
  <c r="T85" i="9"/>
  <c r="J203" i="9"/>
  <c r="E185" i="9"/>
  <c r="E184" i="9"/>
  <c r="I183" i="9"/>
  <c r="E183" i="9"/>
  <c r="I182" i="9"/>
  <c r="E182" i="9"/>
  <c r="E180" i="9"/>
  <c r="I179" i="9"/>
  <c r="E179" i="9"/>
  <c r="E178" i="9"/>
  <c r="E176" i="9"/>
  <c r="K164" i="9"/>
  <c r="I172" i="9" s="1"/>
  <c r="I174" i="9"/>
  <c r="Z83" i="9"/>
  <c r="Z85" i="9"/>
  <c r="Q12" i="6" s="1"/>
  <c r="K166" i="9"/>
  <c r="I166" i="9"/>
  <c r="I164" i="9"/>
  <c r="G164" i="9"/>
  <c r="L162" i="9"/>
  <c r="F162" i="9"/>
  <c r="F160" i="9"/>
  <c r="K158" i="9"/>
  <c r="F158" i="9"/>
  <c r="E139" i="9"/>
  <c r="E134" i="9"/>
  <c r="N109" i="9"/>
  <c r="J107" i="9"/>
  <c r="J106" i="9"/>
  <c r="J105" i="9"/>
  <c r="N102" i="9"/>
  <c r="K102" i="9"/>
  <c r="F108" i="9"/>
  <c r="F106" i="9"/>
  <c r="F104" i="9"/>
  <c r="F102" i="9"/>
  <c r="F100" i="9"/>
  <c r="S96" i="9"/>
  <c r="P96" i="9"/>
  <c r="H96" i="9"/>
  <c r="C99" i="9"/>
  <c r="C98" i="9"/>
  <c r="C97" i="9"/>
  <c r="C96" i="9"/>
  <c r="T80" i="9"/>
  <c r="Y80" i="9"/>
  <c r="Z80" i="9" s="1"/>
  <c r="T79" i="9"/>
  <c r="T78" i="9"/>
  <c r="U78" i="9" s="1"/>
  <c r="T77" i="9"/>
  <c r="Y77" i="9" s="1"/>
  <c r="Z77" i="9"/>
  <c r="T76" i="9"/>
  <c r="T75" i="9"/>
  <c r="Y75" i="9"/>
  <c r="Z75" i="9" s="1"/>
  <c r="T74" i="9"/>
  <c r="T73" i="9"/>
  <c r="T72" i="9"/>
  <c r="Y72" i="9" s="1"/>
  <c r="Z72" i="9" s="1"/>
  <c r="T71" i="9"/>
  <c r="Y71" i="9"/>
  <c r="Z71" i="9" s="1"/>
  <c r="T70" i="9"/>
  <c r="T69" i="9"/>
  <c r="Y69" i="9" s="1"/>
  <c r="Z69" i="9" s="1"/>
  <c r="T68" i="9"/>
  <c r="U68" i="9" s="1"/>
  <c r="Y68" i="9"/>
  <c r="Z68" i="9" s="1"/>
  <c r="T67" i="9"/>
  <c r="Y67" i="9" s="1"/>
  <c r="Z67" i="9"/>
  <c r="T66" i="9"/>
  <c r="T65" i="9"/>
  <c r="U65" i="9" s="1"/>
  <c r="T64" i="9"/>
  <c r="Y64" i="9"/>
  <c r="Z64" i="9" s="1"/>
  <c r="AD64" i="9" s="1"/>
  <c r="T63" i="9"/>
  <c r="T62" i="9"/>
  <c r="Y62" i="9"/>
  <c r="Z62" i="9" s="1"/>
  <c r="T60" i="9"/>
  <c r="T59" i="9"/>
  <c r="T58" i="9"/>
  <c r="Y58" i="9"/>
  <c r="Z58" i="9" s="1"/>
  <c r="T57" i="9"/>
  <c r="T56" i="9"/>
  <c r="Y56" i="9" s="1"/>
  <c r="Z56" i="9" s="1"/>
  <c r="T55" i="9"/>
  <c r="Y55" i="9"/>
  <c r="Z55" i="9"/>
  <c r="T54" i="9"/>
  <c r="Y54" i="9" s="1"/>
  <c r="Z54" i="9" s="1"/>
  <c r="T53" i="9"/>
  <c r="Y53" i="9" s="1"/>
  <c r="Z53" i="9"/>
  <c r="AD53" i="9" s="1"/>
  <c r="T52" i="9"/>
  <c r="Y52" i="9"/>
  <c r="Z52" i="9"/>
  <c r="T51" i="9"/>
  <c r="Y51" i="9" s="1"/>
  <c r="Z51" i="9"/>
  <c r="T49" i="9"/>
  <c r="U49" i="9" s="1"/>
  <c r="Y49" i="9"/>
  <c r="Z49" i="9" s="1"/>
  <c r="AD49" i="9" s="1"/>
  <c r="T48" i="9"/>
  <c r="T47" i="9"/>
  <c r="Y47" i="9"/>
  <c r="Z47" i="9"/>
  <c r="T46" i="9"/>
  <c r="Y46" i="9"/>
  <c r="Z46" i="9" s="1"/>
  <c r="T45" i="9"/>
  <c r="Y45" i="9" s="1"/>
  <c r="Z45" i="9" s="1"/>
  <c r="T44" i="9"/>
  <c r="T42" i="9"/>
  <c r="U42" i="9" s="1"/>
  <c r="Y42" i="9"/>
  <c r="Z42" i="9" s="1"/>
  <c r="AD42" i="9" s="1"/>
  <c r="T41" i="9"/>
  <c r="U41" i="9" s="1"/>
  <c r="T40" i="9"/>
  <c r="T39" i="9"/>
  <c r="T37" i="9"/>
  <c r="T36" i="9"/>
  <c r="Y36" i="9" s="1"/>
  <c r="Z36" i="9" s="1"/>
  <c r="T35" i="9"/>
  <c r="Y35" i="9" s="1"/>
  <c r="Z35" i="9" s="1"/>
  <c r="T34" i="9"/>
  <c r="Y34" i="9"/>
  <c r="Z34" i="9" s="1"/>
  <c r="T32" i="9"/>
  <c r="Y32" i="9" s="1"/>
  <c r="Z32" i="9" s="1"/>
  <c r="T31" i="9"/>
  <c r="T30" i="9"/>
  <c r="Y30" i="9"/>
  <c r="Z30" i="9" s="1"/>
  <c r="AD30" i="9" s="1"/>
  <c r="T29" i="9"/>
  <c r="T27" i="9"/>
  <c r="Y27" i="9"/>
  <c r="Z27" i="9" s="1"/>
  <c r="T26" i="9"/>
  <c r="T25" i="9"/>
  <c r="U25" i="9" s="1"/>
  <c r="T22" i="9"/>
  <c r="U22" i="9" s="1"/>
  <c r="Y22" i="9"/>
  <c r="Z22" i="9" s="1"/>
  <c r="T21" i="9"/>
  <c r="Y21" i="9" s="1"/>
  <c r="Z21" i="9" s="1"/>
  <c r="AD21" i="9" s="1"/>
  <c r="T20" i="9"/>
  <c r="T19" i="9"/>
  <c r="T18" i="9"/>
  <c r="T17" i="9"/>
  <c r="U17" i="9" s="1"/>
  <c r="Y17" i="9"/>
  <c r="Z17" i="9"/>
  <c r="AD17" i="9" s="1"/>
  <c r="T16" i="9"/>
  <c r="Y16" i="9" s="1"/>
  <c r="Z16" i="9" s="1"/>
  <c r="U80" i="9"/>
  <c r="U75" i="9"/>
  <c r="U72" i="9"/>
  <c r="U71" i="9"/>
  <c r="U69" i="9"/>
  <c r="U67" i="9"/>
  <c r="U64" i="9"/>
  <c r="U62" i="9"/>
  <c r="U58" i="9"/>
  <c r="U55" i="9"/>
  <c r="U54" i="9"/>
  <c r="U52" i="9"/>
  <c r="U47" i="9"/>
  <c r="U46" i="9"/>
  <c r="U45" i="9"/>
  <c r="U36" i="9"/>
  <c r="U35" i="9"/>
  <c r="U34" i="9"/>
  <c r="U30" i="9"/>
  <c r="U27" i="9"/>
  <c r="U16" i="9"/>
  <c r="I6" i="9"/>
  <c r="G6" i="9"/>
  <c r="F6" i="9"/>
  <c r="S6" i="9"/>
  <c r="T4" i="9"/>
  <c r="N6" i="9"/>
  <c r="N4" i="9"/>
  <c r="I4" i="9"/>
  <c r="B6" i="9"/>
  <c r="B4" i="9"/>
  <c r="W10" i="9"/>
  <c r="AA9" i="9"/>
  <c r="Z9" i="9"/>
  <c r="Y9" i="9"/>
  <c r="AA8" i="9"/>
  <c r="Z8" i="9"/>
  <c r="Y8" i="9"/>
  <c r="AA7" i="9"/>
  <c r="Z7" i="9"/>
  <c r="Y7" i="9"/>
  <c r="AA6" i="9"/>
  <c r="Z6" i="9"/>
  <c r="Y6" i="9"/>
  <c r="W5" i="9"/>
  <c r="W3" i="9"/>
  <c r="L237" i="8"/>
  <c r="J237" i="8"/>
  <c r="G234" i="8"/>
  <c r="J233" i="8"/>
  <c r="G233" i="8"/>
  <c r="G232" i="8"/>
  <c r="G231" i="8"/>
  <c r="T83" i="8"/>
  <c r="T85" i="8"/>
  <c r="J203" i="8"/>
  <c r="E185" i="8"/>
  <c r="E184" i="8"/>
  <c r="I183" i="8"/>
  <c r="E183" i="8"/>
  <c r="I182" i="8"/>
  <c r="E182" i="8"/>
  <c r="E180" i="8"/>
  <c r="I179" i="8"/>
  <c r="E179" i="8"/>
  <c r="E178" i="8"/>
  <c r="E176" i="8"/>
  <c r="K164" i="8"/>
  <c r="I170" i="8" s="1"/>
  <c r="Z83" i="8"/>
  <c r="Z87" i="8" s="1"/>
  <c r="Z85" i="8"/>
  <c r="K166" i="8"/>
  <c r="I166" i="8"/>
  <c r="I164" i="8"/>
  <c r="G164" i="8"/>
  <c r="L162" i="8"/>
  <c r="F162" i="8"/>
  <c r="F160" i="8"/>
  <c r="K158" i="8"/>
  <c r="F158" i="8"/>
  <c r="G156" i="8"/>
  <c r="I154" i="8"/>
  <c r="G154" i="8"/>
  <c r="E139" i="8"/>
  <c r="E134" i="8"/>
  <c r="N109" i="8"/>
  <c r="J107" i="8"/>
  <c r="J106" i="8"/>
  <c r="J105" i="8"/>
  <c r="N102" i="8"/>
  <c r="K102" i="8"/>
  <c r="F108" i="8"/>
  <c r="F106" i="8"/>
  <c r="F104" i="8"/>
  <c r="F102" i="8"/>
  <c r="F100" i="8"/>
  <c r="S96" i="8"/>
  <c r="P96" i="8"/>
  <c r="H96" i="8"/>
  <c r="C99" i="8"/>
  <c r="C98" i="8"/>
  <c r="C97" i="8"/>
  <c r="C96" i="8"/>
  <c r="T80" i="8"/>
  <c r="T79" i="8"/>
  <c r="T78" i="8"/>
  <c r="T77" i="8"/>
  <c r="Y77" i="8" s="1"/>
  <c r="Z77" i="8" s="1"/>
  <c r="T76" i="8"/>
  <c r="U76" i="8" s="1"/>
  <c r="T75" i="8"/>
  <c r="T74" i="8"/>
  <c r="T73" i="8"/>
  <c r="U73" i="8" s="1"/>
  <c r="T72" i="8"/>
  <c r="T71" i="8"/>
  <c r="Y71" i="8" s="1"/>
  <c r="Z71" i="8" s="1"/>
  <c r="T70" i="8"/>
  <c r="Y70" i="8"/>
  <c r="Z70" i="8" s="1"/>
  <c r="AD70" i="8" s="1"/>
  <c r="T69" i="8"/>
  <c r="Y69" i="8" s="1"/>
  <c r="Z69" i="8"/>
  <c r="T68" i="8"/>
  <c r="Y68" i="8"/>
  <c r="Z68" i="8" s="1"/>
  <c r="T66" i="8"/>
  <c r="T65" i="8"/>
  <c r="Y65" i="8" s="1"/>
  <c r="Z65" i="8" s="1"/>
  <c r="T64" i="8"/>
  <c r="T63" i="8"/>
  <c r="Y63" i="8" s="1"/>
  <c r="Z63" i="8"/>
  <c r="T61" i="8"/>
  <c r="T60" i="8"/>
  <c r="Y60" i="8"/>
  <c r="Z60" i="8" s="1"/>
  <c r="T59" i="8"/>
  <c r="Y59" i="8"/>
  <c r="Z59" i="8" s="1"/>
  <c r="T58" i="8"/>
  <c r="U58" i="8" s="1"/>
  <c r="Y58" i="8"/>
  <c r="Z58" i="8" s="1"/>
  <c r="AD58" i="8" s="1"/>
  <c r="T57" i="8"/>
  <c r="Y57" i="8" s="1"/>
  <c r="Z57" i="8" s="1"/>
  <c r="T55" i="8"/>
  <c r="T54" i="8"/>
  <c r="Y54" i="8"/>
  <c r="Z54" i="8" s="1"/>
  <c r="T53" i="8"/>
  <c r="Y53" i="8" s="1"/>
  <c r="Z53" i="8" s="1"/>
  <c r="T52" i="8"/>
  <c r="Y52" i="8"/>
  <c r="Z52" i="8" s="1"/>
  <c r="T51" i="8"/>
  <c r="T50" i="8"/>
  <c r="T49" i="8"/>
  <c r="T48" i="8"/>
  <c r="T47" i="8"/>
  <c r="Y47" i="8" s="1"/>
  <c r="Z47" i="8" s="1"/>
  <c r="T45" i="8"/>
  <c r="T44" i="8"/>
  <c r="T43" i="8"/>
  <c r="T42" i="8"/>
  <c r="Y42" i="8" s="1"/>
  <c r="Z42" i="8" s="1"/>
  <c r="AD42" i="8" s="1"/>
  <c r="T41" i="8"/>
  <c r="T39" i="8"/>
  <c r="Y39" i="8"/>
  <c r="Z39" i="8" s="1"/>
  <c r="AD39" i="8" s="1"/>
  <c r="T38" i="8"/>
  <c r="Y38" i="8" s="1"/>
  <c r="Z38" i="8" s="1"/>
  <c r="T37" i="8"/>
  <c r="Y37" i="8" s="1"/>
  <c r="Z37" i="8" s="1"/>
  <c r="T36" i="8"/>
  <c r="Y36" i="8"/>
  <c r="Z36" i="8" s="1"/>
  <c r="AD36" i="8" s="1"/>
  <c r="T35" i="8"/>
  <c r="T33" i="8"/>
  <c r="U33" i="8" s="1"/>
  <c r="T32" i="8"/>
  <c r="U32" i="8" s="1"/>
  <c r="Y32" i="8"/>
  <c r="Z32" i="8" s="1"/>
  <c r="T31" i="8"/>
  <c r="U31" i="8" s="1"/>
  <c r="Y31" i="8"/>
  <c r="Z31" i="8" s="1"/>
  <c r="T30" i="8"/>
  <c r="Y30" i="8" s="1"/>
  <c r="Z30" i="8" s="1"/>
  <c r="T29" i="8"/>
  <c r="Y29" i="8" s="1"/>
  <c r="Z29" i="8" s="1"/>
  <c r="T28" i="8"/>
  <c r="T27" i="8"/>
  <c r="T26" i="8"/>
  <c r="Y26" i="8" s="1"/>
  <c r="Z26" i="8" s="1"/>
  <c r="T25" i="8"/>
  <c r="T24" i="8"/>
  <c r="T22" i="8"/>
  <c r="U22" i="8" s="1"/>
  <c r="Y22" i="8"/>
  <c r="Z22" i="8" s="1"/>
  <c r="T21" i="8"/>
  <c r="T20" i="8"/>
  <c r="T19" i="8"/>
  <c r="T17" i="8"/>
  <c r="T16" i="8"/>
  <c r="U77" i="8"/>
  <c r="U70" i="8"/>
  <c r="U69" i="8"/>
  <c r="U68" i="8"/>
  <c r="U65" i="8"/>
  <c r="U63" i="8"/>
  <c r="U60" i="8"/>
  <c r="U59" i="8"/>
  <c r="U57" i="8"/>
  <c r="U54" i="8"/>
  <c r="U53" i="8"/>
  <c r="U52" i="8"/>
  <c r="U42" i="8"/>
  <c r="U39" i="8"/>
  <c r="U38" i="8"/>
  <c r="U37" i="8"/>
  <c r="U36" i="8"/>
  <c r="U29" i="8"/>
  <c r="I6" i="8"/>
  <c r="G6" i="8"/>
  <c r="F6" i="8"/>
  <c r="S6" i="8"/>
  <c r="T4" i="8"/>
  <c r="N6" i="8"/>
  <c r="N4" i="8"/>
  <c r="I4" i="8"/>
  <c r="B6" i="8"/>
  <c r="B4" i="8"/>
  <c r="W10" i="8"/>
  <c r="AA9" i="8"/>
  <c r="Z9" i="8"/>
  <c r="Y9" i="8"/>
  <c r="AA8" i="8"/>
  <c r="Z8" i="8"/>
  <c r="Y8" i="8"/>
  <c r="AA7" i="8"/>
  <c r="Z7" i="8"/>
  <c r="Y7" i="8"/>
  <c r="AA6" i="8"/>
  <c r="Z6" i="8"/>
  <c r="Y6" i="8"/>
  <c r="W5" i="8"/>
  <c r="W3" i="8"/>
  <c r="L237" i="7"/>
  <c r="J237" i="7"/>
  <c r="G234" i="7"/>
  <c r="J233" i="7"/>
  <c r="G233" i="7"/>
  <c r="G232" i="7"/>
  <c r="G231" i="7"/>
  <c r="T83" i="7"/>
  <c r="T87" i="7" s="1"/>
  <c r="T85" i="7"/>
  <c r="J203" i="7"/>
  <c r="E185" i="7"/>
  <c r="E184" i="7"/>
  <c r="I183" i="7"/>
  <c r="E183" i="7"/>
  <c r="I182" i="7"/>
  <c r="E182" i="7"/>
  <c r="E180" i="7"/>
  <c r="I179" i="7"/>
  <c r="E179" i="7"/>
  <c r="E178" i="7"/>
  <c r="E176" i="7"/>
  <c r="K164" i="7"/>
  <c r="I172" i="7" s="1"/>
  <c r="I174" i="7"/>
  <c r="Z83" i="7"/>
  <c r="Z85" i="7"/>
  <c r="Q10" i="6" s="1"/>
  <c r="K166" i="7"/>
  <c r="I166" i="7"/>
  <c r="I164" i="7"/>
  <c r="G164" i="7"/>
  <c r="L162" i="7"/>
  <c r="F162" i="7"/>
  <c r="F160" i="7"/>
  <c r="K158" i="7"/>
  <c r="F158" i="7"/>
  <c r="G156" i="7"/>
  <c r="I154" i="7"/>
  <c r="G154" i="7"/>
  <c r="E139" i="7"/>
  <c r="E134" i="7"/>
  <c r="N109" i="7"/>
  <c r="J107" i="7"/>
  <c r="J106" i="7"/>
  <c r="J105" i="7"/>
  <c r="N102" i="7"/>
  <c r="K102" i="7"/>
  <c r="F108" i="7"/>
  <c r="F106" i="7"/>
  <c r="F104" i="7"/>
  <c r="F102" i="7"/>
  <c r="F100" i="7"/>
  <c r="S96" i="7"/>
  <c r="P96" i="7"/>
  <c r="H96" i="7"/>
  <c r="C99" i="7"/>
  <c r="C98" i="7"/>
  <c r="C97" i="7"/>
  <c r="C96" i="7"/>
  <c r="T80" i="7"/>
  <c r="T79" i="7"/>
  <c r="T78" i="7"/>
  <c r="T77" i="7"/>
  <c r="Y77" i="7" s="1"/>
  <c r="Z77" i="7"/>
  <c r="T76" i="7"/>
  <c r="Y76" i="7" s="1"/>
  <c r="Z76" i="7" s="1"/>
  <c r="T75" i="7"/>
  <c r="Y75" i="7"/>
  <c r="Z75" i="7" s="1"/>
  <c r="T74" i="7"/>
  <c r="Y74" i="7"/>
  <c r="Z74" i="7" s="1"/>
  <c r="AD74" i="7" s="1"/>
  <c r="T73" i="7"/>
  <c r="Y73" i="7"/>
  <c r="Z73" i="7"/>
  <c r="T72" i="7"/>
  <c r="Y72" i="7"/>
  <c r="Z72" i="7" s="1"/>
  <c r="T71" i="7"/>
  <c r="T70" i="7"/>
  <c r="U70" i="7" s="1"/>
  <c r="Y70" i="7"/>
  <c r="Z70" i="7" s="1"/>
  <c r="AD70" i="7" s="1"/>
  <c r="T69" i="7"/>
  <c r="T68" i="7"/>
  <c r="Y68" i="7" s="1"/>
  <c r="Z68" i="7"/>
  <c r="T67" i="7"/>
  <c r="Y67" i="7" s="1"/>
  <c r="Z67" i="7" s="1"/>
  <c r="T66" i="7"/>
  <c r="T65" i="7"/>
  <c r="Y65" i="7"/>
  <c r="Z65" i="7" s="1"/>
  <c r="AD65" i="7" s="1"/>
  <c r="T64" i="7"/>
  <c r="Y64" i="7" s="1"/>
  <c r="Z64" i="7" s="1"/>
  <c r="T63" i="7"/>
  <c r="Y63" i="7" s="1"/>
  <c r="Z63" i="7" s="1"/>
  <c r="T62" i="7"/>
  <c r="U62" i="7" s="1"/>
  <c r="Y62" i="7"/>
  <c r="Z62" i="7" s="1"/>
  <c r="T61" i="7"/>
  <c r="Y61" i="7" s="1"/>
  <c r="Z61" i="7"/>
  <c r="T60" i="7"/>
  <c r="T59" i="7"/>
  <c r="Y59" i="7"/>
  <c r="Z59" i="7"/>
  <c r="T58" i="7"/>
  <c r="T57" i="7"/>
  <c r="Y57" i="7"/>
  <c r="Z57" i="7" s="1"/>
  <c r="T56" i="7"/>
  <c r="T55" i="7"/>
  <c r="T54" i="7"/>
  <c r="T53" i="7"/>
  <c r="T52" i="7"/>
  <c r="T51" i="7"/>
  <c r="T50" i="7"/>
  <c r="T49" i="7"/>
  <c r="U49" i="7" s="1"/>
  <c r="Y49" i="7"/>
  <c r="Z49" i="7"/>
  <c r="T48" i="7"/>
  <c r="T47" i="7"/>
  <c r="Y47" i="7" s="1"/>
  <c r="Z47" i="7" s="1"/>
  <c r="T46" i="7"/>
  <c r="T45" i="7"/>
  <c r="Y45" i="7" s="1"/>
  <c r="Z45" i="7"/>
  <c r="T44" i="7"/>
  <c r="T43" i="7"/>
  <c r="Y43" i="7"/>
  <c r="Z43" i="7" s="1"/>
  <c r="T40" i="7"/>
  <c r="T39" i="7"/>
  <c r="U39" i="7" s="1"/>
  <c r="Y39" i="7"/>
  <c r="Z39" i="7" s="1"/>
  <c r="T38" i="7"/>
  <c r="U38" i="7" s="1"/>
  <c r="T37" i="7"/>
  <c r="T36" i="7"/>
  <c r="Y36" i="7" s="1"/>
  <c r="Z36" i="7" s="1"/>
  <c r="AD36" i="7" s="1"/>
  <c r="T35" i="7"/>
  <c r="T34" i="7"/>
  <c r="T33" i="7"/>
  <c r="T32" i="7"/>
  <c r="T31" i="7"/>
  <c r="T30" i="7"/>
  <c r="U30" i="7" s="1"/>
  <c r="Y30" i="7"/>
  <c r="Z30" i="7" s="1"/>
  <c r="T29" i="7"/>
  <c r="T28" i="7"/>
  <c r="Y28" i="7" s="1"/>
  <c r="Z28" i="7" s="1"/>
  <c r="T27" i="7"/>
  <c r="T26" i="7"/>
  <c r="T25" i="7"/>
  <c r="Y25" i="7" s="1"/>
  <c r="Z25" i="7" s="1"/>
  <c r="T24" i="7"/>
  <c r="T23" i="7"/>
  <c r="Y23" i="7"/>
  <c r="Z23" i="7" s="1"/>
  <c r="T22" i="7"/>
  <c r="U22" i="7" s="1"/>
  <c r="T21" i="7"/>
  <c r="Y21" i="7"/>
  <c r="Z21" i="7" s="1"/>
  <c r="AD21" i="7" s="1"/>
  <c r="T20" i="7"/>
  <c r="Y20" i="7" s="1"/>
  <c r="Z20" i="7"/>
  <c r="T19" i="7"/>
  <c r="Y19" i="7" s="1"/>
  <c r="Z19" i="7" s="1"/>
  <c r="T17" i="7"/>
  <c r="T16" i="7"/>
  <c r="U16" i="7" s="1"/>
  <c r="Y16" i="7"/>
  <c r="Z16" i="7" s="1"/>
  <c r="U77" i="7"/>
  <c r="U76" i="7"/>
  <c r="U75" i="7"/>
  <c r="U74" i="7"/>
  <c r="U73" i="7"/>
  <c r="U72" i="7"/>
  <c r="U68" i="7"/>
  <c r="U67" i="7"/>
  <c r="U65" i="7"/>
  <c r="U63" i="7"/>
  <c r="U59" i="7"/>
  <c r="U57" i="7"/>
  <c r="U45" i="7"/>
  <c r="U43" i="7"/>
  <c r="U25" i="7"/>
  <c r="U23" i="7"/>
  <c r="U21" i="7"/>
  <c r="I6" i="7"/>
  <c r="G6" i="7"/>
  <c r="F6" i="7"/>
  <c r="S6" i="7"/>
  <c r="T4" i="7"/>
  <c r="N6" i="7"/>
  <c r="N4" i="7"/>
  <c r="I4" i="7"/>
  <c r="B6" i="7"/>
  <c r="B4" i="7"/>
  <c r="W10" i="7"/>
  <c r="AA9" i="7"/>
  <c r="Z9" i="7"/>
  <c r="Y9" i="7"/>
  <c r="AA8" i="7"/>
  <c r="Z8" i="7"/>
  <c r="Y8" i="7"/>
  <c r="AA7" i="7"/>
  <c r="Z7" i="7"/>
  <c r="Y7" i="7"/>
  <c r="AA6" i="7"/>
  <c r="Z6" i="7"/>
  <c r="Y6" i="7"/>
  <c r="W5" i="7"/>
  <c r="W3" i="7"/>
  <c r="Q17" i="6"/>
  <c r="Q11" i="6"/>
  <c r="Y4" i="16"/>
  <c r="Y4" i="15"/>
  <c r="AA4" i="13"/>
  <c r="Z4" i="13" s="1"/>
  <c r="T145" i="13" s="1"/>
  <c r="BA16" i="16"/>
  <c r="BA17" i="16"/>
  <c r="BA19" i="16"/>
  <c r="BA21" i="16"/>
  <c r="BA22" i="16"/>
  <c r="BA23" i="16"/>
  <c r="BA24" i="16"/>
  <c r="BA25" i="16"/>
  <c r="BA26" i="16"/>
  <c r="BA27" i="16"/>
  <c r="BA28" i="16"/>
  <c r="BA29" i="16"/>
  <c r="BA31" i="16"/>
  <c r="BA32" i="16"/>
  <c r="BA33" i="16"/>
  <c r="BA34" i="16"/>
  <c r="BA35" i="16"/>
  <c r="BA37" i="16"/>
  <c r="BA41" i="16"/>
  <c r="BA42" i="16"/>
  <c r="BA44" i="16"/>
  <c r="BA45" i="16"/>
  <c r="BA46" i="16"/>
  <c r="BA47" i="16"/>
  <c r="BA48" i="16"/>
  <c r="BA49" i="16"/>
  <c r="BA50" i="16"/>
  <c r="BA51" i="16"/>
  <c r="BA53" i="16"/>
  <c r="BA54" i="16"/>
  <c r="BA55" i="16"/>
  <c r="BA57" i="16"/>
  <c r="BA58" i="16"/>
  <c r="BA59" i="16"/>
  <c r="BA60" i="16"/>
  <c r="BA61" i="16"/>
  <c r="BA63" i="16"/>
  <c r="BA64" i="16"/>
  <c r="BA66" i="16"/>
  <c r="BA67" i="16"/>
  <c r="BA68" i="16"/>
  <c r="BA69" i="16"/>
  <c r="BA71" i="16"/>
  <c r="BA72" i="16"/>
  <c r="BA73" i="16"/>
  <c r="BA74" i="16"/>
  <c r="BA75" i="16"/>
  <c r="BA76" i="16"/>
  <c r="BA77" i="16"/>
  <c r="BA79" i="16"/>
  <c r="BA80" i="16"/>
  <c r="AZ16" i="16"/>
  <c r="AZ17" i="16"/>
  <c r="AZ19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7" i="16"/>
  <c r="AZ41" i="16"/>
  <c r="AZ42" i="16"/>
  <c r="AZ44" i="16"/>
  <c r="AZ45" i="16"/>
  <c r="AZ46" i="16"/>
  <c r="AZ47" i="16"/>
  <c r="AZ48" i="16"/>
  <c r="AZ49" i="16"/>
  <c r="AZ50" i="16"/>
  <c r="AZ51" i="16"/>
  <c r="AZ53" i="16"/>
  <c r="AZ54" i="16"/>
  <c r="AZ55" i="16"/>
  <c r="AZ57" i="16"/>
  <c r="AZ58" i="16"/>
  <c r="AZ59" i="16"/>
  <c r="AZ60" i="16"/>
  <c r="AZ61" i="16"/>
  <c r="AZ63" i="16"/>
  <c r="AZ64" i="16"/>
  <c r="AZ66" i="16"/>
  <c r="AZ67" i="16"/>
  <c r="AZ68" i="16"/>
  <c r="AZ69" i="16"/>
  <c r="AZ71" i="16"/>
  <c r="AZ72" i="16"/>
  <c r="AZ73" i="16"/>
  <c r="AZ74" i="16"/>
  <c r="AZ75" i="16"/>
  <c r="AZ76" i="16"/>
  <c r="AZ77" i="16"/>
  <c r="AZ79" i="16"/>
  <c r="AZ80" i="16"/>
  <c r="AY16" i="16"/>
  <c r="AY17" i="16"/>
  <c r="AY19" i="16"/>
  <c r="AY21" i="16"/>
  <c r="AY22" i="16"/>
  <c r="AY23" i="16"/>
  <c r="AY24" i="16"/>
  <c r="AY25" i="16"/>
  <c r="AY26" i="16"/>
  <c r="AY27" i="16"/>
  <c r="AY28" i="16"/>
  <c r="AY29" i="16"/>
  <c r="AY31" i="16"/>
  <c r="AY32" i="16"/>
  <c r="AY33" i="16"/>
  <c r="AY34" i="16"/>
  <c r="AY35" i="16"/>
  <c r="AY37" i="16"/>
  <c r="AY41" i="16"/>
  <c r="AY42" i="16"/>
  <c r="AY44" i="16"/>
  <c r="AY45" i="16"/>
  <c r="AY46" i="16"/>
  <c r="AY47" i="16"/>
  <c r="AY48" i="16"/>
  <c r="AY49" i="16"/>
  <c r="AY50" i="16"/>
  <c r="AY51" i="16"/>
  <c r="AY53" i="16"/>
  <c r="AY54" i="16"/>
  <c r="AY55" i="16"/>
  <c r="AY57" i="16"/>
  <c r="AY58" i="16"/>
  <c r="AY59" i="16"/>
  <c r="AY60" i="16"/>
  <c r="AY61" i="16"/>
  <c r="AY63" i="16"/>
  <c r="AY64" i="16"/>
  <c r="AY66" i="16"/>
  <c r="AY67" i="16"/>
  <c r="AY68" i="16"/>
  <c r="AY69" i="16"/>
  <c r="AY71" i="16"/>
  <c r="AY72" i="16"/>
  <c r="AY73" i="16"/>
  <c r="AY74" i="16"/>
  <c r="AY75" i="16"/>
  <c r="AY76" i="16"/>
  <c r="AY77" i="16"/>
  <c r="AY79" i="16"/>
  <c r="AY80" i="16"/>
  <c r="AX16" i="16"/>
  <c r="AX17" i="16"/>
  <c r="AX19" i="16"/>
  <c r="AX21" i="16"/>
  <c r="AX22" i="16"/>
  <c r="AX23" i="16"/>
  <c r="AX24" i="16"/>
  <c r="AX25" i="16"/>
  <c r="AX26" i="16"/>
  <c r="AX27" i="16"/>
  <c r="AX28" i="16"/>
  <c r="AX29" i="16"/>
  <c r="AX30" i="16"/>
  <c r="AX31" i="16"/>
  <c r="AX32" i="16"/>
  <c r="AX33" i="16"/>
  <c r="AX34" i="16"/>
  <c r="AX35" i="16"/>
  <c r="AX37" i="16"/>
  <c r="AX39" i="16"/>
  <c r="AX41" i="16"/>
  <c r="AX42" i="16"/>
  <c r="AX44" i="16"/>
  <c r="AX45" i="16"/>
  <c r="AX46" i="16"/>
  <c r="AX47" i="16"/>
  <c r="AX48" i="16"/>
  <c r="AX49" i="16"/>
  <c r="AX50" i="16"/>
  <c r="AX51" i="16"/>
  <c r="AX53" i="16"/>
  <c r="AX54" i="16"/>
  <c r="AX55" i="16"/>
  <c r="AX57" i="16"/>
  <c r="AX58" i="16"/>
  <c r="AX59" i="16"/>
  <c r="AX60" i="16"/>
  <c r="AX61" i="16"/>
  <c r="AX63" i="16"/>
  <c r="AX64" i="16"/>
  <c r="AX66" i="16"/>
  <c r="AX67" i="16"/>
  <c r="AX68" i="16"/>
  <c r="AX69" i="16"/>
  <c r="AX71" i="16"/>
  <c r="AX72" i="16"/>
  <c r="AX73" i="16"/>
  <c r="AX74" i="16"/>
  <c r="AX75" i="16"/>
  <c r="AX76" i="16"/>
  <c r="AX77" i="16"/>
  <c r="AX79" i="16"/>
  <c r="AX80" i="16"/>
  <c r="AW16" i="16"/>
  <c r="AW17" i="16"/>
  <c r="AW19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W37" i="16"/>
  <c r="AW41" i="16"/>
  <c r="AW42" i="16"/>
  <c r="AW44" i="16"/>
  <c r="AW45" i="16"/>
  <c r="AW46" i="16"/>
  <c r="AW47" i="16"/>
  <c r="AW48" i="16"/>
  <c r="AW49" i="16"/>
  <c r="AW50" i="16"/>
  <c r="AW51" i="16"/>
  <c r="AW53" i="16"/>
  <c r="AW54" i="16"/>
  <c r="AW55" i="16"/>
  <c r="AW57" i="16"/>
  <c r="AW58" i="16"/>
  <c r="AW59" i="16"/>
  <c r="AW60" i="16"/>
  <c r="AW61" i="16"/>
  <c r="AW63" i="16"/>
  <c r="AW64" i="16"/>
  <c r="AW66" i="16"/>
  <c r="AW67" i="16"/>
  <c r="AW68" i="16"/>
  <c r="AW69" i="16"/>
  <c r="AW71" i="16"/>
  <c r="AW72" i="16"/>
  <c r="AW73" i="16"/>
  <c r="AW74" i="16"/>
  <c r="AW75" i="16"/>
  <c r="AW76" i="16"/>
  <c r="AW77" i="16"/>
  <c r="AW79" i="16"/>
  <c r="AW80" i="16"/>
  <c r="AV16" i="16"/>
  <c r="AV17" i="16"/>
  <c r="AV19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7" i="16"/>
  <c r="AV39" i="16"/>
  <c r="AV41" i="16"/>
  <c r="AV42" i="16"/>
  <c r="AV44" i="16"/>
  <c r="AV45" i="16"/>
  <c r="AV46" i="16"/>
  <c r="AV47" i="16"/>
  <c r="AV48" i="16"/>
  <c r="AV49" i="16"/>
  <c r="AV50" i="16"/>
  <c r="AV51" i="16"/>
  <c r="AV53" i="16"/>
  <c r="AV54" i="16"/>
  <c r="AV55" i="16"/>
  <c r="AV57" i="16"/>
  <c r="AV58" i="16"/>
  <c r="AV59" i="16"/>
  <c r="AV60" i="16"/>
  <c r="AV61" i="16"/>
  <c r="AV63" i="16"/>
  <c r="AV64" i="16"/>
  <c r="AV66" i="16"/>
  <c r="AV67" i="16"/>
  <c r="AV68" i="16"/>
  <c r="AV69" i="16"/>
  <c r="AV71" i="16"/>
  <c r="AV72" i="16"/>
  <c r="AV73" i="16"/>
  <c r="AV74" i="16"/>
  <c r="AV75" i="16"/>
  <c r="AV76" i="16"/>
  <c r="AV77" i="16"/>
  <c r="AV79" i="16"/>
  <c r="AV80" i="16"/>
  <c r="AU16" i="16"/>
  <c r="AU17" i="16"/>
  <c r="AU19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U37" i="16"/>
  <c r="AU41" i="16"/>
  <c r="AU42" i="16"/>
  <c r="AU44" i="16"/>
  <c r="AU45" i="16"/>
  <c r="AU46" i="16"/>
  <c r="AU47" i="16"/>
  <c r="AU48" i="16"/>
  <c r="AU49" i="16"/>
  <c r="AU50" i="16"/>
  <c r="AU51" i="16"/>
  <c r="AU53" i="16"/>
  <c r="AU54" i="16"/>
  <c r="AU55" i="16"/>
  <c r="AU57" i="16"/>
  <c r="AU58" i="16"/>
  <c r="AU59" i="16"/>
  <c r="AU60" i="16"/>
  <c r="AU61" i="16"/>
  <c r="AU63" i="16"/>
  <c r="AU64" i="16"/>
  <c r="AU66" i="16"/>
  <c r="AU67" i="16"/>
  <c r="AU68" i="16"/>
  <c r="AU69" i="16"/>
  <c r="AU71" i="16"/>
  <c r="AU72" i="16"/>
  <c r="AU73" i="16"/>
  <c r="AU74" i="16"/>
  <c r="AU75" i="16"/>
  <c r="AU76" i="16"/>
  <c r="AU77" i="16"/>
  <c r="AU79" i="16"/>
  <c r="AU80" i="16"/>
  <c r="AT16" i="16"/>
  <c r="AT17" i="16"/>
  <c r="AT19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7" i="16"/>
  <c r="AT39" i="16"/>
  <c r="AT41" i="16"/>
  <c r="AT42" i="16"/>
  <c r="AT44" i="16"/>
  <c r="AT45" i="16"/>
  <c r="AT46" i="16"/>
  <c r="AT47" i="16"/>
  <c r="AT48" i="16"/>
  <c r="AT49" i="16"/>
  <c r="AT50" i="16"/>
  <c r="AT51" i="16"/>
  <c r="AT53" i="16"/>
  <c r="AT54" i="16"/>
  <c r="AT55" i="16"/>
  <c r="AT57" i="16"/>
  <c r="AT58" i="16"/>
  <c r="AT59" i="16"/>
  <c r="AT60" i="16"/>
  <c r="AT61" i="16"/>
  <c r="AT63" i="16"/>
  <c r="AT64" i="16"/>
  <c r="AT66" i="16"/>
  <c r="AT67" i="16"/>
  <c r="AT68" i="16"/>
  <c r="AT69" i="16"/>
  <c r="AT71" i="16"/>
  <c r="AT72" i="16"/>
  <c r="AT73" i="16"/>
  <c r="AT74" i="16"/>
  <c r="AT75" i="16"/>
  <c r="AT76" i="16"/>
  <c r="AT77" i="16"/>
  <c r="AT79" i="16"/>
  <c r="AT80" i="16"/>
  <c r="AS16" i="16"/>
  <c r="AS17" i="16"/>
  <c r="AS19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7" i="16"/>
  <c r="AS41" i="16"/>
  <c r="AS42" i="16"/>
  <c r="AS44" i="16"/>
  <c r="AS45" i="16"/>
  <c r="AS46" i="16"/>
  <c r="AS47" i="16"/>
  <c r="AS48" i="16"/>
  <c r="AS49" i="16"/>
  <c r="AS50" i="16"/>
  <c r="AS51" i="16"/>
  <c r="AS53" i="16"/>
  <c r="AS54" i="16"/>
  <c r="AS55" i="16"/>
  <c r="AS57" i="16"/>
  <c r="AS58" i="16"/>
  <c r="AS59" i="16"/>
  <c r="AS60" i="16"/>
  <c r="AS61" i="16"/>
  <c r="AS63" i="16"/>
  <c r="AS64" i="16"/>
  <c r="AS66" i="16"/>
  <c r="AS67" i="16"/>
  <c r="AS68" i="16"/>
  <c r="AS69" i="16"/>
  <c r="AS71" i="16"/>
  <c r="AS72" i="16"/>
  <c r="AS73" i="16"/>
  <c r="AS74" i="16"/>
  <c r="AS75" i="16"/>
  <c r="AS76" i="16"/>
  <c r="AS77" i="16"/>
  <c r="AS79" i="16"/>
  <c r="AS80" i="16"/>
  <c r="AR16" i="16"/>
  <c r="AR17" i="16"/>
  <c r="AR19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R34" i="16"/>
  <c r="AR35" i="16"/>
  <c r="AR37" i="16"/>
  <c r="AR41" i="16"/>
  <c r="AR42" i="16"/>
  <c r="AR44" i="16"/>
  <c r="AR45" i="16"/>
  <c r="AR46" i="16"/>
  <c r="AR47" i="16"/>
  <c r="AR48" i="16"/>
  <c r="AR49" i="16"/>
  <c r="AR50" i="16"/>
  <c r="AR51" i="16"/>
  <c r="AR53" i="16"/>
  <c r="AR54" i="16"/>
  <c r="AR55" i="16"/>
  <c r="AR57" i="16"/>
  <c r="AR58" i="16"/>
  <c r="AR59" i="16"/>
  <c r="AR60" i="16"/>
  <c r="AR61" i="16"/>
  <c r="AR63" i="16"/>
  <c r="AR64" i="16"/>
  <c r="AR66" i="16"/>
  <c r="AR67" i="16"/>
  <c r="AR68" i="16"/>
  <c r="AR69" i="16"/>
  <c r="AR71" i="16"/>
  <c r="AR72" i="16"/>
  <c r="AR73" i="16"/>
  <c r="AR74" i="16"/>
  <c r="AR75" i="16"/>
  <c r="AR76" i="16"/>
  <c r="AR77" i="16"/>
  <c r="AR79" i="16"/>
  <c r="AR80" i="16"/>
  <c r="AQ16" i="16"/>
  <c r="AQ17" i="16"/>
  <c r="AQ19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7" i="16"/>
  <c r="AQ41" i="16"/>
  <c r="AQ42" i="16"/>
  <c r="AQ44" i="16"/>
  <c r="AQ45" i="16"/>
  <c r="AQ46" i="16"/>
  <c r="AQ47" i="16"/>
  <c r="AQ48" i="16"/>
  <c r="AQ49" i="16"/>
  <c r="AQ50" i="16"/>
  <c r="AQ51" i="16"/>
  <c r="AQ53" i="16"/>
  <c r="AQ54" i="16"/>
  <c r="AQ55" i="16"/>
  <c r="AQ57" i="16"/>
  <c r="AQ58" i="16"/>
  <c r="AQ59" i="16"/>
  <c r="AQ60" i="16"/>
  <c r="AQ61" i="16"/>
  <c r="AQ63" i="16"/>
  <c r="AQ64" i="16"/>
  <c r="AQ66" i="16"/>
  <c r="AQ67" i="16"/>
  <c r="AQ68" i="16"/>
  <c r="AQ69" i="16"/>
  <c r="AQ71" i="16"/>
  <c r="AQ72" i="16"/>
  <c r="AQ73" i="16"/>
  <c r="AQ74" i="16"/>
  <c r="AQ75" i="16"/>
  <c r="AQ76" i="16"/>
  <c r="AQ77" i="16"/>
  <c r="AQ79" i="16"/>
  <c r="AQ80" i="16"/>
  <c r="AP16" i="16"/>
  <c r="AP17" i="16"/>
  <c r="AP19" i="16"/>
  <c r="AP21" i="16"/>
  <c r="AP22" i="16"/>
  <c r="AP23" i="16"/>
  <c r="AP24" i="16"/>
  <c r="AP25" i="16"/>
  <c r="AP26" i="16"/>
  <c r="AP27" i="16"/>
  <c r="AP28" i="16"/>
  <c r="AP29" i="16"/>
  <c r="AP30" i="16"/>
  <c r="AP31" i="16"/>
  <c r="AP32" i="16"/>
  <c r="AP33" i="16"/>
  <c r="AP34" i="16"/>
  <c r="AP35" i="16"/>
  <c r="AP37" i="16"/>
  <c r="AP41" i="16"/>
  <c r="AP42" i="16"/>
  <c r="AP44" i="16"/>
  <c r="AP45" i="16"/>
  <c r="AP46" i="16"/>
  <c r="AP47" i="16"/>
  <c r="AP48" i="16"/>
  <c r="AP49" i="16"/>
  <c r="AP50" i="16"/>
  <c r="AP51" i="16"/>
  <c r="AP53" i="16"/>
  <c r="AP54" i="16"/>
  <c r="AP55" i="16"/>
  <c r="AP57" i="16"/>
  <c r="AP58" i="16"/>
  <c r="AP59" i="16"/>
  <c r="AP60" i="16"/>
  <c r="AP61" i="16"/>
  <c r="AP63" i="16"/>
  <c r="AP64" i="16"/>
  <c r="AP66" i="16"/>
  <c r="AP67" i="16"/>
  <c r="AP68" i="16"/>
  <c r="AP69" i="16"/>
  <c r="AP71" i="16"/>
  <c r="AP72" i="16"/>
  <c r="AP73" i="16"/>
  <c r="AP74" i="16"/>
  <c r="AP75" i="16"/>
  <c r="AP76" i="16"/>
  <c r="AP77" i="16"/>
  <c r="AP79" i="16"/>
  <c r="AP80" i="16"/>
  <c r="AO16" i="16"/>
  <c r="AO17" i="16"/>
  <c r="AO19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O37" i="16"/>
  <c r="AO41" i="16"/>
  <c r="AO42" i="16"/>
  <c r="AO44" i="16"/>
  <c r="AO45" i="16"/>
  <c r="AO46" i="16"/>
  <c r="AO47" i="16"/>
  <c r="AO48" i="16"/>
  <c r="AO49" i="16"/>
  <c r="AO50" i="16"/>
  <c r="AO51" i="16"/>
  <c r="AO53" i="16"/>
  <c r="AO54" i="16"/>
  <c r="AO55" i="16"/>
  <c r="AO57" i="16"/>
  <c r="AO58" i="16"/>
  <c r="AO59" i="16"/>
  <c r="AO60" i="16"/>
  <c r="AO61" i="16"/>
  <c r="AO63" i="16"/>
  <c r="AO64" i="16"/>
  <c r="AO66" i="16"/>
  <c r="AO67" i="16"/>
  <c r="AO68" i="16"/>
  <c r="AO69" i="16"/>
  <c r="AO71" i="16"/>
  <c r="AO72" i="16"/>
  <c r="AO73" i="16"/>
  <c r="AO74" i="16"/>
  <c r="AO75" i="16"/>
  <c r="AO76" i="16"/>
  <c r="AO77" i="16"/>
  <c r="AO79" i="16"/>
  <c r="AO80" i="16"/>
  <c r="AN16" i="16"/>
  <c r="AN17" i="16"/>
  <c r="AN19" i="16"/>
  <c r="AN21" i="16"/>
  <c r="AN22" i="16"/>
  <c r="AN23" i="16"/>
  <c r="AN24" i="16"/>
  <c r="AN25" i="16"/>
  <c r="AN26" i="16"/>
  <c r="AN27" i="16"/>
  <c r="AN28" i="16"/>
  <c r="AN29" i="16"/>
  <c r="AN30" i="16"/>
  <c r="AN31" i="16"/>
  <c r="AN32" i="16"/>
  <c r="AN33" i="16"/>
  <c r="AN34" i="16"/>
  <c r="AN35" i="16"/>
  <c r="AN37" i="16"/>
  <c r="AN41" i="16"/>
  <c r="AN42" i="16"/>
  <c r="AN44" i="16"/>
  <c r="AN45" i="16"/>
  <c r="AN46" i="16"/>
  <c r="AN47" i="16"/>
  <c r="AN48" i="16"/>
  <c r="AN49" i="16"/>
  <c r="AN50" i="16"/>
  <c r="AN51" i="16"/>
  <c r="AN53" i="16"/>
  <c r="AN54" i="16"/>
  <c r="AN55" i="16"/>
  <c r="AN57" i="16"/>
  <c r="AN58" i="16"/>
  <c r="AN59" i="16"/>
  <c r="AN60" i="16"/>
  <c r="AN61" i="16"/>
  <c r="AN63" i="16"/>
  <c r="AN64" i="16"/>
  <c r="AN66" i="16"/>
  <c r="AN67" i="16"/>
  <c r="AN68" i="16"/>
  <c r="AN69" i="16"/>
  <c r="AN71" i="16"/>
  <c r="AN72" i="16"/>
  <c r="AN73" i="16"/>
  <c r="AN74" i="16"/>
  <c r="AN75" i="16"/>
  <c r="AN76" i="16"/>
  <c r="AN77" i="16"/>
  <c r="AN79" i="16"/>
  <c r="AN80" i="16"/>
  <c r="AM16" i="16"/>
  <c r="AM17" i="16"/>
  <c r="AM19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M37" i="16"/>
  <c r="AM41" i="16"/>
  <c r="AM42" i="16"/>
  <c r="AM44" i="16"/>
  <c r="AM45" i="16"/>
  <c r="AM46" i="16"/>
  <c r="AM47" i="16"/>
  <c r="AM48" i="16"/>
  <c r="AM49" i="16"/>
  <c r="AM50" i="16"/>
  <c r="AM51" i="16"/>
  <c r="AM53" i="16"/>
  <c r="AM54" i="16"/>
  <c r="AM55" i="16"/>
  <c r="AM57" i="16"/>
  <c r="AM58" i="16"/>
  <c r="AM59" i="16"/>
  <c r="AM60" i="16"/>
  <c r="AM61" i="16"/>
  <c r="AM63" i="16"/>
  <c r="AM64" i="16"/>
  <c r="AM66" i="16"/>
  <c r="AM67" i="16"/>
  <c r="AM68" i="16"/>
  <c r="AM69" i="16"/>
  <c r="AM71" i="16"/>
  <c r="AM72" i="16"/>
  <c r="AM73" i="16"/>
  <c r="AM74" i="16"/>
  <c r="AM75" i="16"/>
  <c r="AM76" i="16"/>
  <c r="AM77" i="16"/>
  <c r="AM79" i="16"/>
  <c r="AM80" i="16"/>
  <c r="AL16" i="16"/>
  <c r="AL17" i="16"/>
  <c r="AL19" i="16"/>
  <c r="AL21" i="16"/>
  <c r="AL22" i="16"/>
  <c r="AL23" i="16"/>
  <c r="AL24" i="16"/>
  <c r="AL25" i="16"/>
  <c r="AL26" i="16"/>
  <c r="AL27" i="16"/>
  <c r="AL28" i="16"/>
  <c r="AL29" i="16"/>
  <c r="AL30" i="16"/>
  <c r="AL31" i="16"/>
  <c r="AL32" i="16"/>
  <c r="AL33" i="16"/>
  <c r="AL34" i="16"/>
  <c r="AL35" i="16"/>
  <c r="AL37" i="16"/>
  <c r="AL39" i="16"/>
  <c r="AL41" i="16"/>
  <c r="AL42" i="16"/>
  <c r="AL44" i="16"/>
  <c r="AL45" i="16"/>
  <c r="AL46" i="16"/>
  <c r="AL47" i="16"/>
  <c r="AL48" i="16"/>
  <c r="AL49" i="16"/>
  <c r="AL50" i="16"/>
  <c r="AL51" i="16"/>
  <c r="AL53" i="16"/>
  <c r="AL54" i="16"/>
  <c r="AL55" i="16"/>
  <c r="AL57" i="16"/>
  <c r="AL58" i="16"/>
  <c r="AL59" i="16"/>
  <c r="AL60" i="16"/>
  <c r="AL61" i="16"/>
  <c r="AL63" i="16"/>
  <c r="AL64" i="16"/>
  <c r="AL66" i="16"/>
  <c r="AL67" i="16"/>
  <c r="AL68" i="16"/>
  <c r="AL69" i="16"/>
  <c r="AL71" i="16"/>
  <c r="AL72" i="16"/>
  <c r="AL73" i="16"/>
  <c r="AL74" i="16"/>
  <c r="AL75" i="16"/>
  <c r="AL76" i="16"/>
  <c r="AL77" i="16"/>
  <c r="AL79" i="16"/>
  <c r="AL80" i="16"/>
  <c r="AK16" i="16"/>
  <c r="AK17" i="16"/>
  <c r="AK19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7" i="16"/>
  <c r="AK41" i="16"/>
  <c r="AK42" i="16"/>
  <c r="AK44" i="16"/>
  <c r="AK45" i="16"/>
  <c r="AK46" i="16"/>
  <c r="AK47" i="16"/>
  <c r="AK48" i="16"/>
  <c r="AK49" i="16"/>
  <c r="AK50" i="16"/>
  <c r="AK51" i="16"/>
  <c r="AK53" i="16"/>
  <c r="AK54" i="16"/>
  <c r="AK55" i="16"/>
  <c r="AK57" i="16"/>
  <c r="AK58" i="16"/>
  <c r="AK59" i="16"/>
  <c r="AK60" i="16"/>
  <c r="AK61" i="16"/>
  <c r="AK63" i="16"/>
  <c r="AK64" i="16"/>
  <c r="AK66" i="16"/>
  <c r="AK67" i="16"/>
  <c r="AK68" i="16"/>
  <c r="AK69" i="16"/>
  <c r="AK71" i="16"/>
  <c r="AK72" i="16"/>
  <c r="AK73" i="16"/>
  <c r="AK74" i="16"/>
  <c r="AK75" i="16"/>
  <c r="AK76" i="16"/>
  <c r="AK77" i="16"/>
  <c r="AK79" i="16"/>
  <c r="AK80" i="16"/>
  <c r="AJ16" i="16"/>
  <c r="AJ17" i="16"/>
  <c r="AJ19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J37" i="16"/>
  <c r="AJ41" i="16"/>
  <c r="AJ42" i="16"/>
  <c r="AJ44" i="16"/>
  <c r="AJ45" i="16"/>
  <c r="AJ46" i="16"/>
  <c r="AJ47" i="16"/>
  <c r="AJ48" i="16"/>
  <c r="AJ49" i="16"/>
  <c r="AJ50" i="16"/>
  <c r="AJ51" i="16"/>
  <c r="AJ53" i="16"/>
  <c r="AJ54" i="16"/>
  <c r="AJ55" i="16"/>
  <c r="AJ57" i="16"/>
  <c r="AJ58" i="16"/>
  <c r="AJ59" i="16"/>
  <c r="AJ60" i="16"/>
  <c r="AJ61" i="16"/>
  <c r="AJ63" i="16"/>
  <c r="AJ64" i="16"/>
  <c r="AJ66" i="16"/>
  <c r="AJ67" i="16"/>
  <c r="AJ68" i="16"/>
  <c r="AJ69" i="16"/>
  <c r="AJ71" i="16"/>
  <c r="AJ72" i="16"/>
  <c r="AJ73" i="16"/>
  <c r="AJ74" i="16"/>
  <c r="AJ75" i="16"/>
  <c r="AJ76" i="16"/>
  <c r="AJ77" i="16"/>
  <c r="AJ79" i="16"/>
  <c r="AJ80" i="16"/>
  <c r="AI16" i="16"/>
  <c r="AI17" i="16"/>
  <c r="AI19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7" i="16"/>
  <c r="AI41" i="16"/>
  <c r="AI42" i="16"/>
  <c r="AI44" i="16"/>
  <c r="AI45" i="16"/>
  <c r="AI46" i="16"/>
  <c r="AI47" i="16"/>
  <c r="AI48" i="16"/>
  <c r="AI49" i="16"/>
  <c r="AI50" i="16"/>
  <c r="AI51" i="16"/>
  <c r="AI53" i="16"/>
  <c r="AI54" i="16"/>
  <c r="AI55" i="16"/>
  <c r="AI57" i="16"/>
  <c r="AI58" i="16"/>
  <c r="AI59" i="16"/>
  <c r="AI60" i="16"/>
  <c r="AI61" i="16"/>
  <c r="AI63" i="16"/>
  <c r="AI64" i="16"/>
  <c r="AI66" i="16"/>
  <c r="AI67" i="16"/>
  <c r="AI68" i="16"/>
  <c r="AI69" i="16"/>
  <c r="AI71" i="16"/>
  <c r="AI72" i="16"/>
  <c r="AI73" i="16"/>
  <c r="AI74" i="16"/>
  <c r="AI75" i="16"/>
  <c r="AI76" i="16"/>
  <c r="AI77" i="16"/>
  <c r="AI79" i="16"/>
  <c r="AI80" i="16"/>
  <c r="AH16" i="16"/>
  <c r="AH17" i="16"/>
  <c r="AH19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7" i="16"/>
  <c r="AH39" i="16"/>
  <c r="AH41" i="16"/>
  <c r="AH42" i="16"/>
  <c r="AH44" i="16"/>
  <c r="AH45" i="16"/>
  <c r="AH46" i="16"/>
  <c r="AH47" i="16"/>
  <c r="AH48" i="16"/>
  <c r="AH49" i="16"/>
  <c r="AH50" i="16"/>
  <c r="AH51" i="16"/>
  <c r="AH53" i="16"/>
  <c r="AH54" i="16"/>
  <c r="AH55" i="16"/>
  <c r="AH57" i="16"/>
  <c r="AH58" i="16"/>
  <c r="AH59" i="16"/>
  <c r="AH60" i="16"/>
  <c r="AH61" i="16"/>
  <c r="AH63" i="16"/>
  <c r="AH64" i="16"/>
  <c r="AH66" i="16"/>
  <c r="AH67" i="16"/>
  <c r="AH68" i="16"/>
  <c r="AH69" i="16"/>
  <c r="AH71" i="16"/>
  <c r="AH72" i="16"/>
  <c r="AH73" i="16"/>
  <c r="AH74" i="16"/>
  <c r="AH75" i="16"/>
  <c r="AH76" i="16"/>
  <c r="AH77" i="16"/>
  <c r="AH79" i="16"/>
  <c r="AH80" i="16"/>
  <c r="BA17" i="15"/>
  <c r="BA18" i="15"/>
  <c r="BA19" i="15"/>
  <c r="BA20" i="15"/>
  <c r="BA21" i="15"/>
  <c r="BA22" i="15"/>
  <c r="BA24" i="15"/>
  <c r="BA25" i="15"/>
  <c r="BA28" i="15"/>
  <c r="BA29" i="15"/>
  <c r="BA30" i="15"/>
  <c r="BA33" i="15"/>
  <c r="BA36" i="15"/>
  <c r="BA37" i="15"/>
  <c r="BA38" i="15"/>
  <c r="BA39" i="15"/>
  <c r="BA40" i="15"/>
  <c r="BA42" i="15"/>
  <c r="BA44" i="15"/>
  <c r="BA45" i="15"/>
  <c r="BA46" i="15"/>
  <c r="BA47" i="15"/>
  <c r="BA50" i="15"/>
  <c r="BA52" i="15"/>
  <c r="BA54" i="15"/>
  <c r="BA56" i="15"/>
  <c r="BA57" i="15"/>
  <c r="BA58" i="15"/>
  <c r="BA59" i="15"/>
  <c r="BA60" i="15"/>
  <c r="BA61" i="15"/>
  <c r="BA62" i="15"/>
  <c r="BA63" i="15"/>
  <c r="BA65" i="15"/>
  <c r="BA66" i="15"/>
  <c r="BA67" i="15"/>
  <c r="BA68" i="15"/>
  <c r="BA70" i="15"/>
  <c r="BA71" i="15"/>
  <c r="BA73" i="15"/>
  <c r="BA74" i="15"/>
  <c r="BA75" i="15"/>
  <c r="BA76" i="15"/>
  <c r="BA77" i="15"/>
  <c r="BA78" i="15"/>
  <c r="BA79" i="15"/>
  <c r="BA80" i="15"/>
  <c r="AZ17" i="15"/>
  <c r="AZ18" i="15"/>
  <c r="AZ20" i="15"/>
  <c r="AZ21" i="15"/>
  <c r="AZ22" i="15"/>
  <c r="AZ24" i="15"/>
  <c r="AZ25" i="15"/>
  <c r="AZ28" i="15"/>
  <c r="AZ29" i="15"/>
  <c r="AZ30" i="15"/>
  <c r="AZ33" i="15"/>
  <c r="AZ36" i="15"/>
  <c r="AZ37" i="15"/>
  <c r="AZ38" i="15"/>
  <c r="AZ39" i="15"/>
  <c r="AZ40" i="15"/>
  <c r="AZ42" i="15"/>
  <c r="AZ44" i="15"/>
  <c r="AZ45" i="15"/>
  <c r="AZ46" i="15"/>
  <c r="AZ47" i="15"/>
  <c r="AZ50" i="15"/>
  <c r="AZ52" i="15"/>
  <c r="AZ54" i="15"/>
  <c r="AZ56" i="15"/>
  <c r="AZ57" i="15"/>
  <c r="AZ58" i="15"/>
  <c r="AZ59" i="15"/>
  <c r="AZ60" i="15"/>
  <c r="AZ61" i="15"/>
  <c r="AZ62" i="15"/>
  <c r="AZ63" i="15"/>
  <c r="AZ65" i="15"/>
  <c r="AZ66" i="15"/>
  <c r="AZ67" i="15"/>
  <c r="AZ68" i="15"/>
  <c r="AZ70" i="15"/>
  <c r="AZ71" i="15"/>
  <c r="AZ73" i="15"/>
  <c r="AZ74" i="15"/>
  <c r="AZ75" i="15"/>
  <c r="AZ76" i="15"/>
  <c r="AZ77" i="15"/>
  <c r="AZ78" i="15"/>
  <c r="AZ79" i="15"/>
  <c r="AZ80" i="15"/>
  <c r="AY17" i="15"/>
  <c r="AY18" i="15"/>
  <c r="AY19" i="15"/>
  <c r="AY20" i="15"/>
  <c r="AY21" i="15"/>
  <c r="AY22" i="15"/>
  <c r="AY24" i="15"/>
  <c r="AY25" i="15"/>
  <c r="AY28" i="15"/>
  <c r="AY29" i="15"/>
  <c r="AY30" i="15"/>
  <c r="AY33" i="15"/>
  <c r="AY36" i="15"/>
  <c r="AY37" i="15"/>
  <c r="AY38" i="15"/>
  <c r="AY39" i="15"/>
  <c r="AY40" i="15"/>
  <c r="AY42" i="15"/>
  <c r="AY44" i="15"/>
  <c r="AY45" i="15"/>
  <c r="AY46" i="15"/>
  <c r="AY47" i="15"/>
  <c r="AY50" i="15"/>
  <c r="AY52" i="15"/>
  <c r="AY54" i="15"/>
  <c r="AY56" i="15"/>
  <c r="AY57" i="15"/>
  <c r="AY58" i="15"/>
  <c r="AY59" i="15"/>
  <c r="AY60" i="15"/>
  <c r="AY61" i="15"/>
  <c r="AY62" i="15"/>
  <c r="AY63" i="15"/>
  <c r="AY65" i="15"/>
  <c r="AY66" i="15"/>
  <c r="AY67" i="15"/>
  <c r="AY68" i="15"/>
  <c r="AY70" i="15"/>
  <c r="AY71" i="15"/>
  <c r="AY73" i="15"/>
  <c r="AY74" i="15"/>
  <c r="AY75" i="15"/>
  <c r="AY76" i="15"/>
  <c r="AY77" i="15"/>
  <c r="AY78" i="15"/>
  <c r="AY79" i="15"/>
  <c r="AY80" i="15"/>
  <c r="AX17" i="15"/>
  <c r="AX18" i="15"/>
  <c r="AX20" i="15"/>
  <c r="AX21" i="15"/>
  <c r="AX22" i="15"/>
  <c r="AX24" i="15"/>
  <c r="AX25" i="15"/>
  <c r="AX28" i="15"/>
  <c r="AX29" i="15"/>
  <c r="AX30" i="15"/>
  <c r="AX33" i="15"/>
  <c r="AX36" i="15"/>
  <c r="AX37" i="15"/>
  <c r="AX38" i="15"/>
  <c r="AX39" i="15"/>
  <c r="AX40" i="15"/>
  <c r="AX42" i="15"/>
  <c r="AX44" i="15"/>
  <c r="AX45" i="15"/>
  <c r="AX46" i="15"/>
  <c r="AX47" i="15"/>
  <c r="AX50" i="15"/>
  <c r="AX52" i="15"/>
  <c r="AX54" i="15"/>
  <c r="AX56" i="15"/>
  <c r="AX57" i="15"/>
  <c r="AX58" i="15"/>
  <c r="AX59" i="15"/>
  <c r="AX60" i="15"/>
  <c r="AX61" i="15"/>
  <c r="AX62" i="15"/>
  <c r="AX63" i="15"/>
  <c r="AX65" i="15"/>
  <c r="AX66" i="15"/>
  <c r="AX67" i="15"/>
  <c r="AX68" i="15"/>
  <c r="AX70" i="15"/>
  <c r="AX71" i="15"/>
  <c r="AX73" i="15"/>
  <c r="AX74" i="15"/>
  <c r="AX75" i="15"/>
  <c r="AX76" i="15"/>
  <c r="AX77" i="15"/>
  <c r="AX78" i="15"/>
  <c r="AX79" i="15"/>
  <c r="AX80" i="15"/>
  <c r="AW17" i="15"/>
  <c r="AW18" i="15"/>
  <c r="AW20" i="15"/>
  <c r="AW21" i="15"/>
  <c r="AW22" i="15"/>
  <c r="AW24" i="15"/>
  <c r="AW25" i="15"/>
  <c r="AW28" i="15"/>
  <c r="AW29" i="15"/>
  <c r="AW30" i="15"/>
  <c r="AW33" i="15"/>
  <c r="AW36" i="15"/>
  <c r="AW37" i="15"/>
  <c r="AW38" i="15"/>
  <c r="AW39" i="15"/>
  <c r="AW40" i="15"/>
  <c r="AW42" i="15"/>
  <c r="AW44" i="15"/>
  <c r="AW45" i="15"/>
  <c r="AW46" i="15"/>
  <c r="AW47" i="15"/>
  <c r="AW50" i="15"/>
  <c r="AW52" i="15"/>
  <c r="AW54" i="15"/>
  <c r="AW56" i="15"/>
  <c r="AW57" i="15"/>
  <c r="AW58" i="15"/>
  <c r="AW59" i="15"/>
  <c r="AW60" i="15"/>
  <c r="AW61" i="15"/>
  <c r="AW62" i="15"/>
  <c r="AW63" i="15"/>
  <c r="AW65" i="15"/>
  <c r="AW66" i="15"/>
  <c r="AW67" i="15"/>
  <c r="AW68" i="15"/>
  <c r="AW70" i="15"/>
  <c r="AW71" i="15"/>
  <c r="AW73" i="15"/>
  <c r="AW74" i="15"/>
  <c r="AW75" i="15"/>
  <c r="AW76" i="15"/>
  <c r="AW77" i="15"/>
  <c r="AW78" i="15"/>
  <c r="AW79" i="15"/>
  <c r="AW80" i="15"/>
  <c r="AV17" i="15"/>
  <c r="AV18" i="15"/>
  <c r="AV20" i="15"/>
  <c r="AV21" i="15"/>
  <c r="AV22" i="15"/>
  <c r="AV24" i="15"/>
  <c r="AV25" i="15"/>
  <c r="AV28" i="15"/>
  <c r="AV29" i="15"/>
  <c r="AV30" i="15"/>
  <c r="AV33" i="15"/>
  <c r="AV36" i="15"/>
  <c r="AV37" i="15"/>
  <c r="AV38" i="15"/>
  <c r="AV39" i="15"/>
  <c r="AV40" i="15"/>
  <c r="AV42" i="15"/>
  <c r="AV44" i="15"/>
  <c r="AV45" i="15"/>
  <c r="AV46" i="15"/>
  <c r="AV47" i="15"/>
  <c r="AV50" i="15"/>
  <c r="AV52" i="15"/>
  <c r="AV54" i="15"/>
  <c r="AV56" i="15"/>
  <c r="AV57" i="15"/>
  <c r="AV58" i="15"/>
  <c r="AV59" i="15"/>
  <c r="AV60" i="15"/>
  <c r="AV61" i="15"/>
  <c r="AV62" i="15"/>
  <c r="AV63" i="15"/>
  <c r="AV65" i="15"/>
  <c r="AV66" i="15"/>
  <c r="AV67" i="15"/>
  <c r="AV68" i="15"/>
  <c r="AV70" i="15"/>
  <c r="AV71" i="15"/>
  <c r="AV73" i="15"/>
  <c r="AV74" i="15"/>
  <c r="AV75" i="15"/>
  <c r="AV76" i="15"/>
  <c r="AV77" i="15"/>
  <c r="AV78" i="15"/>
  <c r="AV79" i="15"/>
  <c r="AV80" i="15"/>
  <c r="AU17" i="15"/>
  <c r="AU18" i="15"/>
  <c r="AU20" i="15"/>
  <c r="AU21" i="15"/>
  <c r="AU22" i="15"/>
  <c r="AU24" i="15"/>
  <c r="AU25" i="15"/>
  <c r="AU28" i="15"/>
  <c r="AU29" i="15"/>
  <c r="AU30" i="15"/>
  <c r="AU33" i="15"/>
  <c r="AU36" i="15"/>
  <c r="AU37" i="15"/>
  <c r="AU38" i="15"/>
  <c r="AU39" i="15"/>
  <c r="AU40" i="15"/>
  <c r="AU42" i="15"/>
  <c r="AU44" i="15"/>
  <c r="AU45" i="15"/>
  <c r="AU46" i="15"/>
  <c r="AU47" i="15"/>
  <c r="AU50" i="15"/>
  <c r="AU52" i="15"/>
  <c r="AU54" i="15"/>
  <c r="AU56" i="15"/>
  <c r="AU57" i="15"/>
  <c r="AU58" i="15"/>
  <c r="AU59" i="15"/>
  <c r="AU60" i="15"/>
  <c r="AU61" i="15"/>
  <c r="AU62" i="15"/>
  <c r="AU63" i="15"/>
  <c r="AU65" i="15"/>
  <c r="AU66" i="15"/>
  <c r="AU67" i="15"/>
  <c r="AU68" i="15"/>
  <c r="AU70" i="15"/>
  <c r="AU71" i="15"/>
  <c r="AU73" i="15"/>
  <c r="AU74" i="15"/>
  <c r="AU75" i="15"/>
  <c r="AU76" i="15"/>
  <c r="AU77" i="15"/>
  <c r="AU78" i="15"/>
  <c r="AU79" i="15"/>
  <c r="AU80" i="15"/>
  <c r="AT17" i="15"/>
  <c r="AT18" i="15"/>
  <c r="AT20" i="15"/>
  <c r="AT21" i="15"/>
  <c r="AT22" i="15"/>
  <c r="AT24" i="15"/>
  <c r="AT25" i="15"/>
  <c r="AT28" i="15"/>
  <c r="AT29" i="15"/>
  <c r="AT30" i="15"/>
  <c r="AT33" i="15"/>
  <c r="AT36" i="15"/>
  <c r="AT37" i="15"/>
  <c r="AT38" i="15"/>
  <c r="AT39" i="15"/>
  <c r="AT40" i="15"/>
  <c r="AT42" i="15"/>
  <c r="AT44" i="15"/>
  <c r="AT45" i="15"/>
  <c r="AT46" i="15"/>
  <c r="AT47" i="15"/>
  <c r="AT50" i="15"/>
  <c r="AT52" i="15"/>
  <c r="AT54" i="15"/>
  <c r="AT56" i="15"/>
  <c r="AT57" i="15"/>
  <c r="AT58" i="15"/>
  <c r="AT59" i="15"/>
  <c r="AT60" i="15"/>
  <c r="AT61" i="15"/>
  <c r="AT62" i="15"/>
  <c r="AT63" i="15"/>
  <c r="AT65" i="15"/>
  <c r="AT66" i="15"/>
  <c r="AT67" i="15"/>
  <c r="AT68" i="15"/>
  <c r="AT70" i="15"/>
  <c r="AT71" i="15"/>
  <c r="AT73" i="15"/>
  <c r="AT74" i="15"/>
  <c r="AT75" i="15"/>
  <c r="AT76" i="15"/>
  <c r="AT77" i="15"/>
  <c r="AT78" i="15"/>
  <c r="AT79" i="15"/>
  <c r="AT80" i="15"/>
  <c r="AS17" i="15"/>
  <c r="AS18" i="15"/>
  <c r="AS20" i="15"/>
  <c r="AS21" i="15"/>
  <c r="AS22" i="15"/>
  <c r="AS24" i="15"/>
  <c r="AS25" i="15"/>
  <c r="AS28" i="15"/>
  <c r="AS29" i="15"/>
  <c r="AS30" i="15"/>
  <c r="AS33" i="15"/>
  <c r="AS36" i="15"/>
  <c r="AS37" i="15"/>
  <c r="AS38" i="15"/>
  <c r="AS39" i="15"/>
  <c r="AS40" i="15"/>
  <c r="AS42" i="15"/>
  <c r="AS44" i="15"/>
  <c r="AS45" i="15"/>
  <c r="AS46" i="15"/>
  <c r="AS47" i="15"/>
  <c r="AS50" i="15"/>
  <c r="AS52" i="15"/>
  <c r="AS54" i="15"/>
  <c r="AS56" i="15"/>
  <c r="AS57" i="15"/>
  <c r="AS58" i="15"/>
  <c r="AS59" i="15"/>
  <c r="AS60" i="15"/>
  <c r="AS61" i="15"/>
  <c r="AS62" i="15"/>
  <c r="AS63" i="15"/>
  <c r="AS65" i="15"/>
  <c r="AS66" i="15"/>
  <c r="AS67" i="15"/>
  <c r="AS68" i="15"/>
  <c r="AS70" i="15"/>
  <c r="AS71" i="15"/>
  <c r="AS73" i="15"/>
  <c r="AS74" i="15"/>
  <c r="AS75" i="15"/>
  <c r="AS76" i="15"/>
  <c r="AS77" i="15"/>
  <c r="AS78" i="15"/>
  <c r="AS79" i="15"/>
  <c r="AS80" i="15"/>
  <c r="AR17" i="15"/>
  <c r="AR18" i="15"/>
  <c r="AR20" i="15"/>
  <c r="AR21" i="15"/>
  <c r="AR22" i="15"/>
  <c r="AR24" i="15"/>
  <c r="AR25" i="15"/>
  <c r="AR28" i="15"/>
  <c r="AR29" i="15"/>
  <c r="AR30" i="15"/>
  <c r="AR33" i="15"/>
  <c r="AR36" i="15"/>
  <c r="AR37" i="15"/>
  <c r="AR38" i="15"/>
  <c r="AR39" i="15"/>
  <c r="AR40" i="15"/>
  <c r="AR42" i="15"/>
  <c r="AR44" i="15"/>
  <c r="AR45" i="15"/>
  <c r="AR46" i="15"/>
  <c r="AR47" i="15"/>
  <c r="AR50" i="15"/>
  <c r="AR52" i="15"/>
  <c r="AR54" i="15"/>
  <c r="AR56" i="15"/>
  <c r="AR57" i="15"/>
  <c r="AR58" i="15"/>
  <c r="AR59" i="15"/>
  <c r="AR60" i="15"/>
  <c r="AR61" i="15"/>
  <c r="AR62" i="15"/>
  <c r="AR63" i="15"/>
  <c r="AR65" i="15"/>
  <c r="AR66" i="15"/>
  <c r="AR67" i="15"/>
  <c r="AR68" i="15"/>
  <c r="AR70" i="15"/>
  <c r="AR71" i="15"/>
  <c r="AR73" i="15"/>
  <c r="AR74" i="15"/>
  <c r="AR75" i="15"/>
  <c r="AR76" i="15"/>
  <c r="AR77" i="15"/>
  <c r="AR78" i="15"/>
  <c r="AR79" i="15"/>
  <c r="AR80" i="15"/>
  <c r="AQ17" i="15"/>
  <c r="AQ18" i="15"/>
  <c r="AQ20" i="15"/>
  <c r="AQ21" i="15"/>
  <c r="AQ22" i="15"/>
  <c r="AQ24" i="15"/>
  <c r="AQ25" i="15"/>
  <c r="AQ28" i="15"/>
  <c r="AQ29" i="15"/>
  <c r="AQ30" i="15"/>
  <c r="AQ33" i="15"/>
  <c r="AQ36" i="15"/>
  <c r="AQ37" i="15"/>
  <c r="AQ38" i="15"/>
  <c r="AQ39" i="15"/>
  <c r="AQ40" i="15"/>
  <c r="AQ42" i="15"/>
  <c r="AQ44" i="15"/>
  <c r="AQ45" i="15"/>
  <c r="AQ46" i="15"/>
  <c r="AQ47" i="15"/>
  <c r="AQ50" i="15"/>
  <c r="AQ52" i="15"/>
  <c r="AQ54" i="15"/>
  <c r="AQ56" i="15"/>
  <c r="AQ57" i="15"/>
  <c r="AQ58" i="15"/>
  <c r="AQ59" i="15"/>
  <c r="AQ60" i="15"/>
  <c r="AQ61" i="15"/>
  <c r="AQ62" i="15"/>
  <c r="AQ63" i="15"/>
  <c r="AQ65" i="15"/>
  <c r="AQ66" i="15"/>
  <c r="AQ67" i="15"/>
  <c r="AQ68" i="15"/>
  <c r="AQ70" i="15"/>
  <c r="AQ71" i="15"/>
  <c r="AQ73" i="15"/>
  <c r="AQ74" i="15"/>
  <c r="AQ75" i="15"/>
  <c r="AQ76" i="15"/>
  <c r="AQ77" i="15"/>
  <c r="AQ78" i="15"/>
  <c r="AQ79" i="15"/>
  <c r="AQ80" i="15"/>
  <c r="AP17" i="15"/>
  <c r="AP18" i="15"/>
  <c r="AP20" i="15"/>
  <c r="AP21" i="15"/>
  <c r="AP22" i="15"/>
  <c r="AP24" i="15"/>
  <c r="AP25" i="15"/>
  <c r="AP28" i="15"/>
  <c r="AP29" i="15"/>
  <c r="AP30" i="15"/>
  <c r="AP33" i="15"/>
  <c r="AP36" i="15"/>
  <c r="AP37" i="15"/>
  <c r="AP38" i="15"/>
  <c r="AP39" i="15"/>
  <c r="AP40" i="15"/>
  <c r="AP42" i="15"/>
  <c r="AP44" i="15"/>
  <c r="AP45" i="15"/>
  <c r="AP46" i="15"/>
  <c r="AP47" i="15"/>
  <c r="AP50" i="15"/>
  <c r="AP52" i="15"/>
  <c r="AP54" i="15"/>
  <c r="AP56" i="15"/>
  <c r="AP57" i="15"/>
  <c r="AP58" i="15"/>
  <c r="AP59" i="15"/>
  <c r="AP60" i="15"/>
  <c r="AP61" i="15"/>
  <c r="AP62" i="15"/>
  <c r="AP63" i="15"/>
  <c r="AP65" i="15"/>
  <c r="AP66" i="15"/>
  <c r="AP67" i="15"/>
  <c r="AP68" i="15"/>
  <c r="AP70" i="15"/>
  <c r="AP71" i="15"/>
  <c r="AP73" i="15"/>
  <c r="AP74" i="15"/>
  <c r="AP75" i="15"/>
  <c r="AP76" i="15"/>
  <c r="AP77" i="15"/>
  <c r="AP78" i="15"/>
  <c r="AP79" i="15"/>
  <c r="AP80" i="15"/>
  <c r="AO17" i="15"/>
  <c r="AO18" i="15"/>
  <c r="AO20" i="15"/>
  <c r="AO21" i="15"/>
  <c r="AO22" i="15"/>
  <c r="AO24" i="15"/>
  <c r="AO25" i="15"/>
  <c r="AO28" i="15"/>
  <c r="AO29" i="15"/>
  <c r="AO30" i="15"/>
  <c r="AO33" i="15"/>
  <c r="AO36" i="15"/>
  <c r="AO37" i="15"/>
  <c r="AO38" i="15"/>
  <c r="AO39" i="15"/>
  <c r="AO40" i="15"/>
  <c r="AO42" i="15"/>
  <c r="AO44" i="15"/>
  <c r="AO45" i="15"/>
  <c r="AO46" i="15"/>
  <c r="AO47" i="15"/>
  <c r="AO50" i="15"/>
  <c r="AO52" i="15"/>
  <c r="AO54" i="15"/>
  <c r="AO56" i="15"/>
  <c r="AO57" i="15"/>
  <c r="AO58" i="15"/>
  <c r="AO59" i="15"/>
  <c r="AO60" i="15"/>
  <c r="AO61" i="15"/>
  <c r="AO62" i="15"/>
  <c r="AO63" i="15"/>
  <c r="AO65" i="15"/>
  <c r="AO66" i="15"/>
  <c r="AO67" i="15"/>
  <c r="AO68" i="15"/>
  <c r="AO70" i="15"/>
  <c r="AO71" i="15"/>
  <c r="AO73" i="15"/>
  <c r="AO74" i="15"/>
  <c r="AO75" i="15"/>
  <c r="AO76" i="15"/>
  <c r="AO77" i="15"/>
  <c r="AO78" i="15"/>
  <c r="AO79" i="15"/>
  <c r="AO80" i="15"/>
  <c r="AN17" i="15"/>
  <c r="AN18" i="15"/>
  <c r="AN20" i="15"/>
  <c r="AN21" i="15"/>
  <c r="AN22" i="15"/>
  <c r="AN24" i="15"/>
  <c r="AN25" i="15"/>
  <c r="AN28" i="15"/>
  <c r="AN29" i="15"/>
  <c r="AN30" i="15"/>
  <c r="AN33" i="15"/>
  <c r="AN36" i="15"/>
  <c r="AN37" i="15"/>
  <c r="AN38" i="15"/>
  <c r="AN39" i="15"/>
  <c r="AN40" i="15"/>
  <c r="AN42" i="15"/>
  <c r="AN44" i="15"/>
  <c r="AN45" i="15"/>
  <c r="AN46" i="15"/>
  <c r="AN47" i="15"/>
  <c r="AN50" i="15"/>
  <c r="AN52" i="15"/>
  <c r="AN54" i="15"/>
  <c r="AN56" i="15"/>
  <c r="AN57" i="15"/>
  <c r="AN58" i="15"/>
  <c r="AN59" i="15"/>
  <c r="AN60" i="15"/>
  <c r="AN61" i="15"/>
  <c r="AN62" i="15"/>
  <c r="AN63" i="15"/>
  <c r="AN65" i="15"/>
  <c r="AN66" i="15"/>
  <c r="AN67" i="15"/>
  <c r="AN68" i="15"/>
  <c r="AN70" i="15"/>
  <c r="AN71" i="15"/>
  <c r="AN73" i="15"/>
  <c r="AN74" i="15"/>
  <c r="AN75" i="15"/>
  <c r="AN76" i="15"/>
  <c r="AN77" i="15"/>
  <c r="AN78" i="15"/>
  <c r="AN79" i="15"/>
  <c r="AN80" i="15"/>
  <c r="AM17" i="15"/>
  <c r="AM18" i="15"/>
  <c r="AM19" i="15"/>
  <c r="AM20" i="15"/>
  <c r="AM21" i="15"/>
  <c r="AM22" i="15"/>
  <c r="AM24" i="15"/>
  <c r="AM25" i="15"/>
  <c r="AM28" i="15"/>
  <c r="AM29" i="15"/>
  <c r="AM30" i="15"/>
  <c r="AM33" i="15"/>
  <c r="AM36" i="15"/>
  <c r="AM37" i="15"/>
  <c r="AM38" i="15"/>
  <c r="AM39" i="15"/>
  <c r="AM40" i="15"/>
  <c r="AM42" i="15"/>
  <c r="AM44" i="15"/>
  <c r="AM45" i="15"/>
  <c r="AM46" i="15"/>
  <c r="AM47" i="15"/>
  <c r="AM50" i="15"/>
  <c r="AM52" i="15"/>
  <c r="AM54" i="15"/>
  <c r="AM56" i="15"/>
  <c r="AM57" i="15"/>
  <c r="AM58" i="15"/>
  <c r="AM59" i="15"/>
  <c r="AM60" i="15"/>
  <c r="AM61" i="15"/>
  <c r="AM62" i="15"/>
  <c r="AM63" i="15"/>
  <c r="AM65" i="15"/>
  <c r="AM66" i="15"/>
  <c r="AM67" i="15"/>
  <c r="AM68" i="15"/>
  <c r="AM70" i="15"/>
  <c r="AM71" i="15"/>
  <c r="AM73" i="15"/>
  <c r="AM74" i="15"/>
  <c r="AM75" i="15"/>
  <c r="AM76" i="15"/>
  <c r="AM77" i="15"/>
  <c r="AM78" i="15"/>
  <c r="AM79" i="15"/>
  <c r="AM80" i="15"/>
  <c r="AL17" i="15"/>
  <c r="AL18" i="15"/>
  <c r="AL19" i="15"/>
  <c r="AL20" i="15"/>
  <c r="AL21" i="15"/>
  <c r="AL22" i="15"/>
  <c r="AL24" i="15"/>
  <c r="AL25" i="15"/>
  <c r="AL28" i="15"/>
  <c r="AL29" i="15"/>
  <c r="AL30" i="15"/>
  <c r="AL33" i="15"/>
  <c r="AL36" i="15"/>
  <c r="AL37" i="15"/>
  <c r="AL38" i="15"/>
  <c r="AL39" i="15"/>
  <c r="AL40" i="15"/>
  <c r="AL42" i="15"/>
  <c r="AL44" i="15"/>
  <c r="AL45" i="15"/>
  <c r="AL46" i="15"/>
  <c r="AL47" i="15"/>
  <c r="AL50" i="15"/>
  <c r="AL52" i="15"/>
  <c r="AL54" i="15"/>
  <c r="AL56" i="15"/>
  <c r="AL57" i="15"/>
  <c r="AL58" i="15"/>
  <c r="AL59" i="15"/>
  <c r="AL60" i="15"/>
  <c r="AL61" i="15"/>
  <c r="AL62" i="15"/>
  <c r="AL63" i="15"/>
  <c r="AL65" i="15"/>
  <c r="AL66" i="15"/>
  <c r="AL67" i="15"/>
  <c r="AL68" i="15"/>
  <c r="AL70" i="15"/>
  <c r="AL71" i="15"/>
  <c r="AL73" i="15"/>
  <c r="AL74" i="15"/>
  <c r="AL75" i="15"/>
  <c r="AL76" i="15"/>
  <c r="AL77" i="15"/>
  <c r="AL78" i="15"/>
  <c r="AL79" i="15"/>
  <c r="AL80" i="15"/>
  <c r="AK17" i="15"/>
  <c r="AK18" i="15"/>
  <c r="AK19" i="15"/>
  <c r="AK20" i="15"/>
  <c r="AK21" i="15"/>
  <c r="AK22" i="15"/>
  <c r="AK24" i="15"/>
  <c r="AK25" i="15"/>
  <c r="AK28" i="15"/>
  <c r="AK29" i="15"/>
  <c r="AK30" i="15"/>
  <c r="AK33" i="15"/>
  <c r="AK36" i="15"/>
  <c r="AK37" i="15"/>
  <c r="AK38" i="15"/>
  <c r="AK39" i="15"/>
  <c r="AK40" i="15"/>
  <c r="AK42" i="15"/>
  <c r="AK44" i="15"/>
  <c r="AK45" i="15"/>
  <c r="AK46" i="15"/>
  <c r="AK47" i="15"/>
  <c r="AK50" i="15"/>
  <c r="AK52" i="15"/>
  <c r="AK54" i="15"/>
  <c r="AK56" i="15"/>
  <c r="AK57" i="15"/>
  <c r="AK58" i="15"/>
  <c r="AK59" i="15"/>
  <c r="AK60" i="15"/>
  <c r="AK61" i="15"/>
  <c r="AK62" i="15"/>
  <c r="AK63" i="15"/>
  <c r="AK65" i="15"/>
  <c r="AK66" i="15"/>
  <c r="AK67" i="15"/>
  <c r="AK68" i="15"/>
  <c r="AK70" i="15"/>
  <c r="AK71" i="15"/>
  <c r="AK73" i="15"/>
  <c r="AK74" i="15"/>
  <c r="AK75" i="15"/>
  <c r="AK76" i="15"/>
  <c r="AK77" i="15"/>
  <c r="AK78" i="15"/>
  <c r="AK79" i="15"/>
  <c r="AK80" i="15"/>
  <c r="AJ17" i="15"/>
  <c r="AJ18" i="15"/>
  <c r="AJ20" i="15"/>
  <c r="AJ21" i="15"/>
  <c r="AJ22" i="15"/>
  <c r="AJ24" i="15"/>
  <c r="AJ25" i="15"/>
  <c r="AJ28" i="15"/>
  <c r="AJ29" i="15"/>
  <c r="AJ30" i="15"/>
  <c r="AJ33" i="15"/>
  <c r="AJ36" i="15"/>
  <c r="AJ37" i="15"/>
  <c r="AJ38" i="15"/>
  <c r="AJ39" i="15"/>
  <c r="AJ40" i="15"/>
  <c r="AJ42" i="15"/>
  <c r="AJ44" i="15"/>
  <c r="AJ45" i="15"/>
  <c r="AJ46" i="15"/>
  <c r="AJ47" i="15"/>
  <c r="AJ50" i="15"/>
  <c r="AJ52" i="15"/>
  <c r="AJ54" i="15"/>
  <c r="AJ56" i="15"/>
  <c r="AJ57" i="15"/>
  <c r="AJ58" i="15"/>
  <c r="AJ59" i="15"/>
  <c r="AJ60" i="15"/>
  <c r="AJ61" i="15"/>
  <c r="AJ62" i="15"/>
  <c r="AJ63" i="15"/>
  <c r="AJ65" i="15"/>
  <c r="AJ66" i="15"/>
  <c r="AJ67" i="15"/>
  <c r="AJ68" i="15"/>
  <c r="AJ70" i="15"/>
  <c r="AJ71" i="15"/>
  <c r="AJ73" i="15"/>
  <c r="AJ74" i="15"/>
  <c r="AJ75" i="15"/>
  <c r="AJ76" i="15"/>
  <c r="AJ77" i="15"/>
  <c r="AJ78" i="15"/>
  <c r="AJ79" i="15"/>
  <c r="AJ80" i="15"/>
  <c r="AI17" i="15"/>
  <c r="AI18" i="15"/>
  <c r="AI19" i="15"/>
  <c r="AI20" i="15"/>
  <c r="AI21" i="15"/>
  <c r="AI22" i="15"/>
  <c r="AI24" i="15"/>
  <c r="AI25" i="15"/>
  <c r="AI28" i="15"/>
  <c r="AI29" i="15"/>
  <c r="AI30" i="15"/>
  <c r="AI33" i="15"/>
  <c r="AI36" i="15"/>
  <c r="AI37" i="15"/>
  <c r="AI38" i="15"/>
  <c r="AI39" i="15"/>
  <c r="AI40" i="15"/>
  <c r="AI42" i="15"/>
  <c r="AI44" i="15"/>
  <c r="AI45" i="15"/>
  <c r="AI46" i="15"/>
  <c r="AI47" i="15"/>
  <c r="AI50" i="15"/>
  <c r="AI52" i="15"/>
  <c r="AI54" i="15"/>
  <c r="AI56" i="15"/>
  <c r="AI57" i="15"/>
  <c r="AI58" i="15"/>
  <c r="AI59" i="15"/>
  <c r="AI60" i="15"/>
  <c r="AI61" i="15"/>
  <c r="AI62" i="15"/>
  <c r="AI63" i="15"/>
  <c r="AI65" i="15"/>
  <c r="AI66" i="15"/>
  <c r="AI67" i="15"/>
  <c r="AI68" i="15"/>
  <c r="AI70" i="15"/>
  <c r="AI71" i="15"/>
  <c r="AI73" i="15"/>
  <c r="AI74" i="15"/>
  <c r="AI75" i="15"/>
  <c r="AI76" i="15"/>
  <c r="AI77" i="15"/>
  <c r="AI78" i="15"/>
  <c r="AI79" i="15"/>
  <c r="AI80" i="15"/>
  <c r="AH17" i="15"/>
  <c r="AH18" i="15"/>
  <c r="AH19" i="15"/>
  <c r="AH20" i="15"/>
  <c r="AH21" i="15"/>
  <c r="AH22" i="15"/>
  <c r="AH24" i="15"/>
  <c r="AH25" i="15"/>
  <c r="AH28" i="15"/>
  <c r="AH29" i="15"/>
  <c r="AH30" i="15"/>
  <c r="AH33" i="15"/>
  <c r="AH36" i="15"/>
  <c r="AH37" i="15"/>
  <c r="AH38" i="15"/>
  <c r="AH39" i="15"/>
  <c r="AH40" i="15"/>
  <c r="AH41" i="15"/>
  <c r="AH42" i="15"/>
  <c r="AH44" i="15"/>
  <c r="AH45" i="15"/>
  <c r="AH46" i="15"/>
  <c r="AH47" i="15"/>
  <c r="AH50" i="15"/>
  <c r="AH52" i="15"/>
  <c r="AH54" i="15"/>
  <c r="AH56" i="15"/>
  <c r="AH57" i="15"/>
  <c r="AH58" i="15"/>
  <c r="AH59" i="15"/>
  <c r="AH60" i="15"/>
  <c r="AH61" i="15"/>
  <c r="AH62" i="15"/>
  <c r="AH63" i="15"/>
  <c r="AH65" i="15"/>
  <c r="AH66" i="15"/>
  <c r="AH67" i="15"/>
  <c r="AH68" i="15"/>
  <c r="AH70" i="15"/>
  <c r="AH71" i="15"/>
  <c r="AH73" i="15"/>
  <c r="AH74" i="15"/>
  <c r="AH75" i="15"/>
  <c r="AH76" i="15"/>
  <c r="AH77" i="15"/>
  <c r="AH78" i="15"/>
  <c r="AH79" i="15"/>
  <c r="AH80" i="15"/>
  <c r="BA16" i="14"/>
  <c r="BA17" i="14"/>
  <c r="BA18" i="14"/>
  <c r="BA20" i="14"/>
  <c r="BA21" i="14"/>
  <c r="BA22" i="14"/>
  <c r="BA25" i="14"/>
  <c r="BA26" i="14"/>
  <c r="BA27" i="14"/>
  <c r="BA28" i="14"/>
  <c r="BA29" i="14"/>
  <c r="BA30" i="14"/>
  <c r="BA31" i="14"/>
  <c r="BA32" i="14"/>
  <c r="BA34" i="14"/>
  <c r="BA35" i="14"/>
  <c r="BA37" i="14"/>
  <c r="BA38" i="14"/>
  <c r="BA39" i="14"/>
  <c r="BA41" i="14"/>
  <c r="BA42" i="14"/>
  <c r="BA43" i="14"/>
  <c r="BA45" i="14"/>
  <c r="BA46" i="14"/>
  <c r="BA47" i="14"/>
  <c r="BA51" i="14"/>
  <c r="BA52" i="14"/>
  <c r="BA54" i="14"/>
  <c r="BA55" i="14"/>
  <c r="BA56" i="14"/>
  <c r="BA57" i="14"/>
  <c r="BA60" i="14"/>
  <c r="BA61" i="14"/>
  <c r="BA62" i="14"/>
  <c r="BA63" i="14"/>
  <c r="BA64" i="14"/>
  <c r="BA65" i="14"/>
  <c r="BA67" i="14"/>
  <c r="BA68" i="14"/>
  <c r="BA69" i="14"/>
  <c r="BA70" i="14"/>
  <c r="BA71" i="14"/>
  <c r="BA72" i="14"/>
  <c r="BA73" i="14"/>
  <c r="BA74" i="14"/>
  <c r="BA75" i="14"/>
  <c r="BA76" i="14"/>
  <c r="BA77" i="14"/>
  <c r="BA78" i="14"/>
  <c r="BA79" i="14"/>
  <c r="AZ16" i="14"/>
  <c r="AZ17" i="14"/>
  <c r="AZ18" i="14"/>
  <c r="AZ20" i="14"/>
  <c r="AZ21" i="14"/>
  <c r="AZ22" i="14"/>
  <c r="AZ25" i="14"/>
  <c r="AZ26" i="14"/>
  <c r="AZ27" i="14"/>
  <c r="AZ28" i="14"/>
  <c r="AZ29" i="14"/>
  <c r="AZ30" i="14"/>
  <c r="AZ31" i="14"/>
  <c r="AZ32" i="14"/>
  <c r="AZ34" i="14"/>
  <c r="AZ35" i="14"/>
  <c r="AZ37" i="14"/>
  <c r="AZ38" i="14"/>
  <c r="AZ39" i="14"/>
  <c r="AZ41" i="14"/>
  <c r="AZ42" i="14"/>
  <c r="AZ43" i="14"/>
  <c r="AZ45" i="14"/>
  <c r="AZ46" i="14"/>
  <c r="AZ47" i="14"/>
  <c r="AZ51" i="14"/>
  <c r="AZ52" i="14"/>
  <c r="AZ54" i="14"/>
  <c r="AZ55" i="14"/>
  <c r="AZ56" i="14"/>
  <c r="AZ57" i="14"/>
  <c r="AZ60" i="14"/>
  <c r="AZ61" i="14"/>
  <c r="AZ62" i="14"/>
  <c r="AZ63" i="14"/>
  <c r="AZ64" i="14"/>
  <c r="AZ65" i="14"/>
  <c r="AZ67" i="14"/>
  <c r="AZ68" i="14"/>
  <c r="AZ69" i="14"/>
  <c r="AZ70" i="14"/>
  <c r="AZ71" i="14"/>
  <c r="AZ72" i="14"/>
  <c r="AZ73" i="14"/>
  <c r="AZ74" i="14"/>
  <c r="AZ75" i="14"/>
  <c r="AZ76" i="14"/>
  <c r="AZ77" i="14"/>
  <c r="AZ78" i="14"/>
  <c r="AZ79" i="14"/>
  <c r="AY16" i="14"/>
  <c r="AY17" i="14"/>
  <c r="AY18" i="14"/>
  <c r="AY20" i="14"/>
  <c r="AY21" i="14"/>
  <c r="AY22" i="14"/>
  <c r="AY25" i="14"/>
  <c r="AY26" i="14"/>
  <c r="AY27" i="14"/>
  <c r="AY28" i="14"/>
  <c r="AY29" i="14"/>
  <c r="AY30" i="14"/>
  <c r="AY31" i="14"/>
  <c r="AY32" i="14"/>
  <c r="AY34" i="14"/>
  <c r="AY35" i="14"/>
  <c r="AY37" i="14"/>
  <c r="AY38" i="14"/>
  <c r="AY39" i="14"/>
  <c r="AY41" i="14"/>
  <c r="AY42" i="14"/>
  <c r="AY43" i="14"/>
  <c r="AY45" i="14"/>
  <c r="AY46" i="14"/>
  <c r="AY47" i="14"/>
  <c r="AY51" i="14"/>
  <c r="AY52" i="14"/>
  <c r="AY54" i="14"/>
  <c r="AY55" i="14"/>
  <c r="AY56" i="14"/>
  <c r="AY57" i="14"/>
  <c r="AY60" i="14"/>
  <c r="AY61" i="14"/>
  <c r="AY62" i="14"/>
  <c r="AY63" i="14"/>
  <c r="AY64" i="14"/>
  <c r="AY65" i="14"/>
  <c r="AY67" i="14"/>
  <c r="AY68" i="14"/>
  <c r="AY69" i="14"/>
  <c r="AY70" i="14"/>
  <c r="AY71" i="14"/>
  <c r="AY72" i="14"/>
  <c r="AY73" i="14"/>
  <c r="AY74" i="14"/>
  <c r="AY75" i="14"/>
  <c r="AY76" i="14"/>
  <c r="AY77" i="14"/>
  <c r="AY78" i="14"/>
  <c r="AY79" i="14"/>
  <c r="AX16" i="14"/>
  <c r="AX17" i="14"/>
  <c r="AX18" i="14"/>
  <c r="AX20" i="14"/>
  <c r="AX21" i="14"/>
  <c r="AX22" i="14"/>
  <c r="AX25" i="14"/>
  <c r="AX26" i="14"/>
  <c r="AX27" i="14"/>
  <c r="AX28" i="14"/>
  <c r="AX29" i="14"/>
  <c r="AX30" i="14"/>
  <c r="AX31" i="14"/>
  <c r="AX32" i="14"/>
  <c r="AX34" i="14"/>
  <c r="AX35" i="14"/>
  <c r="AX37" i="14"/>
  <c r="AX38" i="14"/>
  <c r="AX39" i="14"/>
  <c r="AX41" i="14"/>
  <c r="AX42" i="14"/>
  <c r="AX43" i="14"/>
  <c r="AX45" i="14"/>
  <c r="AX46" i="14"/>
  <c r="AX47" i="14"/>
  <c r="AX51" i="14"/>
  <c r="AX52" i="14"/>
  <c r="AX54" i="14"/>
  <c r="AX55" i="14"/>
  <c r="AX56" i="14"/>
  <c r="AX57" i="14"/>
  <c r="AX60" i="14"/>
  <c r="AX61" i="14"/>
  <c r="AX62" i="14"/>
  <c r="AX63" i="14"/>
  <c r="AX64" i="14"/>
  <c r="AX65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W16" i="14"/>
  <c r="AW17" i="14"/>
  <c r="AW18" i="14"/>
  <c r="AW20" i="14"/>
  <c r="AW21" i="14"/>
  <c r="AW22" i="14"/>
  <c r="AW25" i="14"/>
  <c r="AW26" i="14"/>
  <c r="AW27" i="14"/>
  <c r="AW28" i="14"/>
  <c r="AW29" i="14"/>
  <c r="AW30" i="14"/>
  <c r="AW31" i="14"/>
  <c r="AW32" i="14"/>
  <c r="AW34" i="14"/>
  <c r="AW35" i="14"/>
  <c r="AW37" i="14"/>
  <c r="AW38" i="14"/>
  <c r="AW39" i="14"/>
  <c r="AW41" i="14"/>
  <c r="AW42" i="14"/>
  <c r="AW43" i="14"/>
  <c r="AW45" i="14"/>
  <c r="AW46" i="14"/>
  <c r="AW47" i="14"/>
  <c r="AW51" i="14"/>
  <c r="AW52" i="14"/>
  <c r="AW54" i="14"/>
  <c r="AW55" i="14"/>
  <c r="AW56" i="14"/>
  <c r="AW57" i="14"/>
  <c r="AW60" i="14"/>
  <c r="AW61" i="14"/>
  <c r="AW62" i="14"/>
  <c r="AW63" i="14"/>
  <c r="AW64" i="14"/>
  <c r="AW65" i="14"/>
  <c r="AW67" i="14"/>
  <c r="AW68" i="14"/>
  <c r="AW69" i="14"/>
  <c r="AW70" i="14"/>
  <c r="AW71" i="14"/>
  <c r="AW72" i="14"/>
  <c r="AW73" i="14"/>
  <c r="AW74" i="14"/>
  <c r="AW75" i="14"/>
  <c r="AW76" i="14"/>
  <c r="AW77" i="14"/>
  <c r="AW78" i="14"/>
  <c r="AW79" i="14"/>
  <c r="AV16" i="14"/>
  <c r="AV17" i="14"/>
  <c r="AV18" i="14"/>
  <c r="AV19" i="14"/>
  <c r="AV20" i="14"/>
  <c r="AV21" i="14"/>
  <c r="AV22" i="14"/>
  <c r="AV25" i="14"/>
  <c r="AV26" i="14"/>
  <c r="AV27" i="14"/>
  <c r="AV28" i="14"/>
  <c r="AV29" i="14"/>
  <c r="AV30" i="14"/>
  <c r="AV31" i="14"/>
  <c r="AV32" i="14"/>
  <c r="AV34" i="14"/>
  <c r="AV35" i="14"/>
  <c r="AV37" i="14"/>
  <c r="AV38" i="14"/>
  <c r="AV39" i="14"/>
  <c r="AV41" i="14"/>
  <c r="AV42" i="14"/>
  <c r="AV43" i="14"/>
  <c r="AV45" i="14"/>
  <c r="AV46" i="14"/>
  <c r="AV47" i="14"/>
  <c r="AV51" i="14"/>
  <c r="AV52" i="14"/>
  <c r="AV54" i="14"/>
  <c r="AV55" i="14"/>
  <c r="AV56" i="14"/>
  <c r="AV57" i="14"/>
  <c r="AV60" i="14"/>
  <c r="AV61" i="14"/>
  <c r="AV62" i="14"/>
  <c r="AV63" i="14"/>
  <c r="AV64" i="14"/>
  <c r="AV65" i="14"/>
  <c r="AV67" i="14"/>
  <c r="AV68" i="14"/>
  <c r="AV69" i="14"/>
  <c r="AV70" i="14"/>
  <c r="AV71" i="14"/>
  <c r="AV72" i="14"/>
  <c r="AV73" i="14"/>
  <c r="AV74" i="14"/>
  <c r="AV75" i="14"/>
  <c r="AV76" i="14"/>
  <c r="AV77" i="14"/>
  <c r="AV78" i="14"/>
  <c r="AV79" i="14"/>
  <c r="AU16" i="14"/>
  <c r="AU17" i="14"/>
  <c r="AU18" i="14"/>
  <c r="AU20" i="14"/>
  <c r="AU21" i="14"/>
  <c r="AU22" i="14"/>
  <c r="AU25" i="14"/>
  <c r="AU26" i="14"/>
  <c r="AU27" i="14"/>
  <c r="AU28" i="14"/>
  <c r="AU29" i="14"/>
  <c r="AU30" i="14"/>
  <c r="AU31" i="14"/>
  <c r="AU32" i="14"/>
  <c r="AU34" i="14"/>
  <c r="AU35" i="14"/>
  <c r="AU37" i="14"/>
  <c r="AU38" i="14"/>
  <c r="AU39" i="14"/>
  <c r="AU41" i="14"/>
  <c r="AU42" i="14"/>
  <c r="AU43" i="14"/>
  <c r="AU45" i="14"/>
  <c r="AU46" i="14"/>
  <c r="AU47" i="14"/>
  <c r="AU51" i="14"/>
  <c r="AU52" i="14"/>
  <c r="AU54" i="14"/>
  <c r="AU55" i="14"/>
  <c r="AU56" i="14"/>
  <c r="AU57" i="14"/>
  <c r="AU60" i="14"/>
  <c r="AU61" i="14"/>
  <c r="AU62" i="14"/>
  <c r="AU63" i="14"/>
  <c r="AU64" i="14"/>
  <c r="AU65" i="14"/>
  <c r="AU67" i="14"/>
  <c r="AU68" i="14"/>
  <c r="AU69" i="14"/>
  <c r="AU70" i="14"/>
  <c r="AU71" i="14"/>
  <c r="AU72" i="14"/>
  <c r="AU73" i="14"/>
  <c r="AU74" i="14"/>
  <c r="AU75" i="14"/>
  <c r="AU76" i="14"/>
  <c r="AU77" i="14"/>
  <c r="AU78" i="14"/>
  <c r="AU79" i="14"/>
  <c r="AT16" i="14"/>
  <c r="AT17" i="14"/>
  <c r="AT18" i="14"/>
  <c r="AT20" i="14"/>
  <c r="AT21" i="14"/>
  <c r="AT22" i="14"/>
  <c r="AT25" i="14"/>
  <c r="AT26" i="14"/>
  <c r="AT27" i="14"/>
  <c r="AT28" i="14"/>
  <c r="AT29" i="14"/>
  <c r="AT30" i="14"/>
  <c r="AT31" i="14"/>
  <c r="AT32" i="14"/>
  <c r="AT34" i="14"/>
  <c r="AT35" i="14"/>
  <c r="AT37" i="14"/>
  <c r="AT38" i="14"/>
  <c r="AT39" i="14"/>
  <c r="AT41" i="14"/>
  <c r="AT42" i="14"/>
  <c r="AT43" i="14"/>
  <c r="AT45" i="14"/>
  <c r="AT46" i="14"/>
  <c r="AT47" i="14"/>
  <c r="AT51" i="14"/>
  <c r="AT52" i="14"/>
  <c r="AT54" i="14"/>
  <c r="AT55" i="14"/>
  <c r="AT56" i="14"/>
  <c r="AT57" i="14"/>
  <c r="AT60" i="14"/>
  <c r="AT61" i="14"/>
  <c r="AT62" i="14"/>
  <c r="AT63" i="14"/>
  <c r="AT64" i="14"/>
  <c r="AT65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S16" i="14"/>
  <c r="AS17" i="14"/>
  <c r="AS18" i="14"/>
  <c r="AS20" i="14"/>
  <c r="AS21" i="14"/>
  <c r="AS22" i="14"/>
  <c r="AS25" i="14"/>
  <c r="AS26" i="14"/>
  <c r="AS27" i="14"/>
  <c r="AS28" i="14"/>
  <c r="AS29" i="14"/>
  <c r="AS30" i="14"/>
  <c r="AS31" i="14"/>
  <c r="AS32" i="14"/>
  <c r="AS34" i="14"/>
  <c r="AS35" i="14"/>
  <c r="AS37" i="14"/>
  <c r="AS38" i="14"/>
  <c r="AS39" i="14"/>
  <c r="AS41" i="14"/>
  <c r="AS42" i="14"/>
  <c r="AS43" i="14"/>
  <c r="AS45" i="14"/>
  <c r="AS46" i="14"/>
  <c r="AS47" i="14"/>
  <c r="AS51" i="14"/>
  <c r="AS52" i="14"/>
  <c r="AS54" i="14"/>
  <c r="AS55" i="14"/>
  <c r="AS56" i="14"/>
  <c r="AS57" i="14"/>
  <c r="AS60" i="14"/>
  <c r="AS61" i="14"/>
  <c r="AS62" i="14"/>
  <c r="AS63" i="14"/>
  <c r="AS64" i="14"/>
  <c r="AS65" i="14"/>
  <c r="AS67" i="14"/>
  <c r="AS68" i="14"/>
  <c r="AS69" i="14"/>
  <c r="AS70" i="14"/>
  <c r="AS71" i="14"/>
  <c r="AS72" i="14"/>
  <c r="AS73" i="14"/>
  <c r="AS74" i="14"/>
  <c r="AS75" i="14"/>
  <c r="AS76" i="14"/>
  <c r="AS77" i="14"/>
  <c r="AS78" i="14"/>
  <c r="AS79" i="14"/>
  <c r="AR16" i="14"/>
  <c r="AR17" i="14"/>
  <c r="AR18" i="14"/>
  <c r="AR20" i="14"/>
  <c r="AR21" i="14"/>
  <c r="AR22" i="14"/>
  <c r="AR25" i="14"/>
  <c r="AR26" i="14"/>
  <c r="AR27" i="14"/>
  <c r="AR28" i="14"/>
  <c r="AR29" i="14"/>
  <c r="AR30" i="14"/>
  <c r="AR31" i="14"/>
  <c r="AR32" i="14"/>
  <c r="AR34" i="14"/>
  <c r="AR35" i="14"/>
  <c r="AR37" i="14"/>
  <c r="AR38" i="14"/>
  <c r="AR39" i="14"/>
  <c r="AR41" i="14"/>
  <c r="AR42" i="14"/>
  <c r="AR43" i="14"/>
  <c r="AR45" i="14"/>
  <c r="AR46" i="14"/>
  <c r="AR47" i="14"/>
  <c r="AR51" i="14"/>
  <c r="AR52" i="14"/>
  <c r="AR54" i="14"/>
  <c r="AR55" i="14"/>
  <c r="AR56" i="14"/>
  <c r="AR57" i="14"/>
  <c r="AR60" i="14"/>
  <c r="AR61" i="14"/>
  <c r="AR62" i="14"/>
  <c r="AR63" i="14"/>
  <c r="AR64" i="14"/>
  <c r="AR65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Q16" i="14"/>
  <c r="AQ17" i="14"/>
  <c r="AQ18" i="14"/>
  <c r="AQ20" i="14"/>
  <c r="AQ21" i="14"/>
  <c r="AQ22" i="14"/>
  <c r="AQ25" i="14"/>
  <c r="AQ26" i="14"/>
  <c r="AQ27" i="14"/>
  <c r="AQ28" i="14"/>
  <c r="AQ29" i="14"/>
  <c r="AQ30" i="14"/>
  <c r="AQ31" i="14"/>
  <c r="AQ32" i="14"/>
  <c r="AQ34" i="14"/>
  <c r="AQ35" i="14"/>
  <c r="AQ37" i="14"/>
  <c r="AQ38" i="14"/>
  <c r="AQ39" i="14"/>
  <c r="AQ41" i="14"/>
  <c r="AQ42" i="14"/>
  <c r="AQ43" i="14"/>
  <c r="AQ45" i="14"/>
  <c r="AQ46" i="14"/>
  <c r="AQ47" i="14"/>
  <c r="AQ51" i="14"/>
  <c r="AQ52" i="14"/>
  <c r="AQ54" i="14"/>
  <c r="AQ55" i="14"/>
  <c r="AQ56" i="14"/>
  <c r="AQ57" i="14"/>
  <c r="AQ60" i="14"/>
  <c r="AQ61" i="14"/>
  <c r="AQ62" i="14"/>
  <c r="AQ63" i="14"/>
  <c r="AQ64" i="14"/>
  <c r="AQ65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P16" i="14"/>
  <c r="AP17" i="14"/>
  <c r="AP18" i="14"/>
  <c r="AP20" i="14"/>
  <c r="AP21" i="14"/>
  <c r="AP22" i="14"/>
  <c r="AP25" i="14"/>
  <c r="AP26" i="14"/>
  <c r="AP27" i="14"/>
  <c r="AP28" i="14"/>
  <c r="AP29" i="14"/>
  <c r="AP30" i="14"/>
  <c r="AP31" i="14"/>
  <c r="AP32" i="14"/>
  <c r="AP34" i="14"/>
  <c r="AP35" i="14"/>
  <c r="AP37" i="14"/>
  <c r="AP38" i="14"/>
  <c r="AP39" i="14"/>
  <c r="AP41" i="14"/>
  <c r="AP42" i="14"/>
  <c r="AP43" i="14"/>
  <c r="AP45" i="14"/>
  <c r="AP46" i="14"/>
  <c r="AP47" i="14"/>
  <c r="AP48" i="14"/>
  <c r="AP51" i="14"/>
  <c r="AP52" i="14"/>
  <c r="AP54" i="14"/>
  <c r="AP55" i="14"/>
  <c r="AP56" i="14"/>
  <c r="AP57" i="14"/>
  <c r="AP60" i="14"/>
  <c r="AP61" i="14"/>
  <c r="AP62" i="14"/>
  <c r="AP63" i="14"/>
  <c r="AP64" i="14"/>
  <c r="AP65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O16" i="14"/>
  <c r="AO17" i="14"/>
  <c r="AO18" i="14"/>
  <c r="AO19" i="14"/>
  <c r="AO20" i="14"/>
  <c r="AO21" i="14"/>
  <c r="AO22" i="14"/>
  <c r="AO25" i="14"/>
  <c r="AO26" i="14"/>
  <c r="AO27" i="14"/>
  <c r="AO28" i="14"/>
  <c r="AO29" i="14"/>
  <c r="AO30" i="14"/>
  <c r="AO31" i="14"/>
  <c r="AO32" i="14"/>
  <c r="AO34" i="14"/>
  <c r="AO35" i="14"/>
  <c r="AO37" i="14"/>
  <c r="AO38" i="14"/>
  <c r="AO39" i="14"/>
  <c r="AO41" i="14"/>
  <c r="AO42" i="14"/>
  <c r="AO43" i="14"/>
  <c r="AO45" i="14"/>
  <c r="AO46" i="14"/>
  <c r="AO47" i="14"/>
  <c r="AO51" i="14"/>
  <c r="AO52" i="14"/>
  <c r="AO54" i="14"/>
  <c r="AO55" i="14"/>
  <c r="AO56" i="14"/>
  <c r="AO57" i="14"/>
  <c r="AO60" i="14"/>
  <c r="AO61" i="14"/>
  <c r="AO62" i="14"/>
  <c r="AO63" i="14"/>
  <c r="AO64" i="14"/>
  <c r="AO65" i="14"/>
  <c r="AO67" i="14"/>
  <c r="AO68" i="14"/>
  <c r="AO69" i="14"/>
  <c r="AO70" i="14"/>
  <c r="AO71" i="14"/>
  <c r="AO72" i="14"/>
  <c r="AO73" i="14"/>
  <c r="AO74" i="14"/>
  <c r="AO75" i="14"/>
  <c r="AO76" i="14"/>
  <c r="AO77" i="14"/>
  <c r="AO78" i="14"/>
  <c r="AO79" i="14"/>
  <c r="AN16" i="14"/>
  <c r="AN17" i="14"/>
  <c r="AN18" i="14"/>
  <c r="AN20" i="14"/>
  <c r="AN21" i="14"/>
  <c r="AN22" i="14"/>
  <c r="AN25" i="14"/>
  <c r="AN26" i="14"/>
  <c r="AN27" i="14"/>
  <c r="AN28" i="14"/>
  <c r="AN29" i="14"/>
  <c r="AN30" i="14"/>
  <c r="AN31" i="14"/>
  <c r="AN32" i="14"/>
  <c r="AN34" i="14"/>
  <c r="AN35" i="14"/>
  <c r="AN37" i="14"/>
  <c r="AN38" i="14"/>
  <c r="AN39" i="14"/>
  <c r="AN41" i="14"/>
  <c r="AN42" i="14"/>
  <c r="AN43" i="14"/>
  <c r="AN45" i="14"/>
  <c r="AN46" i="14"/>
  <c r="AN47" i="14"/>
  <c r="AN51" i="14"/>
  <c r="AN52" i="14"/>
  <c r="AN54" i="14"/>
  <c r="AN55" i="14"/>
  <c r="AN56" i="14"/>
  <c r="AN57" i="14"/>
  <c r="AN60" i="14"/>
  <c r="AN61" i="14"/>
  <c r="AN62" i="14"/>
  <c r="AN63" i="14"/>
  <c r="AN64" i="14"/>
  <c r="AN65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M16" i="14"/>
  <c r="AM17" i="14"/>
  <c r="AM18" i="14"/>
  <c r="AM20" i="14"/>
  <c r="AM21" i="14"/>
  <c r="AM22" i="14"/>
  <c r="AM25" i="14"/>
  <c r="AM26" i="14"/>
  <c r="AM27" i="14"/>
  <c r="AM28" i="14"/>
  <c r="AM29" i="14"/>
  <c r="AM30" i="14"/>
  <c r="AM31" i="14"/>
  <c r="AM32" i="14"/>
  <c r="AM34" i="14"/>
  <c r="AM35" i="14"/>
  <c r="AM37" i="14"/>
  <c r="AM38" i="14"/>
  <c r="AM39" i="14"/>
  <c r="AM41" i="14"/>
  <c r="AM42" i="14"/>
  <c r="AM43" i="14"/>
  <c r="AM45" i="14"/>
  <c r="AM46" i="14"/>
  <c r="AM47" i="14"/>
  <c r="AM51" i="14"/>
  <c r="AM52" i="14"/>
  <c r="AM54" i="14"/>
  <c r="AM55" i="14"/>
  <c r="AM56" i="14"/>
  <c r="AM57" i="14"/>
  <c r="AM60" i="14"/>
  <c r="AM61" i="14"/>
  <c r="AM62" i="14"/>
  <c r="AM63" i="14"/>
  <c r="AM64" i="14"/>
  <c r="AM65" i="14"/>
  <c r="AM67" i="14"/>
  <c r="AM68" i="14"/>
  <c r="AM69" i="14"/>
  <c r="AM70" i="14"/>
  <c r="AM71" i="14"/>
  <c r="AM72" i="14"/>
  <c r="AM73" i="14"/>
  <c r="AM74" i="14"/>
  <c r="AM75" i="14"/>
  <c r="AM76" i="14"/>
  <c r="AM77" i="14"/>
  <c r="AM78" i="14"/>
  <c r="AM79" i="14"/>
  <c r="AL16" i="14"/>
  <c r="AL17" i="14"/>
  <c r="AL18" i="14"/>
  <c r="AL20" i="14"/>
  <c r="AL21" i="14"/>
  <c r="AL22" i="14"/>
  <c r="AL25" i="14"/>
  <c r="AL26" i="14"/>
  <c r="AL27" i="14"/>
  <c r="AL28" i="14"/>
  <c r="AL29" i="14"/>
  <c r="AL30" i="14"/>
  <c r="AL31" i="14"/>
  <c r="AL32" i="14"/>
  <c r="AL34" i="14"/>
  <c r="AL35" i="14"/>
  <c r="AL37" i="14"/>
  <c r="AL38" i="14"/>
  <c r="AL39" i="14"/>
  <c r="AL41" i="14"/>
  <c r="AL42" i="14"/>
  <c r="AL43" i="14"/>
  <c r="AL45" i="14"/>
  <c r="AL46" i="14"/>
  <c r="AL47" i="14"/>
  <c r="AL48" i="14"/>
  <c r="AL51" i="14"/>
  <c r="AL52" i="14"/>
  <c r="AL54" i="14"/>
  <c r="AL55" i="14"/>
  <c r="AL56" i="14"/>
  <c r="AL57" i="14"/>
  <c r="AL60" i="14"/>
  <c r="AL61" i="14"/>
  <c r="AL62" i="14"/>
  <c r="AL63" i="14"/>
  <c r="AL64" i="14"/>
  <c r="AL65" i="14"/>
  <c r="AL67" i="14"/>
  <c r="AL68" i="14"/>
  <c r="AL69" i="14"/>
  <c r="AL70" i="14"/>
  <c r="AL71" i="14"/>
  <c r="AL72" i="14"/>
  <c r="AL73" i="14"/>
  <c r="AL74" i="14"/>
  <c r="AL75" i="14"/>
  <c r="AL76" i="14"/>
  <c r="AL77" i="14"/>
  <c r="AL78" i="14"/>
  <c r="AL79" i="14"/>
  <c r="AK16" i="14"/>
  <c r="AK17" i="14"/>
  <c r="AK18" i="14"/>
  <c r="AK20" i="14"/>
  <c r="AK21" i="14"/>
  <c r="AK22" i="14"/>
  <c r="AK25" i="14"/>
  <c r="AK26" i="14"/>
  <c r="AK27" i="14"/>
  <c r="AK28" i="14"/>
  <c r="AK29" i="14"/>
  <c r="AK30" i="14"/>
  <c r="AK31" i="14"/>
  <c r="AK32" i="14"/>
  <c r="AK34" i="14"/>
  <c r="AK35" i="14"/>
  <c r="AK37" i="14"/>
  <c r="AK38" i="14"/>
  <c r="AK39" i="14"/>
  <c r="AK41" i="14"/>
  <c r="AK42" i="14"/>
  <c r="AK43" i="14"/>
  <c r="AK45" i="14"/>
  <c r="AK46" i="14"/>
  <c r="AK47" i="14"/>
  <c r="AK51" i="14"/>
  <c r="AK52" i="14"/>
  <c r="AK54" i="14"/>
  <c r="AK55" i="14"/>
  <c r="AK56" i="14"/>
  <c r="AK57" i="14"/>
  <c r="AK60" i="14"/>
  <c r="AK61" i="14"/>
  <c r="AK62" i="14"/>
  <c r="AK63" i="14"/>
  <c r="AK64" i="14"/>
  <c r="AK65" i="14"/>
  <c r="AK67" i="14"/>
  <c r="AK68" i="14"/>
  <c r="AK69" i="14"/>
  <c r="AK70" i="14"/>
  <c r="AK71" i="14"/>
  <c r="AK72" i="14"/>
  <c r="AK73" i="14"/>
  <c r="AK74" i="14"/>
  <c r="AK75" i="14"/>
  <c r="AK76" i="14"/>
  <c r="AK77" i="14"/>
  <c r="AK78" i="14"/>
  <c r="AK79" i="14"/>
  <c r="AJ16" i="14"/>
  <c r="AJ17" i="14"/>
  <c r="AJ18" i="14"/>
  <c r="AJ20" i="14"/>
  <c r="AJ21" i="14"/>
  <c r="AJ22" i="14"/>
  <c r="AJ25" i="14"/>
  <c r="AJ26" i="14"/>
  <c r="AJ27" i="14"/>
  <c r="AJ28" i="14"/>
  <c r="AJ29" i="14"/>
  <c r="AJ30" i="14"/>
  <c r="AJ31" i="14"/>
  <c r="AJ32" i="14"/>
  <c r="AJ34" i="14"/>
  <c r="AJ35" i="14"/>
  <c r="AJ37" i="14"/>
  <c r="AJ38" i="14"/>
  <c r="AJ39" i="14"/>
  <c r="AJ41" i="14"/>
  <c r="AJ42" i="14"/>
  <c r="AJ43" i="14"/>
  <c r="AJ45" i="14"/>
  <c r="AJ46" i="14"/>
  <c r="AJ47" i="14"/>
  <c r="AJ51" i="14"/>
  <c r="AJ52" i="14"/>
  <c r="AJ54" i="14"/>
  <c r="AJ55" i="14"/>
  <c r="AJ56" i="14"/>
  <c r="AJ57" i="14"/>
  <c r="AJ60" i="14"/>
  <c r="AJ61" i="14"/>
  <c r="AJ62" i="14"/>
  <c r="AJ63" i="14"/>
  <c r="AJ64" i="14"/>
  <c r="AJ65" i="14"/>
  <c r="AJ67" i="14"/>
  <c r="AJ68" i="14"/>
  <c r="AJ69" i="14"/>
  <c r="AJ70" i="14"/>
  <c r="AJ71" i="14"/>
  <c r="AJ72" i="14"/>
  <c r="AJ73" i="14"/>
  <c r="AJ74" i="14"/>
  <c r="AJ75" i="14"/>
  <c r="AJ76" i="14"/>
  <c r="AJ77" i="14"/>
  <c r="AJ78" i="14"/>
  <c r="AJ79" i="14"/>
  <c r="AI16" i="14"/>
  <c r="AI17" i="14"/>
  <c r="AI18" i="14"/>
  <c r="AI20" i="14"/>
  <c r="AI21" i="14"/>
  <c r="AI22" i="14"/>
  <c r="AI25" i="14"/>
  <c r="AI26" i="14"/>
  <c r="AI27" i="14"/>
  <c r="AI28" i="14"/>
  <c r="AI29" i="14"/>
  <c r="AI30" i="14"/>
  <c r="AI31" i="14"/>
  <c r="AI32" i="14"/>
  <c r="AI34" i="14"/>
  <c r="AI35" i="14"/>
  <c r="AI37" i="14"/>
  <c r="AI38" i="14"/>
  <c r="AI39" i="14"/>
  <c r="AI41" i="14"/>
  <c r="AI42" i="14"/>
  <c r="AI43" i="14"/>
  <c r="AI45" i="14"/>
  <c r="AI46" i="14"/>
  <c r="AI47" i="14"/>
  <c r="AI51" i="14"/>
  <c r="AI52" i="14"/>
  <c r="AI54" i="14"/>
  <c r="AI55" i="14"/>
  <c r="AI56" i="14"/>
  <c r="AI57" i="14"/>
  <c r="AI60" i="14"/>
  <c r="AI61" i="14"/>
  <c r="AI62" i="14"/>
  <c r="AI63" i="14"/>
  <c r="AI64" i="14"/>
  <c r="AI65" i="14"/>
  <c r="AI67" i="14"/>
  <c r="AI68" i="14"/>
  <c r="AI69" i="14"/>
  <c r="AI70" i="14"/>
  <c r="AI71" i="14"/>
  <c r="AI72" i="14"/>
  <c r="AI73" i="14"/>
  <c r="AI74" i="14"/>
  <c r="AI75" i="14"/>
  <c r="AI76" i="14"/>
  <c r="AI77" i="14"/>
  <c r="AI78" i="14"/>
  <c r="AI79" i="14"/>
  <c r="AH16" i="14"/>
  <c r="AH17" i="14"/>
  <c r="AH18" i="14"/>
  <c r="AH20" i="14"/>
  <c r="AH21" i="14"/>
  <c r="AH22" i="14"/>
  <c r="AH25" i="14"/>
  <c r="AH26" i="14"/>
  <c r="AH27" i="14"/>
  <c r="AH28" i="14"/>
  <c r="AH29" i="14"/>
  <c r="AH30" i="14"/>
  <c r="AH31" i="14"/>
  <c r="AH32" i="14"/>
  <c r="AH34" i="14"/>
  <c r="AH35" i="14"/>
  <c r="AH37" i="14"/>
  <c r="AH38" i="14"/>
  <c r="AH39" i="14"/>
  <c r="AH41" i="14"/>
  <c r="AH42" i="14"/>
  <c r="AH43" i="14"/>
  <c r="AH45" i="14"/>
  <c r="AH46" i="14"/>
  <c r="AH47" i="14"/>
  <c r="AH51" i="14"/>
  <c r="AH52" i="14"/>
  <c r="AH54" i="14"/>
  <c r="AH55" i="14"/>
  <c r="AH56" i="14"/>
  <c r="AH57" i="14"/>
  <c r="AH60" i="14"/>
  <c r="AH61" i="14"/>
  <c r="AH62" i="14"/>
  <c r="AH63" i="14"/>
  <c r="AH64" i="14"/>
  <c r="AH65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BA16" i="13"/>
  <c r="BA17" i="13"/>
  <c r="BA18" i="13"/>
  <c r="BA19" i="13"/>
  <c r="BA21" i="13"/>
  <c r="BA22" i="13"/>
  <c r="BA23" i="13"/>
  <c r="BA25" i="13"/>
  <c r="BA26" i="13"/>
  <c r="BA27" i="13"/>
  <c r="BA28" i="13"/>
  <c r="BA29" i="13"/>
  <c r="BA30" i="13"/>
  <c r="BA31" i="13"/>
  <c r="BA32" i="13"/>
  <c r="BA33" i="13"/>
  <c r="BA34" i="13"/>
  <c r="BA35" i="13"/>
  <c r="BA39" i="13"/>
  <c r="BA40" i="13"/>
  <c r="BA41" i="13"/>
  <c r="BA42" i="13"/>
  <c r="BA43" i="13"/>
  <c r="BA44" i="13"/>
  <c r="BA45" i="13"/>
  <c r="BA47" i="13"/>
  <c r="BA48" i="13"/>
  <c r="BA49" i="13"/>
  <c r="BA50" i="13"/>
  <c r="BA52" i="13"/>
  <c r="BA53" i="13"/>
  <c r="BA55" i="13"/>
  <c r="BA56" i="13"/>
  <c r="BA57" i="13"/>
  <c r="BA58" i="13"/>
  <c r="BA60" i="13"/>
  <c r="BA61" i="13"/>
  <c r="BA62" i="13"/>
  <c r="BA63" i="13"/>
  <c r="BA64" i="13"/>
  <c r="BA65" i="13"/>
  <c r="BA68" i="13"/>
  <c r="BA69" i="13"/>
  <c r="BA70" i="13"/>
  <c r="BA71" i="13"/>
  <c r="BA72" i="13"/>
  <c r="BA75" i="13"/>
  <c r="BA76" i="13"/>
  <c r="BA77" i="13"/>
  <c r="BA78" i="13"/>
  <c r="BA79" i="13"/>
  <c r="BA80" i="13"/>
  <c r="AZ16" i="13"/>
  <c r="AZ17" i="13"/>
  <c r="AZ18" i="13"/>
  <c r="AZ19" i="13"/>
  <c r="AZ21" i="13"/>
  <c r="AZ22" i="13"/>
  <c r="AZ23" i="13"/>
  <c r="AZ25" i="13"/>
  <c r="AZ26" i="13"/>
  <c r="AZ27" i="13"/>
  <c r="AZ28" i="13"/>
  <c r="AZ29" i="13"/>
  <c r="AZ30" i="13"/>
  <c r="AZ31" i="13"/>
  <c r="AZ32" i="13"/>
  <c r="AZ33" i="13"/>
  <c r="AZ34" i="13"/>
  <c r="AZ35" i="13"/>
  <c r="AZ39" i="13"/>
  <c r="AZ40" i="13"/>
  <c r="AZ41" i="13"/>
  <c r="AZ42" i="13"/>
  <c r="AZ43" i="13"/>
  <c r="AZ44" i="13"/>
  <c r="AZ45" i="13"/>
  <c r="AZ47" i="13"/>
  <c r="AZ48" i="13"/>
  <c r="AZ49" i="13"/>
  <c r="AZ50" i="13"/>
  <c r="AZ52" i="13"/>
  <c r="AZ53" i="13"/>
  <c r="AZ55" i="13"/>
  <c r="AZ56" i="13"/>
  <c r="AZ57" i="13"/>
  <c r="AZ58" i="13"/>
  <c r="AZ60" i="13"/>
  <c r="AZ61" i="13"/>
  <c r="AZ62" i="13"/>
  <c r="AZ63" i="13"/>
  <c r="AZ64" i="13"/>
  <c r="AZ65" i="13"/>
  <c r="AZ68" i="13"/>
  <c r="AZ69" i="13"/>
  <c r="AZ70" i="13"/>
  <c r="AZ71" i="13"/>
  <c r="AZ72" i="13"/>
  <c r="AZ75" i="13"/>
  <c r="AZ76" i="13"/>
  <c r="AZ77" i="13"/>
  <c r="AZ78" i="13"/>
  <c r="AZ79" i="13"/>
  <c r="AZ80" i="13"/>
  <c r="AY16" i="13"/>
  <c r="AY17" i="13"/>
  <c r="AY18" i="13"/>
  <c r="AY19" i="13"/>
  <c r="AY21" i="13"/>
  <c r="AY22" i="13"/>
  <c r="AY23" i="13"/>
  <c r="AY25" i="13"/>
  <c r="AY26" i="13"/>
  <c r="AY27" i="13"/>
  <c r="AY28" i="13"/>
  <c r="AY29" i="13"/>
  <c r="AY30" i="13"/>
  <c r="AY31" i="13"/>
  <c r="AY32" i="13"/>
  <c r="AY33" i="13"/>
  <c r="AY34" i="13"/>
  <c r="AY35" i="13"/>
  <c r="AY39" i="13"/>
  <c r="AY40" i="13"/>
  <c r="AY41" i="13"/>
  <c r="AY42" i="13"/>
  <c r="AY43" i="13"/>
  <c r="AY44" i="13"/>
  <c r="AY45" i="13"/>
  <c r="AY47" i="13"/>
  <c r="AY48" i="13"/>
  <c r="AY49" i="13"/>
  <c r="AY50" i="13"/>
  <c r="AY52" i="13"/>
  <c r="AY53" i="13"/>
  <c r="AY55" i="13"/>
  <c r="AY56" i="13"/>
  <c r="AY57" i="13"/>
  <c r="AY58" i="13"/>
  <c r="AY60" i="13"/>
  <c r="AY61" i="13"/>
  <c r="AY62" i="13"/>
  <c r="AY63" i="13"/>
  <c r="AY64" i="13"/>
  <c r="AY65" i="13"/>
  <c r="AY68" i="13"/>
  <c r="AY69" i="13"/>
  <c r="AY70" i="13"/>
  <c r="AY71" i="13"/>
  <c r="AY72" i="13"/>
  <c r="AY75" i="13"/>
  <c r="AY76" i="13"/>
  <c r="AY77" i="13"/>
  <c r="AY78" i="13"/>
  <c r="AY79" i="13"/>
  <c r="AY80" i="13"/>
  <c r="AX16" i="13"/>
  <c r="AX17" i="13"/>
  <c r="AX18" i="13"/>
  <c r="AX19" i="13"/>
  <c r="AX21" i="13"/>
  <c r="AX22" i="13"/>
  <c r="AX23" i="13"/>
  <c r="AX25" i="13"/>
  <c r="AX26" i="13"/>
  <c r="AX27" i="13"/>
  <c r="AX28" i="13"/>
  <c r="AX29" i="13"/>
  <c r="AX30" i="13"/>
  <c r="AX31" i="13"/>
  <c r="AX32" i="13"/>
  <c r="AX33" i="13"/>
  <c r="AX34" i="13"/>
  <c r="AX35" i="13"/>
  <c r="AX39" i="13"/>
  <c r="AX40" i="13"/>
  <c r="AX41" i="13"/>
  <c r="AX42" i="13"/>
  <c r="AX43" i="13"/>
  <c r="AX44" i="13"/>
  <c r="AX45" i="13"/>
  <c r="AX47" i="13"/>
  <c r="AX48" i="13"/>
  <c r="AX49" i="13"/>
  <c r="AX50" i="13"/>
  <c r="AX52" i="13"/>
  <c r="AX53" i="13"/>
  <c r="AX55" i="13"/>
  <c r="AX56" i="13"/>
  <c r="AX57" i="13"/>
  <c r="AX58" i="13"/>
  <c r="AX60" i="13"/>
  <c r="AX61" i="13"/>
  <c r="AX62" i="13"/>
  <c r="AX63" i="13"/>
  <c r="AX64" i="13"/>
  <c r="AX65" i="13"/>
  <c r="AX68" i="13"/>
  <c r="AX69" i="13"/>
  <c r="AX70" i="13"/>
  <c r="AX71" i="13"/>
  <c r="AX72" i="13"/>
  <c r="AX75" i="13"/>
  <c r="AX76" i="13"/>
  <c r="AX77" i="13"/>
  <c r="AX78" i="13"/>
  <c r="AX79" i="13"/>
  <c r="AX80" i="13"/>
  <c r="AW16" i="13"/>
  <c r="AW17" i="13"/>
  <c r="AW18" i="13"/>
  <c r="AW19" i="13"/>
  <c r="AW21" i="13"/>
  <c r="AW22" i="13"/>
  <c r="AW23" i="13"/>
  <c r="AW25" i="13"/>
  <c r="AW26" i="13"/>
  <c r="AW27" i="13"/>
  <c r="AW28" i="13"/>
  <c r="AW29" i="13"/>
  <c r="AW30" i="13"/>
  <c r="AW31" i="13"/>
  <c r="AW32" i="13"/>
  <c r="AW33" i="13"/>
  <c r="AW34" i="13"/>
  <c r="AW35" i="13"/>
  <c r="AW39" i="13"/>
  <c r="AW40" i="13"/>
  <c r="AW41" i="13"/>
  <c r="AW42" i="13"/>
  <c r="AW43" i="13"/>
  <c r="AW44" i="13"/>
  <c r="AW45" i="13"/>
  <c r="AW47" i="13"/>
  <c r="AW48" i="13"/>
  <c r="AW49" i="13"/>
  <c r="AW50" i="13"/>
  <c r="AW52" i="13"/>
  <c r="AW53" i="13"/>
  <c r="AW55" i="13"/>
  <c r="AW56" i="13"/>
  <c r="AW57" i="13"/>
  <c r="AW58" i="13"/>
  <c r="AW60" i="13"/>
  <c r="AW61" i="13"/>
  <c r="AW62" i="13"/>
  <c r="AW63" i="13"/>
  <c r="AW64" i="13"/>
  <c r="AW65" i="13"/>
  <c r="AW68" i="13"/>
  <c r="AW69" i="13"/>
  <c r="AW70" i="13"/>
  <c r="AW71" i="13"/>
  <c r="AW72" i="13"/>
  <c r="AW75" i="13"/>
  <c r="AW76" i="13"/>
  <c r="AW77" i="13"/>
  <c r="AW78" i="13"/>
  <c r="AW79" i="13"/>
  <c r="AW80" i="13"/>
  <c r="AV16" i="13"/>
  <c r="AV17" i="13"/>
  <c r="AV18" i="13"/>
  <c r="AV19" i="13"/>
  <c r="AV21" i="13"/>
  <c r="AV22" i="13"/>
  <c r="AV23" i="13"/>
  <c r="AV25" i="13"/>
  <c r="AV26" i="13"/>
  <c r="AV27" i="13"/>
  <c r="AV28" i="13"/>
  <c r="AV29" i="13"/>
  <c r="AV30" i="13"/>
  <c r="AV31" i="13"/>
  <c r="AV32" i="13"/>
  <c r="AV33" i="13"/>
  <c r="AV34" i="13"/>
  <c r="AV35" i="13"/>
  <c r="AV39" i="13"/>
  <c r="AV40" i="13"/>
  <c r="AV41" i="13"/>
  <c r="AV42" i="13"/>
  <c r="AV43" i="13"/>
  <c r="AV44" i="13"/>
  <c r="AV45" i="13"/>
  <c r="AV47" i="13"/>
  <c r="AV48" i="13"/>
  <c r="AV49" i="13"/>
  <c r="AV50" i="13"/>
  <c r="AV52" i="13"/>
  <c r="AV53" i="13"/>
  <c r="AV55" i="13"/>
  <c r="AV56" i="13"/>
  <c r="AV57" i="13"/>
  <c r="AV58" i="13"/>
  <c r="AV60" i="13"/>
  <c r="AV61" i="13"/>
  <c r="AV62" i="13"/>
  <c r="AV63" i="13"/>
  <c r="AV64" i="13"/>
  <c r="AV65" i="13"/>
  <c r="AV68" i="13"/>
  <c r="AV69" i="13"/>
  <c r="AV70" i="13"/>
  <c r="AV71" i="13"/>
  <c r="AV72" i="13"/>
  <c r="AV75" i="13"/>
  <c r="AV76" i="13"/>
  <c r="AV77" i="13"/>
  <c r="AV78" i="13"/>
  <c r="AV79" i="13"/>
  <c r="AV80" i="13"/>
  <c r="AU16" i="13"/>
  <c r="AU17" i="13"/>
  <c r="AU18" i="13"/>
  <c r="AU19" i="13"/>
  <c r="AU20" i="13"/>
  <c r="AU21" i="13"/>
  <c r="AU22" i="13"/>
  <c r="AU23" i="13"/>
  <c r="AU25" i="13"/>
  <c r="AU26" i="13"/>
  <c r="AU27" i="13"/>
  <c r="AU28" i="13"/>
  <c r="AU29" i="13"/>
  <c r="AU30" i="13"/>
  <c r="AU31" i="13"/>
  <c r="AU32" i="13"/>
  <c r="AU33" i="13"/>
  <c r="AU34" i="13"/>
  <c r="AU35" i="13"/>
  <c r="AU39" i="13"/>
  <c r="AU40" i="13"/>
  <c r="AU41" i="13"/>
  <c r="AU42" i="13"/>
  <c r="AU43" i="13"/>
  <c r="AU44" i="13"/>
  <c r="AU45" i="13"/>
  <c r="AU47" i="13"/>
  <c r="AU48" i="13"/>
  <c r="AU49" i="13"/>
  <c r="AU50" i="13"/>
  <c r="AU52" i="13"/>
  <c r="AU53" i="13"/>
  <c r="AU55" i="13"/>
  <c r="AU56" i="13"/>
  <c r="AU57" i="13"/>
  <c r="AU58" i="13"/>
  <c r="AU60" i="13"/>
  <c r="AU61" i="13"/>
  <c r="AU62" i="13"/>
  <c r="AU63" i="13"/>
  <c r="AU64" i="13"/>
  <c r="AU65" i="13"/>
  <c r="AU68" i="13"/>
  <c r="AU69" i="13"/>
  <c r="AU70" i="13"/>
  <c r="AU71" i="13"/>
  <c r="AU72" i="13"/>
  <c r="AU75" i="13"/>
  <c r="AU76" i="13"/>
  <c r="AU77" i="13"/>
  <c r="AU78" i="13"/>
  <c r="AU79" i="13"/>
  <c r="AU80" i="13"/>
  <c r="AT16" i="13"/>
  <c r="AT17" i="13"/>
  <c r="AT18" i="13"/>
  <c r="AT19" i="13"/>
  <c r="AT21" i="13"/>
  <c r="AT22" i="13"/>
  <c r="AT23" i="13"/>
  <c r="AT25" i="13"/>
  <c r="AT26" i="13"/>
  <c r="AT27" i="13"/>
  <c r="AT28" i="13"/>
  <c r="AT29" i="13"/>
  <c r="AT30" i="13"/>
  <c r="AT31" i="13"/>
  <c r="AT32" i="13"/>
  <c r="AT33" i="13"/>
  <c r="AT34" i="13"/>
  <c r="AT35" i="13"/>
  <c r="AT39" i="13"/>
  <c r="AT40" i="13"/>
  <c r="AT41" i="13"/>
  <c r="AT42" i="13"/>
  <c r="AT43" i="13"/>
  <c r="AT44" i="13"/>
  <c r="AT45" i="13"/>
  <c r="AT47" i="13"/>
  <c r="AT48" i="13"/>
  <c r="AT49" i="13"/>
  <c r="AT50" i="13"/>
  <c r="AT52" i="13"/>
  <c r="AT53" i="13"/>
  <c r="AT55" i="13"/>
  <c r="AT56" i="13"/>
  <c r="AT57" i="13"/>
  <c r="AT58" i="13"/>
  <c r="AT60" i="13"/>
  <c r="AT61" i="13"/>
  <c r="AT62" i="13"/>
  <c r="AT63" i="13"/>
  <c r="AT64" i="13"/>
  <c r="AT65" i="13"/>
  <c r="AT68" i="13"/>
  <c r="AT69" i="13"/>
  <c r="AT70" i="13"/>
  <c r="AT71" i="13"/>
  <c r="AT72" i="13"/>
  <c r="AT75" i="13"/>
  <c r="AT76" i="13"/>
  <c r="AT77" i="13"/>
  <c r="AT78" i="13"/>
  <c r="AT79" i="13"/>
  <c r="AT80" i="13"/>
  <c r="AS16" i="13"/>
  <c r="AS17" i="13"/>
  <c r="AS18" i="13"/>
  <c r="AS19" i="13"/>
  <c r="AS20" i="13"/>
  <c r="AS21" i="13"/>
  <c r="AS22" i="13"/>
  <c r="AS23" i="13"/>
  <c r="AS25" i="13"/>
  <c r="AS26" i="13"/>
  <c r="AS27" i="13"/>
  <c r="AS28" i="13"/>
  <c r="AS29" i="13"/>
  <c r="AS30" i="13"/>
  <c r="AS31" i="13"/>
  <c r="AS32" i="13"/>
  <c r="AS33" i="13"/>
  <c r="AS34" i="13"/>
  <c r="AS35" i="13"/>
  <c r="AS39" i="13"/>
  <c r="AS40" i="13"/>
  <c r="AS41" i="13"/>
  <c r="AS42" i="13"/>
  <c r="AS43" i="13"/>
  <c r="AS44" i="13"/>
  <c r="AS45" i="13"/>
  <c r="AS47" i="13"/>
  <c r="AS48" i="13"/>
  <c r="AS49" i="13"/>
  <c r="AS50" i="13"/>
  <c r="AS52" i="13"/>
  <c r="AS53" i="13"/>
  <c r="AS55" i="13"/>
  <c r="AS56" i="13"/>
  <c r="AS57" i="13"/>
  <c r="AS58" i="13"/>
  <c r="AS60" i="13"/>
  <c r="AS61" i="13"/>
  <c r="AS62" i="13"/>
  <c r="AS63" i="13"/>
  <c r="AS64" i="13"/>
  <c r="AS65" i="13"/>
  <c r="AS68" i="13"/>
  <c r="AS69" i="13"/>
  <c r="AS70" i="13"/>
  <c r="AS71" i="13"/>
  <c r="AS72" i="13"/>
  <c r="AS75" i="13"/>
  <c r="AS76" i="13"/>
  <c r="AS77" i="13"/>
  <c r="AS78" i="13"/>
  <c r="AS79" i="13"/>
  <c r="AS80" i="13"/>
  <c r="AR16" i="13"/>
  <c r="AR17" i="13"/>
  <c r="AR18" i="13"/>
  <c r="AR19" i="13"/>
  <c r="AR21" i="13"/>
  <c r="AR22" i="13"/>
  <c r="AR23" i="13"/>
  <c r="AR25" i="13"/>
  <c r="AR26" i="13"/>
  <c r="AR27" i="13"/>
  <c r="AR28" i="13"/>
  <c r="AR29" i="13"/>
  <c r="AR30" i="13"/>
  <c r="AR31" i="13"/>
  <c r="AR32" i="13"/>
  <c r="AR33" i="13"/>
  <c r="AR34" i="13"/>
  <c r="AR35" i="13"/>
  <c r="AR39" i="13"/>
  <c r="AR40" i="13"/>
  <c r="AR41" i="13"/>
  <c r="AR42" i="13"/>
  <c r="AR43" i="13"/>
  <c r="AR44" i="13"/>
  <c r="AR45" i="13"/>
  <c r="AR47" i="13"/>
  <c r="AR48" i="13"/>
  <c r="AR49" i="13"/>
  <c r="AR50" i="13"/>
  <c r="AR52" i="13"/>
  <c r="AR53" i="13"/>
  <c r="AR55" i="13"/>
  <c r="AR56" i="13"/>
  <c r="AR57" i="13"/>
  <c r="AR58" i="13"/>
  <c r="AR60" i="13"/>
  <c r="AR61" i="13"/>
  <c r="AR62" i="13"/>
  <c r="AR63" i="13"/>
  <c r="AR64" i="13"/>
  <c r="AR65" i="13"/>
  <c r="AR68" i="13"/>
  <c r="AR69" i="13"/>
  <c r="AR70" i="13"/>
  <c r="AR71" i="13"/>
  <c r="AR72" i="13"/>
  <c r="AR75" i="13"/>
  <c r="AR76" i="13"/>
  <c r="AR77" i="13"/>
  <c r="AR78" i="13"/>
  <c r="AR79" i="13"/>
  <c r="AR80" i="13"/>
  <c r="AQ16" i="13"/>
  <c r="AQ17" i="13"/>
  <c r="AQ18" i="13"/>
  <c r="AQ19" i="13"/>
  <c r="AQ20" i="13"/>
  <c r="AQ21" i="13"/>
  <c r="AQ22" i="13"/>
  <c r="AQ23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9" i="13"/>
  <c r="AQ40" i="13"/>
  <c r="AQ41" i="13"/>
  <c r="AQ42" i="13"/>
  <c r="AQ43" i="13"/>
  <c r="AQ44" i="13"/>
  <c r="AQ45" i="13"/>
  <c r="AQ47" i="13"/>
  <c r="AQ48" i="13"/>
  <c r="AQ49" i="13"/>
  <c r="AQ50" i="13"/>
  <c r="AQ52" i="13"/>
  <c r="AQ53" i="13"/>
  <c r="AQ55" i="13"/>
  <c r="AQ56" i="13"/>
  <c r="AQ57" i="13"/>
  <c r="AQ58" i="13"/>
  <c r="AQ60" i="13"/>
  <c r="AQ61" i="13"/>
  <c r="AQ62" i="13"/>
  <c r="AQ63" i="13"/>
  <c r="AQ64" i="13"/>
  <c r="AQ65" i="13"/>
  <c r="AQ68" i="13"/>
  <c r="AQ69" i="13"/>
  <c r="AQ70" i="13"/>
  <c r="AQ71" i="13"/>
  <c r="AQ72" i="13"/>
  <c r="AQ74" i="13"/>
  <c r="AQ75" i="13"/>
  <c r="AQ76" i="13"/>
  <c r="AQ77" i="13"/>
  <c r="AQ78" i="13"/>
  <c r="AQ79" i="13"/>
  <c r="AQ80" i="13"/>
  <c r="AP16" i="13"/>
  <c r="AP17" i="13"/>
  <c r="AP18" i="13"/>
  <c r="AP19" i="13"/>
  <c r="AP21" i="13"/>
  <c r="AP22" i="13"/>
  <c r="AP23" i="13"/>
  <c r="AP25" i="13"/>
  <c r="AP26" i="13"/>
  <c r="AP27" i="13"/>
  <c r="AP28" i="13"/>
  <c r="AP29" i="13"/>
  <c r="AP30" i="13"/>
  <c r="AP31" i="13"/>
  <c r="AP32" i="13"/>
  <c r="AP33" i="13"/>
  <c r="AP34" i="13"/>
  <c r="AP35" i="13"/>
  <c r="AP39" i="13"/>
  <c r="AP40" i="13"/>
  <c r="AP41" i="13"/>
  <c r="AP42" i="13"/>
  <c r="AP43" i="13"/>
  <c r="AP44" i="13"/>
  <c r="AP45" i="13"/>
  <c r="AP47" i="13"/>
  <c r="AP48" i="13"/>
  <c r="AP49" i="13"/>
  <c r="AP50" i="13"/>
  <c r="AP52" i="13"/>
  <c r="AP53" i="13"/>
  <c r="AP55" i="13"/>
  <c r="AP56" i="13"/>
  <c r="AP57" i="13"/>
  <c r="AP58" i="13"/>
  <c r="AP60" i="13"/>
  <c r="AP61" i="13"/>
  <c r="AP62" i="13"/>
  <c r="AP63" i="13"/>
  <c r="AP64" i="13"/>
  <c r="AP65" i="13"/>
  <c r="AP68" i="13"/>
  <c r="AP69" i="13"/>
  <c r="AP70" i="13"/>
  <c r="AP71" i="13"/>
  <c r="AP72" i="13"/>
  <c r="AP75" i="13"/>
  <c r="AP76" i="13"/>
  <c r="AP77" i="13"/>
  <c r="AP78" i="13"/>
  <c r="AP79" i="13"/>
  <c r="AP80" i="13"/>
  <c r="AO16" i="13"/>
  <c r="AO17" i="13"/>
  <c r="AO18" i="13"/>
  <c r="AO19" i="13"/>
  <c r="AO21" i="13"/>
  <c r="AO22" i="13"/>
  <c r="AO23" i="13"/>
  <c r="AO25" i="13"/>
  <c r="AO27" i="13"/>
  <c r="AO28" i="13"/>
  <c r="AO29" i="13"/>
  <c r="AO30" i="13"/>
  <c r="AO31" i="13"/>
  <c r="AO32" i="13"/>
  <c r="AO33" i="13"/>
  <c r="AO34" i="13"/>
  <c r="AO35" i="13"/>
  <c r="AO39" i="13"/>
  <c r="AO40" i="13"/>
  <c r="AO41" i="13"/>
  <c r="AO42" i="13"/>
  <c r="AO43" i="13"/>
  <c r="AO44" i="13"/>
  <c r="AO45" i="13"/>
  <c r="AO47" i="13"/>
  <c r="AO48" i="13"/>
  <c r="AO49" i="13"/>
  <c r="AO50" i="13"/>
  <c r="AO52" i="13"/>
  <c r="AO53" i="13"/>
  <c r="AO55" i="13"/>
  <c r="AO56" i="13"/>
  <c r="AO57" i="13"/>
  <c r="AO58" i="13"/>
  <c r="AO60" i="13"/>
  <c r="AO61" i="13"/>
  <c r="AO62" i="13"/>
  <c r="AO63" i="13"/>
  <c r="AO64" i="13"/>
  <c r="AO65" i="13"/>
  <c r="AO68" i="13"/>
  <c r="AO69" i="13"/>
  <c r="AO70" i="13"/>
  <c r="AO71" i="13"/>
  <c r="AO72" i="13"/>
  <c r="AO75" i="13"/>
  <c r="AO76" i="13"/>
  <c r="AO77" i="13"/>
  <c r="AO78" i="13"/>
  <c r="AO79" i="13"/>
  <c r="AO80" i="13"/>
  <c r="AN16" i="13"/>
  <c r="AN17" i="13"/>
  <c r="AN18" i="13"/>
  <c r="AN19" i="13"/>
  <c r="AN21" i="13"/>
  <c r="AN22" i="13"/>
  <c r="AN23" i="13"/>
  <c r="AN25" i="13"/>
  <c r="AN26" i="13"/>
  <c r="AN27" i="13"/>
  <c r="AN28" i="13"/>
  <c r="AN29" i="13"/>
  <c r="AN30" i="13"/>
  <c r="AN31" i="13"/>
  <c r="AN32" i="13"/>
  <c r="AN33" i="13"/>
  <c r="AN34" i="13"/>
  <c r="AN35" i="13"/>
  <c r="AN39" i="13"/>
  <c r="AN40" i="13"/>
  <c r="AN41" i="13"/>
  <c r="AN42" i="13"/>
  <c r="AN43" i="13"/>
  <c r="AN44" i="13"/>
  <c r="AN45" i="13"/>
  <c r="AN47" i="13"/>
  <c r="AN48" i="13"/>
  <c r="AN49" i="13"/>
  <c r="AN50" i="13"/>
  <c r="AN52" i="13"/>
  <c r="AN53" i="13"/>
  <c r="AN55" i="13"/>
  <c r="AN56" i="13"/>
  <c r="AN57" i="13"/>
  <c r="AN58" i="13"/>
  <c r="AN60" i="13"/>
  <c r="AN61" i="13"/>
  <c r="AN62" i="13"/>
  <c r="AN63" i="13"/>
  <c r="AN64" i="13"/>
  <c r="AN65" i="13"/>
  <c r="AN68" i="13"/>
  <c r="AN69" i="13"/>
  <c r="AN70" i="13"/>
  <c r="AN71" i="13"/>
  <c r="AN72" i="13"/>
  <c r="AN75" i="13"/>
  <c r="AN76" i="13"/>
  <c r="AN77" i="13"/>
  <c r="AN78" i="13"/>
  <c r="AN79" i="13"/>
  <c r="AN80" i="13"/>
  <c r="AM16" i="13"/>
  <c r="AM17" i="13"/>
  <c r="AM18" i="13"/>
  <c r="AM19" i="13"/>
  <c r="AM21" i="13"/>
  <c r="AM22" i="13"/>
  <c r="AM23" i="13"/>
  <c r="AM25" i="13"/>
  <c r="AM27" i="13"/>
  <c r="AM28" i="13"/>
  <c r="AM29" i="13"/>
  <c r="AM30" i="13"/>
  <c r="AM31" i="13"/>
  <c r="AM32" i="13"/>
  <c r="AM33" i="13"/>
  <c r="AM34" i="13"/>
  <c r="AM35" i="13"/>
  <c r="AM39" i="13"/>
  <c r="AM40" i="13"/>
  <c r="AM41" i="13"/>
  <c r="AM42" i="13"/>
  <c r="AM43" i="13"/>
  <c r="AM44" i="13"/>
  <c r="AM45" i="13"/>
  <c r="AM47" i="13"/>
  <c r="AM48" i="13"/>
  <c r="AM49" i="13"/>
  <c r="AM50" i="13"/>
  <c r="AM52" i="13"/>
  <c r="AM53" i="13"/>
  <c r="AM55" i="13"/>
  <c r="AM56" i="13"/>
  <c r="AM57" i="13"/>
  <c r="AM58" i="13"/>
  <c r="AM60" i="13"/>
  <c r="AM61" i="13"/>
  <c r="AM62" i="13"/>
  <c r="AM63" i="13"/>
  <c r="AM64" i="13"/>
  <c r="AM65" i="13"/>
  <c r="AM68" i="13"/>
  <c r="AM69" i="13"/>
  <c r="AM70" i="13"/>
  <c r="AM71" i="13"/>
  <c r="AM72" i="13"/>
  <c r="AM75" i="13"/>
  <c r="AM76" i="13"/>
  <c r="AM77" i="13"/>
  <c r="AM78" i="13"/>
  <c r="AM79" i="13"/>
  <c r="AM80" i="13"/>
  <c r="AL16" i="13"/>
  <c r="AL17" i="13"/>
  <c r="AL18" i="13"/>
  <c r="AL19" i="13"/>
  <c r="AL21" i="13"/>
  <c r="AL22" i="13"/>
  <c r="AL23" i="13"/>
  <c r="AL25" i="13"/>
  <c r="AL26" i="13"/>
  <c r="AL27" i="13"/>
  <c r="AL28" i="13"/>
  <c r="AL29" i="13"/>
  <c r="AL30" i="13"/>
  <c r="AL31" i="13"/>
  <c r="AL32" i="13"/>
  <c r="AL33" i="13"/>
  <c r="AL34" i="13"/>
  <c r="AL35" i="13"/>
  <c r="AL39" i="13"/>
  <c r="AL40" i="13"/>
  <c r="AL41" i="13"/>
  <c r="AL42" i="13"/>
  <c r="AL43" i="13"/>
  <c r="AL44" i="13"/>
  <c r="AL45" i="13"/>
  <c r="AL47" i="13"/>
  <c r="AL48" i="13"/>
  <c r="AL49" i="13"/>
  <c r="AL50" i="13"/>
  <c r="AL52" i="13"/>
  <c r="AL53" i="13"/>
  <c r="AL55" i="13"/>
  <c r="AL56" i="13"/>
  <c r="AL57" i="13"/>
  <c r="AL58" i="13"/>
  <c r="AL60" i="13"/>
  <c r="AL61" i="13"/>
  <c r="AL62" i="13"/>
  <c r="AL63" i="13"/>
  <c r="AL64" i="13"/>
  <c r="AL65" i="13"/>
  <c r="AL68" i="13"/>
  <c r="AL69" i="13"/>
  <c r="AL70" i="13"/>
  <c r="AL71" i="13"/>
  <c r="AL72" i="13"/>
  <c r="AL75" i="13"/>
  <c r="AL76" i="13"/>
  <c r="AL77" i="13"/>
  <c r="AL78" i="13"/>
  <c r="AL79" i="13"/>
  <c r="AL80" i="13"/>
  <c r="AK16" i="13"/>
  <c r="AK17" i="13"/>
  <c r="AK18" i="13"/>
  <c r="AK19" i="13"/>
  <c r="AK21" i="13"/>
  <c r="AK22" i="13"/>
  <c r="AK23" i="13"/>
  <c r="AK25" i="13"/>
  <c r="AK27" i="13"/>
  <c r="AK28" i="13"/>
  <c r="AK29" i="13"/>
  <c r="AK30" i="13"/>
  <c r="AK31" i="13"/>
  <c r="AK32" i="13"/>
  <c r="AK33" i="13"/>
  <c r="AK34" i="13"/>
  <c r="AK35" i="13"/>
  <c r="AK39" i="13"/>
  <c r="AK40" i="13"/>
  <c r="AK41" i="13"/>
  <c r="AK42" i="13"/>
  <c r="AK43" i="13"/>
  <c r="AK44" i="13"/>
  <c r="AK45" i="13"/>
  <c r="AK47" i="13"/>
  <c r="AK48" i="13"/>
  <c r="AK49" i="13"/>
  <c r="AK50" i="13"/>
  <c r="AK52" i="13"/>
  <c r="AK53" i="13"/>
  <c r="AK55" i="13"/>
  <c r="AK56" i="13"/>
  <c r="AK57" i="13"/>
  <c r="AK58" i="13"/>
  <c r="AK60" i="13"/>
  <c r="AK61" i="13"/>
  <c r="AK62" i="13"/>
  <c r="AK63" i="13"/>
  <c r="AK64" i="13"/>
  <c r="AK65" i="13"/>
  <c r="AK68" i="13"/>
  <c r="AK69" i="13"/>
  <c r="AK70" i="13"/>
  <c r="AK71" i="13"/>
  <c r="AK72" i="13"/>
  <c r="AK75" i="13"/>
  <c r="AK76" i="13"/>
  <c r="AK77" i="13"/>
  <c r="AK78" i="13"/>
  <c r="AK79" i="13"/>
  <c r="AK80" i="13"/>
  <c r="AJ16" i="13"/>
  <c r="AJ17" i="13"/>
  <c r="AJ18" i="13"/>
  <c r="AJ19" i="13"/>
  <c r="AJ21" i="13"/>
  <c r="AJ22" i="13"/>
  <c r="AJ23" i="13"/>
  <c r="AJ25" i="13"/>
  <c r="AJ26" i="13"/>
  <c r="AJ27" i="13"/>
  <c r="AJ28" i="13"/>
  <c r="AJ29" i="13"/>
  <c r="AJ30" i="13"/>
  <c r="AJ31" i="13"/>
  <c r="AJ32" i="13"/>
  <c r="AJ33" i="13"/>
  <c r="AJ34" i="13"/>
  <c r="AJ35" i="13"/>
  <c r="AJ39" i="13"/>
  <c r="AJ40" i="13"/>
  <c r="AJ41" i="13"/>
  <c r="AJ42" i="13"/>
  <c r="AJ43" i="13"/>
  <c r="AJ44" i="13"/>
  <c r="AJ45" i="13"/>
  <c r="AJ47" i="13"/>
  <c r="AJ48" i="13"/>
  <c r="AJ49" i="13"/>
  <c r="AJ50" i="13"/>
  <c r="AJ52" i="13"/>
  <c r="AJ53" i="13"/>
  <c r="AJ55" i="13"/>
  <c r="AJ56" i="13"/>
  <c r="AJ57" i="13"/>
  <c r="AJ58" i="13"/>
  <c r="AJ60" i="13"/>
  <c r="AJ61" i="13"/>
  <c r="AJ62" i="13"/>
  <c r="AJ63" i="13"/>
  <c r="AJ64" i="13"/>
  <c r="AJ65" i="13"/>
  <c r="AJ68" i="13"/>
  <c r="AJ69" i="13"/>
  <c r="AJ70" i="13"/>
  <c r="AJ71" i="13"/>
  <c r="AJ72" i="13"/>
  <c r="AJ75" i="13"/>
  <c r="AJ76" i="13"/>
  <c r="AJ77" i="13"/>
  <c r="AJ78" i="13"/>
  <c r="AJ79" i="13"/>
  <c r="AJ80" i="13"/>
  <c r="AI16" i="13"/>
  <c r="AI17" i="13"/>
  <c r="AI18" i="13"/>
  <c r="AI19" i="13"/>
  <c r="AI21" i="13"/>
  <c r="AI22" i="13"/>
  <c r="AI23" i="13"/>
  <c r="AI25" i="13"/>
  <c r="AI27" i="13"/>
  <c r="AI28" i="13"/>
  <c r="AI29" i="13"/>
  <c r="AI30" i="13"/>
  <c r="AI31" i="13"/>
  <c r="AI32" i="13"/>
  <c r="AI33" i="13"/>
  <c r="AI34" i="13"/>
  <c r="AI35" i="13"/>
  <c r="AI39" i="13"/>
  <c r="AI40" i="13"/>
  <c r="AI41" i="13"/>
  <c r="AI42" i="13"/>
  <c r="AI43" i="13"/>
  <c r="AI44" i="13"/>
  <c r="AI45" i="13"/>
  <c r="AI47" i="13"/>
  <c r="AI48" i="13"/>
  <c r="AI49" i="13"/>
  <c r="AI50" i="13"/>
  <c r="AI52" i="13"/>
  <c r="AI53" i="13"/>
  <c r="AI55" i="13"/>
  <c r="AI56" i="13"/>
  <c r="AI57" i="13"/>
  <c r="AI58" i="13"/>
  <c r="AI60" i="13"/>
  <c r="AI61" i="13"/>
  <c r="AI62" i="13"/>
  <c r="AI63" i="13"/>
  <c r="AI64" i="13"/>
  <c r="AI65" i="13"/>
  <c r="AI68" i="13"/>
  <c r="AI69" i="13"/>
  <c r="AI70" i="13"/>
  <c r="AI71" i="13"/>
  <c r="AI72" i="13"/>
  <c r="AI75" i="13"/>
  <c r="AI76" i="13"/>
  <c r="AI77" i="13"/>
  <c r="AI78" i="13"/>
  <c r="AI79" i="13"/>
  <c r="AI80" i="13"/>
  <c r="AH16" i="13"/>
  <c r="AH17" i="13"/>
  <c r="AH18" i="13"/>
  <c r="AH19" i="13"/>
  <c r="AH21" i="13"/>
  <c r="AH22" i="13"/>
  <c r="AH23" i="13"/>
  <c r="AH25" i="13"/>
  <c r="AH26" i="13"/>
  <c r="AH27" i="13"/>
  <c r="AH28" i="13"/>
  <c r="AH29" i="13"/>
  <c r="AH30" i="13"/>
  <c r="AH31" i="13"/>
  <c r="AH32" i="13"/>
  <c r="AH33" i="13"/>
  <c r="AH34" i="13"/>
  <c r="AH35" i="13"/>
  <c r="AH39" i="13"/>
  <c r="AH40" i="13"/>
  <c r="AH41" i="13"/>
  <c r="AH42" i="13"/>
  <c r="AH43" i="13"/>
  <c r="AH44" i="13"/>
  <c r="AH45" i="13"/>
  <c r="AH47" i="13"/>
  <c r="AH48" i="13"/>
  <c r="AH49" i="13"/>
  <c r="AH50" i="13"/>
  <c r="AH52" i="13"/>
  <c r="AH53" i="13"/>
  <c r="AH55" i="13"/>
  <c r="AH56" i="13"/>
  <c r="AH57" i="13"/>
  <c r="AH58" i="13"/>
  <c r="AH60" i="13"/>
  <c r="AH61" i="13"/>
  <c r="AH62" i="13"/>
  <c r="AH63" i="13"/>
  <c r="AH64" i="13"/>
  <c r="AH65" i="13"/>
  <c r="AH68" i="13"/>
  <c r="AH69" i="13"/>
  <c r="AH70" i="13"/>
  <c r="AH71" i="13"/>
  <c r="AH72" i="13"/>
  <c r="AH75" i="13"/>
  <c r="AH76" i="13"/>
  <c r="AH77" i="13"/>
  <c r="AH78" i="13"/>
  <c r="AH79" i="13"/>
  <c r="AH80" i="13"/>
  <c r="BA16" i="12"/>
  <c r="BA17" i="12"/>
  <c r="BA20" i="12"/>
  <c r="BA21" i="12"/>
  <c r="BA23" i="12"/>
  <c r="BA24" i="12"/>
  <c r="BA25" i="12"/>
  <c r="BA26" i="12"/>
  <c r="BA27" i="12"/>
  <c r="BA29" i="12"/>
  <c r="BA30" i="12"/>
  <c r="BA31" i="12"/>
  <c r="BA32" i="12"/>
  <c r="BA33" i="12"/>
  <c r="BA35" i="12"/>
  <c r="BA36" i="12"/>
  <c r="BA37" i="12"/>
  <c r="BA38" i="12"/>
  <c r="BA39" i="12"/>
  <c r="BA40" i="12"/>
  <c r="BA41" i="12"/>
  <c r="BA43" i="12"/>
  <c r="BA44" i="12"/>
  <c r="BA45" i="12"/>
  <c r="BA47" i="12"/>
  <c r="BA48" i="12"/>
  <c r="BA49" i="12"/>
  <c r="BA50" i="12"/>
  <c r="BA53" i="12"/>
  <c r="BA55" i="12"/>
  <c r="BA56" i="12"/>
  <c r="BA57" i="12"/>
  <c r="BA58" i="12"/>
  <c r="BA59" i="12"/>
  <c r="BA61" i="12"/>
  <c r="BA62" i="12"/>
  <c r="BA64" i="12"/>
  <c r="BA65" i="12"/>
  <c r="BA66" i="12"/>
  <c r="BA69" i="12"/>
  <c r="BA70" i="12"/>
  <c r="BA71" i="12"/>
  <c r="BA72" i="12"/>
  <c r="BA73" i="12"/>
  <c r="BA74" i="12"/>
  <c r="BA75" i="12"/>
  <c r="BA76" i="12"/>
  <c r="BA78" i="12"/>
  <c r="BA79" i="12"/>
  <c r="AZ16" i="12"/>
  <c r="AZ17" i="12"/>
  <c r="AZ20" i="12"/>
  <c r="AZ21" i="12"/>
  <c r="AZ23" i="12"/>
  <c r="AZ24" i="12"/>
  <c r="AZ25" i="12"/>
  <c r="AZ26" i="12"/>
  <c r="AZ27" i="12"/>
  <c r="AZ29" i="12"/>
  <c r="AZ30" i="12"/>
  <c r="AZ31" i="12"/>
  <c r="AZ32" i="12"/>
  <c r="AZ33" i="12"/>
  <c r="AZ35" i="12"/>
  <c r="AZ36" i="12"/>
  <c r="AZ37" i="12"/>
  <c r="AZ38" i="12"/>
  <c r="AZ39" i="12"/>
  <c r="AZ40" i="12"/>
  <c r="AZ41" i="12"/>
  <c r="AZ43" i="12"/>
  <c r="AZ44" i="12"/>
  <c r="AZ45" i="12"/>
  <c r="AZ47" i="12"/>
  <c r="AZ48" i="12"/>
  <c r="AZ49" i="12"/>
  <c r="AZ50" i="12"/>
  <c r="AZ53" i="12"/>
  <c r="AZ55" i="12"/>
  <c r="AZ56" i="12"/>
  <c r="AZ57" i="12"/>
  <c r="AZ58" i="12"/>
  <c r="AZ59" i="12"/>
  <c r="AZ61" i="12"/>
  <c r="AZ62" i="12"/>
  <c r="AZ64" i="12"/>
  <c r="AZ65" i="12"/>
  <c r="AZ66" i="12"/>
  <c r="AZ69" i="12"/>
  <c r="AZ70" i="12"/>
  <c r="AZ71" i="12"/>
  <c r="AZ72" i="12"/>
  <c r="AZ73" i="12"/>
  <c r="AZ74" i="12"/>
  <c r="AZ75" i="12"/>
  <c r="AZ76" i="12"/>
  <c r="AZ78" i="12"/>
  <c r="AZ79" i="12"/>
  <c r="AY16" i="12"/>
  <c r="AY17" i="12"/>
  <c r="AY20" i="12"/>
  <c r="AY21" i="12"/>
  <c r="AY23" i="12"/>
  <c r="AY24" i="12"/>
  <c r="AY25" i="12"/>
  <c r="AY26" i="12"/>
  <c r="AY27" i="12"/>
  <c r="AY29" i="12"/>
  <c r="AY30" i="12"/>
  <c r="AY31" i="12"/>
  <c r="AY32" i="12"/>
  <c r="AY33" i="12"/>
  <c r="AY35" i="12"/>
  <c r="AY36" i="12"/>
  <c r="AY37" i="12"/>
  <c r="AY38" i="12"/>
  <c r="AY39" i="12"/>
  <c r="AY40" i="12"/>
  <c r="AY41" i="12"/>
  <c r="AY43" i="12"/>
  <c r="AY44" i="12"/>
  <c r="AY45" i="12"/>
  <c r="AY47" i="12"/>
  <c r="AY48" i="12"/>
  <c r="AY49" i="12"/>
  <c r="AY50" i="12"/>
  <c r="AY53" i="12"/>
  <c r="AY55" i="12"/>
  <c r="AY56" i="12"/>
  <c r="AY57" i="12"/>
  <c r="AY58" i="12"/>
  <c r="AY59" i="12"/>
  <c r="AY61" i="12"/>
  <c r="AY62" i="12"/>
  <c r="AY64" i="12"/>
  <c r="AY65" i="12"/>
  <c r="AY66" i="12"/>
  <c r="AY69" i="12"/>
  <c r="AY70" i="12"/>
  <c r="AY71" i="12"/>
  <c r="AY72" i="12"/>
  <c r="AY73" i="12"/>
  <c r="AY74" i="12"/>
  <c r="AY75" i="12"/>
  <c r="AY76" i="12"/>
  <c r="AY78" i="12"/>
  <c r="AY79" i="12"/>
  <c r="AX16" i="12"/>
  <c r="AX17" i="12"/>
  <c r="AX20" i="12"/>
  <c r="AX21" i="12"/>
  <c r="AX23" i="12"/>
  <c r="AX24" i="12"/>
  <c r="AX25" i="12"/>
  <c r="AX26" i="12"/>
  <c r="AX27" i="12"/>
  <c r="AX29" i="12"/>
  <c r="AX30" i="12"/>
  <c r="AX31" i="12"/>
  <c r="AX32" i="12"/>
  <c r="AX33" i="12"/>
  <c r="AX35" i="12"/>
  <c r="AX36" i="12"/>
  <c r="AX37" i="12"/>
  <c r="AX38" i="12"/>
  <c r="AX39" i="12"/>
  <c r="AX40" i="12"/>
  <c r="AX41" i="12"/>
  <c r="AX43" i="12"/>
  <c r="AX44" i="12"/>
  <c r="AX45" i="12"/>
  <c r="AX47" i="12"/>
  <c r="AX48" i="12"/>
  <c r="AX49" i="12"/>
  <c r="AX50" i="12"/>
  <c r="AX53" i="12"/>
  <c r="AX55" i="12"/>
  <c r="AX56" i="12"/>
  <c r="AX57" i="12"/>
  <c r="AX58" i="12"/>
  <c r="AX59" i="12"/>
  <c r="AX61" i="12"/>
  <c r="AX62" i="12"/>
  <c r="AX64" i="12"/>
  <c r="AX65" i="12"/>
  <c r="AX66" i="12"/>
  <c r="AX69" i="12"/>
  <c r="AX70" i="12"/>
  <c r="AX71" i="12"/>
  <c r="AX72" i="12"/>
  <c r="AX73" i="12"/>
  <c r="AX74" i="12"/>
  <c r="AX75" i="12"/>
  <c r="AX76" i="12"/>
  <c r="AX78" i="12"/>
  <c r="AX79" i="12"/>
  <c r="AW16" i="12"/>
  <c r="AW17" i="12"/>
  <c r="AW20" i="12"/>
  <c r="AW21" i="12"/>
  <c r="AW23" i="12"/>
  <c r="AW24" i="12"/>
  <c r="AW25" i="12"/>
  <c r="AW26" i="12"/>
  <c r="AW27" i="12"/>
  <c r="AW29" i="12"/>
  <c r="AW30" i="12"/>
  <c r="AW31" i="12"/>
  <c r="AW32" i="12"/>
  <c r="AW33" i="12"/>
  <c r="AW35" i="12"/>
  <c r="AW36" i="12"/>
  <c r="AW37" i="12"/>
  <c r="AW38" i="12"/>
  <c r="AW39" i="12"/>
  <c r="AW40" i="12"/>
  <c r="AW41" i="12"/>
  <c r="AW43" i="12"/>
  <c r="AW44" i="12"/>
  <c r="AW45" i="12"/>
  <c r="AW47" i="12"/>
  <c r="AW48" i="12"/>
  <c r="AW49" i="12"/>
  <c r="AW50" i="12"/>
  <c r="AW53" i="12"/>
  <c r="AW55" i="12"/>
  <c r="AW56" i="12"/>
  <c r="AW57" i="12"/>
  <c r="AW58" i="12"/>
  <c r="AW59" i="12"/>
  <c r="AW61" i="12"/>
  <c r="AW62" i="12"/>
  <c r="AW64" i="12"/>
  <c r="AW65" i="12"/>
  <c r="AW66" i="12"/>
  <c r="AW69" i="12"/>
  <c r="AW70" i="12"/>
  <c r="AW71" i="12"/>
  <c r="AW72" i="12"/>
  <c r="AW73" i="12"/>
  <c r="AW74" i="12"/>
  <c r="AW75" i="12"/>
  <c r="AW76" i="12"/>
  <c r="AW78" i="12"/>
  <c r="AW79" i="12"/>
  <c r="AV16" i="12"/>
  <c r="AV17" i="12"/>
  <c r="AV20" i="12"/>
  <c r="AV21" i="12"/>
  <c r="AV23" i="12"/>
  <c r="AV24" i="12"/>
  <c r="AV25" i="12"/>
  <c r="AV26" i="12"/>
  <c r="AV27" i="12"/>
  <c r="AV29" i="12"/>
  <c r="AV30" i="12"/>
  <c r="AV31" i="12"/>
  <c r="AV32" i="12"/>
  <c r="AV33" i="12"/>
  <c r="AV35" i="12"/>
  <c r="AV36" i="12"/>
  <c r="AV37" i="12"/>
  <c r="AV38" i="12"/>
  <c r="AV39" i="12"/>
  <c r="AV40" i="12"/>
  <c r="AV41" i="12"/>
  <c r="AV43" i="12"/>
  <c r="AV44" i="12"/>
  <c r="AV45" i="12"/>
  <c r="AV47" i="12"/>
  <c r="AV48" i="12"/>
  <c r="AV49" i="12"/>
  <c r="AV50" i="12"/>
  <c r="AV52" i="12"/>
  <c r="AV53" i="12"/>
  <c r="AV55" i="12"/>
  <c r="AV56" i="12"/>
  <c r="AV57" i="12"/>
  <c r="AV58" i="12"/>
  <c r="AV59" i="12"/>
  <c r="AV61" i="12"/>
  <c r="AV62" i="12"/>
  <c r="AV64" i="12"/>
  <c r="AV65" i="12"/>
  <c r="AV66" i="12"/>
  <c r="AV69" i="12"/>
  <c r="AV70" i="12"/>
  <c r="AV71" i="12"/>
  <c r="AV72" i="12"/>
  <c r="AV73" i="12"/>
  <c r="AV74" i="12"/>
  <c r="AV75" i="12"/>
  <c r="AV76" i="12"/>
  <c r="AV78" i="12"/>
  <c r="AV79" i="12"/>
  <c r="AU16" i="12"/>
  <c r="AU17" i="12"/>
  <c r="AU20" i="12"/>
  <c r="AU21" i="12"/>
  <c r="AU23" i="12"/>
  <c r="AU25" i="12"/>
  <c r="AU26" i="12"/>
  <c r="AU27" i="12"/>
  <c r="AU29" i="12"/>
  <c r="AU30" i="12"/>
  <c r="AU31" i="12"/>
  <c r="AU32" i="12"/>
  <c r="AU33" i="12"/>
  <c r="AU35" i="12"/>
  <c r="AU36" i="12"/>
  <c r="AU37" i="12"/>
  <c r="AU38" i="12"/>
  <c r="AU39" i="12"/>
  <c r="AU40" i="12"/>
  <c r="AU41" i="12"/>
  <c r="AU43" i="12"/>
  <c r="AU44" i="12"/>
  <c r="AU45" i="12"/>
  <c r="AU47" i="12"/>
  <c r="AU48" i="12"/>
  <c r="AU49" i="12"/>
  <c r="AU50" i="12"/>
  <c r="AU53" i="12"/>
  <c r="AU55" i="12"/>
  <c r="AU56" i="12"/>
  <c r="AU57" i="12"/>
  <c r="AU58" i="12"/>
  <c r="AU59" i="12"/>
  <c r="AU61" i="12"/>
  <c r="AU62" i="12"/>
  <c r="AU64" i="12"/>
  <c r="AU65" i="12"/>
  <c r="AU66" i="12"/>
  <c r="AU69" i="12"/>
  <c r="AU70" i="12"/>
  <c r="AU71" i="12"/>
  <c r="AU72" i="12"/>
  <c r="AU73" i="12"/>
  <c r="AU74" i="12"/>
  <c r="AU75" i="12"/>
  <c r="AU76" i="12"/>
  <c r="AU78" i="12"/>
  <c r="AU79" i="12"/>
  <c r="AT16" i="12"/>
  <c r="AT17" i="12"/>
  <c r="AT20" i="12"/>
  <c r="AT21" i="12"/>
  <c r="AT23" i="12"/>
  <c r="AT25" i="12"/>
  <c r="AT26" i="12"/>
  <c r="AT27" i="12"/>
  <c r="AT29" i="12"/>
  <c r="AT30" i="12"/>
  <c r="AT31" i="12"/>
  <c r="AT32" i="12"/>
  <c r="AT33" i="12"/>
  <c r="AT35" i="12"/>
  <c r="AT36" i="12"/>
  <c r="AT37" i="12"/>
  <c r="AT38" i="12"/>
  <c r="AT39" i="12"/>
  <c r="AT40" i="12"/>
  <c r="AT41" i="12"/>
  <c r="AT43" i="12"/>
  <c r="AT44" i="12"/>
  <c r="AT45" i="12"/>
  <c r="AT47" i="12"/>
  <c r="AT48" i="12"/>
  <c r="AT49" i="12"/>
  <c r="AT50" i="12"/>
  <c r="AT53" i="12"/>
  <c r="AT55" i="12"/>
  <c r="AT56" i="12"/>
  <c r="AT57" i="12"/>
  <c r="AT58" i="12"/>
  <c r="AT59" i="12"/>
  <c r="AT61" i="12"/>
  <c r="AT62" i="12"/>
  <c r="AT64" i="12"/>
  <c r="AT65" i="12"/>
  <c r="AT66" i="12"/>
  <c r="AT69" i="12"/>
  <c r="AT70" i="12"/>
  <c r="AT71" i="12"/>
  <c r="AT72" i="12"/>
  <c r="AT73" i="12"/>
  <c r="AT74" i="12"/>
  <c r="AT75" i="12"/>
  <c r="AT76" i="12"/>
  <c r="AT78" i="12"/>
  <c r="AT79" i="12"/>
  <c r="AS16" i="12"/>
  <c r="AS17" i="12"/>
  <c r="AS20" i="12"/>
  <c r="AS21" i="12"/>
  <c r="AS23" i="12"/>
  <c r="AS25" i="12"/>
  <c r="AS26" i="12"/>
  <c r="AS27" i="12"/>
  <c r="AS29" i="12"/>
  <c r="AS30" i="12"/>
  <c r="AS31" i="12"/>
  <c r="AS32" i="12"/>
  <c r="AS33" i="12"/>
  <c r="AS35" i="12"/>
  <c r="AS36" i="12"/>
  <c r="AS37" i="12"/>
  <c r="AS38" i="12"/>
  <c r="AS39" i="12"/>
  <c r="AS40" i="12"/>
  <c r="AS41" i="12"/>
  <c r="AS43" i="12"/>
  <c r="AS44" i="12"/>
  <c r="AS45" i="12"/>
  <c r="AS47" i="12"/>
  <c r="AS48" i="12"/>
  <c r="AS49" i="12"/>
  <c r="AS50" i="12"/>
  <c r="AS53" i="12"/>
  <c r="AS55" i="12"/>
  <c r="AS56" i="12"/>
  <c r="AS57" i="12"/>
  <c r="AS58" i="12"/>
  <c r="AS59" i="12"/>
  <c r="AS61" i="12"/>
  <c r="AS62" i="12"/>
  <c r="AS64" i="12"/>
  <c r="AS65" i="12"/>
  <c r="AS66" i="12"/>
  <c r="AS69" i="12"/>
  <c r="AS70" i="12"/>
  <c r="AS71" i="12"/>
  <c r="AS72" i="12"/>
  <c r="AS73" i="12"/>
  <c r="AS74" i="12"/>
  <c r="AS75" i="12"/>
  <c r="AS76" i="12"/>
  <c r="AS78" i="12"/>
  <c r="AS79" i="12"/>
  <c r="AR16" i="12"/>
  <c r="AR17" i="12"/>
  <c r="AR20" i="12"/>
  <c r="AR21" i="12"/>
  <c r="AR23" i="12"/>
  <c r="AR25" i="12"/>
  <c r="AR26" i="12"/>
  <c r="AR27" i="12"/>
  <c r="AR29" i="12"/>
  <c r="AR30" i="12"/>
  <c r="AR31" i="12"/>
  <c r="AR32" i="12"/>
  <c r="AR33" i="12"/>
  <c r="AR35" i="12"/>
  <c r="AR36" i="12"/>
  <c r="AR37" i="12"/>
  <c r="AR38" i="12"/>
  <c r="AR39" i="12"/>
  <c r="AR40" i="12"/>
  <c r="AR41" i="12"/>
  <c r="AR43" i="12"/>
  <c r="AR44" i="12"/>
  <c r="AR45" i="12"/>
  <c r="AR47" i="12"/>
  <c r="AR48" i="12"/>
  <c r="AR49" i="12"/>
  <c r="AR50" i="12"/>
  <c r="AR53" i="12"/>
  <c r="AR55" i="12"/>
  <c r="AR56" i="12"/>
  <c r="AR57" i="12"/>
  <c r="AR58" i="12"/>
  <c r="AR59" i="12"/>
  <c r="AR61" i="12"/>
  <c r="AR62" i="12"/>
  <c r="AR64" i="12"/>
  <c r="AR65" i="12"/>
  <c r="AR66" i="12"/>
  <c r="AR69" i="12"/>
  <c r="AR70" i="12"/>
  <c r="AR71" i="12"/>
  <c r="AR72" i="12"/>
  <c r="AR73" i="12"/>
  <c r="AR74" i="12"/>
  <c r="AR75" i="12"/>
  <c r="AR76" i="12"/>
  <c r="AR78" i="12"/>
  <c r="AR79" i="12"/>
  <c r="AQ16" i="12"/>
  <c r="AQ17" i="12"/>
  <c r="AQ20" i="12"/>
  <c r="AQ21" i="12"/>
  <c r="AQ23" i="12"/>
  <c r="AQ25" i="12"/>
  <c r="AQ26" i="12"/>
  <c r="AQ27" i="12"/>
  <c r="AQ29" i="12"/>
  <c r="AQ30" i="12"/>
  <c r="AQ31" i="12"/>
  <c r="AQ32" i="12"/>
  <c r="AQ33" i="12"/>
  <c r="AQ35" i="12"/>
  <c r="AQ36" i="12"/>
  <c r="AQ37" i="12"/>
  <c r="AQ38" i="12"/>
  <c r="AQ39" i="12"/>
  <c r="AQ40" i="12"/>
  <c r="AQ41" i="12"/>
  <c r="AQ43" i="12"/>
  <c r="AQ44" i="12"/>
  <c r="AQ45" i="12"/>
  <c r="AQ47" i="12"/>
  <c r="AQ48" i="12"/>
  <c r="AQ49" i="12"/>
  <c r="AQ50" i="12"/>
  <c r="AQ53" i="12"/>
  <c r="AQ55" i="12"/>
  <c r="AQ56" i="12"/>
  <c r="AQ57" i="12"/>
  <c r="AQ58" i="12"/>
  <c r="AQ59" i="12"/>
  <c r="AQ61" i="12"/>
  <c r="AQ62" i="12"/>
  <c r="AQ64" i="12"/>
  <c r="AQ65" i="12"/>
  <c r="AQ66" i="12"/>
  <c r="AQ69" i="12"/>
  <c r="AQ70" i="12"/>
  <c r="AQ71" i="12"/>
  <c r="AQ72" i="12"/>
  <c r="AQ73" i="12"/>
  <c r="AQ74" i="12"/>
  <c r="AQ75" i="12"/>
  <c r="AQ76" i="12"/>
  <c r="AQ78" i="12"/>
  <c r="AQ79" i="12"/>
  <c r="AP16" i="12"/>
  <c r="AP17" i="12"/>
  <c r="AP20" i="12"/>
  <c r="AP21" i="12"/>
  <c r="AP23" i="12"/>
  <c r="AP25" i="12"/>
  <c r="AP26" i="12"/>
  <c r="AP27" i="12"/>
  <c r="AP29" i="12"/>
  <c r="AP30" i="12"/>
  <c r="AP31" i="12"/>
  <c r="AP32" i="12"/>
  <c r="AP33" i="12"/>
  <c r="AP35" i="12"/>
  <c r="AP36" i="12"/>
  <c r="AP37" i="12"/>
  <c r="AP38" i="12"/>
  <c r="AP39" i="12"/>
  <c r="AP40" i="12"/>
  <c r="AP41" i="12"/>
  <c r="AP43" i="12"/>
  <c r="AP44" i="12"/>
  <c r="AP45" i="12"/>
  <c r="AP47" i="12"/>
  <c r="AP48" i="12"/>
  <c r="AP49" i="12"/>
  <c r="AP50" i="12"/>
  <c r="AP52" i="12"/>
  <c r="AP53" i="12"/>
  <c r="AP55" i="12"/>
  <c r="AP56" i="12"/>
  <c r="AP57" i="12"/>
  <c r="AP58" i="12"/>
  <c r="AP59" i="12"/>
  <c r="AP61" i="12"/>
  <c r="AP62" i="12"/>
  <c r="AP64" i="12"/>
  <c r="AP65" i="12"/>
  <c r="AP66" i="12"/>
  <c r="AP69" i="12"/>
  <c r="AP70" i="12"/>
  <c r="AP71" i="12"/>
  <c r="AP72" i="12"/>
  <c r="AP73" i="12"/>
  <c r="AP74" i="12"/>
  <c r="AP75" i="12"/>
  <c r="AP76" i="12"/>
  <c r="AP78" i="12"/>
  <c r="AP79" i="12"/>
  <c r="AO16" i="12"/>
  <c r="AO17" i="12"/>
  <c r="AO20" i="12"/>
  <c r="AO21" i="12"/>
  <c r="AO23" i="12"/>
  <c r="AO25" i="12"/>
  <c r="AO26" i="12"/>
  <c r="AO27" i="12"/>
  <c r="AO29" i="12"/>
  <c r="AO30" i="12"/>
  <c r="AO31" i="12"/>
  <c r="AO32" i="12"/>
  <c r="AO33" i="12"/>
  <c r="AO35" i="12"/>
  <c r="AO36" i="12"/>
  <c r="AO37" i="12"/>
  <c r="AO38" i="12"/>
  <c r="AO39" i="12"/>
  <c r="AO40" i="12"/>
  <c r="AO41" i="12"/>
  <c r="AO43" i="12"/>
  <c r="AO44" i="12"/>
  <c r="AO45" i="12"/>
  <c r="AO47" i="12"/>
  <c r="AO48" i="12"/>
  <c r="AO49" i="12"/>
  <c r="AO50" i="12"/>
  <c r="AO53" i="12"/>
  <c r="AO55" i="12"/>
  <c r="AO56" i="12"/>
  <c r="AO57" i="12"/>
  <c r="AO58" i="12"/>
  <c r="AO59" i="12"/>
  <c r="AO61" i="12"/>
  <c r="AO62" i="12"/>
  <c r="AO64" i="12"/>
  <c r="AO65" i="12"/>
  <c r="AO66" i="12"/>
  <c r="AO69" i="12"/>
  <c r="AO70" i="12"/>
  <c r="AO71" i="12"/>
  <c r="AO72" i="12"/>
  <c r="AO73" i="12"/>
  <c r="AO74" i="12"/>
  <c r="AO75" i="12"/>
  <c r="AO76" i="12"/>
  <c r="AO78" i="12"/>
  <c r="AO79" i="12"/>
  <c r="AN16" i="12"/>
  <c r="AN17" i="12"/>
  <c r="AN20" i="12"/>
  <c r="AN21" i="12"/>
  <c r="AN23" i="12"/>
  <c r="AN25" i="12"/>
  <c r="AN26" i="12"/>
  <c r="AN27" i="12"/>
  <c r="AN29" i="12"/>
  <c r="AN30" i="12"/>
  <c r="AN31" i="12"/>
  <c r="AN32" i="12"/>
  <c r="AN33" i="12"/>
  <c r="AN35" i="12"/>
  <c r="AN36" i="12"/>
  <c r="AN37" i="12"/>
  <c r="AN38" i="12"/>
  <c r="AN39" i="12"/>
  <c r="AN40" i="12"/>
  <c r="AN41" i="12"/>
  <c r="AN43" i="12"/>
  <c r="AN44" i="12"/>
  <c r="AN45" i="12"/>
  <c r="AN47" i="12"/>
  <c r="AN48" i="12"/>
  <c r="AN49" i="12"/>
  <c r="AN50" i="12"/>
  <c r="AN53" i="12"/>
  <c r="AN55" i="12"/>
  <c r="AN56" i="12"/>
  <c r="AN57" i="12"/>
  <c r="AN58" i="12"/>
  <c r="AN59" i="12"/>
  <c r="AN61" i="12"/>
  <c r="AN62" i="12"/>
  <c r="AN64" i="12"/>
  <c r="AN65" i="12"/>
  <c r="AN66" i="12"/>
  <c r="AN69" i="12"/>
  <c r="AN70" i="12"/>
  <c r="AN71" i="12"/>
  <c r="AN72" i="12"/>
  <c r="AN73" i="12"/>
  <c r="AN74" i="12"/>
  <c r="AN75" i="12"/>
  <c r="AN76" i="12"/>
  <c r="AN78" i="12"/>
  <c r="AN79" i="12"/>
  <c r="AM16" i="12"/>
  <c r="AM17" i="12"/>
  <c r="AM20" i="12"/>
  <c r="AM21" i="12"/>
  <c r="AM23" i="12"/>
  <c r="AM25" i="12"/>
  <c r="AM26" i="12"/>
  <c r="AM27" i="12"/>
  <c r="AM29" i="12"/>
  <c r="AM30" i="12"/>
  <c r="AM31" i="12"/>
  <c r="AM32" i="12"/>
  <c r="AM33" i="12"/>
  <c r="AM35" i="12"/>
  <c r="AM36" i="12"/>
  <c r="AM37" i="12"/>
  <c r="AM38" i="12"/>
  <c r="AM39" i="12"/>
  <c r="AM40" i="12"/>
  <c r="AM41" i="12"/>
  <c r="AM43" i="12"/>
  <c r="AM44" i="12"/>
  <c r="AM45" i="12"/>
  <c r="AM47" i="12"/>
  <c r="AM48" i="12"/>
  <c r="AM49" i="12"/>
  <c r="AM50" i="12"/>
  <c r="AM53" i="12"/>
  <c r="AM55" i="12"/>
  <c r="AM56" i="12"/>
  <c r="AM57" i="12"/>
  <c r="AM58" i="12"/>
  <c r="AM59" i="12"/>
  <c r="AM61" i="12"/>
  <c r="AM62" i="12"/>
  <c r="AM64" i="12"/>
  <c r="AM65" i="12"/>
  <c r="AM66" i="12"/>
  <c r="AM69" i="12"/>
  <c r="AM70" i="12"/>
  <c r="AM71" i="12"/>
  <c r="AM72" i="12"/>
  <c r="AM73" i="12"/>
  <c r="AM74" i="12"/>
  <c r="AM75" i="12"/>
  <c r="AM76" i="12"/>
  <c r="AM78" i="12"/>
  <c r="AM79" i="12"/>
  <c r="AL16" i="12"/>
  <c r="AL17" i="12"/>
  <c r="AL20" i="12"/>
  <c r="AL21" i="12"/>
  <c r="AL23" i="12"/>
  <c r="AL25" i="12"/>
  <c r="AL26" i="12"/>
  <c r="AL27" i="12"/>
  <c r="AL29" i="12"/>
  <c r="AL30" i="12"/>
  <c r="AL31" i="12"/>
  <c r="AL32" i="12"/>
  <c r="AL33" i="12"/>
  <c r="AL35" i="12"/>
  <c r="AL36" i="12"/>
  <c r="AL37" i="12"/>
  <c r="AL38" i="12"/>
  <c r="AL39" i="12"/>
  <c r="AL40" i="12"/>
  <c r="AL41" i="12"/>
  <c r="AL43" i="12"/>
  <c r="AL44" i="12"/>
  <c r="AL45" i="12"/>
  <c r="AL47" i="12"/>
  <c r="AL48" i="12"/>
  <c r="AL49" i="12"/>
  <c r="AL50" i="12"/>
  <c r="AL53" i="12"/>
  <c r="AL55" i="12"/>
  <c r="AL56" i="12"/>
  <c r="AL57" i="12"/>
  <c r="AL58" i="12"/>
  <c r="AL59" i="12"/>
  <c r="AL61" i="12"/>
  <c r="AL62" i="12"/>
  <c r="AL64" i="12"/>
  <c r="AL65" i="12"/>
  <c r="AL66" i="12"/>
  <c r="AL69" i="12"/>
  <c r="AL70" i="12"/>
  <c r="AL71" i="12"/>
  <c r="AL72" i="12"/>
  <c r="AL73" i="12"/>
  <c r="AL74" i="12"/>
  <c r="AL75" i="12"/>
  <c r="AL76" i="12"/>
  <c r="AL78" i="12"/>
  <c r="AL79" i="12"/>
  <c r="AK16" i="12"/>
  <c r="AK17" i="12"/>
  <c r="AK20" i="12"/>
  <c r="AK21" i="12"/>
  <c r="AK23" i="12"/>
  <c r="AK25" i="12"/>
  <c r="AK26" i="12"/>
  <c r="AK27" i="12"/>
  <c r="AK29" i="12"/>
  <c r="AK30" i="12"/>
  <c r="AK31" i="12"/>
  <c r="AK32" i="12"/>
  <c r="AK33" i="12"/>
  <c r="AK35" i="12"/>
  <c r="AK36" i="12"/>
  <c r="AK37" i="12"/>
  <c r="AK38" i="12"/>
  <c r="AK39" i="12"/>
  <c r="AK40" i="12"/>
  <c r="AK41" i="12"/>
  <c r="AK43" i="12"/>
  <c r="AK44" i="12"/>
  <c r="AK45" i="12"/>
  <c r="AK47" i="12"/>
  <c r="AK48" i="12"/>
  <c r="AK49" i="12"/>
  <c r="AK50" i="12"/>
  <c r="AK53" i="12"/>
  <c r="AK55" i="12"/>
  <c r="AK56" i="12"/>
  <c r="AK57" i="12"/>
  <c r="AK58" i="12"/>
  <c r="AK59" i="12"/>
  <c r="AK61" i="12"/>
  <c r="AK62" i="12"/>
  <c r="AK64" i="12"/>
  <c r="AK65" i="12"/>
  <c r="AK66" i="12"/>
  <c r="AK69" i="12"/>
  <c r="AK70" i="12"/>
  <c r="AK71" i="12"/>
  <c r="AK72" i="12"/>
  <c r="AK73" i="12"/>
  <c r="AK74" i="12"/>
  <c r="AK75" i="12"/>
  <c r="AK76" i="12"/>
  <c r="AK78" i="12"/>
  <c r="AK79" i="12"/>
  <c r="AJ16" i="12"/>
  <c r="AJ17" i="12"/>
  <c r="AJ20" i="12"/>
  <c r="AJ21" i="12"/>
  <c r="AJ23" i="12"/>
  <c r="AJ25" i="12"/>
  <c r="AJ26" i="12"/>
  <c r="AJ27" i="12"/>
  <c r="AJ29" i="12"/>
  <c r="AJ30" i="12"/>
  <c r="AJ31" i="12"/>
  <c r="AJ32" i="12"/>
  <c r="AJ33" i="12"/>
  <c r="AJ35" i="12"/>
  <c r="AJ36" i="12"/>
  <c r="AJ37" i="12"/>
  <c r="AJ38" i="12"/>
  <c r="AJ39" i="12"/>
  <c r="AJ40" i="12"/>
  <c r="AJ41" i="12"/>
  <c r="AJ43" i="12"/>
  <c r="AJ44" i="12"/>
  <c r="AJ45" i="12"/>
  <c r="AJ47" i="12"/>
  <c r="AJ48" i="12"/>
  <c r="AJ49" i="12"/>
  <c r="AJ50" i="12"/>
  <c r="AJ53" i="12"/>
  <c r="AJ55" i="12"/>
  <c r="AJ56" i="12"/>
  <c r="AJ57" i="12"/>
  <c r="AJ58" i="12"/>
  <c r="AJ59" i="12"/>
  <c r="AJ61" i="12"/>
  <c r="AJ62" i="12"/>
  <c r="AJ64" i="12"/>
  <c r="AJ65" i="12"/>
  <c r="AJ66" i="12"/>
  <c r="AJ69" i="12"/>
  <c r="AJ70" i="12"/>
  <c r="AJ71" i="12"/>
  <c r="AJ72" i="12"/>
  <c r="AJ73" i="12"/>
  <c r="AJ74" i="12"/>
  <c r="AJ75" i="12"/>
  <c r="AJ76" i="12"/>
  <c r="AJ78" i="12"/>
  <c r="AJ79" i="12"/>
  <c r="AI16" i="12"/>
  <c r="AI17" i="12"/>
  <c r="AI20" i="12"/>
  <c r="AI21" i="12"/>
  <c r="AI23" i="12"/>
  <c r="AI25" i="12"/>
  <c r="AI26" i="12"/>
  <c r="AI27" i="12"/>
  <c r="AI29" i="12"/>
  <c r="AI30" i="12"/>
  <c r="AI31" i="12"/>
  <c r="AI32" i="12"/>
  <c r="AI33" i="12"/>
  <c r="AI35" i="12"/>
  <c r="AI36" i="12"/>
  <c r="AI37" i="12"/>
  <c r="AI38" i="12"/>
  <c r="AI39" i="12"/>
  <c r="AI40" i="12"/>
  <c r="AI41" i="12"/>
  <c r="AI43" i="12"/>
  <c r="AI44" i="12"/>
  <c r="AI45" i="12"/>
  <c r="AI47" i="12"/>
  <c r="AI48" i="12"/>
  <c r="AI49" i="12"/>
  <c r="AI50" i="12"/>
  <c r="AI53" i="12"/>
  <c r="AI55" i="12"/>
  <c r="AI56" i="12"/>
  <c r="AI57" i="12"/>
  <c r="AI58" i="12"/>
  <c r="AI59" i="12"/>
  <c r="AI61" i="12"/>
  <c r="AI62" i="12"/>
  <c r="AI64" i="12"/>
  <c r="AI65" i="12"/>
  <c r="AI66" i="12"/>
  <c r="AI69" i="12"/>
  <c r="AI70" i="12"/>
  <c r="AI71" i="12"/>
  <c r="AI72" i="12"/>
  <c r="AI73" i="12"/>
  <c r="AI74" i="12"/>
  <c r="AI75" i="12"/>
  <c r="AI76" i="12"/>
  <c r="AI78" i="12"/>
  <c r="AI79" i="12"/>
  <c r="AH16" i="12"/>
  <c r="AH17" i="12"/>
  <c r="AH20" i="12"/>
  <c r="AH21" i="12"/>
  <c r="AH23" i="12"/>
  <c r="AH25" i="12"/>
  <c r="AH26" i="12"/>
  <c r="AH27" i="12"/>
  <c r="AH29" i="12"/>
  <c r="AH30" i="12"/>
  <c r="AH31" i="12"/>
  <c r="AH32" i="12"/>
  <c r="AH33" i="12"/>
  <c r="AH35" i="12"/>
  <c r="AH36" i="12"/>
  <c r="AH37" i="12"/>
  <c r="AH38" i="12"/>
  <c r="AH39" i="12"/>
  <c r="AH40" i="12"/>
  <c r="AH41" i="12"/>
  <c r="AH43" i="12"/>
  <c r="AH44" i="12"/>
  <c r="AH45" i="12"/>
  <c r="AH47" i="12"/>
  <c r="AH48" i="12"/>
  <c r="AH49" i="12"/>
  <c r="AH50" i="12"/>
  <c r="AH52" i="12"/>
  <c r="AH53" i="12"/>
  <c r="AH55" i="12"/>
  <c r="AH56" i="12"/>
  <c r="AH57" i="12"/>
  <c r="AH58" i="12"/>
  <c r="AH59" i="12"/>
  <c r="AH61" i="12"/>
  <c r="AH62" i="12"/>
  <c r="AH64" i="12"/>
  <c r="AH65" i="12"/>
  <c r="AH66" i="12"/>
  <c r="AH69" i="12"/>
  <c r="AH70" i="12"/>
  <c r="AH71" i="12"/>
  <c r="AH72" i="12"/>
  <c r="AH73" i="12"/>
  <c r="AH74" i="12"/>
  <c r="AH75" i="12"/>
  <c r="AH76" i="12"/>
  <c r="AH78" i="12"/>
  <c r="AH79" i="12"/>
  <c r="BA16" i="11"/>
  <c r="BA18" i="11"/>
  <c r="BA19" i="11"/>
  <c r="BA22" i="11"/>
  <c r="BA23" i="11"/>
  <c r="BA25" i="11"/>
  <c r="BA26" i="11"/>
  <c r="BA27" i="11"/>
  <c r="BA28" i="11"/>
  <c r="BA30" i="11"/>
  <c r="BA31" i="11"/>
  <c r="BA32" i="11"/>
  <c r="BA34" i="11"/>
  <c r="BA35" i="11"/>
  <c r="BA36" i="11"/>
  <c r="BA37" i="11"/>
  <c r="BA39" i="11"/>
  <c r="BA40" i="11"/>
  <c r="BA42" i="11"/>
  <c r="BA43" i="11"/>
  <c r="BA44" i="11"/>
  <c r="BA45" i="11"/>
  <c r="BA46" i="11"/>
  <c r="BA47" i="11"/>
  <c r="BA49" i="11"/>
  <c r="BA50" i="11"/>
  <c r="BA51" i="11"/>
  <c r="BA52" i="11"/>
  <c r="BA53" i="11"/>
  <c r="BA54" i="11"/>
  <c r="BA55" i="11"/>
  <c r="BA57" i="11"/>
  <c r="BA58" i="11"/>
  <c r="BA59" i="11"/>
  <c r="BA60" i="11"/>
  <c r="BA61" i="11"/>
  <c r="BA63" i="11"/>
  <c r="BA64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AZ16" i="11"/>
  <c r="AZ18" i="11"/>
  <c r="AZ19" i="11"/>
  <c r="AZ21" i="11"/>
  <c r="AZ22" i="11"/>
  <c r="AZ23" i="11"/>
  <c r="AZ25" i="11"/>
  <c r="AZ26" i="11"/>
  <c r="AZ27" i="11"/>
  <c r="AZ28" i="11"/>
  <c r="AZ30" i="11"/>
  <c r="AZ31" i="11"/>
  <c r="AZ32" i="11"/>
  <c r="AZ34" i="11"/>
  <c r="AZ35" i="11"/>
  <c r="AZ36" i="11"/>
  <c r="AZ37" i="11"/>
  <c r="AZ39" i="11"/>
  <c r="AZ40" i="11"/>
  <c r="AZ42" i="11"/>
  <c r="AZ43" i="11"/>
  <c r="AZ44" i="11"/>
  <c r="AZ45" i="11"/>
  <c r="AZ46" i="11"/>
  <c r="AZ47" i="11"/>
  <c r="AZ49" i="11"/>
  <c r="AZ50" i="11"/>
  <c r="AZ51" i="11"/>
  <c r="AZ52" i="11"/>
  <c r="AZ53" i="11"/>
  <c r="AZ54" i="11"/>
  <c r="AZ55" i="11"/>
  <c r="AZ57" i="11"/>
  <c r="AZ58" i="11"/>
  <c r="AZ59" i="11"/>
  <c r="AZ60" i="11"/>
  <c r="AZ61" i="11"/>
  <c r="AZ63" i="11"/>
  <c r="AZ64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Y16" i="11"/>
  <c r="AY18" i="11"/>
  <c r="AY19" i="11"/>
  <c r="AY22" i="11"/>
  <c r="AY23" i="11"/>
  <c r="AY25" i="11"/>
  <c r="AY26" i="11"/>
  <c r="AY27" i="11"/>
  <c r="AY28" i="11"/>
  <c r="AY30" i="11"/>
  <c r="AY31" i="11"/>
  <c r="AY32" i="11"/>
  <c r="AY34" i="11"/>
  <c r="AY35" i="11"/>
  <c r="AY36" i="11"/>
  <c r="AY37" i="11"/>
  <c r="AY39" i="11"/>
  <c r="AY40" i="11"/>
  <c r="AY42" i="11"/>
  <c r="AY43" i="11"/>
  <c r="AY44" i="11"/>
  <c r="AY45" i="11"/>
  <c r="AY46" i="11"/>
  <c r="AY47" i="11"/>
  <c r="AY49" i="11"/>
  <c r="AY50" i="11"/>
  <c r="AY51" i="11"/>
  <c r="AY52" i="11"/>
  <c r="AY53" i="11"/>
  <c r="AY54" i="11"/>
  <c r="AY55" i="11"/>
  <c r="AY57" i="11"/>
  <c r="AY58" i="11"/>
  <c r="AY59" i="11"/>
  <c r="AY60" i="11"/>
  <c r="AY61" i="11"/>
  <c r="AY63" i="11"/>
  <c r="AY64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X16" i="11"/>
  <c r="AX18" i="11"/>
  <c r="AX19" i="11"/>
  <c r="AX22" i="11"/>
  <c r="AX23" i="11"/>
  <c r="AX25" i="11"/>
  <c r="AX26" i="11"/>
  <c r="AX27" i="11"/>
  <c r="AX28" i="11"/>
  <c r="AX30" i="11"/>
  <c r="AX31" i="11"/>
  <c r="AX32" i="11"/>
  <c r="AX34" i="11"/>
  <c r="AX35" i="11"/>
  <c r="AX36" i="11"/>
  <c r="AX37" i="11"/>
  <c r="AX39" i="11"/>
  <c r="AX40" i="11"/>
  <c r="AX42" i="11"/>
  <c r="AX43" i="11"/>
  <c r="AX44" i="11"/>
  <c r="AX45" i="11"/>
  <c r="AX46" i="11"/>
  <c r="AX47" i="11"/>
  <c r="AX49" i="11"/>
  <c r="AX50" i="11"/>
  <c r="AX51" i="11"/>
  <c r="AX52" i="11"/>
  <c r="AX53" i="11"/>
  <c r="AX54" i="11"/>
  <c r="AX55" i="11"/>
  <c r="AX57" i="11"/>
  <c r="AX58" i="11"/>
  <c r="AX59" i="11"/>
  <c r="AX60" i="11"/>
  <c r="AX61" i="11"/>
  <c r="AX63" i="11"/>
  <c r="AX64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W16" i="11"/>
  <c r="AW18" i="11"/>
  <c r="AW19" i="11"/>
  <c r="AW22" i="11"/>
  <c r="AW23" i="11"/>
  <c r="AW25" i="11"/>
  <c r="AW26" i="11"/>
  <c r="AW27" i="11"/>
  <c r="AW28" i="11"/>
  <c r="AW30" i="11"/>
  <c r="AW31" i="11"/>
  <c r="AW32" i="11"/>
  <c r="AW34" i="11"/>
  <c r="AW35" i="11"/>
  <c r="AW36" i="11"/>
  <c r="AW37" i="11"/>
  <c r="AW39" i="11"/>
  <c r="AW40" i="11"/>
  <c r="AW42" i="11"/>
  <c r="AW43" i="11"/>
  <c r="AW44" i="11"/>
  <c r="AW45" i="11"/>
  <c r="AW46" i="11"/>
  <c r="AW47" i="11"/>
  <c r="AW49" i="11"/>
  <c r="AW50" i="11"/>
  <c r="AW51" i="11"/>
  <c r="AW52" i="11"/>
  <c r="AW53" i="11"/>
  <c r="AW54" i="11"/>
  <c r="AW55" i="11"/>
  <c r="AW57" i="11"/>
  <c r="AW58" i="11"/>
  <c r="AW59" i="11"/>
  <c r="AW60" i="11"/>
  <c r="AW61" i="11"/>
  <c r="AW63" i="11"/>
  <c r="AW64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V16" i="11"/>
  <c r="AV18" i="11"/>
  <c r="AV19" i="11"/>
  <c r="AV21" i="11"/>
  <c r="AV22" i="11"/>
  <c r="AV23" i="11"/>
  <c r="AV25" i="11"/>
  <c r="AV26" i="11"/>
  <c r="AV27" i="11"/>
  <c r="AV28" i="11"/>
  <c r="AV30" i="11"/>
  <c r="AV31" i="11"/>
  <c r="AV32" i="11"/>
  <c r="AV34" i="11"/>
  <c r="AV35" i="11"/>
  <c r="AV36" i="11"/>
  <c r="AV37" i="11"/>
  <c r="AV39" i="11"/>
  <c r="AV40" i="11"/>
  <c r="AV42" i="11"/>
  <c r="AV43" i="11"/>
  <c r="AV44" i="11"/>
  <c r="AV45" i="11"/>
  <c r="AV46" i="11"/>
  <c r="AV47" i="11"/>
  <c r="AV49" i="11"/>
  <c r="AV50" i="11"/>
  <c r="AV51" i="11"/>
  <c r="AV52" i="11"/>
  <c r="AV53" i="11"/>
  <c r="AV54" i="11"/>
  <c r="AV55" i="11"/>
  <c r="AV57" i="11"/>
  <c r="AV58" i="11"/>
  <c r="AV59" i="11"/>
  <c r="AV60" i="11"/>
  <c r="AV61" i="11"/>
  <c r="AV63" i="11"/>
  <c r="AV64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U16" i="11"/>
  <c r="AU18" i="11"/>
  <c r="AU19" i="11"/>
  <c r="AU22" i="11"/>
  <c r="AU23" i="11"/>
  <c r="AU25" i="11"/>
  <c r="AU26" i="11"/>
  <c r="AU27" i="11"/>
  <c r="AU28" i="11"/>
  <c r="AU30" i="11"/>
  <c r="AU31" i="11"/>
  <c r="AU32" i="11"/>
  <c r="AU34" i="11"/>
  <c r="AU35" i="11"/>
  <c r="AU36" i="11"/>
  <c r="AU37" i="11"/>
  <c r="AU39" i="11"/>
  <c r="AU40" i="11"/>
  <c r="AU42" i="11"/>
  <c r="AU43" i="11"/>
  <c r="AU44" i="11"/>
  <c r="AU45" i="11"/>
  <c r="AU46" i="11"/>
  <c r="AU47" i="11"/>
  <c r="AU49" i="11"/>
  <c r="AU50" i="11"/>
  <c r="AU51" i="11"/>
  <c r="AU52" i="11"/>
  <c r="AU53" i="11"/>
  <c r="AU54" i="11"/>
  <c r="AU55" i="11"/>
  <c r="AU57" i="11"/>
  <c r="AU58" i="11"/>
  <c r="AU59" i="11"/>
  <c r="AU60" i="11"/>
  <c r="AU61" i="11"/>
  <c r="AU63" i="11"/>
  <c r="AU64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T16" i="11"/>
  <c r="AT18" i="11"/>
  <c r="AT19" i="11"/>
  <c r="AT22" i="11"/>
  <c r="AT23" i="11"/>
  <c r="AT25" i="11"/>
  <c r="AT26" i="11"/>
  <c r="AT27" i="11"/>
  <c r="AT28" i="11"/>
  <c r="AT30" i="11"/>
  <c r="AT31" i="11"/>
  <c r="AT32" i="11"/>
  <c r="AT34" i="11"/>
  <c r="AT35" i="11"/>
  <c r="AT36" i="11"/>
  <c r="AT37" i="11"/>
  <c r="AT39" i="11"/>
  <c r="AT40" i="11"/>
  <c r="AT42" i="11"/>
  <c r="AT43" i="11"/>
  <c r="AT44" i="11"/>
  <c r="AT45" i="11"/>
  <c r="AT46" i="11"/>
  <c r="AT47" i="11"/>
  <c r="AT49" i="11"/>
  <c r="AT50" i="11"/>
  <c r="AT51" i="11"/>
  <c r="AT52" i="11"/>
  <c r="AT53" i="11"/>
  <c r="AT54" i="11"/>
  <c r="AT55" i="11"/>
  <c r="AT57" i="11"/>
  <c r="AT58" i="11"/>
  <c r="AT59" i="11"/>
  <c r="AT60" i="11"/>
  <c r="AT61" i="11"/>
  <c r="AT63" i="11"/>
  <c r="AT64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S16" i="11"/>
  <c r="AS18" i="11"/>
  <c r="AS19" i="11"/>
  <c r="AS22" i="11"/>
  <c r="AS23" i="11"/>
  <c r="AS25" i="11"/>
  <c r="AS26" i="11"/>
  <c r="AS27" i="11"/>
  <c r="AS28" i="11"/>
  <c r="AS30" i="11"/>
  <c r="AS31" i="11"/>
  <c r="AS32" i="11"/>
  <c r="AS34" i="11"/>
  <c r="AS35" i="11"/>
  <c r="AS36" i="11"/>
  <c r="AS37" i="11"/>
  <c r="AS39" i="11"/>
  <c r="AS40" i="11"/>
  <c r="AS42" i="11"/>
  <c r="AS43" i="11"/>
  <c r="AS44" i="11"/>
  <c r="AS45" i="11"/>
  <c r="AS46" i="11"/>
  <c r="AS47" i="11"/>
  <c r="AS49" i="11"/>
  <c r="AS50" i="11"/>
  <c r="AS51" i="11"/>
  <c r="AS52" i="11"/>
  <c r="AS53" i="11"/>
  <c r="AS54" i="11"/>
  <c r="AS55" i="11"/>
  <c r="AS57" i="11"/>
  <c r="AS58" i="11"/>
  <c r="AS59" i="11"/>
  <c r="AS60" i="11"/>
  <c r="AS61" i="11"/>
  <c r="AS63" i="11"/>
  <c r="AS64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R16" i="11"/>
  <c r="AR18" i="11"/>
  <c r="AR19" i="11"/>
  <c r="AR21" i="11"/>
  <c r="AR22" i="11"/>
  <c r="AR23" i="11"/>
  <c r="AR25" i="11"/>
  <c r="AR26" i="11"/>
  <c r="AR27" i="11"/>
  <c r="AR28" i="11"/>
  <c r="AR30" i="11"/>
  <c r="AR31" i="11"/>
  <c r="AR32" i="11"/>
  <c r="AR34" i="11"/>
  <c r="AR35" i="11"/>
  <c r="AR36" i="11"/>
  <c r="AR37" i="11"/>
  <c r="AR39" i="11"/>
  <c r="AR40" i="11"/>
  <c r="AR42" i="11"/>
  <c r="AR43" i="11"/>
  <c r="AR44" i="11"/>
  <c r="AR45" i="11"/>
  <c r="AR46" i="11"/>
  <c r="AR47" i="11"/>
  <c r="AR49" i="11"/>
  <c r="AR50" i="11"/>
  <c r="AR51" i="11"/>
  <c r="AR52" i="11"/>
  <c r="AR53" i="11"/>
  <c r="AR54" i="11"/>
  <c r="AR55" i="11"/>
  <c r="AR57" i="11"/>
  <c r="AR58" i="11"/>
  <c r="AR59" i="11"/>
  <c r="AR60" i="11"/>
  <c r="AR61" i="11"/>
  <c r="AR63" i="11"/>
  <c r="AR64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Q16" i="11"/>
  <c r="AQ18" i="11"/>
  <c r="AQ19" i="11"/>
  <c r="AQ22" i="11"/>
  <c r="AQ23" i="11"/>
  <c r="AQ25" i="11"/>
  <c r="AQ26" i="11"/>
  <c r="AQ27" i="11"/>
  <c r="AQ28" i="11"/>
  <c r="AQ30" i="11"/>
  <c r="AQ31" i="11"/>
  <c r="AQ32" i="11"/>
  <c r="AQ34" i="11"/>
  <c r="AQ35" i="11"/>
  <c r="AQ36" i="11"/>
  <c r="AQ37" i="11"/>
  <c r="AQ39" i="11"/>
  <c r="AQ40" i="11"/>
  <c r="AQ42" i="11"/>
  <c r="AQ43" i="11"/>
  <c r="AQ44" i="11"/>
  <c r="AQ45" i="11"/>
  <c r="AQ46" i="11"/>
  <c r="AQ47" i="11"/>
  <c r="AQ49" i="11"/>
  <c r="AQ50" i="11"/>
  <c r="AQ51" i="11"/>
  <c r="AQ52" i="11"/>
  <c r="AQ53" i="11"/>
  <c r="AQ54" i="11"/>
  <c r="AQ55" i="11"/>
  <c r="AQ57" i="11"/>
  <c r="AQ58" i="11"/>
  <c r="AQ59" i="11"/>
  <c r="AQ60" i="11"/>
  <c r="AQ61" i="11"/>
  <c r="AQ63" i="11"/>
  <c r="AQ64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P16" i="11"/>
  <c r="AP18" i="11"/>
  <c r="AP19" i="11"/>
  <c r="AP22" i="11"/>
  <c r="AP23" i="11"/>
  <c r="AP25" i="11"/>
  <c r="AP26" i="11"/>
  <c r="AP27" i="11"/>
  <c r="AP28" i="11"/>
  <c r="AP30" i="11"/>
  <c r="AP31" i="11"/>
  <c r="AP32" i="11"/>
  <c r="AP34" i="11"/>
  <c r="AP35" i="11"/>
  <c r="AP36" i="11"/>
  <c r="AP37" i="11"/>
  <c r="AP39" i="11"/>
  <c r="AP40" i="11"/>
  <c r="AP42" i="11"/>
  <c r="AP43" i="11"/>
  <c r="AP44" i="11"/>
  <c r="AP45" i="11"/>
  <c r="AP46" i="11"/>
  <c r="AP47" i="11"/>
  <c r="AP49" i="11"/>
  <c r="AP50" i="11"/>
  <c r="AP51" i="11"/>
  <c r="AP52" i="11"/>
  <c r="AP53" i="11"/>
  <c r="AP54" i="11"/>
  <c r="AP55" i="11"/>
  <c r="AP57" i="11"/>
  <c r="AP58" i="11"/>
  <c r="AP59" i="11"/>
  <c r="AP60" i="11"/>
  <c r="AP61" i="11"/>
  <c r="AP63" i="11"/>
  <c r="AP64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O16" i="11"/>
  <c r="AO18" i="11"/>
  <c r="AO19" i="11"/>
  <c r="AO22" i="11"/>
  <c r="AO23" i="11"/>
  <c r="AO25" i="11"/>
  <c r="AO26" i="11"/>
  <c r="AO27" i="11"/>
  <c r="AO28" i="11"/>
  <c r="AO30" i="11"/>
  <c r="AO31" i="11"/>
  <c r="AO32" i="11"/>
  <c r="AO34" i="11"/>
  <c r="AO35" i="11"/>
  <c r="AO36" i="11"/>
  <c r="AO37" i="11"/>
  <c r="AO39" i="11"/>
  <c r="AO40" i="11"/>
  <c r="AO42" i="11"/>
  <c r="AO43" i="11"/>
  <c r="AO44" i="11"/>
  <c r="AO45" i="11"/>
  <c r="AO46" i="11"/>
  <c r="AO47" i="11"/>
  <c r="AO49" i="11"/>
  <c r="AO50" i="11"/>
  <c r="AO51" i="11"/>
  <c r="AO52" i="11"/>
  <c r="AO53" i="11"/>
  <c r="AO54" i="11"/>
  <c r="AO55" i="11"/>
  <c r="AO57" i="11"/>
  <c r="AO58" i="11"/>
  <c r="AO59" i="11"/>
  <c r="AO60" i="11"/>
  <c r="AO61" i="11"/>
  <c r="AO63" i="11"/>
  <c r="AO64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N16" i="11"/>
  <c r="AN18" i="11"/>
  <c r="AN19" i="11"/>
  <c r="AN21" i="11"/>
  <c r="AN22" i="11"/>
  <c r="AN23" i="11"/>
  <c r="AN25" i="11"/>
  <c r="AN26" i="11"/>
  <c r="AN27" i="11"/>
  <c r="AN28" i="11"/>
  <c r="AN30" i="11"/>
  <c r="AN31" i="11"/>
  <c r="AN32" i="11"/>
  <c r="AN34" i="11"/>
  <c r="AN35" i="11"/>
  <c r="AN36" i="11"/>
  <c r="AN37" i="11"/>
  <c r="AN39" i="11"/>
  <c r="AN40" i="11"/>
  <c r="AN42" i="11"/>
  <c r="AN43" i="11"/>
  <c r="AN44" i="11"/>
  <c r="AN45" i="11"/>
  <c r="AN46" i="11"/>
  <c r="AN47" i="11"/>
  <c r="AN49" i="11"/>
  <c r="AN50" i="11"/>
  <c r="AN51" i="11"/>
  <c r="AN52" i="11"/>
  <c r="AN53" i="11"/>
  <c r="AN54" i="11"/>
  <c r="AN55" i="11"/>
  <c r="AN57" i="11"/>
  <c r="AN58" i="11"/>
  <c r="AN59" i="11"/>
  <c r="AN60" i="11"/>
  <c r="AN61" i="11"/>
  <c r="AN63" i="11"/>
  <c r="AN64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M16" i="11"/>
  <c r="AM18" i="11"/>
  <c r="AM19" i="11"/>
  <c r="AM22" i="11"/>
  <c r="AM23" i="11"/>
  <c r="AM25" i="11"/>
  <c r="AM26" i="11"/>
  <c r="AM27" i="11"/>
  <c r="AM28" i="11"/>
  <c r="AM30" i="11"/>
  <c r="AM31" i="11"/>
  <c r="AM32" i="11"/>
  <c r="AM34" i="11"/>
  <c r="AM35" i="11"/>
  <c r="AM36" i="11"/>
  <c r="AM37" i="11"/>
  <c r="AM39" i="11"/>
  <c r="AM40" i="11"/>
  <c r="AM42" i="11"/>
  <c r="AM43" i="11"/>
  <c r="AM44" i="11"/>
  <c r="AM45" i="11"/>
  <c r="AM46" i="11"/>
  <c r="AM47" i="11"/>
  <c r="AM49" i="11"/>
  <c r="AM50" i="11"/>
  <c r="AM51" i="11"/>
  <c r="AM52" i="11"/>
  <c r="AM53" i="11"/>
  <c r="AM54" i="11"/>
  <c r="AM55" i="11"/>
  <c r="AM57" i="11"/>
  <c r="AM58" i="11"/>
  <c r="AM59" i="11"/>
  <c r="AM60" i="11"/>
  <c r="AM61" i="11"/>
  <c r="AM63" i="11"/>
  <c r="AM64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L16" i="11"/>
  <c r="AL18" i="11"/>
  <c r="AL19" i="11"/>
  <c r="AL22" i="11"/>
  <c r="AL23" i="11"/>
  <c r="AL24" i="11"/>
  <c r="AL25" i="11"/>
  <c r="AL26" i="11"/>
  <c r="AL27" i="11"/>
  <c r="AL28" i="11"/>
  <c r="AL30" i="11"/>
  <c r="AL31" i="11"/>
  <c r="AL32" i="11"/>
  <c r="AL33" i="11"/>
  <c r="AL34" i="11"/>
  <c r="AL35" i="11"/>
  <c r="AL36" i="11"/>
  <c r="AL37" i="11"/>
  <c r="AL39" i="11"/>
  <c r="AL40" i="11"/>
  <c r="AL42" i="11"/>
  <c r="AL43" i="11"/>
  <c r="AL44" i="11"/>
  <c r="AL45" i="11"/>
  <c r="AL46" i="11"/>
  <c r="AL47" i="11"/>
  <c r="AL49" i="11"/>
  <c r="AL50" i="11"/>
  <c r="AL51" i="11"/>
  <c r="AL52" i="11"/>
  <c r="AL53" i="11"/>
  <c r="AL54" i="11"/>
  <c r="AL55" i="11"/>
  <c r="AL57" i="11"/>
  <c r="AL58" i="11"/>
  <c r="AL59" i="11"/>
  <c r="AL60" i="11"/>
  <c r="AL61" i="11"/>
  <c r="AL63" i="11"/>
  <c r="AL64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K16" i="11"/>
  <c r="AK18" i="11"/>
  <c r="AK19" i="11"/>
  <c r="AK22" i="11"/>
  <c r="AK23" i="11"/>
  <c r="AK25" i="11"/>
  <c r="AK26" i="11"/>
  <c r="AK27" i="11"/>
  <c r="AK28" i="11"/>
  <c r="AK30" i="11"/>
  <c r="AK31" i="11"/>
  <c r="AK32" i="11"/>
  <c r="AK34" i="11"/>
  <c r="AK35" i="11"/>
  <c r="AK36" i="11"/>
  <c r="AK37" i="11"/>
  <c r="AK39" i="11"/>
  <c r="AK40" i="11"/>
  <c r="AK42" i="11"/>
  <c r="AK43" i="11"/>
  <c r="AK44" i="11"/>
  <c r="AK45" i="11"/>
  <c r="AK46" i="11"/>
  <c r="AK47" i="11"/>
  <c r="AK49" i="11"/>
  <c r="AK50" i="11"/>
  <c r="AK51" i="11"/>
  <c r="AK52" i="11"/>
  <c r="AK53" i="11"/>
  <c r="AK54" i="11"/>
  <c r="AK55" i="11"/>
  <c r="AK57" i="11"/>
  <c r="AK58" i="11"/>
  <c r="AK59" i="11"/>
  <c r="AK60" i="11"/>
  <c r="AK61" i="11"/>
  <c r="AK63" i="11"/>
  <c r="AK64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J16" i="11"/>
  <c r="AJ18" i="11"/>
  <c r="AJ19" i="11"/>
  <c r="AJ21" i="11"/>
  <c r="AJ22" i="11"/>
  <c r="AJ23" i="11"/>
  <c r="AJ25" i="11"/>
  <c r="AJ26" i="11"/>
  <c r="AJ27" i="11"/>
  <c r="AJ28" i="11"/>
  <c r="AJ30" i="11"/>
  <c r="AJ31" i="11"/>
  <c r="AJ32" i="11"/>
  <c r="AJ34" i="11"/>
  <c r="AJ35" i="11"/>
  <c r="AJ36" i="11"/>
  <c r="AJ37" i="11"/>
  <c r="AJ39" i="11"/>
  <c r="AJ40" i="11"/>
  <c r="AJ42" i="11"/>
  <c r="AJ43" i="11"/>
  <c r="AJ44" i="11"/>
  <c r="AJ45" i="11"/>
  <c r="AJ46" i="11"/>
  <c r="AJ47" i="11"/>
  <c r="AJ49" i="11"/>
  <c r="AJ50" i="11"/>
  <c r="AJ51" i="11"/>
  <c r="AJ52" i="11"/>
  <c r="AJ53" i="11"/>
  <c r="AJ54" i="11"/>
  <c r="AJ55" i="11"/>
  <c r="AJ57" i="11"/>
  <c r="AJ58" i="11"/>
  <c r="AJ59" i="11"/>
  <c r="AJ60" i="11"/>
  <c r="AJ61" i="11"/>
  <c r="AJ63" i="11"/>
  <c r="AJ64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I16" i="11"/>
  <c r="AI18" i="11"/>
  <c r="AI19" i="11"/>
  <c r="AI22" i="11"/>
  <c r="AI23" i="11"/>
  <c r="AI25" i="11"/>
  <c r="AI26" i="11"/>
  <c r="AI27" i="11"/>
  <c r="AI28" i="11"/>
  <c r="AI30" i="11"/>
  <c r="AI31" i="11"/>
  <c r="AI32" i="11"/>
  <c r="AI34" i="11"/>
  <c r="AI35" i="11"/>
  <c r="AI36" i="11"/>
  <c r="AI37" i="11"/>
  <c r="AI39" i="11"/>
  <c r="AI40" i="11"/>
  <c r="AI42" i="11"/>
  <c r="AI43" i="11"/>
  <c r="AI44" i="11"/>
  <c r="AI45" i="11"/>
  <c r="AI46" i="11"/>
  <c r="AI47" i="11"/>
  <c r="AI49" i="11"/>
  <c r="AI50" i="11"/>
  <c r="AI51" i="11"/>
  <c r="AI52" i="11"/>
  <c r="AI53" i="11"/>
  <c r="AI54" i="11"/>
  <c r="AI55" i="11"/>
  <c r="AI57" i="11"/>
  <c r="AI58" i="11"/>
  <c r="AI59" i="11"/>
  <c r="AI60" i="11"/>
  <c r="AI61" i="11"/>
  <c r="AI63" i="11"/>
  <c r="AI64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H16" i="11"/>
  <c r="AH18" i="11"/>
  <c r="AH19" i="11"/>
  <c r="AH22" i="11"/>
  <c r="AH23" i="11"/>
  <c r="AH25" i="11"/>
  <c r="AH26" i="11"/>
  <c r="AH27" i="11"/>
  <c r="AH28" i="11"/>
  <c r="AH30" i="11"/>
  <c r="AH31" i="11"/>
  <c r="AH32" i="11"/>
  <c r="AH34" i="11"/>
  <c r="AH35" i="11"/>
  <c r="AH36" i="11"/>
  <c r="AH37" i="11"/>
  <c r="AH39" i="11"/>
  <c r="AH40" i="11"/>
  <c r="AH42" i="11"/>
  <c r="AH43" i="11"/>
  <c r="AH44" i="11"/>
  <c r="AH45" i="11"/>
  <c r="AH46" i="11"/>
  <c r="AH47" i="11"/>
  <c r="AH49" i="11"/>
  <c r="AH50" i="11"/>
  <c r="AH51" i="11"/>
  <c r="AH52" i="11"/>
  <c r="AH53" i="11"/>
  <c r="AH54" i="11"/>
  <c r="AH55" i="11"/>
  <c r="AH57" i="11"/>
  <c r="AH58" i="11"/>
  <c r="AH59" i="11"/>
  <c r="AH60" i="11"/>
  <c r="AH61" i="11"/>
  <c r="AH63" i="11"/>
  <c r="AH64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BA16" i="10"/>
  <c r="BA17" i="10"/>
  <c r="BA18" i="10"/>
  <c r="BA19" i="10"/>
  <c r="BA20" i="10"/>
  <c r="BA22" i="10"/>
  <c r="BA23" i="10"/>
  <c r="BA24" i="10"/>
  <c r="BA26" i="10"/>
  <c r="BA27" i="10"/>
  <c r="BA28" i="10"/>
  <c r="BA29" i="10"/>
  <c r="BA30" i="10"/>
  <c r="BA32" i="10"/>
  <c r="BA33" i="10"/>
  <c r="BA35" i="10"/>
  <c r="BA37" i="10"/>
  <c r="BA38" i="10"/>
  <c r="BA39" i="10"/>
  <c r="BA40" i="10"/>
  <c r="BA41" i="10"/>
  <c r="BA42" i="10"/>
  <c r="BA44" i="10"/>
  <c r="BA45" i="10"/>
  <c r="BA46" i="10"/>
  <c r="BA47" i="10"/>
  <c r="BA50" i="10"/>
  <c r="BA51" i="10"/>
  <c r="BA52" i="10"/>
  <c r="BA53" i="10"/>
  <c r="BA54" i="10"/>
  <c r="BA55" i="10"/>
  <c r="BA56" i="10"/>
  <c r="BA57" i="10"/>
  <c r="BA59" i="10"/>
  <c r="BA60" i="10"/>
  <c r="BA61" i="10"/>
  <c r="BA62" i="10"/>
  <c r="BA63" i="10"/>
  <c r="BA64" i="10"/>
  <c r="BA65" i="10"/>
  <c r="BA66" i="10"/>
  <c r="BA67" i="10"/>
  <c r="BA68" i="10"/>
  <c r="BA69" i="10"/>
  <c r="BA70" i="10"/>
  <c r="BA72" i="10"/>
  <c r="BA73" i="10"/>
  <c r="BA74" i="10"/>
  <c r="BA75" i="10"/>
  <c r="BA76" i="10"/>
  <c r="BA77" i="10"/>
  <c r="BA78" i="10"/>
  <c r="BA79" i="10"/>
  <c r="BA80" i="10"/>
  <c r="AZ16" i="10"/>
  <c r="AZ17" i="10"/>
  <c r="AZ18" i="10"/>
  <c r="AZ19" i="10"/>
  <c r="AZ20" i="10"/>
  <c r="AZ22" i="10"/>
  <c r="AZ23" i="10"/>
  <c r="AZ24" i="10"/>
  <c r="AZ25" i="10"/>
  <c r="AZ27" i="10"/>
  <c r="AZ28" i="10"/>
  <c r="AZ29" i="10"/>
  <c r="AZ30" i="10"/>
  <c r="AZ31" i="10"/>
  <c r="AZ32" i="10"/>
  <c r="AZ33" i="10"/>
  <c r="AZ35" i="10"/>
  <c r="AZ36" i="10"/>
  <c r="AZ37" i="10"/>
  <c r="AZ38" i="10"/>
  <c r="AZ39" i="10"/>
  <c r="AZ40" i="10"/>
  <c r="AZ41" i="10"/>
  <c r="AZ42" i="10"/>
  <c r="AZ44" i="10"/>
  <c r="AZ45" i="10"/>
  <c r="AZ46" i="10"/>
  <c r="AZ47" i="10"/>
  <c r="AZ50" i="10"/>
  <c r="AZ51" i="10"/>
  <c r="AZ52" i="10"/>
  <c r="AZ53" i="10"/>
  <c r="AZ54" i="10"/>
  <c r="AZ55" i="10"/>
  <c r="AZ56" i="10"/>
  <c r="AZ57" i="10"/>
  <c r="AZ59" i="10"/>
  <c r="AZ60" i="10"/>
  <c r="AZ61" i="10"/>
  <c r="AZ62" i="10"/>
  <c r="AZ63" i="10"/>
  <c r="AZ64" i="10"/>
  <c r="AZ65" i="10"/>
  <c r="AZ66" i="10"/>
  <c r="AZ67" i="10"/>
  <c r="AZ68" i="10"/>
  <c r="AZ69" i="10"/>
  <c r="AZ70" i="10"/>
  <c r="AZ72" i="10"/>
  <c r="AZ73" i="10"/>
  <c r="AZ74" i="10"/>
  <c r="AZ75" i="10"/>
  <c r="AZ76" i="10"/>
  <c r="AZ77" i="10"/>
  <c r="AZ78" i="10"/>
  <c r="AZ79" i="10"/>
  <c r="AZ80" i="10"/>
  <c r="AY16" i="10"/>
  <c r="AY17" i="10"/>
  <c r="AY18" i="10"/>
  <c r="AY19" i="10"/>
  <c r="AY20" i="10"/>
  <c r="AY21" i="10"/>
  <c r="AY22" i="10"/>
  <c r="AY23" i="10"/>
  <c r="AY24" i="10"/>
  <c r="AY26" i="10"/>
  <c r="AY27" i="10"/>
  <c r="AY28" i="10"/>
  <c r="AY29" i="10"/>
  <c r="AY30" i="10"/>
  <c r="AY32" i="10"/>
  <c r="AY33" i="10"/>
  <c r="AY35" i="10"/>
  <c r="AY36" i="10"/>
  <c r="AY37" i="10"/>
  <c r="AY38" i="10"/>
  <c r="AY39" i="10"/>
  <c r="AY40" i="10"/>
  <c r="AY41" i="10"/>
  <c r="AY42" i="10"/>
  <c r="AY44" i="10"/>
  <c r="AY45" i="10"/>
  <c r="AY46" i="10"/>
  <c r="AY47" i="10"/>
  <c r="AY50" i="10"/>
  <c r="AY51" i="10"/>
  <c r="AY52" i="10"/>
  <c r="AY53" i="10"/>
  <c r="AY54" i="10"/>
  <c r="AY55" i="10"/>
  <c r="AY56" i="10"/>
  <c r="AY57" i="10"/>
  <c r="AY59" i="10"/>
  <c r="AY60" i="10"/>
  <c r="AY61" i="10"/>
  <c r="AY62" i="10"/>
  <c r="AY63" i="10"/>
  <c r="AY64" i="10"/>
  <c r="AY65" i="10"/>
  <c r="AY66" i="10"/>
  <c r="AY67" i="10"/>
  <c r="AY68" i="10"/>
  <c r="AY69" i="10"/>
  <c r="AY70" i="10"/>
  <c r="AY72" i="10"/>
  <c r="AY73" i="10"/>
  <c r="AY74" i="10"/>
  <c r="AY75" i="10"/>
  <c r="AY76" i="10"/>
  <c r="AY77" i="10"/>
  <c r="AY78" i="10"/>
  <c r="AY79" i="10"/>
  <c r="AY80" i="10"/>
  <c r="AX16" i="10"/>
  <c r="AX17" i="10"/>
  <c r="AX18" i="10"/>
  <c r="AX19" i="10"/>
  <c r="AX20" i="10"/>
  <c r="AX21" i="10"/>
  <c r="AX22" i="10"/>
  <c r="AX23" i="10"/>
  <c r="AX24" i="10"/>
  <c r="AX25" i="10"/>
  <c r="AX27" i="10"/>
  <c r="AX28" i="10"/>
  <c r="AX29" i="10"/>
  <c r="AX30" i="10"/>
  <c r="AX32" i="10"/>
  <c r="AX33" i="10"/>
  <c r="AX35" i="10"/>
  <c r="AX37" i="10"/>
  <c r="AX38" i="10"/>
  <c r="AX39" i="10"/>
  <c r="AX40" i="10"/>
  <c r="AX41" i="10"/>
  <c r="AX42" i="10"/>
  <c r="AX44" i="10"/>
  <c r="AX45" i="10"/>
  <c r="AX46" i="10"/>
  <c r="AX47" i="10"/>
  <c r="AX50" i="10"/>
  <c r="AX51" i="10"/>
  <c r="AX52" i="10"/>
  <c r="AX53" i="10"/>
  <c r="AX54" i="10"/>
  <c r="AX55" i="10"/>
  <c r="AX56" i="10"/>
  <c r="AX57" i="10"/>
  <c r="AX59" i="10"/>
  <c r="AX60" i="10"/>
  <c r="AX61" i="10"/>
  <c r="AX62" i="10"/>
  <c r="AX63" i="10"/>
  <c r="AX64" i="10"/>
  <c r="AX65" i="10"/>
  <c r="AX66" i="10"/>
  <c r="AX67" i="10"/>
  <c r="AX68" i="10"/>
  <c r="AX69" i="10"/>
  <c r="AX70" i="10"/>
  <c r="AX72" i="10"/>
  <c r="AX73" i="10"/>
  <c r="AX74" i="10"/>
  <c r="AX75" i="10"/>
  <c r="AX76" i="10"/>
  <c r="AX77" i="10"/>
  <c r="AX78" i="10"/>
  <c r="AX79" i="10"/>
  <c r="AX80" i="10"/>
  <c r="AW16" i="10"/>
  <c r="AW17" i="10"/>
  <c r="AW18" i="10"/>
  <c r="AW19" i="10"/>
  <c r="AW20" i="10"/>
  <c r="AW22" i="10"/>
  <c r="AW23" i="10"/>
  <c r="AW24" i="10"/>
  <c r="AW26" i="10"/>
  <c r="AW27" i="10"/>
  <c r="AW28" i="10"/>
  <c r="AW29" i="10"/>
  <c r="AW30" i="10"/>
  <c r="AW31" i="10"/>
  <c r="AW32" i="10"/>
  <c r="AW33" i="10"/>
  <c r="AW35" i="10"/>
  <c r="AW36" i="10"/>
  <c r="AW37" i="10"/>
  <c r="AW38" i="10"/>
  <c r="AW39" i="10"/>
  <c r="AW40" i="10"/>
  <c r="AW41" i="10"/>
  <c r="AW42" i="10"/>
  <c r="AW44" i="10"/>
  <c r="AW45" i="10"/>
  <c r="AW46" i="10"/>
  <c r="AW47" i="10"/>
  <c r="AW50" i="10"/>
  <c r="AW51" i="10"/>
  <c r="AW52" i="10"/>
  <c r="AW53" i="10"/>
  <c r="AW54" i="10"/>
  <c r="AW55" i="10"/>
  <c r="AW56" i="10"/>
  <c r="AW57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2" i="10"/>
  <c r="AW73" i="10"/>
  <c r="AW74" i="10"/>
  <c r="AW75" i="10"/>
  <c r="AW76" i="10"/>
  <c r="AW77" i="10"/>
  <c r="AW78" i="10"/>
  <c r="AW79" i="10"/>
  <c r="AW80" i="10"/>
  <c r="AV16" i="10"/>
  <c r="AV17" i="10"/>
  <c r="AV18" i="10"/>
  <c r="AV19" i="10"/>
  <c r="AV20" i="10"/>
  <c r="AV21" i="10"/>
  <c r="AV22" i="10"/>
  <c r="AV23" i="10"/>
  <c r="AV24" i="10"/>
  <c r="AV27" i="10"/>
  <c r="AV28" i="10"/>
  <c r="AV29" i="10"/>
  <c r="AV30" i="10"/>
  <c r="AV31" i="10"/>
  <c r="AV32" i="10"/>
  <c r="AV33" i="10"/>
  <c r="AV35" i="10"/>
  <c r="AV37" i="10"/>
  <c r="AV38" i="10"/>
  <c r="AV39" i="10"/>
  <c r="AV40" i="10"/>
  <c r="AV41" i="10"/>
  <c r="AV42" i="10"/>
  <c r="AV44" i="10"/>
  <c r="AV45" i="10"/>
  <c r="AV46" i="10"/>
  <c r="AV47" i="10"/>
  <c r="AV50" i="10"/>
  <c r="AV51" i="10"/>
  <c r="AV52" i="10"/>
  <c r="AV53" i="10"/>
  <c r="AV54" i="10"/>
  <c r="AV55" i="10"/>
  <c r="AV56" i="10"/>
  <c r="AV57" i="10"/>
  <c r="AV59" i="10"/>
  <c r="AV60" i="10"/>
  <c r="AV61" i="10"/>
  <c r="AV62" i="10"/>
  <c r="AV63" i="10"/>
  <c r="AV64" i="10"/>
  <c r="AV65" i="10"/>
  <c r="AV66" i="10"/>
  <c r="AV67" i="10"/>
  <c r="AV68" i="10"/>
  <c r="AV69" i="10"/>
  <c r="AV70" i="10"/>
  <c r="AV72" i="10"/>
  <c r="AV73" i="10"/>
  <c r="AV74" i="10"/>
  <c r="AV75" i="10"/>
  <c r="AV76" i="10"/>
  <c r="AV77" i="10"/>
  <c r="AV78" i="10"/>
  <c r="AV79" i="10"/>
  <c r="AV80" i="10"/>
  <c r="AU16" i="10"/>
  <c r="AU17" i="10"/>
  <c r="AU18" i="10"/>
  <c r="AU19" i="10"/>
  <c r="AU20" i="10"/>
  <c r="AU22" i="10"/>
  <c r="AU23" i="10"/>
  <c r="AU24" i="10"/>
  <c r="AU25" i="10"/>
  <c r="AU27" i="10"/>
  <c r="AU28" i="10"/>
  <c r="AU29" i="10"/>
  <c r="AU30" i="10"/>
  <c r="AU32" i="10"/>
  <c r="AU33" i="10"/>
  <c r="AU35" i="10"/>
  <c r="AU36" i="10"/>
  <c r="AU37" i="10"/>
  <c r="AU38" i="10"/>
  <c r="AU39" i="10"/>
  <c r="AU40" i="10"/>
  <c r="AU41" i="10"/>
  <c r="AU42" i="10"/>
  <c r="AU44" i="10"/>
  <c r="AU45" i="10"/>
  <c r="AU46" i="10"/>
  <c r="AU47" i="10"/>
  <c r="AU50" i="10"/>
  <c r="AU51" i="10"/>
  <c r="AU52" i="10"/>
  <c r="AU53" i="10"/>
  <c r="AU54" i="10"/>
  <c r="AU55" i="10"/>
  <c r="AU56" i="10"/>
  <c r="AU57" i="10"/>
  <c r="AU59" i="10"/>
  <c r="AU60" i="10"/>
  <c r="AU61" i="10"/>
  <c r="AU62" i="10"/>
  <c r="AU63" i="10"/>
  <c r="AU64" i="10"/>
  <c r="AU65" i="10"/>
  <c r="AU66" i="10"/>
  <c r="AU67" i="10"/>
  <c r="AU68" i="10"/>
  <c r="AU69" i="10"/>
  <c r="AU70" i="10"/>
  <c r="AU72" i="10"/>
  <c r="AU73" i="10"/>
  <c r="AU74" i="10"/>
  <c r="AU75" i="10"/>
  <c r="AU76" i="10"/>
  <c r="AU77" i="10"/>
  <c r="AU78" i="10"/>
  <c r="AU79" i="10"/>
  <c r="AU80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5" i="10"/>
  <c r="AT37" i="10"/>
  <c r="AT38" i="10"/>
  <c r="AT39" i="10"/>
  <c r="AT40" i="10"/>
  <c r="AT41" i="10"/>
  <c r="AT42" i="10"/>
  <c r="AT44" i="10"/>
  <c r="AT45" i="10"/>
  <c r="AT46" i="10"/>
  <c r="AT47" i="10"/>
  <c r="AT50" i="10"/>
  <c r="AT51" i="10"/>
  <c r="AT52" i="10"/>
  <c r="AT53" i="10"/>
  <c r="AT54" i="10"/>
  <c r="AT55" i="10"/>
  <c r="AT56" i="10"/>
  <c r="AT57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2" i="10"/>
  <c r="AT73" i="10"/>
  <c r="AT74" i="10"/>
  <c r="AT75" i="10"/>
  <c r="AT76" i="10"/>
  <c r="AT77" i="10"/>
  <c r="AT78" i="10"/>
  <c r="AT79" i="10"/>
  <c r="AT80" i="10"/>
  <c r="AS16" i="10"/>
  <c r="AS17" i="10"/>
  <c r="AS18" i="10"/>
  <c r="AS19" i="10"/>
  <c r="AS20" i="10"/>
  <c r="AS22" i="10"/>
  <c r="AS23" i="10"/>
  <c r="AS24" i="10"/>
  <c r="AS26" i="10"/>
  <c r="AS27" i="10"/>
  <c r="AS28" i="10"/>
  <c r="AS29" i="10"/>
  <c r="AS30" i="10"/>
  <c r="AS32" i="10"/>
  <c r="AS33" i="10"/>
  <c r="AS35" i="10"/>
  <c r="AS37" i="10"/>
  <c r="AS38" i="10"/>
  <c r="AS39" i="10"/>
  <c r="AS40" i="10"/>
  <c r="AS41" i="10"/>
  <c r="AS42" i="10"/>
  <c r="AS44" i="10"/>
  <c r="AS45" i="10"/>
  <c r="AS46" i="10"/>
  <c r="AS47" i="10"/>
  <c r="AS50" i="10"/>
  <c r="AS51" i="10"/>
  <c r="AS52" i="10"/>
  <c r="AS53" i="10"/>
  <c r="AS54" i="10"/>
  <c r="AS55" i="10"/>
  <c r="AS56" i="10"/>
  <c r="AS57" i="10"/>
  <c r="AS59" i="10"/>
  <c r="AS60" i="10"/>
  <c r="AS61" i="10"/>
  <c r="AS62" i="10"/>
  <c r="AS63" i="10"/>
  <c r="AS64" i="10"/>
  <c r="AS65" i="10"/>
  <c r="AS66" i="10"/>
  <c r="AS67" i="10"/>
  <c r="AS68" i="10"/>
  <c r="AS69" i="10"/>
  <c r="AS70" i="10"/>
  <c r="AS72" i="10"/>
  <c r="AS73" i="10"/>
  <c r="AS74" i="10"/>
  <c r="AS75" i="10"/>
  <c r="AS76" i="10"/>
  <c r="AS77" i="10"/>
  <c r="AS78" i="10"/>
  <c r="AS79" i="10"/>
  <c r="AS80" i="10"/>
  <c r="AR16" i="10"/>
  <c r="AR17" i="10"/>
  <c r="AR18" i="10"/>
  <c r="AR19" i="10"/>
  <c r="AR20" i="10"/>
  <c r="AR22" i="10"/>
  <c r="AR23" i="10"/>
  <c r="AR24" i="10"/>
  <c r="AR25" i="10"/>
  <c r="AR27" i="10"/>
  <c r="AR28" i="10"/>
  <c r="AR29" i="10"/>
  <c r="AR30" i="10"/>
  <c r="AR31" i="10"/>
  <c r="AR32" i="10"/>
  <c r="AR33" i="10"/>
  <c r="AR35" i="10"/>
  <c r="AR36" i="10"/>
  <c r="AR37" i="10"/>
  <c r="AR38" i="10"/>
  <c r="AR39" i="10"/>
  <c r="AR40" i="10"/>
  <c r="AR41" i="10"/>
  <c r="AR42" i="10"/>
  <c r="AR44" i="10"/>
  <c r="AR45" i="10"/>
  <c r="AR46" i="10"/>
  <c r="AR47" i="10"/>
  <c r="AR50" i="10"/>
  <c r="AR51" i="10"/>
  <c r="AR52" i="10"/>
  <c r="AR53" i="10"/>
  <c r="AR54" i="10"/>
  <c r="AR55" i="10"/>
  <c r="AR56" i="10"/>
  <c r="AR57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2" i="10"/>
  <c r="AR73" i="10"/>
  <c r="AR74" i="10"/>
  <c r="AR75" i="10"/>
  <c r="AR76" i="10"/>
  <c r="AR77" i="10"/>
  <c r="AR78" i="10"/>
  <c r="AR79" i="10"/>
  <c r="AR80" i="10"/>
  <c r="AQ16" i="10"/>
  <c r="AQ17" i="10"/>
  <c r="AQ18" i="10"/>
  <c r="AQ19" i="10"/>
  <c r="AQ20" i="10"/>
  <c r="AQ21" i="10"/>
  <c r="AQ22" i="10"/>
  <c r="AQ23" i="10"/>
  <c r="AQ24" i="10"/>
  <c r="AQ26" i="10"/>
  <c r="AQ27" i="10"/>
  <c r="AQ28" i="10"/>
  <c r="AQ29" i="10"/>
  <c r="AQ30" i="10"/>
  <c r="AQ32" i="10"/>
  <c r="AQ33" i="10"/>
  <c r="AQ35" i="10"/>
  <c r="AQ36" i="10"/>
  <c r="AQ37" i="10"/>
  <c r="AQ38" i="10"/>
  <c r="AQ39" i="10"/>
  <c r="AQ40" i="10"/>
  <c r="AQ41" i="10"/>
  <c r="AQ42" i="10"/>
  <c r="AQ44" i="10"/>
  <c r="AQ45" i="10"/>
  <c r="AQ46" i="10"/>
  <c r="AQ47" i="10"/>
  <c r="AQ50" i="10"/>
  <c r="AQ51" i="10"/>
  <c r="AQ52" i="10"/>
  <c r="AQ53" i="10"/>
  <c r="AQ54" i="10"/>
  <c r="AQ55" i="10"/>
  <c r="AQ56" i="10"/>
  <c r="AQ57" i="10"/>
  <c r="AQ59" i="10"/>
  <c r="AQ60" i="10"/>
  <c r="AQ61" i="10"/>
  <c r="AQ62" i="10"/>
  <c r="AQ63" i="10"/>
  <c r="AQ64" i="10"/>
  <c r="AQ65" i="10"/>
  <c r="AQ66" i="10"/>
  <c r="AQ67" i="10"/>
  <c r="AQ68" i="10"/>
  <c r="AQ69" i="10"/>
  <c r="AQ70" i="10"/>
  <c r="AQ72" i="10"/>
  <c r="AQ73" i="10"/>
  <c r="AQ74" i="10"/>
  <c r="AQ75" i="10"/>
  <c r="AQ76" i="10"/>
  <c r="AQ77" i="10"/>
  <c r="AQ78" i="10"/>
  <c r="AQ79" i="10"/>
  <c r="AQ80" i="10"/>
  <c r="AP16" i="10"/>
  <c r="AP17" i="10"/>
  <c r="AP18" i="10"/>
  <c r="AP19" i="10"/>
  <c r="AP20" i="10"/>
  <c r="AP21" i="10"/>
  <c r="AP22" i="10"/>
  <c r="AP23" i="10"/>
  <c r="AP24" i="10"/>
  <c r="AP25" i="10"/>
  <c r="AP27" i="10"/>
  <c r="AP28" i="10"/>
  <c r="AP29" i="10"/>
  <c r="AP30" i="10"/>
  <c r="AP32" i="10"/>
  <c r="AP33" i="10"/>
  <c r="AP35" i="10"/>
  <c r="AP37" i="10"/>
  <c r="AP38" i="10"/>
  <c r="AP39" i="10"/>
  <c r="AP40" i="10"/>
  <c r="AP41" i="10"/>
  <c r="AP42" i="10"/>
  <c r="AP44" i="10"/>
  <c r="AP45" i="10"/>
  <c r="AP46" i="10"/>
  <c r="AP47" i="10"/>
  <c r="AP50" i="10"/>
  <c r="AP51" i="10"/>
  <c r="AP52" i="10"/>
  <c r="AP53" i="10"/>
  <c r="AP54" i="10"/>
  <c r="AP55" i="10"/>
  <c r="AP56" i="10"/>
  <c r="AP57" i="10"/>
  <c r="AP59" i="10"/>
  <c r="AP60" i="10"/>
  <c r="AP61" i="10"/>
  <c r="AP62" i="10"/>
  <c r="AP63" i="10"/>
  <c r="AP64" i="10"/>
  <c r="AP65" i="10"/>
  <c r="AP66" i="10"/>
  <c r="AP67" i="10"/>
  <c r="AP68" i="10"/>
  <c r="AP69" i="10"/>
  <c r="AP70" i="10"/>
  <c r="AP72" i="10"/>
  <c r="AP73" i="10"/>
  <c r="AP74" i="10"/>
  <c r="AP75" i="10"/>
  <c r="AP76" i="10"/>
  <c r="AP77" i="10"/>
  <c r="AP78" i="10"/>
  <c r="AP79" i="10"/>
  <c r="AP80" i="10"/>
  <c r="AO16" i="10"/>
  <c r="AO17" i="10"/>
  <c r="AO18" i="10"/>
  <c r="AO19" i="10"/>
  <c r="AO20" i="10"/>
  <c r="AO22" i="10"/>
  <c r="AO23" i="10"/>
  <c r="AO24" i="10"/>
  <c r="AO26" i="10"/>
  <c r="AO27" i="10"/>
  <c r="AO28" i="10"/>
  <c r="AO29" i="10"/>
  <c r="AO30" i="10"/>
  <c r="AO31" i="10"/>
  <c r="AO32" i="10"/>
  <c r="AO33" i="10"/>
  <c r="AO35" i="10"/>
  <c r="AO36" i="10"/>
  <c r="AO37" i="10"/>
  <c r="AO38" i="10"/>
  <c r="AO39" i="10"/>
  <c r="AO40" i="10"/>
  <c r="AO41" i="10"/>
  <c r="AO42" i="10"/>
  <c r="AO44" i="10"/>
  <c r="AO45" i="10"/>
  <c r="AO46" i="10"/>
  <c r="AO47" i="10"/>
  <c r="AO50" i="10"/>
  <c r="AO51" i="10"/>
  <c r="AO52" i="10"/>
  <c r="AO53" i="10"/>
  <c r="AO54" i="10"/>
  <c r="AO55" i="10"/>
  <c r="AO56" i="10"/>
  <c r="AO57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2" i="10"/>
  <c r="AO73" i="10"/>
  <c r="AO74" i="10"/>
  <c r="AO75" i="10"/>
  <c r="AO76" i="10"/>
  <c r="AO77" i="10"/>
  <c r="AO78" i="10"/>
  <c r="AO79" i="10"/>
  <c r="AO80" i="10"/>
  <c r="AN16" i="10"/>
  <c r="AN17" i="10"/>
  <c r="AN18" i="10"/>
  <c r="AN19" i="10"/>
  <c r="AN20" i="10"/>
  <c r="AN21" i="10"/>
  <c r="AN22" i="10"/>
  <c r="AN23" i="10"/>
  <c r="AN24" i="10"/>
  <c r="AN27" i="10"/>
  <c r="AN28" i="10"/>
  <c r="AN29" i="10"/>
  <c r="AN30" i="10"/>
  <c r="AN31" i="10"/>
  <c r="AN32" i="10"/>
  <c r="AN33" i="10"/>
  <c r="AN35" i="10"/>
  <c r="AN36" i="10"/>
  <c r="AN37" i="10"/>
  <c r="AN38" i="10"/>
  <c r="AN39" i="10"/>
  <c r="AN40" i="10"/>
  <c r="AN41" i="10"/>
  <c r="AN42" i="10"/>
  <c r="AN44" i="10"/>
  <c r="AN45" i="10"/>
  <c r="AN46" i="10"/>
  <c r="AN47" i="10"/>
  <c r="AN48" i="10"/>
  <c r="AN50" i="10"/>
  <c r="AN51" i="10"/>
  <c r="AN52" i="10"/>
  <c r="AN53" i="10"/>
  <c r="AN54" i="10"/>
  <c r="AN55" i="10"/>
  <c r="AN56" i="10"/>
  <c r="AN57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2" i="10"/>
  <c r="AN73" i="10"/>
  <c r="AN74" i="10"/>
  <c r="AN75" i="10"/>
  <c r="AN76" i="10"/>
  <c r="AN77" i="10"/>
  <c r="AN78" i="10"/>
  <c r="AN79" i="10"/>
  <c r="AN80" i="10"/>
  <c r="AM16" i="10"/>
  <c r="AM17" i="10"/>
  <c r="AM18" i="10"/>
  <c r="AM19" i="10"/>
  <c r="AM20" i="10"/>
  <c r="AM21" i="10"/>
  <c r="AM22" i="10"/>
  <c r="AM23" i="10"/>
  <c r="AM24" i="10"/>
  <c r="AM27" i="10"/>
  <c r="AM28" i="10"/>
  <c r="AM29" i="10"/>
  <c r="AM30" i="10"/>
  <c r="AM31" i="10"/>
  <c r="AM32" i="10"/>
  <c r="AM33" i="10"/>
  <c r="AM35" i="10"/>
  <c r="AM36" i="10"/>
  <c r="AM37" i="10"/>
  <c r="AM38" i="10"/>
  <c r="AM39" i="10"/>
  <c r="AM40" i="10"/>
  <c r="AM41" i="10"/>
  <c r="AM42" i="10"/>
  <c r="AM44" i="10"/>
  <c r="AM45" i="10"/>
  <c r="AM46" i="10"/>
  <c r="AM47" i="10"/>
  <c r="AM50" i="10"/>
  <c r="AM51" i="10"/>
  <c r="AM52" i="10"/>
  <c r="AM53" i="10"/>
  <c r="AM54" i="10"/>
  <c r="AM55" i="10"/>
  <c r="AM56" i="10"/>
  <c r="AM57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2" i="10"/>
  <c r="AM73" i="10"/>
  <c r="AM74" i="10"/>
  <c r="AM75" i="10"/>
  <c r="AM76" i="10"/>
  <c r="AM77" i="10"/>
  <c r="AM78" i="10"/>
  <c r="AM79" i="10"/>
  <c r="AM80" i="10"/>
  <c r="AL16" i="10"/>
  <c r="AL17" i="10"/>
  <c r="AL18" i="10"/>
  <c r="AL19" i="10"/>
  <c r="AL20" i="10"/>
  <c r="AL21" i="10"/>
  <c r="AL22" i="10"/>
  <c r="AL23" i="10"/>
  <c r="AL24" i="10"/>
  <c r="AL25" i="10"/>
  <c r="AL27" i="10"/>
  <c r="AL28" i="10"/>
  <c r="AL29" i="10"/>
  <c r="AL30" i="10"/>
  <c r="AL32" i="10"/>
  <c r="AL33" i="10"/>
  <c r="AL35" i="10"/>
  <c r="AL36" i="10"/>
  <c r="AL37" i="10"/>
  <c r="AL38" i="10"/>
  <c r="AL39" i="10"/>
  <c r="AL40" i="10"/>
  <c r="AL41" i="10"/>
  <c r="AL42" i="10"/>
  <c r="AL44" i="10"/>
  <c r="AL45" i="10"/>
  <c r="AL46" i="10"/>
  <c r="AL47" i="10"/>
  <c r="AL50" i="10"/>
  <c r="AL51" i="10"/>
  <c r="AL52" i="10"/>
  <c r="AL53" i="10"/>
  <c r="AL54" i="10"/>
  <c r="AL55" i="10"/>
  <c r="AL56" i="10"/>
  <c r="AL57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2" i="10"/>
  <c r="AL73" i="10"/>
  <c r="AL74" i="10"/>
  <c r="AL75" i="10"/>
  <c r="AL76" i="10"/>
  <c r="AL77" i="10"/>
  <c r="AL78" i="10"/>
  <c r="AL79" i="10"/>
  <c r="AL80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5" i="10"/>
  <c r="AK36" i="10"/>
  <c r="AK37" i="10"/>
  <c r="AK38" i="10"/>
  <c r="AK39" i="10"/>
  <c r="AK40" i="10"/>
  <c r="AK41" i="10"/>
  <c r="AK42" i="10"/>
  <c r="AK44" i="10"/>
  <c r="AK45" i="10"/>
  <c r="AK46" i="10"/>
  <c r="AK47" i="10"/>
  <c r="AK50" i="10"/>
  <c r="AK51" i="10"/>
  <c r="AK52" i="10"/>
  <c r="AK53" i="10"/>
  <c r="AK54" i="10"/>
  <c r="AK55" i="10"/>
  <c r="AK56" i="10"/>
  <c r="AK57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2" i="10"/>
  <c r="AK73" i="10"/>
  <c r="AK74" i="10"/>
  <c r="AK75" i="10"/>
  <c r="AK76" i="10"/>
  <c r="AK77" i="10"/>
  <c r="AK78" i="10"/>
  <c r="AK79" i="10"/>
  <c r="AK80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4" i="10"/>
  <c r="AJ45" i="10"/>
  <c r="AJ46" i="10"/>
  <c r="AJ47" i="10"/>
  <c r="AJ48" i="10"/>
  <c r="AJ50" i="10"/>
  <c r="AJ51" i="10"/>
  <c r="AJ52" i="10"/>
  <c r="AJ53" i="10"/>
  <c r="AJ54" i="10"/>
  <c r="AJ55" i="10"/>
  <c r="AJ56" i="10"/>
  <c r="AJ57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2" i="10"/>
  <c r="AJ73" i="10"/>
  <c r="AJ74" i="10"/>
  <c r="AJ75" i="10"/>
  <c r="AJ76" i="10"/>
  <c r="AJ77" i="10"/>
  <c r="AJ78" i="10"/>
  <c r="AJ79" i="10"/>
  <c r="AJ80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4" i="10"/>
  <c r="AI45" i="10"/>
  <c r="AI46" i="10"/>
  <c r="AI47" i="10"/>
  <c r="AI50" i="10"/>
  <c r="AI51" i="10"/>
  <c r="AI52" i="10"/>
  <c r="AI53" i="10"/>
  <c r="AI54" i="10"/>
  <c r="AI55" i="10"/>
  <c r="AI56" i="10"/>
  <c r="AI57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2" i="10"/>
  <c r="AI73" i="10"/>
  <c r="AI74" i="10"/>
  <c r="AI75" i="10"/>
  <c r="AI76" i="10"/>
  <c r="AI77" i="10"/>
  <c r="AI78" i="10"/>
  <c r="AI79" i="10"/>
  <c r="AI80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5" i="10"/>
  <c r="AH36" i="10"/>
  <c r="AH37" i="10"/>
  <c r="AH38" i="10"/>
  <c r="AH39" i="10"/>
  <c r="AH40" i="10"/>
  <c r="AH41" i="10"/>
  <c r="AH42" i="10"/>
  <c r="AH44" i="10"/>
  <c r="AH45" i="10"/>
  <c r="AH46" i="10"/>
  <c r="AH47" i="10"/>
  <c r="AH50" i="10"/>
  <c r="AH51" i="10"/>
  <c r="AH52" i="10"/>
  <c r="AH53" i="10"/>
  <c r="AH54" i="10"/>
  <c r="AH55" i="10"/>
  <c r="AH56" i="10"/>
  <c r="AH57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2" i="10"/>
  <c r="AH73" i="10"/>
  <c r="AH74" i="10"/>
  <c r="AH75" i="10"/>
  <c r="AH76" i="10"/>
  <c r="AH77" i="10"/>
  <c r="AH78" i="10"/>
  <c r="AH79" i="10"/>
  <c r="AH80" i="10"/>
  <c r="BA16" i="9"/>
  <c r="BA18" i="9"/>
  <c r="BA19" i="9"/>
  <c r="BA20" i="9"/>
  <c r="BA21" i="9"/>
  <c r="BA22" i="9"/>
  <c r="BA23" i="9"/>
  <c r="BA25" i="9"/>
  <c r="BA26" i="9"/>
  <c r="BA27" i="9"/>
  <c r="BA29" i="9"/>
  <c r="BA30" i="9"/>
  <c r="BA31" i="9"/>
  <c r="BA32" i="9"/>
  <c r="BA34" i="9"/>
  <c r="BA35" i="9"/>
  <c r="BA36" i="9"/>
  <c r="BA37" i="9"/>
  <c r="BA38" i="9"/>
  <c r="BA39" i="9"/>
  <c r="BA40" i="9"/>
  <c r="BA41" i="9"/>
  <c r="BA42" i="9"/>
  <c r="BA44" i="9"/>
  <c r="BA45" i="9"/>
  <c r="BA46" i="9"/>
  <c r="BA47" i="9"/>
  <c r="BA48" i="9"/>
  <c r="BA49" i="9"/>
  <c r="BA51" i="9"/>
  <c r="BA53" i="9"/>
  <c r="BA54" i="9"/>
  <c r="BA55" i="9"/>
  <c r="BA56" i="9"/>
  <c r="BA57" i="9"/>
  <c r="BA58" i="9"/>
  <c r="BA59" i="9"/>
  <c r="BA60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AZ16" i="9"/>
  <c r="AZ18" i="9"/>
  <c r="AZ19" i="9"/>
  <c r="AZ20" i="9"/>
  <c r="AZ21" i="9"/>
  <c r="AZ22" i="9"/>
  <c r="AZ23" i="9"/>
  <c r="AZ25" i="9"/>
  <c r="AZ26" i="9"/>
  <c r="AZ27" i="9"/>
  <c r="AZ29" i="9"/>
  <c r="AZ30" i="9"/>
  <c r="AZ31" i="9"/>
  <c r="AZ32" i="9"/>
  <c r="AZ34" i="9"/>
  <c r="AZ35" i="9"/>
  <c r="AZ36" i="9"/>
  <c r="AZ37" i="9"/>
  <c r="AZ38" i="9"/>
  <c r="AZ39" i="9"/>
  <c r="AZ40" i="9"/>
  <c r="AZ41" i="9"/>
  <c r="AZ42" i="9"/>
  <c r="AZ44" i="9"/>
  <c r="AZ45" i="9"/>
  <c r="AZ46" i="9"/>
  <c r="AZ47" i="9"/>
  <c r="AZ48" i="9"/>
  <c r="AZ49" i="9"/>
  <c r="AZ51" i="9"/>
  <c r="AZ53" i="9"/>
  <c r="AZ54" i="9"/>
  <c r="AZ55" i="9"/>
  <c r="AZ56" i="9"/>
  <c r="AZ57" i="9"/>
  <c r="AZ58" i="9"/>
  <c r="AZ59" i="9"/>
  <c r="AZ60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Y16" i="9"/>
  <c r="AY18" i="9"/>
  <c r="AY19" i="9"/>
  <c r="AY20" i="9"/>
  <c r="AY21" i="9"/>
  <c r="AY22" i="9"/>
  <c r="AY23" i="9"/>
  <c r="AY25" i="9"/>
  <c r="AY26" i="9"/>
  <c r="AY27" i="9"/>
  <c r="AY29" i="9"/>
  <c r="AY30" i="9"/>
  <c r="AY31" i="9"/>
  <c r="AY32" i="9"/>
  <c r="AY34" i="9"/>
  <c r="AY35" i="9"/>
  <c r="AY36" i="9"/>
  <c r="AY37" i="9"/>
  <c r="AY38" i="9"/>
  <c r="AY39" i="9"/>
  <c r="AY40" i="9"/>
  <c r="AY41" i="9"/>
  <c r="AY42" i="9"/>
  <c r="AY44" i="9"/>
  <c r="AY45" i="9"/>
  <c r="AY46" i="9"/>
  <c r="AY47" i="9"/>
  <c r="AY48" i="9"/>
  <c r="AY49" i="9"/>
  <c r="AY51" i="9"/>
  <c r="AY53" i="9"/>
  <c r="AY54" i="9"/>
  <c r="AY55" i="9"/>
  <c r="AY56" i="9"/>
  <c r="AY57" i="9"/>
  <c r="AY58" i="9"/>
  <c r="AY59" i="9"/>
  <c r="AY60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X16" i="9"/>
  <c r="AX17" i="9"/>
  <c r="AX18" i="9"/>
  <c r="AX19" i="9"/>
  <c r="AX20" i="9"/>
  <c r="AX21" i="9"/>
  <c r="AX22" i="9"/>
  <c r="AX23" i="9"/>
  <c r="AX25" i="9"/>
  <c r="AX26" i="9"/>
  <c r="AX27" i="9"/>
  <c r="AX29" i="9"/>
  <c r="AX30" i="9"/>
  <c r="AX31" i="9"/>
  <c r="AX32" i="9"/>
  <c r="AX34" i="9"/>
  <c r="AX35" i="9"/>
  <c r="AX36" i="9"/>
  <c r="AX37" i="9"/>
  <c r="AX38" i="9"/>
  <c r="AX39" i="9"/>
  <c r="AX40" i="9"/>
  <c r="AX41" i="9"/>
  <c r="AX42" i="9"/>
  <c r="AX44" i="9"/>
  <c r="AX45" i="9"/>
  <c r="AX46" i="9"/>
  <c r="AX47" i="9"/>
  <c r="AX48" i="9"/>
  <c r="AX49" i="9"/>
  <c r="AX51" i="9"/>
  <c r="AX53" i="9"/>
  <c r="AX54" i="9"/>
  <c r="AX55" i="9"/>
  <c r="AX56" i="9"/>
  <c r="AX57" i="9"/>
  <c r="AX58" i="9"/>
  <c r="AX59" i="9"/>
  <c r="AX60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W16" i="9"/>
  <c r="AW17" i="9"/>
  <c r="AW18" i="9"/>
  <c r="AW19" i="9"/>
  <c r="AW20" i="9"/>
  <c r="AW21" i="9"/>
  <c r="AW22" i="9"/>
  <c r="AW23" i="9"/>
  <c r="AW25" i="9"/>
  <c r="AW26" i="9"/>
  <c r="AW27" i="9"/>
  <c r="AW29" i="9"/>
  <c r="AW30" i="9"/>
  <c r="AW31" i="9"/>
  <c r="AW32" i="9"/>
  <c r="AW34" i="9"/>
  <c r="AW35" i="9"/>
  <c r="AW36" i="9"/>
  <c r="AW37" i="9"/>
  <c r="AW38" i="9"/>
  <c r="AW39" i="9"/>
  <c r="AW40" i="9"/>
  <c r="AW41" i="9"/>
  <c r="AW42" i="9"/>
  <c r="AW44" i="9"/>
  <c r="AW45" i="9"/>
  <c r="AW46" i="9"/>
  <c r="AW47" i="9"/>
  <c r="AW48" i="9"/>
  <c r="AW49" i="9"/>
  <c r="AW51" i="9"/>
  <c r="AW53" i="9"/>
  <c r="AW54" i="9"/>
  <c r="AW55" i="9"/>
  <c r="AW56" i="9"/>
  <c r="AW57" i="9"/>
  <c r="AW58" i="9"/>
  <c r="AW59" i="9"/>
  <c r="AW60" i="9"/>
  <c r="AW62" i="9"/>
  <c r="AW63" i="9"/>
  <c r="AW64" i="9"/>
  <c r="AW65" i="9"/>
  <c r="AW66" i="9"/>
  <c r="AW67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V16" i="9"/>
  <c r="AV17" i="9"/>
  <c r="AV18" i="9"/>
  <c r="AV19" i="9"/>
  <c r="AV20" i="9"/>
  <c r="AV21" i="9"/>
  <c r="AV22" i="9"/>
  <c r="AV23" i="9"/>
  <c r="AV25" i="9"/>
  <c r="AV26" i="9"/>
  <c r="AV27" i="9"/>
  <c r="AV29" i="9"/>
  <c r="AV30" i="9"/>
  <c r="AV31" i="9"/>
  <c r="AV32" i="9"/>
  <c r="AV34" i="9"/>
  <c r="AV35" i="9"/>
  <c r="AV36" i="9"/>
  <c r="AV37" i="9"/>
  <c r="AV38" i="9"/>
  <c r="AV39" i="9"/>
  <c r="AV40" i="9"/>
  <c r="AV41" i="9"/>
  <c r="AV42" i="9"/>
  <c r="AV44" i="9"/>
  <c r="AV45" i="9"/>
  <c r="AV46" i="9"/>
  <c r="AV47" i="9"/>
  <c r="AV48" i="9"/>
  <c r="AV49" i="9"/>
  <c r="AV51" i="9"/>
  <c r="AV53" i="9"/>
  <c r="AV54" i="9"/>
  <c r="AV55" i="9"/>
  <c r="AV56" i="9"/>
  <c r="AV57" i="9"/>
  <c r="AV58" i="9"/>
  <c r="AV59" i="9"/>
  <c r="AV60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U16" i="9"/>
  <c r="AU17" i="9"/>
  <c r="AU18" i="9"/>
  <c r="AU19" i="9"/>
  <c r="AU20" i="9"/>
  <c r="AU21" i="9"/>
  <c r="AU22" i="9"/>
  <c r="AU23" i="9"/>
  <c r="AU25" i="9"/>
  <c r="AU26" i="9"/>
  <c r="AU27" i="9"/>
  <c r="AU29" i="9"/>
  <c r="AU30" i="9"/>
  <c r="AU31" i="9"/>
  <c r="AU32" i="9"/>
  <c r="AU34" i="9"/>
  <c r="AU35" i="9"/>
  <c r="AU36" i="9"/>
  <c r="AU37" i="9"/>
  <c r="AU38" i="9"/>
  <c r="AU39" i="9"/>
  <c r="AU40" i="9"/>
  <c r="AU41" i="9"/>
  <c r="AU42" i="9"/>
  <c r="AU44" i="9"/>
  <c r="AU45" i="9"/>
  <c r="AU46" i="9"/>
  <c r="AU47" i="9"/>
  <c r="AU48" i="9"/>
  <c r="AU49" i="9"/>
  <c r="AU51" i="9"/>
  <c r="AU52" i="9"/>
  <c r="AU53" i="9"/>
  <c r="AU54" i="9"/>
  <c r="AU55" i="9"/>
  <c r="AU56" i="9"/>
  <c r="AU57" i="9"/>
  <c r="AU58" i="9"/>
  <c r="AU59" i="9"/>
  <c r="AU60" i="9"/>
  <c r="AU62" i="9"/>
  <c r="AU63" i="9"/>
  <c r="AU64" i="9"/>
  <c r="AU65" i="9"/>
  <c r="AU66" i="9"/>
  <c r="AU67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T16" i="9"/>
  <c r="AT18" i="9"/>
  <c r="AT19" i="9"/>
  <c r="AT20" i="9"/>
  <c r="AT21" i="9"/>
  <c r="AT22" i="9"/>
  <c r="AT23" i="9"/>
  <c r="AT25" i="9"/>
  <c r="AT26" i="9"/>
  <c r="AT27" i="9"/>
  <c r="AT29" i="9"/>
  <c r="AT30" i="9"/>
  <c r="AT31" i="9"/>
  <c r="AT32" i="9"/>
  <c r="AT34" i="9"/>
  <c r="AT35" i="9"/>
  <c r="AT36" i="9"/>
  <c r="AT37" i="9"/>
  <c r="AT38" i="9"/>
  <c r="AT39" i="9"/>
  <c r="AT40" i="9"/>
  <c r="AT41" i="9"/>
  <c r="AT42" i="9"/>
  <c r="AT44" i="9"/>
  <c r="AT45" i="9"/>
  <c r="AT46" i="9"/>
  <c r="AT47" i="9"/>
  <c r="AT48" i="9"/>
  <c r="AT49" i="9"/>
  <c r="AT51" i="9"/>
  <c r="AT53" i="9"/>
  <c r="AT54" i="9"/>
  <c r="AT55" i="9"/>
  <c r="AT56" i="9"/>
  <c r="AT57" i="9"/>
  <c r="AT58" i="9"/>
  <c r="AT59" i="9"/>
  <c r="AT60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S16" i="9"/>
  <c r="AS18" i="9"/>
  <c r="AS19" i="9"/>
  <c r="AS20" i="9"/>
  <c r="AS21" i="9"/>
  <c r="AS22" i="9"/>
  <c r="AS23" i="9"/>
  <c r="AS25" i="9"/>
  <c r="AS26" i="9"/>
  <c r="AS27" i="9"/>
  <c r="AS29" i="9"/>
  <c r="AS30" i="9"/>
  <c r="AS31" i="9"/>
  <c r="AS32" i="9"/>
  <c r="AS34" i="9"/>
  <c r="AS35" i="9"/>
  <c r="AS36" i="9"/>
  <c r="AS37" i="9"/>
  <c r="AS38" i="9"/>
  <c r="AS39" i="9"/>
  <c r="AS40" i="9"/>
  <c r="AS41" i="9"/>
  <c r="AS42" i="9"/>
  <c r="AS44" i="9"/>
  <c r="AS45" i="9"/>
  <c r="AS46" i="9"/>
  <c r="AS47" i="9"/>
  <c r="AS48" i="9"/>
  <c r="AS49" i="9"/>
  <c r="AS51" i="9"/>
  <c r="AS53" i="9"/>
  <c r="AS54" i="9"/>
  <c r="AS55" i="9"/>
  <c r="AS56" i="9"/>
  <c r="AS57" i="9"/>
  <c r="AS58" i="9"/>
  <c r="AS59" i="9"/>
  <c r="AS60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R16" i="9"/>
  <c r="AR18" i="9"/>
  <c r="AR19" i="9"/>
  <c r="AR20" i="9"/>
  <c r="AR21" i="9"/>
  <c r="AR22" i="9"/>
  <c r="AR23" i="9"/>
  <c r="AR25" i="9"/>
  <c r="AR26" i="9"/>
  <c r="AR27" i="9"/>
  <c r="AR29" i="9"/>
  <c r="AR30" i="9"/>
  <c r="AR31" i="9"/>
  <c r="AR32" i="9"/>
  <c r="AR34" i="9"/>
  <c r="AR35" i="9"/>
  <c r="AR36" i="9"/>
  <c r="AR37" i="9"/>
  <c r="AR38" i="9"/>
  <c r="AR39" i="9"/>
  <c r="AR40" i="9"/>
  <c r="AR41" i="9"/>
  <c r="AR42" i="9"/>
  <c r="AR44" i="9"/>
  <c r="AR45" i="9"/>
  <c r="AR46" i="9"/>
  <c r="AR47" i="9"/>
  <c r="AR48" i="9"/>
  <c r="AR49" i="9"/>
  <c r="AR51" i="9"/>
  <c r="AR53" i="9"/>
  <c r="AR54" i="9"/>
  <c r="AR55" i="9"/>
  <c r="AR56" i="9"/>
  <c r="AR57" i="9"/>
  <c r="AR58" i="9"/>
  <c r="AR59" i="9"/>
  <c r="AR60" i="9"/>
  <c r="AR62" i="9"/>
  <c r="AR63" i="9"/>
  <c r="AR64" i="9"/>
  <c r="AR65" i="9"/>
  <c r="AR66" i="9"/>
  <c r="AR67" i="9"/>
  <c r="AR68" i="9"/>
  <c r="AR69" i="9"/>
  <c r="AR70" i="9"/>
  <c r="AR71" i="9"/>
  <c r="AR72" i="9"/>
  <c r="AR73" i="9"/>
  <c r="AR74" i="9"/>
  <c r="AR75" i="9"/>
  <c r="AR76" i="9"/>
  <c r="AR77" i="9"/>
  <c r="AR78" i="9"/>
  <c r="AR79" i="9"/>
  <c r="AR80" i="9"/>
  <c r="AQ16" i="9"/>
  <c r="AQ18" i="9"/>
  <c r="AQ19" i="9"/>
  <c r="AQ20" i="9"/>
  <c r="AQ21" i="9"/>
  <c r="AQ22" i="9"/>
  <c r="AQ23" i="9"/>
  <c r="AQ25" i="9"/>
  <c r="AQ26" i="9"/>
  <c r="AQ27" i="9"/>
  <c r="AQ29" i="9"/>
  <c r="AQ30" i="9"/>
  <c r="AQ31" i="9"/>
  <c r="AQ32" i="9"/>
  <c r="AQ34" i="9"/>
  <c r="AQ35" i="9"/>
  <c r="AQ36" i="9"/>
  <c r="AQ37" i="9"/>
  <c r="AQ38" i="9"/>
  <c r="AQ39" i="9"/>
  <c r="AQ40" i="9"/>
  <c r="AQ41" i="9"/>
  <c r="AQ42" i="9"/>
  <c r="AQ44" i="9"/>
  <c r="AQ45" i="9"/>
  <c r="AQ46" i="9"/>
  <c r="AQ47" i="9"/>
  <c r="AQ48" i="9"/>
  <c r="AQ49" i="9"/>
  <c r="AQ51" i="9"/>
  <c r="AQ53" i="9"/>
  <c r="AQ54" i="9"/>
  <c r="AQ55" i="9"/>
  <c r="AQ56" i="9"/>
  <c r="AQ57" i="9"/>
  <c r="AQ58" i="9"/>
  <c r="AQ59" i="9"/>
  <c r="AQ60" i="9"/>
  <c r="AQ62" i="9"/>
  <c r="AQ63" i="9"/>
  <c r="AQ64" i="9"/>
  <c r="AQ65" i="9"/>
  <c r="AQ66" i="9"/>
  <c r="AQ67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P16" i="9"/>
  <c r="AP17" i="9"/>
  <c r="AP18" i="9"/>
  <c r="AP19" i="9"/>
  <c r="AP20" i="9"/>
  <c r="AP21" i="9"/>
  <c r="AP22" i="9"/>
  <c r="AP23" i="9"/>
  <c r="AP25" i="9"/>
  <c r="AP26" i="9"/>
  <c r="AP27" i="9"/>
  <c r="AP29" i="9"/>
  <c r="AP30" i="9"/>
  <c r="AP31" i="9"/>
  <c r="AP32" i="9"/>
  <c r="AP34" i="9"/>
  <c r="AP35" i="9"/>
  <c r="AP36" i="9"/>
  <c r="AP37" i="9"/>
  <c r="AP38" i="9"/>
  <c r="AP39" i="9"/>
  <c r="AP40" i="9"/>
  <c r="AP41" i="9"/>
  <c r="AP42" i="9"/>
  <c r="AP44" i="9"/>
  <c r="AP45" i="9"/>
  <c r="AP46" i="9"/>
  <c r="AP47" i="9"/>
  <c r="AP48" i="9"/>
  <c r="AP49" i="9"/>
  <c r="AP51" i="9"/>
  <c r="AP53" i="9"/>
  <c r="AP54" i="9"/>
  <c r="AP55" i="9"/>
  <c r="AP56" i="9"/>
  <c r="AP57" i="9"/>
  <c r="AP58" i="9"/>
  <c r="AP59" i="9"/>
  <c r="AP60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O16" i="9"/>
  <c r="AO17" i="9"/>
  <c r="AO18" i="9"/>
  <c r="AO19" i="9"/>
  <c r="AO20" i="9"/>
  <c r="AO21" i="9"/>
  <c r="AO22" i="9"/>
  <c r="AO23" i="9"/>
  <c r="AO25" i="9"/>
  <c r="AO26" i="9"/>
  <c r="AO27" i="9"/>
  <c r="AO29" i="9"/>
  <c r="AO30" i="9"/>
  <c r="AO31" i="9"/>
  <c r="AO32" i="9"/>
  <c r="AO34" i="9"/>
  <c r="AO35" i="9"/>
  <c r="AO36" i="9"/>
  <c r="AO37" i="9"/>
  <c r="AO38" i="9"/>
  <c r="AO39" i="9"/>
  <c r="AO40" i="9"/>
  <c r="AO41" i="9"/>
  <c r="AO42" i="9"/>
  <c r="AO44" i="9"/>
  <c r="AO45" i="9"/>
  <c r="AO46" i="9"/>
  <c r="AO47" i="9"/>
  <c r="AO48" i="9"/>
  <c r="AO49" i="9"/>
  <c r="AO51" i="9"/>
  <c r="AO53" i="9"/>
  <c r="AO54" i="9"/>
  <c r="AO55" i="9"/>
  <c r="AO56" i="9"/>
  <c r="AO57" i="9"/>
  <c r="AO58" i="9"/>
  <c r="AO59" i="9"/>
  <c r="AO60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N16" i="9"/>
  <c r="AN17" i="9"/>
  <c r="AN18" i="9"/>
  <c r="AN19" i="9"/>
  <c r="AN20" i="9"/>
  <c r="AN21" i="9"/>
  <c r="AN22" i="9"/>
  <c r="AN23" i="9"/>
  <c r="AN25" i="9"/>
  <c r="AN26" i="9"/>
  <c r="AN27" i="9"/>
  <c r="AN29" i="9"/>
  <c r="AN30" i="9"/>
  <c r="AN31" i="9"/>
  <c r="AN32" i="9"/>
  <c r="AN34" i="9"/>
  <c r="AN35" i="9"/>
  <c r="AN36" i="9"/>
  <c r="AN37" i="9"/>
  <c r="AN38" i="9"/>
  <c r="AN39" i="9"/>
  <c r="AN40" i="9"/>
  <c r="AN41" i="9"/>
  <c r="AN42" i="9"/>
  <c r="AN44" i="9"/>
  <c r="AN45" i="9"/>
  <c r="AN46" i="9"/>
  <c r="AN47" i="9"/>
  <c r="AN48" i="9"/>
  <c r="AN49" i="9"/>
  <c r="AN51" i="9"/>
  <c r="AN53" i="9"/>
  <c r="AN54" i="9"/>
  <c r="AN55" i="9"/>
  <c r="AN56" i="9"/>
  <c r="AN57" i="9"/>
  <c r="AN58" i="9"/>
  <c r="AN59" i="9"/>
  <c r="AN60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M16" i="9"/>
  <c r="AM17" i="9"/>
  <c r="AM18" i="9"/>
  <c r="AM19" i="9"/>
  <c r="AM20" i="9"/>
  <c r="AM21" i="9"/>
  <c r="AM22" i="9"/>
  <c r="AM23" i="9"/>
  <c r="AM25" i="9"/>
  <c r="AM26" i="9"/>
  <c r="AM27" i="9"/>
  <c r="AM29" i="9"/>
  <c r="AM30" i="9"/>
  <c r="AM31" i="9"/>
  <c r="AM32" i="9"/>
  <c r="AM34" i="9"/>
  <c r="AM35" i="9"/>
  <c r="AM36" i="9"/>
  <c r="AM37" i="9"/>
  <c r="AM38" i="9"/>
  <c r="AM39" i="9"/>
  <c r="AM40" i="9"/>
  <c r="AM41" i="9"/>
  <c r="AM42" i="9"/>
  <c r="AM44" i="9"/>
  <c r="AM45" i="9"/>
  <c r="AM46" i="9"/>
  <c r="AM47" i="9"/>
  <c r="AM48" i="9"/>
  <c r="AM49" i="9"/>
  <c r="AM51" i="9"/>
  <c r="AM52" i="9"/>
  <c r="AM53" i="9"/>
  <c r="AM54" i="9"/>
  <c r="AM55" i="9"/>
  <c r="AM56" i="9"/>
  <c r="AM57" i="9"/>
  <c r="AM58" i="9"/>
  <c r="AM59" i="9"/>
  <c r="AM60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L16" i="9"/>
  <c r="AL18" i="9"/>
  <c r="AL19" i="9"/>
  <c r="AL20" i="9"/>
  <c r="AL21" i="9"/>
  <c r="AL22" i="9"/>
  <c r="AL23" i="9"/>
  <c r="AL25" i="9"/>
  <c r="AL26" i="9"/>
  <c r="AL27" i="9"/>
  <c r="AL29" i="9"/>
  <c r="AL30" i="9"/>
  <c r="AL31" i="9"/>
  <c r="AL32" i="9"/>
  <c r="AL34" i="9"/>
  <c r="AL35" i="9"/>
  <c r="AL36" i="9"/>
  <c r="AL37" i="9"/>
  <c r="AL38" i="9"/>
  <c r="AL39" i="9"/>
  <c r="AL40" i="9"/>
  <c r="AL41" i="9"/>
  <c r="AL42" i="9"/>
  <c r="AL44" i="9"/>
  <c r="AL45" i="9"/>
  <c r="AL46" i="9"/>
  <c r="AL47" i="9"/>
  <c r="AL48" i="9"/>
  <c r="AL49" i="9"/>
  <c r="AL51" i="9"/>
  <c r="AL53" i="9"/>
  <c r="AL54" i="9"/>
  <c r="AL55" i="9"/>
  <c r="AL56" i="9"/>
  <c r="AL57" i="9"/>
  <c r="AL58" i="9"/>
  <c r="AL59" i="9"/>
  <c r="AL60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K16" i="9"/>
  <c r="AK18" i="9"/>
  <c r="AK19" i="9"/>
  <c r="AK20" i="9"/>
  <c r="AK21" i="9"/>
  <c r="AK22" i="9"/>
  <c r="AK23" i="9"/>
  <c r="AK25" i="9"/>
  <c r="AK26" i="9"/>
  <c r="AK27" i="9"/>
  <c r="AK29" i="9"/>
  <c r="AK30" i="9"/>
  <c r="AK31" i="9"/>
  <c r="AK32" i="9"/>
  <c r="AK34" i="9"/>
  <c r="AK35" i="9"/>
  <c r="AK36" i="9"/>
  <c r="AK37" i="9"/>
  <c r="AK38" i="9"/>
  <c r="AK39" i="9"/>
  <c r="AK40" i="9"/>
  <c r="AK41" i="9"/>
  <c r="AK42" i="9"/>
  <c r="AK44" i="9"/>
  <c r="AK45" i="9"/>
  <c r="AK46" i="9"/>
  <c r="AK47" i="9"/>
  <c r="AK48" i="9"/>
  <c r="AK49" i="9"/>
  <c r="AK51" i="9"/>
  <c r="AK53" i="9"/>
  <c r="AK54" i="9"/>
  <c r="AK55" i="9"/>
  <c r="AK56" i="9"/>
  <c r="AK57" i="9"/>
  <c r="AK58" i="9"/>
  <c r="AK59" i="9"/>
  <c r="AK60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J16" i="9"/>
  <c r="AJ18" i="9"/>
  <c r="AJ19" i="9"/>
  <c r="AJ20" i="9"/>
  <c r="AJ21" i="9"/>
  <c r="AJ22" i="9"/>
  <c r="AJ23" i="9"/>
  <c r="AJ25" i="9"/>
  <c r="AJ26" i="9"/>
  <c r="AJ27" i="9"/>
  <c r="AJ29" i="9"/>
  <c r="AJ30" i="9"/>
  <c r="AJ31" i="9"/>
  <c r="AJ32" i="9"/>
  <c r="AJ34" i="9"/>
  <c r="AJ35" i="9"/>
  <c r="AJ36" i="9"/>
  <c r="AJ37" i="9"/>
  <c r="AJ38" i="9"/>
  <c r="AJ39" i="9"/>
  <c r="AJ40" i="9"/>
  <c r="AJ41" i="9"/>
  <c r="AJ42" i="9"/>
  <c r="AJ44" i="9"/>
  <c r="AJ45" i="9"/>
  <c r="AJ46" i="9"/>
  <c r="AJ47" i="9"/>
  <c r="AJ48" i="9"/>
  <c r="AJ49" i="9"/>
  <c r="AJ51" i="9"/>
  <c r="AJ53" i="9"/>
  <c r="AJ54" i="9"/>
  <c r="AJ55" i="9"/>
  <c r="AJ56" i="9"/>
  <c r="AJ57" i="9"/>
  <c r="AJ58" i="9"/>
  <c r="AJ59" i="9"/>
  <c r="AJ60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I16" i="9"/>
  <c r="AI18" i="9"/>
  <c r="AI19" i="9"/>
  <c r="AI20" i="9"/>
  <c r="AI21" i="9"/>
  <c r="AI22" i="9"/>
  <c r="AI23" i="9"/>
  <c r="AI25" i="9"/>
  <c r="AI26" i="9"/>
  <c r="AI27" i="9"/>
  <c r="AI29" i="9"/>
  <c r="AI30" i="9"/>
  <c r="AI31" i="9"/>
  <c r="AI32" i="9"/>
  <c r="AI34" i="9"/>
  <c r="AI35" i="9"/>
  <c r="AI36" i="9"/>
  <c r="AI37" i="9"/>
  <c r="AI38" i="9"/>
  <c r="AI39" i="9"/>
  <c r="AI40" i="9"/>
  <c r="AI41" i="9"/>
  <c r="AI42" i="9"/>
  <c r="AI44" i="9"/>
  <c r="AI45" i="9"/>
  <c r="AI46" i="9"/>
  <c r="AI47" i="9"/>
  <c r="AI48" i="9"/>
  <c r="AI49" i="9"/>
  <c r="AI51" i="9"/>
  <c r="AI53" i="9"/>
  <c r="AI54" i="9"/>
  <c r="AI55" i="9"/>
  <c r="AI56" i="9"/>
  <c r="AI57" i="9"/>
  <c r="AI58" i="9"/>
  <c r="AI59" i="9"/>
  <c r="AI60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H16" i="9"/>
  <c r="AH17" i="9"/>
  <c r="AH18" i="9"/>
  <c r="AH19" i="9"/>
  <c r="AH20" i="9"/>
  <c r="AH21" i="9"/>
  <c r="AH22" i="9"/>
  <c r="AH23" i="9"/>
  <c r="AH25" i="9"/>
  <c r="AH26" i="9"/>
  <c r="AH27" i="9"/>
  <c r="AH29" i="9"/>
  <c r="AH30" i="9"/>
  <c r="AH31" i="9"/>
  <c r="AH32" i="9"/>
  <c r="AH34" i="9"/>
  <c r="AH35" i="9"/>
  <c r="AH36" i="9"/>
  <c r="AH37" i="9"/>
  <c r="AH38" i="9"/>
  <c r="AH39" i="9"/>
  <c r="AH40" i="9"/>
  <c r="AH41" i="9"/>
  <c r="AH42" i="9"/>
  <c r="AH44" i="9"/>
  <c r="AH45" i="9"/>
  <c r="AH46" i="9"/>
  <c r="AH47" i="9"/>
  <c r="AH48" i="9"/>
  <c r="AH49" i="9"/>
  <c r="AH51" i="9"/>
  <c r="AH53" i="9"/>
  <c r="AH54" i="9"/>
  <c r="AH55" i="9"/>
  <c r="AH56" i="9"/>
  <c r="AH57" i="9"/>
  <c r="AH58" i="9"/>
  <c r="AH59" i="9"/>
  <c r="AH60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BA17" i="8"/>
  <c r="BA19" i="8"/>
  <c r="BA20" i="8"/>
  <c r="BA21" i="8"/>
  <c r="BA23" i="8"/>
  <c r="BA24" i="8"/>
  <c r="BA25" i="8"/>
  <c r="BA26" i="8"/>
  <c r="BA27" i="8"/>
  <c r="BA28" i="8"/>
  <c r="BA29" i="8"/>
  <c r="BA30" i="8"/>
  <c r="BA31" i="8"/>
  <c r="BA32" i="8"/>
  <c r="BA33" i="8"/>
  <c r="BA35" i="8"/>
  <c r="BA36" i="8"/>
  <c r="BA37" i="8"/>
  <c r="BA38" i="8"/>
  <c r="BA39" i="8"/>
  <c r="BA40" i="8"/>
  <c r="BA41" i="8"/>
  <c r="BA42" i="8"/>
  <c r="BA43" i="8"/>
  <c r="BA44" i="8"/>
  <c r="BA45" i="8"/>
  <c r="BA47" i="8"/>
  <c r="BA48" i="8"/>
  <c r="BA49" i="8"/>
  <c r="BA50" i="8"/>
  <c r="BA51" i="8"/>
  <c r="BA52" i="8"/>
  <c r="BA53" i="8"/>
  <c r="BA54" i="8"/>
  <c r="BA55" i="8"/>
  <c r="BA57" i="8"/>
  <c r="BA58" i="8"/>
  <c r="BA59" i="8"/>
  <c r="BA60" i="8"/>
  <c r="BA61" i="8"/>
  <c r="BA63" i="8"/>
  <c r="BA64" i="8"/>
  <c r="BA65" i="8"/>
  <c r="BA66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AZ16" i="8"/>
  <c r="AZ17" i="8"/>
  <c r="AZ19" i="8"/>
  <c r="AZ20" i="8"/>
  <c r="AZ21" i="8"/>
  <c r="AZ23" i="8"/>
  <c r="AZ24" i="8"/>
  <c r="AZ25" i="8"/>
  <c r="AZ26" i="8"/>
  <c r="AZ27" i="8"/>
  <c r="AZ28" i="8"/>
  <c r="AZ29" i="8"/>
  <c r="AZ30" i="8"/>
  <c r="AZ31" i="8"/>
  <c r="AZ32" i="8"/>
  <c r="AZ33" i="8"/>
  <c r="AZ35" i="8"/>
  <c r="AZ36" i="8"/>
  <c r="AZ37" i="8"/>
  <c r="AZ38" i="8"/>
  <c r="AZ39" i="8"/>
  <c r="AZ40" i="8"/>
  <c r="AZ41" i="8"/>
  <c r="AZ42" i="8"/>
  <c r="AZ43" i="8"/>
  <c r="AZ44" i="8"/>
  <c r="AZ45" i="8"/>
  <c r="AZ47" i="8"/>
  <c r="AZ48" i="8"/>
  <c r="AZ49" i="8"/>
  <c r="AZ50" i="8"/>
  <c r="AZ51" i="8"/>
  <c r="AZ52" i="8"/>
  <c r="AZ53" i="8"/>
  <c r="AZ54" i="8"/>
  <c r="AZ55" i="8"/>
  <c r="AZ57" i="8"/>
  <c r="AZ58" i="8"/>
  <c r="AZ59" i="8"/>
  <c r="AZ60" i="8"/>
  <c r="AZ61" i="8"/>
  <c r="AZ63" i="8"/>
  <c r="AZ64" i="8"/>
  <c r="AZ65" i="8"/>
  <c r="AZ66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Y17" i="8"/>
  <c r="AY19" i="8"/>
  <c r="AY20" i="8"/>
  <c r="AY21" i="8"/>
  <c r="AY23" i="8"/>
  <c r="AY24" i="8"/>
  <c r="AY25" i="8"/>
  <c r="AY26" i="8"/>
  <c r="AY27" i="8"/>
  <c r="AY28" i="8"/>
  <c r="AY29" i="8"/>
  <c r="AY30" i="8"/>
  <c r="AY31" i="8"/>
  <c r="AY32" i="8"/>
  <c r="AY33" i="8"/>
  <c r="AY35" i="8"/>
  <c r="AY36" i="8"/>
  <c r="AY37" i="8"/>
  <c r="AY38" i="8"/>
  <c r="AY39" i="8"/>
  <c r="AY40" i="8"/>
  <c r="AY41" i="8"/>
  <c r="AY42" i="8"/>
  <c r="AY43" i="8"/>
  <c r="AY44" i="8"/>
  <c r="AY45" i="8"/>
  <c r="AY47" i="8"/>
  <c r="AY48" i="8"/>
  <c r="AY49" i="8"/>
  <c r="AY50" i="8"/>
  <c r="AY51" i="8"/>
  <c r="AY52" i="8"/>
  <c r="AY53" i="8"/>
  <c r="AY54" i="8"/>
  <c r="AY55" i="8"/>
  <c r="AY57" i="8"/>
  <c r="AY58" i="8"/>
  <c r="AY59" i="8"/>
  <c r="AY60" i="8"/>
  <c r="AY61" i="8"/>
  <c r="AY63" i="8"/>
  <c r="AY64" i="8"/>
  <c r="AY65" i="8"/>
  <c r="AY66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X17" i="8"/>
  <c r="AX19" i="8"/>
  <c r="AX20" i="8"/>
  <c r="AX21" i="8"/>
  <c r="AX23" i="8"/>
  <c r="AX24" i="8"/>
  <c r="AX25" i="8"/>
  <c r="AX26" i="8"/>
  <c r="AX27" i="8"/>
  <c r="AX28" i="8"/>
  <c r="AX29" i="8"/>
  <c r="AX30" i="8"/>
  <c r="AX31" i="8"/>
  <c r="AX32" i="8"/>
  <c r="AX33" i="8"/>
  <c r="AX35" i="8"/>
  <c r="AX36" i="8"/>
  <c r="AX37" i="8"/>
  <c r="AX38" i="8"/>
  <c r="AX39" i="8"/>
  <c r="AX40" i="8"/>
  <c r="AX41" i="8"/>
  <c r="AX42" i="8"/>
  <c r="AX43" i="8"/>
  <c r="AX44" i="8"/>
  <c r="AX45" i="8"/>
  <c r="AX47" i="8"/>
  <c r="AX48" i="8"/>
  <c r="AX49" i="8"/>
  <c r="AX50" i="8"/>
  <c r="AX51" i="8"/>
  <c r="AX52" i="8"/>
  <c r="AX53" i="8"/>
  <c r="AX54" i="8"/>
  <c r="AX55" i="8"/>
  <c r="AX57" i="8"/>
  <c r="AX58" i="8"/>
  <c r="AX59" i="8"/>
  <c r="AX60" i="8"/>
  <c r="AX61" i="8"/>
  <c r="AX63" i="8"/>
  <c r="AX64" i="8"/>
  <c r="AX65" i="8"/>
  <c r="AX66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W17" i="8"/>
  <c r="AW19" i="8"/>
  <c r="AW20" i="8"/>
  <c r="AW21" i="8"/>
  <c r="AW23" i="8"/>
  <c r="AW24" i="8"/>
  <c r="AW25" i="8"/>
  <c r="AW26" i="8"/>
  <c r="AW27" i="8"/>
  <c r="AW28" i="8"/>
  <c r="AW29" i="8"/>
  <c r="AW30" i="8"/>
  <c r="AW31" i="8"/>
  <c r="AW32" i="8"/>
  <c r="AW33" i="8"/>
  <c r="AW35" i="8"/>
  <c r="AW36" i="8"/>
  <c r="AW37" i="8"/>
  <c r="AW38" i="8"/>
  <c r="AW39" i="8"/>
  <c r="AW40" i="8"/>
  <c r="AW41" i="8"/>
  <c r="AW42" i="8"/>
  <c r="AW43" i="8"/>
  <c r="AW44" i="8"/>
  <c r="AW45" i="8"/>
  <c r="AW47" i="8"/>
  <c r="AW48" i="8"/>
  <c r="AW49" i="8"/>
  <c r="AW50" i="8"/>
  <c r="AW51" i="8"/>
  <c r="AW52" i="8"/>
  <c r="AW53" i="8"/>
  <c r="AW54" i="8"/>
  <c r="AW55" i="8"/>
  <c r="AW57" i="8"/>
  <c r="AW58" i="8"/>
  <c r="AW59" i="8"/>
  <c r="AW60" i="8"/>
  <c r="AW61" i="8"/>
  <c r="AW63" i="8"/>
  <c r="AW64" i="8"/>
  <c r="AW65" i="8"/>
  <c r="AW66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V16" i="8"/>
  <c r="AV17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5" i="8"/>
  <c r="AV36" i="8"/>
  <c r="AV37" i="8"/>
  <c r="AV38" i="8"/>
  <c r="AV39" i="8"/>
  <c r="AV40" i="8"/>
  <c r="AV41" i="8"/>
  <c r="AV42" i="8"/>
  <c r="AV43" i="8"/>
  <c r="AV44" i="8"/>
  <c r="AV45" i="8"/>
  <c r="AV47" i="8"/>
  <c r="AV48" i="8"/>
  <c r="AV49" i="8"/>
  <c r="AV50" i="8"/>
  <c r="AV51" i="8"/>
  <c r="AV52" i="8"/>
  <c r="AV53" i="8"/>
  <c r="AV54" i="8"/>
  <c r="AV55" i="8"/>
  <c r="AV57" i="8"/>
  <c r="AV58" i="8"/>
  <c r="AV59" i="8"/>
  <c r="AV60" i="8"/>
  <c r="AV61" i="8"/>
  <c r="AV63" i="8"/>
  <c r="AV64" i="8"/>
  <c r="AV65" i="8"/>
  <c r="AV66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U17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5" i="8"/>
  <c r="AU36" i="8"/>
  <c r="AU37" i="8"/>
  <c r="AU38" i="8"/>
  <c r="AU39" i="8"/>
  <c r="AU40" i="8"/>
  <c r="AU41" i="8"/>
  <c r="AU42" i="8"/>
  <c r="AU43" i="8"/>
  <c r="AU44" i="8"/>
  <c r="AU45" i="8"/>
  <c r="AU47" i="8"/>
  <c r="AU48" i="8"/>
  <c r="AU49" i="8"/>
  <c r="AU50" i="8"/>
  <c r="AU51" i="8"/>
  <c r="AU52" i="8"/>
  <c r="AU53" i="8"/>
  <c r="AU54" i="8"/>
  <c r="AU55" i="8"/>
  <c r="AU57" i="8"/>
  <c r="AU58" i="8"/>
  <c r="AU59" i="8"/>
  <c r="AU60" i="8"/>
  <c r="AU61" i="8"/>
  <c r="AU63" i="8"/>
  <c r="AU64" i="8"/>
  <c r="AU65" i="8"/>
  <c r="AU66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T17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5" i="8"/>
  <c r="AT36" i="8"/>
  <c r="AT37" i="8"/>
  <c r="AT38" i="8"/>
  <c r="AT39" i="8"/>
  <c r="AT40" i="8"/>
  <c r="AT41" i="8"/>
  <c r="AT42" i="8"/>
  <c r="AT43" i="8"/>
  <c r="AT44" i="8"/>
  <c r="AT45" i="8"/>
  <c r="AT47" i="8"/>
  <c r="AT48" i="8"/>
  <c r="AT49" i="8"/>
  <c r="AT50" i="8"/>
  <c r="AT51" i="8"/>
  <c r="AT52" i="8"/>
  <c r="AT53" i="8"/>
  <c r="AT54" i="8"/>
  <c r="AT55" i="8"/>
  <c r="AT57" i="8"/>
  <c r="AT58" i="8"/>
  <c r="AT59" i="8"/>
  <c r="AT60" i="8"/>
  <c r="AT61" i="8"/>
  <c r="AT63" i="8"/>
  <c r="AT64" i="8"/>
  <c r="AT65" i="8"/>
  <c r="AT66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S17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5" i="8"/>
  <c r="AS36" i="8"/>
  <c r="AS37" i="8"/>
  <c r="AS38" i="8"/>
  <c r="AS39" i="8"/>
  <c r="AS40" i="8"/>
  <c r="AS41" i="8"/>
  <c r="AS42" i="8"/>
  <c r="AS43" i="8"/>
  <c r="AS44" i="8"/>
  <c r="AS45" i="8"/>
  <c r="AS47" i="8"/>
  <c r="AS48" i="8"/>
  <c r="AS49" i="8"/>
  <c r="AS50" i="8"/>
  <c r="AS51" i="8"/>
  <c r="AS52" i="8"/>
  <c r="AS53" i="8"/>
  <c r="AS54" i="8"/>
  <c r="AS55" i="8"/>
  <c r="AS57" i="8"/>
  <c r="AS58" i="8"/>
  <c r="AS59" i="8"/>
  <c r="AS60" i="8"/>
  <c r="AS61" i="8"/>
  <c r="AS63" i="8"/>
  <c r="AS64" i="8"/>
  <c r="AS65" i="8"/>
  <c r="AS66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R16" i="8"/>
  <c r="AR17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5" i="8"/>
  <c r="AR36" i="8"/>
  <c r="AR37" i="8"/>
  <c r="AR38" i="8"/>
  <c r="AR39" i="8"/>
  <c r="AR40" i="8"/>
  <c r="AR41" i="8"/>
  <c r="AR42" i="8"/>
  <c r="AR43" i="8"/>
  <c r="AR44" i="8"/>
  <c r="AR45" i="8"/>
  <c r="AR47" i="8"/>
  <c r="AR48" i="8"/>
  <c r="AR49" i="8"/>
  <c r="AR50" i="8"/>
  <c r="AR51" i="8"/>
  <c r="AR52" i="8"/>
  <c r="AR53" i="8"/>
  <c r="AR54" i="8"/>
  <c r="AR55" i="8"/>
  <c r="AR57" i="8"/>
  <c r="AR58" i="8"/>
  <c r="AR59" i="8"/>
  <c r="AR60" i="8"/>
  <c r="AR61" i="8"/>
  <c r="AR63" i="8"/>
  <c r="AR64" i="8"/>
  <c r="AR65" i="8"/>
  <c r="AR66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Q17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5" i="8"/>
  <c r="AQ36" i="8"/>
  <c r="AQ37" i="8"/>
  <c r="AQ38" i="8"/>
  <c r="AQ39" i="8"/>
  <c r="AQ40" i="8"/>
  <c r="AQ41" i="8"/>
  <c r="AQ42" i="8"/>
  <c r="AQ43" i="8"/>
  <c r="AQ44" i="8"/>
  <c r="AQ45" i="8"/>
  <c r="AQ47" i="8"/>
  <c r="AQ48" i="8"/>
  <c r="AQ49" i="8"/>
  <c r="AQ50" i="8"/>
  <c r="AQ51" i="8"/>
  <c r="AQ52" i="8"/>
  <c r="AQ53" i="8"/>
  <c r="AQ54" i="8"/>
  <c r="AQ55" i="8"/>
  <c r="AQ57" i="8"/>
  <c r="AQ58" i="8"/>
  <c r="AQ59" i="8"/>
  <c r="AQ60" i="8"/>
  <c r="AQ61" i="8"/>
  <c r="AQ63" i="8"/>
  <c r="AQ64" i="8"/>
  <c r="AQ65" i="8"/>
  <c r="AQ66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P17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5" i="8"/>
  <c r="AP36" i="8"/>
  <c r="AP37" i="8"/>
  <c r="AP38" i="8"/>
  <c r="AP39" i="8"/>
  <c r="AP40" i="8"/>
  <c r="AP41" i="8"/>
  <c r="AP42" i="8"/>
  <c r="AP43" i="8"/>
  <c r="AP44" i="8"/>
  <c r="AP45" i="8"/>
  <c r="AP47" i="8"/>
  <c r="AP48" i="8"/>
  <c r="AP49" i="8"/>
  <c r="AP50" i="8"/>
  <c r="AP51" i="8"/>
  <c r="AP52" i="8"/>
  <c r="AP53" i="8"/>
  <c r="AP54" i="8"/>
  <c r="AP55" i="8"/>
  <c r="AP57" i="8"/>
  <c r="AP58" i="8"/>
  <c r="AP59" i="8"/>
  <c r="AP60" i="8"/>
  <c r="AP61" i="8"/>
  <c r="AP63" i="8"/>
  <c r="AP64" i="8"/>
  <c r="AP65" i="8"/>
  <c r="AP66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O17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5" i="8"/>
  <c r="AO36" i="8"/>
  <c r="AO37" i="8"/>
  <c r="AO38" i="8"/>
  <c r="AO39" i="8"/>
  <c r="AO40" i="8"/>
  <c r="AO41" i="8"/>
  <c r="AO42" i="8"/>
  <c r="AO43" i="8"/>
  <c r="AO44" i="8"/>
  <c r="AO45" i="8"/>
  <c r="AO47" i="8"/>
  <c r="AO48" i="8"/>
  <c r="AO49" i="8"/>
  <c r="AO50" i="8"/>
  <c r="AO51" i="8"/>
  <c r="AO52" i="8"/>
  <c r="AO53" i="8"/>
  <c r="AO54" i="8"/>
  <c r="AO55" i="8"/>
  <c r="AO57" i="8"/>
  <c r="AO58" i="8"/>
  <c r="AO59" i="8"/>
  <c r="AO60" i="8"/>
  <c r="AO61" i="8"/>
  <c r="AO63" i="8"/>
  <c r="AO64" i="8"/>
  <c r="AO65" i="8"/>
  <c r="AO66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N16" i="8"/>
  <c r="AN17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5" i="8"/>
  <c r="AN36" i="8"/>
  <c r="AN37" i="8"/>
  <c r="AN38" i="8"/>
  <c r="AN39" i="8"/>
  <c r="AN40" i="8"/>
  <c r="AN41" i="8"/>
  <c r="AN42" i="8"/>
  <c r="AN43" i="8"/>
  <c r="AN44" i="8"/>
  <c r="AN45" i="8"/>
  <c r="AN47" i="8"/>
  <c r="AN48" i="8"/>
  <c r="AN49" i="8"/>
  <c r="AN50" i="8"/>
  <c r="AN51" i="8"/>
  <c r="AN52" i="8"/>
  <c r="AN53" i="8"/>
  <c r="AN54" i="8"/>
  <c r="AN55" i="8"/>
  <c r="AN57" i="8"/>
  <c r="AN58" i="8"/>
  <c r="AN59" i="8"/>
  <c r="AN60" i="8"/>
  <c r="AN61" i="8"/>
  <c r="AN63" i="8"/>
  <c r="AN64" i="8"/>
  <c r="AN65" i="8"/>
  <c r="AN66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M17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5" i="8"/>
  <c r="AM36" i="8"/>
  <c r="AM37" i="8"/>
  <c r="AM38" i="8"/>
  <c r="AM39" i="8"/>
  <c r="AM40" i="8"/>
  <c r="AM41" i="8"/>
  <c r="AM42" i="8"/>
  <c r="AM43" i="8"/>
  <c r="AM44" i="8"/>
  <c r="AM45" i="8"/>
  <c r="AM47" i="8"/>
  <c r="AM48" i="8"/>
  <c r="AM49" i="8"/>
  <c r="AM50" i="8"/>
  <c r="AM51" i="8"/>
  <c r="AM52" i="8"/>
  <c r="AM53" i="8"/>
  <c r="AM54" i="8"/>
  <c r="AM55" i="8"/>
  <c r="AM57" i="8"/>
  <c r="AM58" i="8"/>
  <c r="AM59" i="8"/>
  <c r="AM60" i="8"/>
  <c r="AM61" i="8"/>
  <c r="AM63" i="8"/>
  <c r="AM64" i="8"/>
  <c r="AM65" i="8"/>
  <c r="AM66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L17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5" i="8"/>
  <c r="AL36" i="8"/>
  <c r="AL37" i="8"/>
  <c r="AL38" i="8"/>
  <c r="AL39" i="8"/>
  <c r="AL40" i="8"/>
  <c r="AL41" i="8"/>
  <c r="AL42" i="8"/>
  <c r="AL43" i="8"/>
  <c r="AL44" i="8"/>
  <c r="AL45" i="8"/>
  <c r="AL47" i="8"/>
  <c r="AL48" i="8"/>
  <c r="AL49" i="8"/>
  <c r="AL50" i="8"/>
  <c r="AL51" i="8"/>
  <c r="AL52" i="8"/>
  <c r="AL53" i="8"/>
  <c r="AL54" i="8"/>
  <c r="AL55" i="8"/>
  <c r="AL57" i="8"/>
  <c r="AL58" i="8"/>
  <c r="AL59" i="8"/>
  <c r="AL60" i="8"/>
  <c r="AL61" i="8"/>
  <c r="AL63" i="8"/>
  <c r="AL64" i="8"/>
  <c r="AL65" i="8"/>
  <c r="AL66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K17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5" i="8"/>
  <c r="AK36" i="8"/>
  <c r="AK37" i="8"/>
  <c r="AK38" i="8"/>
  <c r="AK39" i="8"/>
  <c r="AK40" i="8"/>
  <c r="AK41" i="8"/>
  <c r="AK42" i="8"/>
  <c r="AK43" i="8"/>
  <c r="AK44" i="8"/>
  <c r="AK45" i="8"/>
  <c r="AK47" i="8"/>
  <c r="AK48" i="8"/>
  <c r="AK49" i="8"/>
  <c r="AK50" i="8"/>
  <c r="AK51" i="8"/>
  <c r="AK52" i="8"/>
  <c r="AK53" i="8"/>
  <c r="AK54" i="8"/>
  <c r="AK55" i="8"/>
  <c r="AK57" i="8"/>
  <c r="AK58" i="8"/>
  <c r="AK59" i="8"/>
  <c r="AK60" i="8"/>
  <c r="AK61" i="8"/>
  <c r="AK63" i="8"/>
  <c r="AK64" i="8"/>
  <c r="AK65" i="8"/>
  <c r="AK66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J16" i="8"/>
  <c r="AJ17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5" i="8"/>
  <c r="AJ36" i="8"/>
  <c r="AJ37" i="8"/>
  <c r="AJ38" i="8"/>
  <c r="AJ39" i="8"/>
  <c r="AJ40" i="8"/>
  <c r="AJ41" i="8"/>
  <c r="AJ42" i="8"/>
  <c r="AJ43" i="8"/>
  <c r="AJ44" i="8"/>
  <c r="AJ45" i="8"/>
  <c r="AJ47" i="8"/>
  <c r="AJ48" i="8"/>
  <c r="AJ49" i="8"/>
  <c r="AJ50" i="8"/>
  <c r="AJ51" i="8"/>
  <c r="AJ52" i="8"/>
  <c r="AJ53" i="8"/>
  <c r="AJ54" i="8"/>
  <c r="AJ55" i="8"/>
  <c r="AJ57" i="8"/>
  <c r="AJ58" i="8"/>
  <c r="AJ59" i="8"/>
  <c r="AJ60" i="8"/>
  <c r="AJ61" i="8"/>
  <c r="AJ63" i="8"/>
  <c r="AJ64" i="8"/>
  <c r="AJ65" i="8"/>
  <c r="AJ66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I17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5" i="8"/>
  <c r="AI36" i="8"/>
  <c r="AI37" i="8"/>
  <c r="AI38" i="8"/>
  <c r="AI39" i="8"/>
  <c r="AI40" i="8"/>
  <c r="AI41" i="8"/>
  <c r="AI42" i="8"/>
  <c r="AI43" i="8"/>
  <c r="AI44" i="8"/>
  <c r="AI45" i="8"/>
  <c r="AI47" i="8"/>
  <c r="AI48" i="8"/>
  <c r="AI49" i="8"/>
  <c r="AI50" i="8"/>
  <c r="AI51" i="8"/>
  <c r="AI52" i="8"/>
  <c r="AI53" i="8"/>
  <c r="AI54" i="8"/>
  <c r="AI55" i="8"/>
  <c r="AI57" i="8"/>
  <c r="AI58" i="8"/>
  <c r="AI59" i="8"/>
  <c r="AI60" i="8"/>
  <c r="AI61" i="8"/>
  <c r="AI63" i="8"/>
  <c r="AI64" i="8"/>
  <c r="AI65" i="8"/>
  <c r="AI66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H17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5" i="8"/>
  <c r="AH36" i="8"/>
  <c r="AH37" i="8"/>
  <c r="AH38" i="8"/>
  <c r="AH39" i="8"/>
  <c r="AH40" i="8"/>
  <c r="AH41" i="8"/>
  <c r="AH42" i="8"/>
  <c r="AH43" i="8"/>
  <c r="AH44" i="8"/>
  <c r="AH45" i="8"/>
  <c r="AH47" i="8"/>
  <c r="AH48" i="8"/>
  <c r="AH49" i="8"/>
  <c r="AH50" i="8"/>
  <c r="AH51" i="8"/>
  <c r="AH52" i="8"/>
  <c r="AH53" i="8"/>
  <c r="AH54" i="8"/>
  <c r="AH55" i="8"/>
  <c r="AH57" i="8"/>
  <c r="AH58" i="8"/>
  <c r="AH59" i="8"/>
  <c r="AH60" i="8"/>
  <c r="AH61" i="8"/>
  <c r="AH63" i="8"/>
  <c r="AH64" i="8"/>
  <c r="AH65" i="8"/>
  <c r="AH66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K48" i="7"/>
  <c r="AL48" i="7"/>
  <c r="AU48" i="7"/>
  <c r="AZ48" i="7"/>
  <c r="BA48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Q81" i="8"/>
  <c r="R130" i="8" s="1"/>
  <c r="Q81" i="7"/>
  <c r="R130" i="7" s="1"/>
  <c r="Q81" i="9"/>
  <c r="R130" i="9" s="1"/>
  <c r="Q81" i="11"/>
  <c r="R130" i="11" s="1"/>
  <c r="Q81" i="13"/>
  <c r="Q81" i="16"/>
  <c r="J59" i="6"/>
  <c r="G228" i="10"/>
  <c r="E233" i="16"/>
  <c r="O81" i="16"/>
  <c r="K130" i="16" s="1"/>
  <c r="J228" i="16"/>
  <c r="G228" i="16"/>
  <c r="L81" i="16"/>
  <c r="G130" i="16" s="1"/>
  <c r="E228" i="16"/>
  <c r="C225" i="16"/>
  <c r="C224" i="16"/>
  <c r="C223" i="16"/>
  <c r="C222" i="16"/>
  <c r="L216" i="16"/>
  <c r="K216" i="16"/>
  <c r="K214" i="16"/>
  <c r="K212" i="16"/>
  <c r="I212" i="16"/>
  <c r="K210" i="16"/>
  <c r="I210" i="16"/>
  <c r="K208" i="16"/>
  <c r="I208" i="16"/>
  <c r="T145" i="16"/>
  <c r="S145" i="16"/>
  <c r="V141" i="16"/>
  <c r="K141" i="16"/>
  <c r="N138" i="16"/>
  <c r="Q138" i="16" s="1"/>
  <c r="K138" i="16"/>
  <c r="K135" i="16"/>
  <c r="R130" i="16"/>
  <c r="K81" i="16"/>
  <c r="E130" i="16" s="1"/>
  <c r="AD17" i="16"/>
  <c r="AD21" i="16"/>
  <c r="AD22" i="16"/>
  <c r="AD24" i="16"/>
  <c r="AD25" i="16"/>
  <c r="AD27" i="16"/>
  <c r="AD30" i="16"/>
  <c r="AD32" i="16"/>
  <c r="AD33" i="16"/>
  <c r="AD34" i="16"/>
  <c r="AD35" i="16"/>
  <c r="AD41" i="16"/>
  <c r="AD44" i="16"/>
  <c r="AD46" i="16"/>
  <c r="AD48" i="16"/>
  <c r="AD49" i="16"/>
  <c r="AD50" i="16"/>
  <c r="AD54" i="16"/>
  <c r="AD56" i="16"/>
  <c r="AD57" i="16"/>
  <c r="AD59" i="16"/>
  <c r="AD60" i="16"/>
  <c r="AD67" i="16"/>
  <c r="AD68" i="16"/>
  <c r="AD72" i="16"/>
  <c r="AD73" i="16"/>
  <c r="AD76" i="16"/>
  <c r="AD77" i="16"/>
  <c r="K214" i="15"/>
  <c r="T145" i="15"/>
  <c r="S145" i="15"/>
  <c r="V141" i="15"/>
  <c r="N141" i="15"/>
  <c r="N138" i="15"/>
  <c r="Q138" i="15" s="1"/>
  <c r="K138" i="15"/>
  <c r="N135" i="15"/>
  <c r="K135" i="15"/>
  <c r="AD18" i="15"/>
  <c r="AD20" i="15"/>
  <c r="AD22" i="15"/>
  <c r="AD24" i="15"/>
  <c r="AD28" i="15"/>
  <c r="AD29" i="15"/>
  <c r="AD33" i="15"/>
  <c r="AD37" i="15"/>
  <c r="AD38" i="15"/>
  <c r="AD40" i="15"/>
  <c r="AD41" i="15"/>
  <c r="AD44" i="15"/>
  <c r="AD47" i="15"/>
  <c r="AD48" i="15"/>
  <c r="AD52" i="15"/>
  <c r="AD54" i="15"/>
  <c r="AD56" i="15"/>
  <c r="AD57" i="15"/>
  <c r="AD60" i="15"/>
  <c r="AD61" i="15"/>
  <c r="AD62" i="15"/>
  <c r="AD63" i="15"/>
  <c r="AD68" i="15"/>
  <c r="AD70" i="15"/>
  <c r="AD73" i="15"/>
  <c r="AD74" i="15"/>
  <c r="AD77" i="15"/>
  <c r="AD79" i="15"/>
  <c r="AD80" i="15"/>
  <c r="K214" i="14"/>
  <c r="V141" i="14"/>
  <c r="N141" i="14"/>
  <c r="N138" i="14"/>
  <c r="Q138" i="14"/>
  <c r="K138" i="14"/>
  <c r="N135" i="14"/>
  <c r="K135" i="14"/>
  <c r="AD18" i="14"/>
  <c r="AD22" i="14"/>
  <c r="AD25" i="14"/>
  <c r="AD26" i="14"/>
  <c r="AD28" i="14"/>
  <c r="AD31" i="14"/>
  <c r="AD35" i="14"/>
  <c r="AD37" i="14"/>
  <c r="AD38" i="14"/>
  <c r="AD42" i="14"/>
  <c r="AD43" i="14"/>
  <c r="AD46" i="14"/>
  <c r="AD48" i="14"/>
  <c r="AD50" i="14"/>
  <c r="AD55" i="14"/>
  <c r="AD62" i="14"/>
  <c r="AD63" i="14"/>
  <c r="AD68" i="14"/>
  <c r="AD69" i="14"/>
  <c r="AD70" i="14"/>
  <c r="AD74" i="14"/>
  <c r="AD75" i="14"/>
  <c r="AD78" i="14"/>
  <c r="AD79" i="14"/>
  <c r="O81" i="13"/>
  <c r="K214" i="13"/>
  <c r="V141" i="13"/>
  <c r="N141" i="13"/>
  <c r="N138" i="13"/>
  <c r="Q138" i="13" s="1"/>
  <c r="K138" i="13"/>
  <c r="N135" i="13"/>
  <c r="K135" i="13"/>
  <c r="R130" i="13"/>
  <c r="K130" i="13"/>
  <c r="AD17" i="13"/>
  <c r="AD18" i="13"/>
  <c r="AD19" i="13"/>
  <c r="AD20" i="13"/>
  <c r="AD21" i="13"/>
  <c r="AD26" i="13"/>
  <c r="AD27" i="13"/>
  <c r="AD35" i="13"/>
  <c r="AD36" i="13"/>
  <c r="AD41" i="13"/>
  <c r="AD48" i="13"/>
  <c r="AD49" i="13"/>
  <c r="AD50" i="13"/>
  <c r="AD52" i="13"/>
  <c r="AD53" i="13"/>
  <c r="AD56" i="13"/>
  <c r="AD68" i="13"/>
  <c r="AD72" i="13"/>
  <c r="AD75" i="13"/>
  <c r="AD76" i="13"/>
  <c r="AD77" i="13"/>
  <c r="AD78" i="13"/>
  <c r="AD80" i="13"/>
  <c r="E233" i="12"/>
  <c r="O81" i="12"/>
  <c r="K130" i="12" s="1"/>
  <c r="J228" i="12"/>
  <c r="G228" i="12"/>
  <c r="E228" i="12"/>
  <c r="C225" i="12"/>
  <c r="C224" i="12"/>
  <c r="C223" i="12"/>
  <c r="C222" i="12"/>
  <c r="L216" i="12"/>
  <c r="K216" i="12"/>
  <c r="K214" i="12"/>
  <c r="K212" i="12"/>
  <c r="I212" i="12"/>
  <c r="K210" i="12"/>
  <c r="I210" i="12"/>
  <c r="K208" i="12"/>
  <c r="I208" i="12"/>
  <c r="V141" i="12"/>
  <c r="K141" i="12"/>
  <c r="N138" i="12"/>
  <c r="Q138" i="12" s="1"/>
  <c r="K138" i="12"/>
  <c r="N135" i="12"/>
  <c r="K135" i="12"/>
  <c r="AD20" i="12"/>
  <c r="AD21" i="12"/>
  <c r="AD23" i="12"/>
  <c r="AD25" i="12"/>
  <c r="AD27" i="12"/>
  <c r="AD30" i="12"/>
  <c r="AD32" i="12"/>
  <c r="AD33" i="12"/>
  <c r="AD36" i="12"/>
  <c r="AD38" i="12"/>
  <c r="AD40" i="12"/>
  <c r="AD41" i="12"/>
  <c r="AD49" i="12"/>
  <c r="AD50" i="12"/>
  <c r="AD51" i="12"/>
  <c r="AD56" i="12"/>
  <c r="AD59" i="12"/>
  <c r="AD62" i="12"/>
  <c r="AD65" i="12"/>
  <c r="AD66" i="12"/>
  <c r="AD71" i="12"/>
  <c r="AD72" i="12"/>
  <c r="AD73" i="12"/>
  <c r="AD75" i="12"/>
  <c r="AD76" i="12"/>
  <c r="O81" i="11"/>
  <c r="L81" i="11"/>
  <c r="G130" i="11" s="1"/>
  <c r="K214" i="11"/>
  <c r="V141" i="11"/>
  <c r="N138" i="11"/>
  <c r="Q138" i="11" s="1"/>
  <c r="K138" i="11"/>
  <c r="N135" i="11"/>
  <c r="K135" i="11"/>
  <c r="K130" i="11"/>
  <c r="AD21" i="11"/>
  <c r="AD22" i="11"/>
  <c r="AD25" i="11"/>
  <c r="AD26" i="11"/>
  <c r="AD29" i="11"/>
  <c r="AD30" i="11"/>
  <c r="AD32" i="11"/>
  <c r="AD34" i="11"/>
  <c r="AD40" i="11"/>
  <c r="AD44" i="11"/>
  <c r="AD45" i="11"/>
  <c r="AD49" i="11"/>
  <c r="AD50" i="11"/>
  <c r="AD53" i="11"/>
  <c r="AD54" i="11"/>
  <c r="AD57" i="11"/>
  <c r="AD61" i="11"/>
  <c r="AD63" i="11"/>
  <c r="AD64" i="11"/>
  <c r="AD66" i="11"/>
  <c r="AD69" i="11"/>
  <c r="AD72" i="11"/>
  <c r="AD74" i="11"/>
  <c r="AD77" i="11"/>
  <c r="AD80" i="11"/>
  <c r="E233" i="10"/>
  <c r="J228" i="10"/>
  <c r="L81" i="10"/>
  <c r="G130" i="10" s="1"/>
  <c r="E228" i="10"/>
  <c r="C225" i="10"/>
  <c r="C224" i="10"/>
  <c r="C223" i="10"/>
  <c r="C222" i="10"/>
  <c r="L216" i="10"/>
  <c r="K216" i="10"/>
  <c r="K214" i="10"/>
  <c r="K212" i="10"/>
  <c r="I212" i="10"/>
  <c r="K210" i="10"/>
  <c r="I210" i="10"/>
  <c r="K208" i="10"/>
  <c r="I208" i="10"/>
  <c r="V141" i="10"/>
  <c r="N141" i="10"/>
  <c r="K141" i="10"/>
  <c r="N138" i="10"/>
  <c r="Q138" i="10" s="1"/>
  <c r="K138" i="10"/>
  <c r="N135" i="10"/>
  <c r="K135" i="10"/>
  <c r="K81" i="10"/>
  <c r="E130" i="10"/>
  <c r="AD16" i="10"/>
  <c r="AD17" i="10"/>
  <c r="AD18" i="10"/>
  <c r="AD20" i="10"/>
  <c r="AD21" i="10"/>
  <c r="AD23" i="10"/>
  <c r="AD24" i="10"/>
  <c r="AD29" i="10"/>
  <c r="AD34" i="10"/>
  <c r="AD37" i="10"/>
  <c r="AD39" i="10"/>
  <c r="AD41" i="10"/>
  <c r="AD47" i="10"/>
  <c r="AD48" i="10"/>
  <c r="AD50" i="10"/>
  <c r="AD51" i="10"/>
  <c r="AD52" i="10"/>
  <c r="AD53" i="10"/>
  <c r="AD56" i="10"/>
  <c r="AD57" i="10"/>
  <c r="AD59" i="10"/>
  <c r="AD64" i="10"/>
  <c r="AD66" i="10"/>
  <c r="AD68" i="10"/>
  <c r="AD72" i="10"/>
  <c r="AD75" i="10"/>
  <c r="O81" i="9"/>
  <c r="K130" i="9" s="1"/>
  <c r="L81" i="9"/>
  <c r="G130" i="9" s="1"/>
  <c r="K214" i="9"/>
  <c r="V141" i="9"/>
  <c r="N138" i="9"/>
  <c r="Q138" i="9" s="1"/>
  <c r="K138" i="9"/>
  <c r="N135" i="9"/>
  <c r="K135" i="9"/>
  <c r="AD16" i="9"/>
  <c r="AD22" i="9"/>
  <c r="AD27" i="9"/>
  <c r="AD32" i="9"/>
  <c r="AD34" i="9"/>
  <c r="AD35" i="9"/>
  <c r="AD36" i="9"/>
  <c r="AD45" i="9"/>
  <c r="AD46" i="9"/>
  <c r="AD47" i="9"/>
  <c r="AD51" i="9"/>
  <c r="AD52" i="9"/>
  <c r="AD54" i="9"/>
  <c r="AD55" i="9"/>
  <c r="AD56" i="9"/>
  <c r="AD58" i="9"/>
  <c r="AD62" i="9"/>
  <c r="AD67" i="9"/>
  <c r="AD68" i="9"/>
  <c r="AD69" i="9"/>
  <c r="AD71" i="9"/>
  <c r="AD72" i="9"/>
  <c r="AD75" i="9"/>
  <c r="AD77" i="9"/>
  <c r="AD80" i="9"/>
  <c r="K214" i="8"/>
  <c r="V141" i="8"/>
  <c r="N141" i="8"/>
  <c r="N138" i="8"/>
  <c r="Q138" i="8" s="1"/>
  <c r="K138" i="8"/>
  <c r="N135" i="8"/>
  <c r="K135" i="8"/>
  <c r="AD22" i="8"/>
  <c r="AD26" i="8"/>
  <c r="AD29" i="8"/>
  <c r="AD30" i="8"/>
  <c r="AD31" i="8"/>
  <c r="AD32" i="8"/>
  <c r="AD37" i="8"/>
  <c r="AD38" i="8"/>
  <c r="AD47" i="8"/>
  <c r="AD52" i="8"/>
  <c r="AD53" i="8"/>
  <c r="AD54" i="8"/>
  <c r="AD57" i="8"/>
  <c r="AD59" i="8"/>
  <c r="AD60" i="8"/>
  <c r="AD63" i="8"/>
  <c r="AD65" i="8"/>
  <c r="AD68" i="8"/>
  <c r="AD69" i="8"/>
  <c r="AD71" i="8"/>
  <c r="AD77" i="8"/>
  <c r="J228" i="7"/>
  <c r="C225" i="7"/>
  <c r="C222" i="7"/>
  <c r="K216" i="7"/>
  <c r="K214" i="7"/>
  <c r="I210" i="7"/>
  <c r="K208" i="7"/>
  <c r="V141" i="7"/>
  <c r="N138" i="7"/>
  <c r="Q138" i="7" s="1"/>
  <c r="K141" i="7"/>
  <c r="K138" i="7"/>
  <c r="N135" i="7"/>
  <c r="K135" i="7"/>
  <c r="K81" i="7"/>
  <c r="E130" i="7" s="1"/>
  <c r="AD77" i="7"/>
  <c r="AD76" i="7"/>
  <c r="AD75" i="7"/>
  <c r="AD73" i="7"/>
  <c r="AD72" i="7"/>
  <c r="AD68" i="7"/>
  <c r="AD67" i="7"/>
  <c r="AD64" i="7"/>
  <c r="AD63" i="7"/>
  <c r="AD62" i="7"/>
  <c r="AD61" i="7"/>
  <c r="AD59" i="7"/>
  <c r="AD57" i="7"/>
  <c r="AD49" i="7"/>
  <c r="AD47" i="7"/>
  <c r="AD45" i="7"/>
  <c r="AD43" i="7"/>
  <c r="AD39" i="7"/>
  <c r="AD30" i="7"/>
  <c r="AD28" i="7"/>
  <c r="AD25" i="7"/>
  <c r="AD23" i="7"/>
  <c r="AD20" i="7"/>
  <c r="AD19" i="7"/>
  <c r="AD16" i="7"/>
  <c r="E17" i="16" l="1"/>
  <c r="F17" i="16"/>
  <c r="H17" i="16"/>
  <c r="G17" i="16"/>
  <c r="D81" i="16"/>
  <c r="F58" i="12"/>
  <c r="H58" i="12"/>
  <c r="G58" i="12"/>
  <c r="E58" i="12"/>
  <c r="F66" i="7"/>
  <c r="E66" i="7"/>
  <c r="H66" i="7"/>
  <c r="G66" i="7"/>
  <c r="F63" i="13"/>
  <c r="G63" i="13"/>
  <c r="E63" i="13"/>
  <c r="H63" i="13"/>
  <c r="F47" i="11"/>
  <c r="E47" i="11"/>
  <c r="G47" i="11"/>
  <c r="H47" i="11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Z51" i="12"/>
  <c r="AX51" i="12"/>
  <c r="AV51" i="12"/>
  <c r="AW51" i="12"/>
  <c r="BA51" i="12"/>
  <c r="AY51" i="12"/>
  <c r="F44" i="11"/>
  <c r="H44" i="11"/>
  <c r="G44" i="11"/>
  <c r="E44" i="11"/>
  <c r="E63" i="16"/>
  <c r="F63" i="16"/>
  <c r="H63" i="16"/>
  <c r="G63" i="16"/>
  <c r="F73" i="12"/>
  <c r="E73" i="12"/>
  <c r="H73" i="12"/>
  <c r="G73" i="12"/>
  <c r="Y65" i="10"/>
  <c r="Z65" i="10" s="1"/>
  <c r="AD65" i="10" s="1"/>
  <c r="U65" i="10"/>
  <c r="F25" i="16"/>
  <c r="E25" i="16"/>
  <c r="H25" i="16"/>
  <c r="G25" i="16"/>
  <c r="AF28" i="9"/>
  <c r="T28" i="9"/>
  <c r="AX29" i="11"/>
  <c r="AT29" i="11"/>
  <c r="AP29" i="11"/>
  <c r="AL29" i="11"/>
  <c r="AH29" i="11"/>
  <c r="AY29" i="11"/>
  <c r="AU29" i="11"/>
  <c r="AQ29" i="11"/>
  <c r="AM29" i="11"/>
  <c r="AI29" i="11"/>
  <c r="BA29" i="11"/>
  <c r="AW29" i="11"/>
  <c r="AS29" i="11"/>
  <c r="AO29" i="11"/>
  <c r="AK29" i="11"/>
  <c r="AN29" i="11"/>
  <c r="AJ29" i="11"/>
  <c r="AV29" i="11"/>
  <c r="AZ29" i="11"/>
  <c r="AF51" i="13"/>
  <c r="T51" i="13"/>
  <c r="AV50" i="14"/>
  <c r="AQ50" i="14"/>
  <c r="AK50" i="14"/>
  <c r="AP50" i="14"/>
  <c r="AI50" i="14"/>
  <c r="AT50" i="14"/>
  <c r="AM50" i="14"/>
  <c r="AS50" i="14"/>
  <c r="BA50" i="14"/>
  <c r="AX50" i="14"/>
  <c r="AN50" i="14"/>
  <c r="AJ50" i="14"/>
  <c r="AW50" i="14"/>
  <c r="AZ50" i="14"/>
  <c r="AY50" i="14"/>
  <c r="AR50" i="14"/>
  <c r="AH50" i="14"/>
  <c r="AU50" i="14"/>
  <c r="AL50" i="14"/>
  <c r="Y80" i="10"/>
  <c r="Z80" i="10" s="1"/>
  <c r="AD80" i="10" s="1"/>
  <c r="U80" i="10"/>
  <c r="L81" i="15"/>
  <c r="G130" i="15" s="1"/>
  <c r="F26" i="16"/>
  <c r="G26" i="16"/>
  <c r="H26" i="16"/>
  <c r="F74" i="7"/>
  <c r="H74" i="7"/>
  <c r="E74" i="7"/>
  <c r="G74" i="7"/>
  <c r="E20" i="10"/>
  <c r="F20" i="10"/>
  <c r="H20" i="10"/>
  <c r="G20" i="10"/>
  <c r="U73" i="10"/>
  <c r="Y73" i="10"/>
  <c r="Z73" i="10" s="1"/>
  <c r="AD73" i="10" s="1"/>
  <c r="AO50" i="14"/>
  <c r="Y70" i="9"/>
  <c r="Z70" i="9" s="1"/>
  <c r="AD70" i="9" s="1"/>
  <c r="U70" i="9"/>
  <c r="Y33" i="7"/>
  <c r="Z33" i="7" s="1"/>
  <c r="AD33" i="7" s="1"/>
  <c r="U33" i="7"/>
  <c r="Y79" i="7"/>
  <c r="Z79" i="7" s="1"/>
  <c r="AD79" i="7" s="1"/>
  <c r="U79" i="7"/>
  <c r="Y19" i="9"/>
  <c r="Z19" i="9" s="1"/>
  <c r="AD19" i="9" s="1"/>
  <c r="U19" i="9"/>
  <c r="U54" i="10"/>
  <c r="Y54" i="10"/>
  <c r="Z54" i="10" s="1"/>
  <c r="AD54" i="10" s="1"/>
  <c r="Q81" i="14"/>
  <c r="AF41" i="7"/>
  <c r="T41" i="7"/>
  <c r="AF46" i="8"/>
  <c r="T46" i="8"/>
  <c r="F66" i="15"/>
  <c r="E66" i="15"/>
  <c r="H66" i="15"/>
  <c r="G66" i="15"/>
  <c r="F67" i="13"/>
  <c r="E67" i="13"/>
  <c r="G67" i="13"/>
  <c r="H67" i="13"/>
  <c r="F21" i="9"/>
  <c r="E21" i="9"/>
  <c r="G21" i="9"/>
  <c r="H21" i="9"/>
  <c r="D81" i="9"/>
  <c r="F44" i="8"/>
  <c r="H44" i="8"/>
  <c r="G44" i="8"/>
  <c r="E44" i="8"/>
  <c r="F41" i="16"/>
  <c r="G41" i="16"/>
  <c r="H41" i="16"/>
  <c r="E41" i="16"/>
  <c r="E25" i="11"/>
  <c r="F25" i="11"/>
  <c r="H25" i="11"/>
  <c r="G25" i="11"/>
  <c r="AN52" i="9"/>
  <c r="AV52" i="9"/>
  <c r="U52" i="11"/>
  <c r="Y52" i="11"/>
  <c r="Z52" i="11" s="1"/>
  <c r="AD52" i="11" s="1"/>
  <c r="U79" i="11"/>
  <c r="Y79" i="11"/>
  <c r="Z79" i="11" s="1"/>
  <c r="AD79" i="11" s="1"/>
  <c r="AY24" i="11"/>
  <c r="AU24" i="11"/>
  <c r="AQ24" i="11"/>
  <c r="AM24" i="11"/>
  <c r="AI24" i="11"/>
  <c r="AP24" i="11"/>
  <c r="AO24" i="11"/>
  <c r="AJ24" i="11"/>
  <c r="AX24" i="11"/>
  <c r="AK24" i="11"/>
  <c r="AW24" i="11"/>
  <c r="AR24" i="11"/>
  <c r="AV24" i="11"/>
  <c r="AT24" i="11"/>
  <c r="AS24" i="11"/>
  <c r="AH24" i="11"/>
  <c r="AX34" i="10"/>
  <c r="AZ34" i="10"/>
  <c r="AR34" i="10"/>
  <c r="AU34" i="10"/>
  <c r="AL34" i="10"/>
  <c r="AV34" i="10"/>
  <c r="AN34" i="10"/>
  <c r="AM34" i="10"/>
  <c r="AW34" i="10"/>
  <c r="AT34" i="10"/>
  <c r="AS34" i="10"/>
  <c r="AQ34" i="10"/>
  <c r="BA34" i="10"/>
  <c r="AP34" i="10"/>
  <c r="AH34" i="10"/>
  <c r="AH48" i="7"/>
  <c r="AP48" i="7"/>
  <c r="AX48" i="7"/>
  <c r="AI48" i="7"/>
  <c r="AQ48" i="7"/>
  <c r="AY48" i="7"/>
  <c r="AN48" i="7"/>
  <c r="AV48" i="7"/>
  <c r="AO48" i="7"/>
  <c r="AW48" i="7"/>
  <c r="G58" i="15"/>
  <c r="H58" i="15"/>
  <c r="E45" i="13"/>
  <c r="G45" i="13"/>
  <c r="H45" i="13"/>
  <c r="G77" i="8"/>
  <c r="F77" i="8"/>
  <c r="E77" i="8"/>
  <c r="H77" i="8"/>
  <c r="F77" i="7"/>
  <c r="H77" i="7"/>
  <c r="E77" i="7"/>
  <c r="G77" i="7"/>
  <c r="E63" i="11"/>
  <c r="F63" i="11"/>
  <c r="G63" i="11"/>
  <c r="H63" i="11"/>
  <c r="AM48" i="7"/>
  <c r="AO34" i="10"/>
  <c r="AY34" i="10"/>
  <c r="AZ24" i="11"/>
  <c r="BA24" i="11"/>
  <c r="U46" i="11"/>
  <c r="Y46" i="11"/>
  <c r="Z46" i="11" s="1"/>
  <c r="AD46" i="11" s="1"/>
  <c r="Y36" i="10"/>
  <c r="Z36" i="10" s="1"/>
  <c r="AD36" i="10" s="1"/>
  <c r="U36" i="10"/>
  <c r="AF33" i="9"/>
  <c r="T33" i="9"/>
  <c r="AF34" i="12"/>
  <c r="T34" i="12"/>
  <c r="O81" i="14"/>
  <c r="K130" i="14" s="1"/>
  <c r="F38" i="13"/>
  <c r="H38" i="13"/>
  <c r="G38" i="13"/>
  <c r="E38" i="13"/>
  <c r="F51" i="12"/>
  <c r="H51" i="12"/>
  <c r="G51" i="12"/>
  <c r="E51" i="12"/>
  <c r="D81" i="12"/>
  <c r="E45" i="10"/>
  <c r="F45" i="10"/>
  <c r="G45" i="10"/>
  <c r="H37" i="8"/>
  <c r="G37" i="8"/>
  <c r="D81" i="8"/>
  <c r="F33" i="7"/>
  <c r="E33" i="7"/>
  <c r="H33" i="7"/>
  <c r="G33" i="7"/>
  <c r="D81" i="7"/>
  <c r="AT48" i="7"/>
  <c r="AK52" i="9"/>
  <c r="AS52" i="9"/>
  <c r="Y27" i="7"/>
  <c r="Z27" i="7" s="1"/>
  <c r="AD27" i="7" s="1"/>
  <c r="U27" i="7"/>
  <c r="U48" i="7"/>
  <c r="Y48" i="7"/>
  <c r="Z48" i="7" s="1"/>
  <c r="AD48" i="7" s="1"/>
  <c r="U80" i="7"/>
  <c r="Y80" i="7"/>
  <c r="Z80" i="7" s="1"/>
  <c r="AD80" i="7" s="1"/>
  <c r="Y29" i="9"/>
  <c r="Z29" i="9" s="1"/>
  <c r="AD29" i="9" s="1"/>
  <c r="U29" i="9"/>
  <c r="K81" i="11"/>
  <c r="E130" i="11" s="1"/>
  <c r="AF24" i="14"/>
  <c r="T24" i="14"/>
  <c r="AZ33" i="11"/>
  <c r="AV33" i="11"/>
  <c r="AR33" i="11"/>
  <c r="AN33" i="11"/>
  <c r="AJ33" i="11"/>
  <c r="BA33" i="11"/>
  <c r="AW33" i="11"/>
  <c r="AS33" i="11"/>
  <c r="AO33" i="11"/>
  <c r="AK33" i="11"/>
  <c r="AY33" i="11"/>
  <c r="AU33" i="11"/>
  <c r="AQ33" i="11"/>
  <c r="AM33" i="11"/>
  <c r="AI33" i="11"/>
  <c r="AP33" i="11"/>
  <c r="AX33" i="11"/>
  <c r="AT33" i="11"/>
  <c r="AH33" i="11"/>
  <c r="AO36" i="13"/>
  <c r="AM36" i="13"/>
  <c r="AK36" i="13"/>
  <c r="AI36" i="13"/>
  <c r="AZ36" i="13"/>
  <c r="AX36" i="13"/>
  <c r="AV36" i="13"/>
  <c r="AT36" i="13"/>
  <c r="AR36" i="13"/>
  <c r="AP36" i="13"/>
  <c r="AN36" i="13"/>
  <c r="AL36" i="13"/>
  <c r="AJ36" i="13"/>
  <c r="AH36" i="13"/>
  <c r="AY36" i="13"/>
  <c r="BA36" i="13"/>
  <c r="AS36" i="13"/>
  <c r="AW36" i="13"/>
  <c r="AF43" i="9"/>
  <c r="T43" i="9"/>
  <c r="AF43" i="16"/>
  <c r="T43" i="16"/>
  <c r="AY52" i="9"/>
  <c r="AQ52" i="9"/>
  <c r="AI52" i="9"/>
  <c r="AZ52" i="9"/>
  <c r="AR52" i="9"/>
  <c r="AJ52" i="9"/>
  <c r="AW52" i="9"/>
  <c r="AO52" i="9"/>
  <c r="AX52" i="9"/>
  <c r="AP52" i="9"/>
  <c r="AH52" i="9"/>
  <c r="AT52" i="9"/>
  <c r="AL52" i="9"/>
  <c r="F28" i="13"/>
  <c r="E28" i="13"/>
  <c r="G28" i="13"/>
  <c r="H28" i="13"/>
  <c r="D81" i="13"/>
  <c r="F67" i="9"/>
  <c r="E67" i="9"/>
  <c r="G67" i="9"/>
  <c r="H67" i="9"/>
  <c r="F60" i="8"/>
  <c r="E60" i="8"/>
  <c r="H60" i="8"/>
  <c r="G60" i="8"/>
  <c r="F25" i="14"/>
  <c r="E25" i="14"/>
  <c r="G25" i="14"/>
  <c r="H25" i="14"/>
  <c r="D81" i="14"/>
  <c r="AS48" i="7"/>
  <c r="AN24" i="11"/>
  <c r="Y29" i="13"/>
  <c r="Z29" i="13" s="1"/>
  <c r="AD29" i="13" s="1"/>
  <c r="U29" i="13"/>
  <c r="U45" i="13"/>
  <c r="Y45" i="13"/>
  <c r="Z45" i="13" s="1"/>
  <c r="AD45" i="13" s="1"/>
  <c r="Y19" i="14"/>
  <c r="Z19" i="14" s="1"/>
  <c r="AD19" i="14" s="1"/>
  <c r="U19" i="14"/>
  <c r="Y64" i="14"/>
  <c r="Z64" i="14" s="1"/>
  <c r="AD64" i="14" s="1"/>
  <c r="U64" i="14"/>
  <c r="Y71" i="14"/>
  <c r="Z71" i="14" s="1"/>
  <c r="AD71" i="14" s="1"/>
  <c r="U71" i="14"/>
  <c r="Y31" i="7"/>
  <c r="Z31" i="7" s="1"/>
  <c r="AD31" i="7" s="1"/>
  <c r="U31" i="7"/>
  <c r="Y58" i="7"/>
  <c r="Z58" i="7" s="1"/>
  <c r="AD58" i="7" s="1"/>
  <c r="U58" i="7"/>
  <c r="U24" i="8"/>
  <c r="Y24" i="8"/>
  <c r="Z24" i="8" s="1"/>
  <c r="AD24" i="8" s="1"/>
  <c r="U74" i="9"/>
  <c r="Y74" i="9"/>
  <c r="Z74" i="9" s="1"/>
  <c r="AD74" i="9" s="1"/>
  <c r="Y58" i="11"/>
  <c r="Z58" i="11" s="1"/>
  <c r="AD58" i="11" s="1"/>
  <c r="Y71" i="11"/>
  <c r="Z71" i="11" s="1"/>
  <c r="AD71" i="11" s="1"/>
  <c r="U71" i="11"/>
  <c r="I172" i="11"/>
  <c r="I174" i="11"/>
  <c r="U76" i="14"/>
  <c r="Y76" i="14"/>
  <c r="Z76" i="14" s="1"/>
  <c r="AD76" i="14" s="1"/>
  <c r="I174" i="14"/>
  <c r="U45" i="15"/>
  <c r="Y45" i="15"/>
  <c r="Z45" i="15" s="1"/>
  <c r="AD45" i="15" s="1"/>
  <c r="Y52" i="7"/>
  <c r="Z52" i="7" s="1"/>
  <c r="AD52" i="7" s="1"/>
  <c r="U52" i="7"/>
  <c r="Y69" i="7"/>
  <c r="Z69" i="7" s="1"/>
  <c r="AD69" i="7" s="1"/>
  <c r="U69" i="7"/>
  <c r="Y26" i="9"/>
  <c r="Z26" i="9" s="1"/>
  <c r="AD26" i="9" s="1"/>
  <c r="U26" i="9"/>
  <c r="Y16" i="12"/>
  <c r="Z16" i="12" s="1"/>
  <c r="AD16" i="12" s="1"/>
  <c r="U16" i="12"/>
  <c r="Y57" i="12"/>
  <c r="Z57" i="12" s="1"/>
  <c r="AD57" i="12" s="1"/>
  <c r="U57" i="12"/>
  <c r="Y52" i="14"/>
  <c r="Z52" i="14" s="1"/>
  <c r="AD52" i="14" s="1"/>
  <c r="U52" i="14"/>
  <c r="Y16" i="16"/>
  <c r="Z16" i="16" s="1"/>
  <c r="AD16" i="16" s="1"/>
  <c r="U16" i="16"/>
  <c r="AF18" i="16"/>
  <c r="T18" i="16"/>
  <c r="Y18" i="16" s="1"/>
  <c r="Z18" i="16" s="1"/>
  <c r="AD18" i="16" s="1"/>
  <c r="BA22" i="8"/>
  <c r="AZ22" i="8"/>
  <c r="AY22" i="8"/>
  <c r="AX22" i="8"/>
  <c r="AW22" i="8"/>
  <c r="U24" i="11"/>
  <c r="Y24" i="11"/>
  <c r="Z24" i="11" s="1"/>
  <c r="AD24" i="11" s="1"/>
  <c r="U41" i="8"/>
  <c r="Y41" i="8"/>
  <c r="Z41" i="8" s="1"/>
  <c r="AD41" i="8" s="1"/>
  <c r="U79" i="9"/>
  <c r="Y79" i="9"/>
  <c r="Z79" i="9" s="1"/>
  <c r="AD79" i="9" s="1"/>
  <c r="Y65" i="15"/>
  <c r="Z65" i="15" s="1"/>
  <c r="AD65" i="15" s="1"/>
  <c r="U65" i="15"/>
  <c r="I200" i="16"/>
  <c r="F203" i="16"/>
  <c r="I201" i="16"/>
  <c r="AF18" i="8"/>
  <c r="T18" i="8"/>
  <c r="BA17" i="9"/>
  <c r="AS17" i="9"/>
  <c r="AK17" i="9"/>
  <c r="AT17" i="9"/>
  <c r="AL17" i="9"/>
  <c r="AY17" i="9"/>
  <c r="AQ17" i="9"/>
  <c r="AI17" i="9"/>
  <c r="AZ17" i="9"/>
  <c r="AR17" i="9"/>
  <c r="AJ17" i="9"/>
  <c r="AO20" i="13"/>
  <c r="AM20" i="13"/>
  <c r="AK20" i="13"/>
  <c r="AI20" i="13"/>
  <c r="AZ20" i="13"/>
  <c r="AX20" i="13"/>
  <c r="AV20" i="13"/>
  <c r="AT20" i="13"/>
  <c r="AR20" i="13"/>
  <c r="AP20" i="13"/>
  <c r="AN20" i="13"/>
  <c r="AL20" i="13"/>
  <c r="AJ20" i="13"/>
  <c r="AH20" i="13"/>
  <c r="BA20" i="13"/>
  <c r="AW20" i="13"/>
  <c r="AY20" i="13"/>
  <c r="AZ19" i="14"/>
  <c r="BA19" i="14"/>
  <c r="AY19" i="14"/>
  <c r="AU19" i="14"/>
  <c r="AN19" i="14"/>
  <c r="AS19" i="14"/>
  <c r="AL19" i="14"/>
  <c r="AP19" i="14"/>
  <c r="AJ19" i="14"/>
  <c r="AI19" i="14"/>
  <c r="AX19" i="14"/>
  <c r="AR19" i="14"/>
  <c r="AK19" i="14"/>
  <c r="AH19" i="14"/>
  <c r="AW19" i="14"/>
  <c r="AM19" i="14"/>
  <c r="AT19" i="14"/>
  <c r="AQ19" i="14"/>
  <c r="AX19" i="15"/>
  <c r="AP19" i="15"/>
  <c r="AV19" i="15"/>
  <c r="AN19" i="15"/>
  <c r="AW19" i="15"/>
  <c r="AO19" i="15"/>
  <c r="AZ19" i="15"/>
  <c r="AR19" i="15"/>
  <c r="AJ19" i="15"/>
  <c r="AT19" i="15"/>
  <c r="AS19" i="15"/>
  <c r="AU19" i="15"/>
  <c r="AQ19" i="15"/>
  <c r="U26" i="8"/>
  <c r="Y20" i="8"/>
  <c r="Z20" i="8" s="1"/>
  <c r="AD20" i="8" s="1"/>
  <c r="U20" i="8"/>
  <c r="Y31" i="9"/>
  <c r="Z31" i="9" s="1"/>
  <c r="AD31" i="9" s="1"/>
  <c r="U31" i="9"/>
  <c r="U16" i="11"/>
  <c r="Y16" i="11"/>
  <c r="Z16" i="11" s="1"/>
  <c r="AD16" i="11" s="1"/>
  <c r="Y70" i="12"/>
  <c r="Z70" i="12" s="1"/>
  <c r="AD70" i="12" s="1"/>
  <c r="Y74" i="12"/>
  <c r="Z74" i="12" s="1"/>
  <c r="AD74" i="12" s="1"/>
  <c r="Y71" i="15"/>
  <c r="Z71" i="15" s="1"/>
  <c r="AD71" i="15" s="1"/>
  <c r="U71" i="15"/>
  <c r="Y64" i="16"/>
  <c r="Z64" i="16" s="1"/>
  <c r="AD64" i="16" s="1"/>
  <c r="U64" i="16"/>
  <c r="AF71" i="10"/>
  <c r="T71" i="10"/>
  <c r="Y50" i="7"/>
  <c r="Z50" i="7" s="1"/>
  <c r="AD50" i="7" s="1"/>
  <c r="U50" i="7"/>
  <c r="U28" i="8"/>
  <c r="Y28" i="8"/>
  <c r="Z28" i="8" s="1"/>
  <c r="AD28" i="8" s="1"/>
  <c r="U57" i="10"/>
  <c r="I201" i="10"/>
  <c r="F203" i="10"/>
  <c r="U33" i="11"/>
  <c r="Y33" i="11"/>
  <c r="Z33" i="11" s="1"/>
  <c r="AD33" i="11" s="1"/>
  <c r="Y76" i="11"/>
  <c r="Z76" i="11" s="1"/>
  <c r="AD76" i="11" s="1"/>
  <c r="U76" i="11"/>
  <c r="Y44" i="12"/>
  <c r="Z44" i="12" s="1"/>
  <c r="AD44" i="12" s="1"/>
  <c r="U44" i="12"/>
  <c r="U53" i="12"/>
  <c r="Y53" i="12"/>
  <c r="Z53" i="12" s="1"/>
  <c r="AD53" i="12" s="1"/>
  <c r="I201" i="12"/>
  <c r="F203" i="12"/>
  <c r="U27" i="13"/>
  <c r="U78" i="15"/>
  <c r="Y78" i="15"/>
  <c r="Z78" i="15" s="1"/>
  <c r="AD78" i="15" s="1"/>
  <c r="AU21" i="10"/>
  <c r="AW21" i="10"/>
  <c r="AO21" i="10"/>
  <c r="AZ21" i="10"/>
  <c r="AR21" i="10"/>
  <c r="BA21" i="10"/>
  <c r="AS21" i="10"/>
  <c r="AX21" i="11"/>
  <c r="AT21" i="11"/>
  <c r="AP21" i="11"/>
  <c r="AL21" i="11"/>
  <c r="AH21" i="11"/>
  <c r="AY21" i="11"/>
  <c r="AU21" i="11"/>
  <c r="AQ21" i="11"/>
  <c r="AM21" i="11"/>
  <c r="AI21" i="11"/>
  <c r="BA21" i="11"/>
  <c r="AW21" i="11"/>
  <c r="AS21" i="11"/>
  <c r="AO21" i="11"/>
  <c r="AK21" i="11"/>
  <c r="AX26" i="10"/>
  <c r="AP26" i="10"/>
  <c r="AZ26" i="10"/>
  <c r="AR26" i="10"/>
  <c r="AU26" i="10"/>
  <c r="AL26" i="10"/>
  <c r="AV26" i="10"/>
  <c r="AN26" i="10"/>
  <c r="AM26" i="10"/>
  <c r="T26" i="15"/>
  <c r="U26" i="15" s="1"/>
  <c r="AF26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Z39" i="16"/>
  <c r="BA39" i="16"/>
  <c r="AY39" i="16"/>
  <c r="AW39" i="16"/>
  <c r="AU39" i="16"/>
  <c r="AS39" i="16"/>
  <c r="AQ39" i="16"/>
  <c r="AO39" i="16"/>
  <c r="AM39" i="16"/>
  <c r="AK39" i="16"/>
  <c r="AI39" i="16"/>
  <c r="AN39" i="16"/>
  <c r="AR39" i="16"/>
  <c r="AP39" i="16"/>
  <c r="AJ39" i="16"/>
  <c r="AF59" i="13"/>
  <c r="T59" i="13"/>
  <c r="AF67" i="8"/>
  <c r="T67" i="8"/>
  <c r="Y71" i="7"/>
  <c r="Z71" i="7" s="1"/>
  <c r="AD71" i="7" s="1"/>
  <c r="U71" i="7"/>
  <c r="Y76" i="8"/>
  <c r="Z76" i="8" s="1"/>
  <c r="AD76" i="8" s="1"/>
  <c r="Y66" i="9"/>
  <c r="Z66" i="9" s="1"/>
  <c r="AD66" i="9" s="1"/>
  <c r="U66" i="9"/>
  <c r="Y26" i="10"/>
  <c r="Z26" i="10" s="1"/>
  <c r="AD26" i="10" s="1"/>
  <c r="Y32" i="10"/>
  <c r="Z32" i="10" s="1"/>
  <c r="AD32" i="10" s="1"/>
  <c r="U63" i="10"/>
  <c r="Y63" i="10"/>
  <c r="Z63" i="10" s="1"/>
  <c r="AD63" i="10" s="1"/>
  <c r="AF66" i="13"/>
  <c r="T66" i="13"/>
  <c r="T73" i="13"/>
  <c r="Y73" i="13" s="1"/>
  <c r="Z73" i="13" s="1"/>
  <c r="AD73" i="13" s="1"/>
  <c r="AF73" i="13"/>
  <c r="U66" i="7"/>
  <c r="Y66" i="7"/>
  <c r="Z66" i="7" s="1"/>
  <c r="AD66" i="7" s="1"/>
  <c r="Y45" i="8"/>
  <c r="Z45" i="8" s="1"/>
  <c r="AD45" i="8" s="1"/>
  <c r="U45" i="8"/>
  <c r="Y37" i="9"/>
  <c r="Z37" i="9" s="1"/>
  <c r="AD37" i="9" s="1"/>
  <c r="U37" i="9"/>
  <c r="U69" i="10"/>
  <c r="Y69" i="10"/>
  <c r="Z69" i="10" s="1"/>
  <c r="AD69" i="10" s="1"/>
  <c r="Y37" i="11"/>
  <c r="Z37" i="11" s="1"/>
  <c r="AD37" i="11" s="1"/>
  <c r="U37" i="11"/>
  <c r="AA4" i="12"/>
  <c r="Y4" i="12" s="1"/>
  <c r="S145" i="12" s="1"/>
  <c r="U73" i="14"/>
  <c r="Y73" i="14"/>
  <c r="Z73" i="14" s="1"/>
  <c r="AD73" i="14" s="1"/>
  <c r="I170" i="14"/>
  <c r="AF17" i="11"/>
  <c r="T17" i="11"/>
  <c r="Y17" i="11" s="1"/>
  <c r="Z17" i="11" s="1"/>
  <c r="AD17" i="11" s="1"/>
  <c r="AF24" i="9"/>
  <c r="T24" i="9"/>
  <c r="AY25" i="10"/>
  <c r="AQ25" i="10"/>
  <c r="BA25" i="10"/>
  <c r="AS25" i="10"/>
  <c r="AV25" i="10"/>
  <c r="AN25" i="10"/>
  <c r="AM25" i="10"/>
  <c r="AW25" i="10"/>
  <c r="AO25" i="10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F24" i="13"/>
  <c r="T24" i="13"/>
  <c r="BA31" i="10"/>
  <c r="AS31" i="10"/>
  <c r="AU31" i="10"/>
  <c r="AL31" i="10"/>
  <c r="AX31" i="10"/>
  <c r="AP31" i="10"/>
  <c r="AY31" i="10"/>
  <c r="AQ31" i="10"/>
  <c r="AO26" i="13"/>
  <c r="AM26" i="13"/>
  <c r="AK26" i="13"/>
  <c r="AI26" i="13"/>
  <c r="AF34" i="8"/>
  <c r="T34" i="8"/>
  <c r="AV36" i="10"/>
  <c r="AX36" i="10"/>
  <c r="AP36" i="10"/>
  <c r="BA36" i="10"/>
  <c r="AS36" i="10"/>
  <c r="AT36" i="10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U16" i="8"/>
  <c r="Y16" i="8"/>
  <c r="Z16" i="8" s="1"/>
  <c r="AD16" i="8" s="1"/>
  <c r="Y74" i="8"/>
  <c r="Z74" i="8" s="1"/>
  <c r="AD74" i="8" s="1"/>
  <c r="U74" i="8"/>
  <c r="U42" i="10"/>
  <c r="Y42" i="10"/>
  <c r="Z42" i="10" s="1"/>
  <c r="AD42" i="10" s="1"/>
  <c r="Y55" i="10"/>
  <c r="Z55" i="10" s="1"/>
  <c r="AD55" i="10" s="1"/>
  <c r="U55" i="10"/>
  <c r="U19" i="16"/>
  <c r="Y19" i="16"/>
  <c r="Z19" i="16" s="1"/>
  <c r="AD19" i="16" s="1"/>
  <c r="Y80" i="16"/>
  <c r="Z80" i="16" s="1"/>
  <c r="AD80" i="16" s="1"/>
  <c r="U80" i="16"/>
  <c r="AF19" i="12"/>
  <c r="T19" i="12"/>
  <c r="AF35" i="15"/>
  <c r="T35" i="15"/>
  <c r="Y35" i="15" s="1"/>
  <c r="Z35" i="15" s="1"/>
  <c r="AD35" i="15" s="1"/>
  <c r="AF62" i="8"/>
  <c r="T62" i="8"/>
  <c r="AF62" i="11"/>
  <c r="T62" i="11"/>
  <c r="U36" i="7"/>
  <c r="Y17" i="7"/>
  <c r="Z17" i="7" s="1"/>
  <c r="AD17" i="7" s="1"/>
  <c r="U17" i="7"/>
  <c r="U56" i="7"/>
  <c r="Y56" i="7"/>
  <c r="Z56" i="7" s="1"/>
  <c r="AD56" i="7" s="1"/>
  <c r="Y60" i="7"/>
  <c r="Z60" i="7" s="1"/>
  <c r="AD60" i="7" s="1"/>
  <c r="U60" i="7"/>
  <c r="U51" i="9"/>
  <c r="AA4" i="10"/>
  <c r="Y25" i="10"/>
  <c r="Z25" i="10" s="1"/>
  <c r="AD25" i="10" s="1"/>
  <c r="U25" i="10"/>
  <c r="U43" i="12"/>
  <c r="Y43" i="12"/>
  <c r="Z43" i="12" s="1"/>
  <c r="AD43" i="12" s="1"/>
  <c r="Y79" i="12"/>
  <c r="Z79" i="12" s="1"/>
  <c r="AD79" i="12" s="1"/>
  <c r="U79" i="12"/>
  <c r="Y4" i="13"/>
  <c r="S145" i="13" s="1"/>
  <c r="U60" i="13"/>
  <c r="Y32" i="13"/>
  <c r="Z32" i="13" s="1"/>
  <c r="AD32" i="13" s="1"/>
  <c r="U32" i="13"/>
  <c r="AF20" i="11"/>
  <c r="T20" i="11"/>
  <c r="U38" i="9"/>
  <c r="Y38" i="9"/>
  <c r="Z38" i="9" s="1"/>
  <c r="AD38" i="9" s="1"/>
  <c r="AF43" i="10"/>
  <c r="T43" i="10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F56" i="8"/>
  <c r="T56" i="8"/>
  <c r="AF54" i="13"/>
  <c r="T54" i="13"/>
  <c r="AF65" i="11"/>
  <c r="T65" i="11"/>
  <c r="AF68" i="12"/>
  <c r="T68" i="12"/>
  <c r="U25" i="8"/>
  <c r="Y25" i="8"/>
  <c r="Z25" i="8" s="1"/>
  <c r="AD25" i="8" s="1"/>
  <c r="U66" i="8"/>
  <c r="Y66" i="8"/>
  <c r="Z66" i="8" s="1"/>
  <c r="AD66" i="8" s="1"/>
  <c r="U33" i="10"/>
  <c r="Y33" i="10"/>
  <c r="Z33" i="10" s="1"/>
  <c r="AD33" i="10" s="1"/>
  <c r="Y40" i="10"/>
  <c r="Z40" i="10" s="1"/>
  <c r="AD40" i="10" s="1"/>
  <c r="U40" i="10"/>
  <c r="Y48" i="12"/>
  <c r="Z48" i="12" s="1"/>
  <c r="AD48" i="12" s="1"/>
  <c r="U48" i="12"/>
  <c r="U64" i="12"/>
  <c r="Y64" i="12"/>
  <c r="Z64" i="12" s="1"/>
  <c r="AD64" i="12" s="1"/>
  <c r="Y28" i="13"/>
  <c r="Z28" i="13" s="1"/>
  <c r="AD28" i="13" s="1"/>
  <c r="U28" i="13"/>
  <c r="U43" i="13"/>
  <c r="Y43" i="13"/>
  <c r="Z43" i="13" s="1"/>
  <c r="AD43" i="13" s="1"/>
  <c r="Y34" i="14"/>
  <c r="Z34" i="14" s="1"/>
  <c r="AD34" i="14" s="1"/>
  <c r="U34" i="14"/>
  <c r="U24" i="15"/>
  <c r="AF41" i="11"/>
  <c r="T41" i="11"/>
  <c r="Y53" i="7"/>
  <c r="Z53" i="7" s="1"/>
  <c r="AD53" i="7" s="1"/>
  <c r="U53" i="7"/>
  <c r="Y44" i="8"/>
  <c r="Z44" i="8" s="1"/>
  <c r="AD44" i="8" s="1"/>
  <c r="U44" i="8"/>
  <c r="U18" i="9"/>
  <c r="Y18" i="9"/>
  <c r="Z18" i="9" s="1"/>
  <c r="AD18" i="9" s="1"/>
  <c r="Y76" i="9"/>
  <c r="Z76" i="9" s="1"/>
  <c r="AD76" i="9" s="1"/>
  <c r="U76" i="9"/>
  <c r="Y58" i="13"/>
  <c r="Z58" i="13" s="1"/>
  <c r="AD58" i="13" s="1"/>
  <c r="U58" i="13"/>
  <c r="U41" i="14"/>
  <c r="Y41" i="14"/>
  <c r="Z41" i="14" s="1"/>
  <c r="AD41" i="14" s="1"/>
  <c r="Y32" i="15"/>
  <c r="Z32" i="15" s="1"/>
  <c r="AD32" i="15" s="1"/>
  <c r="U32" i="15"/>
  <c r="Y46" i="15"/>
  <c r="Z46" i="15" s="1"/>
  <c r="AD46" i="15" s="1"/>
  <c r="U46" i="15"/>
  <c r="U51" i="16"/>
  <c r="Y51" i="16"/>
  <c r="Z51" i="16" s="1"/>
  <c r="AD51" i="16" s="1"/>
  <c r="M81" i="13"/>
  <c r="I130" i="13" s="1"/>
  <c r="T42" i="7"/>
  <c r="AF42" i="7"/>
  <c r="AF49" i="10"/>
  <c r="T49" i="10"/>
  <c r="AY30" i="16"/>
  <c r="Q18" i="6"/>
  <c r="U30" i="8"/>
  <c r="U71" i="8"/>
  <c r="T23" i="8"/>
  <c r="T40" i="8"/>
  <c r="T23" i="9"/>
  <c r="Y23" i="9" s="1"/>
  <c r="Z23" i="9" s="1"/>
  <c r="AD23" i="9" s="1"/>
  <c r="Z87" i="9"/>
  <c r="U68" i="10"/>
  <c r="U57" i="11"/>
  <c r="T47" i="12"/>
  <c r="U47" i="12" s="1"/>
  <c r="T52" i="12"/>
  <c r="T23" i="13"/>
  <c r="T34" i="13"/>
  <c r="U34" i="13" s="1"/>
  <c r="U16" i="14"/>
  <c r="Y16" i="14"/>
  <c r="Z16" i="14" s="1"/>
  <c r="AD16" i="14" s="1"/>
  <c r="U56" i="14"/>
  <c r="Y56" i="14"/>
  <c r="Z56" i="14" s="1"/>
  <c r="AD56" i="14" s="1"/>
  <c r="Y72" i="14"/>
  <c r="Z72" i="14" s="1"/>
  <c r="AD72" i="14" s="1"/>
  <c r="U72" i="14"/>
  <c r="U66" i="15"/>
  <c r="Y66" i="15"/>
  <c r="Z66" i="15" s="1"/>
  <c r="AD66" i="15" s="1"/>
  <c r="AF33" i="14"/>
  <c r="T33" i="14"/>
  <c r="AF72" i="15"/>
  <c r="T72" i="15"/>
  <c r="AF70" i="16"/>
  <c r="T70" i="16"/>
  <c r="U61" i="7"/>
  <c r="Z87" i="7"/>
  <c r="N141" i="7" s="1"/>
  <c r="AA4" i="8"/>
  <c r="T87" i="8"/>
  <c r="U53" i="9"/>
  <c r="U77" i="9"/>
  <c r="T87" i="9"/>
  <c r="I201" i="9" s="1"/>
  <c r="T18" i="11"/>
  <c r="U25" i="12"/>
  <c r="U32" i="16"/>
  <c r="AF23" i="14"/>
  <c r="T23" i="14"/>
  <c r="AF34" i="15"/>
  <c r="T34" i="15"/>
  <c r="AF38" i="16"/>
  <c r="T38" i="16"/>
  <c r="AF49" i="14"/>
  <c r="T49" i="14"/>
  <c r="Z87" i="11"/>
  <c r="N141" i="11" s="1"/>
  <c r="T87" i="13"/>
  <c r="U21" i="15"/>
  <c r="Y21" i="15"/>
  <c r="Z21" i="15" s="1"/>
  <c r="AD21" i="15" s="1"/>
  <c r="U50" i="15"/>
  <c r="Y50" i="15"/>
  <c r="Z50" i="15" s="1"/>
  <c r="AD50" i="15" s="1"/>
  <c r="I170" i="15"/>
  <c r="Y28" i="16"/>
  <c r="Z28" i="16" s="1"/>
  <c r="AD28" i="16" s="1"/>
  <c r="U28" i="16"/>
  <c r="Y74" i="16"/>
  <c r="Z74" i="16" s="1"/>
  <c r="AD74" i="16" s="1"/>
  <c r="U74" i="16"/>
  <c r="AF43" i="15"/>
  <c r="T43" i="15"/>
  <c r="Y43" i="15" s="1"/>
  <c r="Z43" i="15" s="1"/>
  <c r="AD43" i="15" s="1"/>
  <c r="O81" i="10"/>
  <c r="K130" i="10" s="1"/>
  <c r="Q81" i="10"/>
  <c r="R130" i="10" s="1"/>
  <c r="AF65" i="16"/>
  <c r="T65" i="16"/>
  <c r="Y65" i="16" s="1"/>
  <c r="Z65" i="16" s="1"/>
  <c r="AD65" i="16" s="1"/>
  <c r="AF77" i="12"/>
  <c r="T77" i="12"/>
  <c r="E65" i="13"/>
  <c r="F65" i="13"/>
  <c r="H65" i="13"/>
  <c r="F74" i="13"/>
  <c r="G74" i="13"/>
  <c r="E74" i="13"/>
  <c r="F33" i="12"/>
  <c r="E33" i="12"/>
  <c r="H33" i="12"/>
  <c r="G33" i="12"/>
  <c r="F28" i="11"/>
  <c r="E28" i="11"/>
  <c r="G28" i="11"/>
  <c r="F70" i="11"/>
  <c r="H70" i="11"/>
  <c r="E70" i="11"/>
  <c r="F21" i="10"/>
  <c r="G21" i="10"/>
  <c r="E21" i="10"/>
  <c r="E17" i="8"/>
  <c r="F17" i="8"/>
  <c r="H17" i="8"/>
  <c r="F24" i="8"/>
  <c r="H24" i="8"/>
  <c r="G24" i="8"/>
  <c r="F34" i="8"/>
  <c r="E34" i="8"/>
  <c r="G34" i="8"/>
  <c r="F58" i="8"/>
  <c r="E58" i="8"/>
  <c r="H58" i="8"/>
  <c r="G58" i="8"/>
  <c r="F17" i="7"/>
  <c r="E17" i="7"/>
  <c r="H17" i="7"/>
  <c r="F60" i="7"/>
  <c r="E60" i="7"/>
  <c r="H60" i="7"/>
  <c r="G60" i="7"/>
  <c r="E68" i="16"/>
  <c r="F68" i="16"/>
  <c r="H68" i="16"/>
  <c r="E68" i="13"/>
  <c r="F68" i="13"/>
  <c r="G68" i="13"/>
  <c r="F41" i="12"/>
  <c r="E41" i="12"/>
  <c r="H41" i="12"/>
  <c r="E25" i="10"/>
  <c r="F25" i="10"/>
  <c r="H25" i="10"/>
  <c r="G25" i="10"/>
  <c r="F31" i="9"/>
  <c r="E31" i="9"/>
  <c r="H31" i="9"/>
  <c r="G31" i="9"/>
  <c r="E20" i="8"/>
  <c r="F20" i="8"/>
  <c r="G20" i="8"/>
  <c r="AA4" i="7"/>
  <c r="Z4" i="7" s="1"/>
  <c r="T145" i="7" s="1"/>
  <c r="U49" i="12"/>
  <c r="Y44" i="13"/>
  <c r="Z44" i="13" s="1"/>
  <c r="AD44" i="13" s="1"/>
  <c r="U44" i="13"/>
  <c r="U61" i="13"/>
  <c r="Y61" i="13"/>
  <c r="Z61" i="13" s="1"/>
  <c r="AD61" i="13" s="1"/>
  <c r="U74" i="14"/>
  <c r="Y30" i="15"/>
  <c r="Z30" i="15" s="1"/>
  <c r="AD30" i="15" s="1"/>
  <c r="U30" i="15"/>
  <c r="Y75" i="16"/>
  <c r="Z75" i="16" s="1"/>
  <c r="AD75" i="16" s="1"/>
  <c r="U75" i="16"/>
  <c r="AF36" i="14"/>
  <c r="T36" i="14"/>
  <c r="AF67" i="12"/>
  <c r="T67" i="12"/>
  <c r="E37" i="15"/>
  <c r="H37" i="15"/>
  <c r="F37" i="15"/>
  <c r="AF53" i="15"/>
  <c r="T53" i="15"/>
  <c r="T62" i="16"/>
  <c r="AF62" i="16"/>
  <c r="AF63" i="12"/>
  <c r="T63" i="12"/>
  <c r="G70" i="11"/>
  <c r="E34" i="15"/>
  <c r="F34" i="15"/>
  <c r="G34" i="15"/>
  <c r="F44" i="15"/>
  <c r="E44" i="15"/>
  <c r="G44" i="15"/>
  <c r="F51" i="15"/>
  <c r="E51" i="15"/>
  <c r="E19" i="14"/>
  <c r="F19" i="14"/>
  <c r="G19" i="14"/>
  <c r="F72" i="14"/>
  <c r="E72" i="14"/>
  <c r="G72" i="14"/>
  <c r="H72" i="14"/>
  <c r="F22" i="13"/>
  <c r="G22" i="13"/>
  <c r="E33" i="10"/>
  <c r="F33" i="10"/>
  <c r="H33" i="10"/>
  <c r="G33" i="10"/>
  <c r="F48" i="10"/>
  <c r="G48" i="10"/>
  <c r="F71" i="10"/>
  <c r="G71" i="10"/>
  <c r="E71" i="10"/>
  <c r="F46" i="9"/>
  <c r="E46" i="9"/>
  <c r="H46" i="9"/>
  <c r="G46" i="9"/>
  <c r="F61" i="9"/>
  <c r="E61" i="9"/>
  <c r="O81" i="15"/>
  <c r="K130" i="15" s="1"/>
  <c r="H72" i="16"/>
  <c r="E72" i="16"/>
  <c r="G72" i="16"/>
  <c r="E45" i="15"/>
  <c r="F45" i="15"/>
  <c r="E16" i="11"/>
  <c r="F16" i="11"/>
  <c r="E51" i="11"/>
  <c r="F51" i="11"/>
  <c r="H51" i="11"/>
  <c r="G51" i="11"/>
  <c r="F75" i="11"/>
  <c r="E75" i="11"/>
  <c r="G75" i="11"/>
  <c r="F72" i="10"/>
  <c r="E72" i="10"/>
  <c r="G72" i="10"/>
  <c r="H72" i="10"/>
  <c r="Z87" i="12"/>
  <c r="N141" i="12" s="1"/>
  <c r="U69" i="14"/>
  <c r="T87" i="15"/>
  <c r="F203" i="15" s="1"/>
  <c r="E7" i="16"/>
  <c r="F33" i="16"/>
  <c r="H33" i="16"/>
  <c r="G33" i="16"/>
  <c r="E33" i="16"/>
  <c r="F53" i="16"/>
  <c r="E53" i="16"/>
  <c r="E66" i="16"/>
  <c r="G66" i="16"/>
  <c r="H66" i="16"/>
  <c r="F26" i="11"/>
  <c r="H26" i="11"/>
  <c r="F43" i="11"/>
  <c r="E43" i="11"/>
  <c r="G43" i="11"/>
  <c r="H43" i="11"/>
  <c r="F18" i="10"/>
  <c r="E18" i="10"/>
  <c r="F42" i="10"/>
  <c r="E42" i="10"/>
  <c r="H42" i="10"/>
  <c r="G42" i="10"/>
  <c r="T87" i="14"/>
  <c r="U52" i="15"/>
  <c r="L81" i="7"/>
  <c r="G130" i="7" s="1"/>
  <c r="E33" i="14"/>
  <c r="F33" i="14"/>
  <c r="H33" i="14"/>
  <c r="G33" i="14"/>
  <c r="H70" i="14"/>
  <c r="F70" i="14"/>
  <c r="E70" i="14"/>
  <c r="F51" i="13"/>
  <c r="H51" i="13"/>
  <c r="G51" i="13"/>
  <c r="E75" i="13"/>
  <c r="F75" i="13"/>
  <c r="G75" i="13"/>
  <c r="H75" i="13"/>
  <c r="F27" i="12"/>
  <c r="G27" i="12"/>
  <c r="H27" i="12"/>
  <c r="F60" i="12"/>
  <c r="E60" i="12"/>
  <c r="F35" i="9"/>
  <c r="H35" i="9"/>
  <c r="G35" i="9"/>
  <c r="F58" i="9"/>
  <c r="H58" i="9"/>
  <c r="G58" i="9"/>
  <c r="F18" i="8"/>
  <c r="E18" i="8"/>
  <c r="F35" i="8"/>
  <c r="E35" i="8"/>
  <c r="F59" i="8"/>
  <c r="E59" i="8"/>
  <c r="H54" i="7"/>
  <c r="G54" i="7"/>
  <c r="G81" i="7" s="1"/>
  <c r="F76" i="7"/>
  <c r="G76" i="7"/>
  <c r="H76" i="7"/>
  <c r="E76" i="7"/>
  <c r="F73" i="16"/>
  <c r="G73" i="16"/>
  <c r="E73" i="16"/>
  <c r="F47" i="15"/>
  <c r="H47" i="15"/>
  <c r="G47" i="15"/>
  <c r="E20" i="14"/>
  <c r="F20" i="14"/>
  <c r="F20" i="11"/>
  <c r="E20" i="11"/>
  <c r="F31" i="10"/>
  <c r="H31" i="10"/>
  <c r="H68" i="10"/>
  <c r="F68" i="10"/>
  <c r="G68" i="10"/>
  <c r="F25" i="8"/>
  <c r="E25" i="8"/>
  <c r="F47" i="7"/>
  <c r="E47" i="7"/>
  <c r="L81" i="12"/>
  <c r="G130" i="12" s="1"/>
  <c r="G43" i="16"/>
  <c r="F43" i="16"/>
  <c r="H43" i="16"/>
  <c r="F59" i="15"/>
  <c r="E59" i="15"/>
  <c r="H59" i="15"/>
  <c r="G59" i="15"/>
  <c r="F28" i="14"/>
  <c r="E28" i="14"/>
  <c r="E43" i="14"/>
  <c r="F43" i="14"/>
  <c r="E59" i="14"/>
  <c r="G59" i="14"/>
  <c r="H59" i="14"/>
  <c r="G65" i="14"/>
  <c r="H65" i="14"/>
  <c r="F21" i="13"/>
  <c r="E21" i="13"/>
  <c r="F19" i="12"/>
  <c r="E19" i="12"/>
  <c r="H39" i="10"/>
  <c r="F39" i="10"/>
  <c r="G78" i="10"/>
  <c r="H78" i="10"/>
  <c r="F45" i="9"/>
  <c r="E45" i="9"/>
  <c r="G45" i="9"/>
  <c r="F69" i="9"/>
  <c r="E69" i="9"/>
  <c r="G69" i="9"/>
  <c r="H69" i="9"/>
  <c r="H76" i="9"/>
  <c r="G76" i="9"/>
  <c r="F28" i="8"/>
  <c r="E28" i="8"/>
  <c r="H28" i="8"/>
  <c r="G28" i="8"/>
  <c r="F71" i="8"/>
  <c r="E71" i="8"/>
  <c r="H71" i="8"/>
  <c r="F78" i="8"/>
  <c r="H78" i="8"/>
  <c r="E26" i="7"/>
  <c r="G26" i="7"/>
  <c r="F62" i="7"/>
  <c r="E62" i="7"/>
  <c r="H62" i="7"/>
  <c r="G62" i="7"/>
  <c r="AF56" i="16"/>
  <c r="F39" i="15"/>
  <c r="E39" i="15"/>
  <c r="F48" i="15"/>
  <c r="E48" i="15"/>
  <c r="F71" i="13"/>
  <c r="H71" i="13"/>
  <c r="F30" i="11"/>
  <c r="E30" i="11"/>
  <c r="F58" i="11"/>
  <c r="E58" i="11"/>
  <c r="F72" i="11"/>
  <c r="G72" i="11"/>
  <c r="F59" i="10"/>
  <c r="E59" i="10"/>
  <c r="F66" i="10"/>
  <c r="H66" i="10"/>
  <c r="F76" i="10"/>
  <c r="E76" i="10"/>
  <c r="H76" i="10"/>
  <c r="F49" i="8"/>
  <c r="E49" i="8"/>
  <c r="H65" i="8"/>
  <c r="F65" i="8"/>
  <c r="E65" i="8"/>
  <c r="F29" i="7"/>
  <c r="E29" i="7"/>
  <c r="E63" i="12"/>
  <c r="F63" i="12"/>
  <c r="F68" i="8"/>
  <c r="E68" i="8"/>
  <c r="G68" i="8"/>
  <c r="F62" i="16"/>
  <c r="E62" i="16"/>
  <c r="F65" i="15"/>
  <c r="E65" i="15"/>
  <c r="F74" i="12"/>
  <c r="E74" i="12"/>
  <c r="G74" i="12"/>
  <c r="E26" i="10"/>
  <c r="F26" i="10"/>
  <c r="F67" i="10"/>
  <c r="G67" i="10"/>
  <c r="E59" i="7"/>
  <c r="F59" i="7"/>
  <c r="F72" i="7"/>
  <c r="E72" i="7"/>
  <c r="H72" i="7"/>
  <c r="E47" i="14"/>
  <c r="F47" i="14"/>
  <c r="E20" i="13"/>
  <c r="F20" i="13"/>
  <c r="F68" i="12"/>
  <c r="H68" i="12"/>
  <c r="B200" i="15"/>
  <c r="C140" i="15"/>
  <c r="E16" i="17"/>
  <c r="E8" i="8"/>
  <c r="E29" i="16"/>
  <c r="F18" i="16"/>
  <c r="E18" i="16"/>
  <c r="E27" i="16"/>
  <c r="F27" i="16"/>
  <c r="F67" i="16"/>
  <c r="H67" i="16"/>
  <c r="G75" i="16"/>
  <c r="F75" i="16"/>
  <c r="F77" i="13"/>
  <c r="G77" i="13"/>
  <c r="F21" i="12"/>
  <c r="E21" i="12"/>
  <c r="E53" i="12"/>
  <c r="F53" i="12"/>
  <c r="F64" i="11"/>
  <c r="E64" i="11"/>
  <c r="F22" i="10"/>
  <c r="E22" i="10"/>
  <c r="E24" i="9"/>
  <c r="F24" i="9"/>
  <c r="G77" i="9"/>
  <c r="F77" i="9"/>
  <c r="E77" i="9"/>
  <c r="F31" i="14"/>
  <c r="E31" i="14"/>
  <c r="H68" i="14"/>
  <c r="F68" i="14"/>
  <c r="E68" i="14"/>
  <c r="E41" i="13"/>
  <c r="F41" i="13"/>
  <c r="E41" i="9"/>
  <c r="F41" i="9"/>
  <c r="I6" i="17"/>
  <c r="E8" i="12"/>
  <c r="E8" i="16"/>
  <c r="E66" i="10"/>
  <c r="E32" i="11"/>
  <c r="E72" i="11"/>
  <c r="E71" i="13"/>
  <c r="E40" i="14"/>
  <c r="E71" i="15"/>
  <c r="E30" i="16"/>
  <c r="E75" i="16"/>
  <c r="F71" i="15"/>
  <c r="F75" i="14"/>
  <c r="H75" i="14"/>
  <c r="E75" i="14"/>
  <c r="F56" i="13"/>
  <c r="F70" i="13"/>
  <c r="E70" i="13"/>
  <c r="G70" i="13"/>
  <c r="F54" i="12"/>
  <c r="E54" i="12"/>
  <c r="F51" i="10"/>
  <c r="E51" i="10"/>
  <c r="F64" i="9"/>
  <c r="F78" i="9"/>
  <c r="H78" i="9"/>
  <c r="F30" i="8"/>
  <c r="E30" i="8"/>
  <c r="F64" i="8"/>
  <c r="G64" i="8"/>
  <c r="E25" i="15"/>
  <c r="F25" i="15"/>
  <c r="E47" i="13"/>
  <c r="F47" i="13"/>
  <c r="E47" i="10"/>
  <c r="F47" i="10"/>
  <c r="E63" i="8"/>
  <c r="F63" i="8"/>
  <c r="R98" i="8"/>
  <c r="C135" i="8"/>
  <c r="K81" i="13"/>
  <c r="E130" i="13" s="1"/>
  <c r="L81" i="13"/>
  <c r="G130" i="13" s="1"/>
  <c r="E7" i="10"/>
  <c r="E73" i="15"/>
  <c r="E52" i="12"/>
  <c r="H73" i="11"/>
  <c r="E8" i="10"/>
  <c r="E52" i="9"/>
  <c r="F25" i="9"/>
  <c r="F68" i="7"/>
  <c r="C135" i="16"/>
  <c r="B200" i="16"/>
  <c r="G77" i="16"/>
  <c r="E7" i="15"/>
  <c r="E46" i="16"/>
  <c r="F46" i="16"/>
  <c r="F45" i="14"/>
  <c r="E45" i="14"/>
  <c r="C89" i="12"/>
  <c r="C243" i="12"/>
  <c r="I14" i="17"/>
  <c r="C135" i="12"/>
  <c r="I8" i="17"/>
  <c r="I13" i="17"/>
  <c r="Z4" i="14"/>
  <c r="T145" i="14" s="1"/>
  <c r="Y4" i="14"/>
  <c r="S145" i="14" s="1"/>
  <c r="Y28" i="11"/>
  <c r="Z28" i="11" s="1"/>
  <c r="AD28" i="11" s="1"/>
  <c r="U28" i="11"/>
  <c r="U22" i="10"/>
  <c r="Y22" i="10"/>
  <c r="Z22" i="10" s="1"/>
  <c r="AD22" i="10" s="1"/>
  <c r="Y27" i="10"/>
  <c r="Z27" i="10" s="1"/>
  <c r="AD27" i="10" s="1"/>
  <c r="U27" i="10"/>
  <c r="U61" i="8"/>
  <c r="Y61" i="8"/>
  <c r="Z61" i="8" s="1"/>
  <c r="AD61" i="8" s="1"/>
  <c r="I200" i="13"/>
  <c r="F203" i="13"/>
  <c r="I201" i="13"/>
  <c r="I168" i="13"/>
  <c r="K216" i="13"/>
  <c r="E233" i="13"/>
  <c r="E228" i="13"/>
  <c r="C224" i="13"/>
  <c r="C222" i="13"/>
  <c r="K208" i="13"/>
  <c r="I210" i="13"/>
  <c r="I208" i="13"/>
  <c r="G228" i="13"/>
  <c r="C223" i="13"/>
  <c r="K210" i="13"/>
  <c r="U78" i="7"/>
  <c r="Y78" i="7"/>
  <c r="Z78" i="7" s="1"/>
  <c r="AD78" i="7" s="1"/>
  <c r="Y55" i="8"/>
  <c r="Z55" i="8" s="1"/>
  <c r="AD55" i="8" s="1"/>
  <c r="U55" i="8"/>
  <c r="Y72" i="8"/>
  <c r="Z72" i="8" s="1"/>
  <c r="AD72" i="8" s="1"/>
  <c r="U72" i="8"/>
  <c r="Y78" i="8"/>
  <c r="Z78" i="8" s="1"/>
  <c r="AD78" i="8" s="1"/>
  <c r="U78" i="8"/>
  <c r="Z87" i="16"/>
  <c r="N141" i="16" s="1"/>
  <c r="N135" i="16"/>
  <c r="Q16" i="6"/>
  <c r="Q21" i="6" s="1"/>
  <c r="Q27" i="6" s="1"/>
  <c r="Q33" i="6" s="1"/>
  <c r="U51" i="8"/>
  <c r="Y51" i="8"/>
  <c r="Z51" i="8" s="1"/>
  <c r="AD51" i="8" s="1"/>
  <c r="U24" i="7"/>
  <c r="Y24" i="7"/>
  <c r="Z24" i="7" s="1"/>
  <c r="AD24" i="7" s="1"/>
  <c r="Y26" i="7"/>
  <c r="Z26" i="7" s="1"/>
  <c r="AD26" i="7" s="1"/>
  <c r="U26" i="7"/>
  <c r="I200" i="7"/>
  <c r="F203" i="7"/>
  <c r="I201" i="7"/>
  <c r="I168" i="7"/>
  <c r="K212" i="7"/>
  <c r="G228" i="7"/>
  <c r="Y35" i="10"/>
  <c r="Z35" i="10" s="1"/>
  <c r="AD35" i="10" s="1"/>
  <c r="U35" i="10"/>
  <c r="U29" i="12"/>
  <c r="Y29" i="12"/>
  <c r="Z29" i="12" s="1"/>
  <c r="AD29" i="12" s="1"/>
  <c r="U30" i="14"/>
  <c r="Y30" i="14"/>
  <c r="Z30" i="14" s="1"/>
  <c r="AD30" i="14" s="1"/>
  <c r="Y34" i="7"/>
  <c r="Z34" i="7" s="1"/>
  <c r="AD34" i="7" s="1"/>
  <c r="U34" i="7"/>
  <c r="Y40" i="7"/>
  <c r="Z40" i="7" s="1"/>
  <c r="AD40" i="7" s="1"/>
  <c r="U40" i="7"/>
  <c r="U49" i="8"/>
  <c r="Y49" i="8"/>
  <c r="Z49" i="8" s="1"/>
  <c r="AD49" i="8" s="1"/>
  <c r="Y44" i="9"/>
  <c r="Z44" i="9" s="1"/>
  <c r="AD44" i="9" s="1"/>
  <c r="U44" i="9"/>
  <c r="U57" i="9"/>
  <c r="Y57" i="9"/>
  <c r="Z57" i="9" s="1"/>
  <c r="AD57" i="9" s="1"/>
  <c r="AF44" i="14"/>
  <c r="T44" i="14"/>
  <c r="AX48" i="10"/>
  <c r="AT48" i="10"/>
  <c r="AP48" i="10"/>
  <c r="AL48" i="10"/>
  <c r="AH48" i="10"/>
  <c r="BA48" i="10"/>
  <c r="AW48" i="10"/>
  <c r="AS48" i="10"/>
  <c r="AO48" i="10"/>
  <c r="AK48" i="10"/>
  <c r="AY48" i="10"/>
  <c r="AU48" i="10"/>
  <c r="AQ48" i="10"/>
  <c r="AM48" i="10"/>
  <c r="AI48" i="10"/>
  <c r="AX52" i="12"/>
  <c r="BA52" i="12"/>
  <c r="AW52" i="12"/>
  <c r="AY52" i="12"/>
  <c r="AU52" i="12"/>
  <c r="AR52" i="12"/>
  <c r="AN52" i="12"/>
  <c r="AJ52" i="12"/>
  <c r="AZ52" i="12"/>
  <c r="AQ52" i="12"/>
  <c r="AM52" i="12"/>
  <c r="AI52" i="12"/>
  <c r="AS52" i="12"/>
  <c r="AO52" i="12"/>
  <c r="AK52" i="12"/>
  <c r="AZ48" i="14"/>
  <c r="AV48" i="14"/>
  <c r="AR48" i="14"/>
  <c r="AN48" i="14"/>
  <c r="AJ48" i="14"/>
  <c r="AY48" i="14"/>
  <c r="AU48" i="14"/>
  <c r="AQ48" i="14"/>
  <c r="AM48" i="14"/>
  <c r="AI48" i="14"/>
  <c r="BA48" i="14"/>
  <c r="AW48" i="14"/>
  <c r="AS48" i="14"/>
  <c r="AO48" i="14"/>
  <c r="AK48" i="14"/>
  <c r="AT48" i="14"/>
  <c r="AH48" i="14"/>
  <c r="AX48" i="14"/>
  <c r="AZ48" i="15"/>
  <c r="AV48" i="15"/>
  <c r="AR48" i="15"/>
  <c r="AN48" i="15"/>
  <c r="AJ48" i="15"/>
  <c r="AY48" i="15"/>
  <c r="AU48" i="15"/>
  <c r="AQ48" i="15"/>
  <c r="AM48" i="15"/>
  <c r="AI48" i="15"/>
  <c r="BA48" i="15"/>
  <c r="AW48" i="15"/>
  <c r="AS48" i="15"/>
  <c r="AO48" i="15"/>
  <c r="AK48" i="15"/>
  <c r="AX48" i="15"/>
  <c r="AT48" i="15"/>
  <c r="AP48" i="15"/>
  <c r="AL48" i="15"/>
  <c r="AH48" i="15"/>
  <c r="T80" i="12"/>
  <c r="AF80" i="12"/>
  <c r="BA74" i="13"/>
  <c r="AW74" i="13"/>
  <c r="AS74" i="13"/>
  <c r="AO74" i="13"/>
  <c r="AK74" i="13"/>
  <c r="AZ74" i="13"/>
  <c r="AV74" i="13"/>
  <c r="AR74" i="13"/>
  <c r="AN74" i="13"/>
  <c r="AJ74" i="13"/>
  <c r="AX74" i="13"/>
  <c r="AT74" i="13"/>
  <c r="AP74" i="13"/>
  <c r="AL74" i="13"/>
  <c r="AH74" i="13"/>
  <c r="E24" i="15"/>
  <c r="H24" i="15"/>
  <c r="G24" i="15"/>
  <c r="F24" i="15"/>
  <c r="D81" i="15"/>
  <c r="F50" i="15"/>
  <c r="E50" i="15"/>
  <c r="H50" i="15"/>
  <c r="G50" i="15"/>
  <c r="E42" i="11"/>
  <c r="F42" i="11"/>
  <c r="H42" i="11"/>
  <c r="G42" i="11"/>
  <c r="D81" i="11"/>
  <c r="F38" i="10"/>
  <c r="E38" i="10"/>
  <c r="G38" i="10"/>
  <c r="H38" i="10"/>
  <c r="D81" i="10"/>
  <c r="F70" i="10"/>
  <c r="G70" i="10"/>
  <c r="H70" i="10"/>
  <c r="E70" i="10"/>
  <c r="I208" i="7"/>
  <c r="L216" i="7"/>
  <c r="E233" i="7"/>
  <c r="AM74" i="13"/>
  <c r="U35" i="7"/>
  <c r="Y35" i="7"/>
  <c r="Z35" i="7" s="1"/>
  <c r="AD35" i="7" s="1"/>
  <c r="Y44" i="7"/>
  <c r="Z44" i="7" s="1"/>
  <c r="AD44" i="7" s="1"/>
  <c r="U44" i="7"/>
  <c r="U17" i="8"/>
  <c r="Y17" i="8"/>
  <c r="Z17" i="8" s="1"/>
  <c r="AD17" i="8" s="1"/>
  <c r="U50" i="8"/>
  <c r="Y50" i="8"/>
  <c r="Z50" i="8" s="1"/>
  <c r="AD50" i="8" s="1"/>
  <c r="Y20" i="9"/>
  <c r="Z20" i="9" s="1"/>
  <c r="AD20" i="9" s="1"/>
  <c r="U20" i="9"/>
  <c r="U62" i="10"/>
  <c r="Y62" i="10"/>
  <c r="Z62" i="10" s="1"/>
  <c r="AD62" i="10" s="1"/>
  <c r="AF18" i="7"/>
  <c r="T18" i="7"/>
  <c r="AX16" i="8"/>
  <c r="AT16" i="8"/>
  <c r="AP16" i="8"/>
  <c r="AL16" i="8"/>
  <c r="AH16" i="8"/>
  <c r="BA16" i="8"/>
  <c r="AW16" i="8"/>
  <c r="AS16" i="8"/>
  <c r="AO16" i="8"/>
  <c r="AK16" i="8"/>
  <c r="AY16" i="8"/>
  <c r="AU16" i="8"/>
  <c r="AQ16" i="8"/>
  <c r="AM16" i="8"/>
  <c r="AI16" i="8"/>
  <c r="Y43" i="10"/>
  <c r="Z43" i="10" s="1"/>
  <c r="AD43" i="10" s="1"/>
  <c r="U43" i="10"/>
  <c r="Y55" i="12"/>
  <c r="Z55" i="12" s="1"/>
  <c r="AD55" i="12" s="1"/>
  <c r="U55" i="12"/>
  <c r="K210" i="7"/>
  <c r="C224" i="7"/>
  <c r="E228" i="7"/>
  <c r="AR48" i="10"/>
  <c r="AL52" i="12"/>
  <c r="AT52" i="12"/>
  <c r="AI74" i="13"/>
  <c r="AY74" i="13"/>
  <c r="Y32" i="7"/>
  <c r="Z32" i="7" s="1"/>
  <c r="AD32" i="7" s="1"/>
  <c r="U32" i="7"/>
  <c r="U64" i="8"/>
  <c r="Y64" i="8"/>
  <c r="Z64" i="8" s="1"/>
  <c r="AD64" i="8" s="1"/>
  <c r="Y80" i="8"/>
  <c r="Z80" i="8" s="1"/>
  <c r="AD80" i="8" s="1"/>
  <c r="U80" i="8"/>
  <c r="Y4" i="11"/>
  <c r="S145" i="11" s="1"/>
  <c r="Z4" i="11"/>
  <c r="T145" i="11" s="1"/>
  <c r="U17" i="11"/>
  <c r="Y77" i="14"/>
  <c r="Z77" i="14" s="1"/>
  <c r="AD77" i="14" s="1"/>
  <c r="U77" i="14"/>
  <c r="Y76" i="15"/>
  <c r="Z76" i="15" s="1"/>
  <c r="AD76" i="15" s="1"/>
  <c r="U76" i="15"/>
  <c r="I212" i="7"/>
  <c r="C223" i="7"/>
  <c r="AV48" i="10"/>
  <c r="AU74" i="13"/>
  <c r="Y51" i="7"/>
  <c r="Z51" i="7" s="1"/>
  <c r="AD51" i="7" s="1"/>
  <c r="U51" i="7"/>
  <c r="Y75" i="8"/>
  <c r="Z75" i="8" s="1"/>
  <c r="AD75" i="8" s="1"/>
  <c r="U75" i="8"/>
  <c r="Y77" i="10"/>
  <c r="Z77" i="10" s="1"/>
  <c r="AD77" i="10" s="1"/>
  <c r="U77" i="10"/>
  <c r="Y17" i="12"/>
  <c r="Z17" i="12" s="1"/>
  <c r="AD17" i="12" s="1"/>
  <c r="U17" i="12"/>
  <c r="Y54" i="14"/>
  <c r="Z54" i="14" s="1"/>
  <c r="AD54" i="14" s="1"/>
  <c r="U54" i="14"/>
  <c r="U39" i="15"/>
  <c r="Y39" i="15"/>
  <c r="Z39" i="15" s="1"/>
  <c r="AD39" i="15" s="1"/>
  <c r="Y35" i="8"/>
  <c r="Z35" i="8" s="1"/>
  <c r="AD35" i="8" s="1"/>
  <c r="U35" i="8"/>
  <c r="Y79" i="8"/>
  <c r="Z79" i="8" s="1"/>
  <c r="AD79" i="8" s="1"/>
  <c r="U79" i="8"/>
  <c r="AA4" i="9"/>
  <c r="Y4" i="9" s="1"/>
  <c r="S145" i="9" s="1"/>
  <c r="U32" i="9"/>
  <c r="Y39" i="9"/>
  <c r="Z39" i="9" s="1"/>
  <c r="AD39" i="9" s="1"/>
  <c r="U39" i="9"/>
  <c r="Y63" i="9"/>
  <c r="Z63" i="9" s="1"/>
  <c r="AD63" i="9" s="1"/>
  <c r="U63" i="9"/>
  <c r="U31" i="10"/>
  <c r="Y31" i="10"/>
  <c r="Z31" i="10" s="1"/>
  <c r="AD31" i="10" s="1"/>
  <c r="Y30" i="13"/>
  <c r="Z30" i="13" s="1"/>
  <c r="AD30" i="13" s="1"/>
  <c r="U30" i="13"/>
  <c r="Y42" i="13"/>
  <c r="Z42" i="13" s="1"/>
  <c r="AD42" i="13" s="1"/>
  <c r="U42" i="13"/>
  <c r="Y24" i="14"/>
  <c r="Z24" i="14" s="1"/>
  <c r="AD24" i="14" s="1"/>
  <c r="U24" i="14"/>
  <c r="Y37" i="7"/>
  <c r="Z37" i="7" s="1"/>
  <c r="AD37" i="7" s="1"/>
  <c r="U37" i="7"/>
  <c r="U54" i="7"/>
  <c r="Y54" i="7"/>
  <c r="Z54" i="7" s="1"/>
  <c r="AD54" i="7" s="1"/>
  <c r="U59" i="9"/>
  <c r="Y59" i="9"/>
  <c r="Z59" i="9" s="1"/>
  <c r="AD59" i="9" s="1"/>
  <c r="U78" i="10"/>
  <c r="Y78" i="10"/>
  <c r="Z78" i="10" s="1"/>
  <c r="AD78" i="10" s="1"/>
  <c r="U68" i="11"/>
  <c r="Y68" i="11"/>
  <c r="Z68" i="11" s="1"/>
  <c r="AD68" i="11" s="1"/>
  <c r="Y19" i="12"/>
  <c r="Z19" i="12" s="1"/>
  <c r="AD19" i="12" s="1"/>
  <c r="U19" i="12"/>
  <c r="Y39" i="12"/>
  <c r="Z39" i="12" s="1"/>
  <c r="AD39" i="12" s="1"/>
  <c r="U39" i="12"/>
  <c r="U16" i="13"/>
  <c r="Y16" i="13"/>
  <c r="Z16" i="13" s="1"/>
  <c r="AD16" i="13" s="1"/>
  <c r="Y74" i="13"/>
  <c r="Z74" i="13" s="1"/>
  <c r="AD74" i="13" s="1"/>
  <c r="U74" i="13"/>
  <c r="Y21" i="14"/>
  <c r="Z21" i="14" s="1"/>
  <c r="AD21" i="14" s="1"/>
  <c r="U21" i="14"/>
  <c r="Y45" i="14"/>
  <c r="Z45" i="14" s="1"/>
  <c r="AD45" i="14" s="1"/>
  <c r="U45" i="14"/>
  <c r="U45" i="16"/>
  <c r="Y45" i="16"/>
  <c r="Z45" i="16" s="1"/>
  <c r="AD45" i="16" s="1"/>
  <c r="U69" i="16"/>
  <c r="Y69" i="16"/>
  <c r="Z69" i="16" s="1"/>
  <c r="AD69" i="16" s="1"/>
  <c r="U29" i="7"/>
  <c r="Y29" i="7"/>
  <c r="Z29" i="7" s="1"/>
  <c r="AD29" i="7" s="1"/>
  <c r="Y38" i="7"/>
  <c r="Z38" i="7" s="1"/>
  <c r="AD38" i="7" s="1"/>
  <c r="U46" i="7"/>
  <c r="Y46" i="7"/>
  <c r="Z46" i="7" s="1"/>
  <c r="AD46" i="7" s="1"/>
  <c r="Y55" i="7"/>
  <c r="Z55" i="7" s="1"/>
  <c r="AD55" i="7" s="1"/>
  <c r="U55" i="7"/>
  <c r="Y21" i="8"/>
  <c r="Z21" i="8" s="1"/>
  <c r="AD21" i="8" s="1"/>
  <c r="U21" i="8"/>
  <c r="I168" i="8"/>
  <c r="I174" i="8"/>
  <c r="I172" i="8"/>
  <c r="Y78" i="9"/>
  <c r="Z78" i="9" s="1"/>
  <c r="AD78" i="9" s="1"/>
  <c r="Y79" i="10"/>
  <c r="Z79" i="10" s="1"/>
  <c r="AD79" i="10" s="1"/>
  <c r="U79" i="10"/>
  <c r="Y78" i="11"/>
  <c r="Z78" i="11" s="1"/>
  <c r="AD78" i="11" s="1"/>
  <c r="U78" i="11"/>
  <c r="Y67" i="15"/>
  <c r="Z67" i="15" s="1"/>
  <c r="AD67" i="15" s="1"/>
  <c r="U67" i="15"/>
  <c r="U38" i="10"/>
  <c r="Y38" i="10"/>
  <c r="Z38" i="10" s="1"/>
  <c r="AD38" i="10" s="1"/>
  <c r="Y20" i="11"/>
  <c r="Z20" i="11" s="1"/>
  <c r="AD20" i="11" s="1"/>
  <c r="U20" i="11"/>
  <c r="U31" i="11"/>
  <c r="Y31" i="11"/>
  <c r="Z31" i="11" s="1"/>
  <c r="AD31" i="11" s="1"/>
  <c r="Y70" i="11"/>
  <c r="Z70" i="11" s="1"/>
  <c r="AD70" i="11" s="1"/>
  <c r="U70" i="11"/>
  <c r="Y58" i="12"/>
  <c r="Z58" i="12" s="1"/>
  <c r="AD58" i="12" s="1"/>
  <c r="U58" i="12"/>
  <c r="Y40" i="13"/>
  <c r="Z40" i="13" s="1"/>
  <c r="AD40" i="13" s="1"/>
  <c r="U40" i="13"/>
  <c r="Y27" i="8"/>
  <c r="Z27" i="8" s="1"/>
  <c r="AD27" i="8" s="1"/>
  <c r="U27" i="8"/>
  <c r="U30" i="10"/>
  <c r="Y30" i="10"/>
  <c r="Z30" i="10" s="1"/>
  <c r="AD30" i="10" s="1"/>
  <c r="U18" i="11"/>
  <c r="Y18" i="11"/>
  <c r="Z18" i="11" s="1"/>
  <c r="AD18" i="11" s="1"/>
  <c r="Y23" i="11"/>
  <c r="Z23" i="11" s="1"/>
  <c r="AD23" i="11" s="1"/>
  <c r="U23" i="11"/>
  <c r="Y47" i="12"/>
  <c r="Z47" i="12" s="1"/>
  <c r="AD47" i="12" s="1"/>
  <c r="Y52" i="12"/>
  <c r="Z52" i="12" s="1"/>
  <c r="AD52" i="12" s="1"/>
  <c r="U52" i="12"/>
  <c r="Y62" i="13"/>
  <c r="Z62" i="13" s="1"/>
  <c r="AD62" i="13" s="1"/>
  <c r="U62" i="13"/>
  <c r="Y61" i="14"/>
  <c r="Z61" i="14" s="1"/>
  <c r="AD61" i="14" s="1"/>
  <c r="U61" i="14"/>
  <c r="I201" i="14"/>
  <c r="F203" i="14"/>
  <c r="I200" i="14"/>
  <c r="Y26" i="16"/>
  <c r="Z26" i="16" s="1"/>
  <c r="AD26" i="16" s="1"/>
  <c r="U26" i="16"/>
  <c r="AF59" i="14"/>
  <c r="T59" i="14"/>
  <c r="E62" i="14"/>
  <c r="G62" i="14"/>
  <c r="F62" i="14"/>
  <c r="H62" i="14"/>
  <c r="F34" i="13"/>
  <c r="H34" i="13"/>
  <c r="G34" i="13"/>
  <c r="E34" i="13"/>
  <c r="E55" i="13"/>
  <c r="F55" i="13"/>
  <c r="H55" i="13"/>
  <c r="G55" i="13"/>
  <c r="U64" i="7"/>
  <c r="Y43" i="8"/>
  <c r="Z43" i="8" s="1"/>
  <c r="AD43" i="8" s="1"/>
  <c r="U43" i="8"/>
  <c r="U56" i="9"/>
  <c r="Y40" i="9"/>
  <c r="Z40" i="9" s="1"/>
  <c r="AD40" i="9" s="1"/>
  <c r="U40" i="9"/>
  <c r="Y60" i="9"/>
  <c r="Z60" i="9" s="1"/>
  <c r="AD60" i="9" s="1"/>
  <c r="U60" i="9"/>
  <c r="U45" i="10"/>
  <c r="Y45" i="10"/>
  <c r="Z45" i="10" s="1"/>
  <c r="AD45" i="10" s="1"/>
  <c r="U70" i="10"/>
  <c r="Y70" i="10"/>
  <c r="Z70" i="10" s="1"/>
  <c r="AD70" i="10" s="1"/>
  <c r="Y55" i="11"/>
  <c r="Z55" i="11" s="1"/>
  <c r="AD55" i="11" s="1"/>
  <c r="U55" i="11"/>
  <c r="U35" i="12"/>
  <c r="Y35" i="12"/>
  <c r="Z35" i="12" s="1"/>
  <c r="AD35" i="12" s="1"/>
  <c r="Y32" i="14"/>
  <c r="Z32" i="14" s="1"/>
  <c r="AD32" i="14" s="1"/>
  <c r="U32" i="14"/>
  <c r="I200" i="15"/>
  <c r="I168" i="15"/>
  <c r="U42" i="16"/>
  <c r="Y42" i="16"/>
  <c r="Z42" i="16" s="1"/>
  <c r="AD42" i="16" s="1"/>
  <c r="AF37" i="13"/>
  <c r="T37" i="13"/>
  <c r="T61" i="9"/>
  <c r="AF61" i="9"/>
  <c r="E79" i="16"/>
  <c r="H79" i="16"/>
  <c r="G79" i="16"/>
  <c r="F79" i="16"/>
  <c r="U19" i="7"/>
  <c r="U28" i="7"/>
  <c r="U47" i="7"/>
  <c r="Y22" i="7"/>
  <c r="Z22" i="7" s="1"/>
  <c r="AD22" i="7" s="1"/>
  <c r="U47" i="8"/>
  <c r="Y33" i="8"/>
  <c r="Z33" i="8" s="1"/>
  <c r="AD33" i="8" s="1"/>
  <c r="Y48" i="8"/>
  <c r="Z48" i="8" s="1"/>
  <c r="AD48" i="8" s="1"/>
  <c r="U48" i="8"/>
  <c r="Y73" i="8"/>
  <c r="Z73" i="8" s="1"/>
  <c r="AD73" i="8" s="1"/>
  <c r="I200" i="8"/>
  <c r="F203" i="8"/>
  <c r="Y41" i="9"/>
  <c r="Z41" i="9" s="1"/>
  <c r="AD41" i="9" s="1"/>
  <c r="Y65" i="9"/>
  <c r="Z65" i="9" s="1"/>
  <c r="AD65" i="9" s="1"/>
  <c r="Y28" i="10"/>
  <c r="Z28" i="10" s="1"/>
  <c r="AD28" i="10" s="1"/>
  <c r="U28" i="10"/>
  <c r="U46" i="10"/>
  <c r="Y46" i="10"/>
  <c r="Z46" i="10" s="1"/>
  <c r="AD46" i="10" s="1"/>
  <c r="Y60" i="11"/>
  <c r="Z60" i="11" s="1"/>
  <c r="AD60" i="11" s="1"/>
  <c r="U60" i="11"/>
  <c r="Y65" i="11"/>
  <c r="Z65" i="11" s="1"/>
  <c r="AD65" i="11" s="1"/>
  <c r="U65" i="11"/>
  <c r="Y31" i="12"/>
  <c r="Z31" i="12" s="1"/>
  <c r="AD31" i="12" s="1"/>
  <c r="U31" i="12"/>
  <c r="Y71" i="13"/>
  <c r="Z71" i="13" s="1"/>
  <c r="AD71" i="13" s="1"/>
  <c r="U71" i="13"/>
  <c r="U17" i="14"/>
  <c r="Y17" i="14"/>
  <c r="Z17" i="14" s="1"/>
  <c r="AD17" i="14" s="1"/>
  <c r="I168" i="14"/>
  <c r="U42" i="15"/>
  <c r="Y42" i="15"/>
  <c r="Z42" i="15" s="1"/>
  <c r="AD42" i="15" s="1"/>
  <c r="U37" i="16"/>
  <c r="Y37" i="16"/>
  <c r="Z37" i="16" s="1"/>
  <c r="AD37" i="16" s="1"/>
  <c r="U20" i="7"/>
  <c r="Y19" i="8"/>
  <c r="Z19" i="8" s="1"/>
  <c r="AD19" i="8" s="1"/>
  <c r="U19" i="8"/>
  <c r="Y48" i="9"/>
  <c r="Z48" i="9" s="1"/>
  <c r="AD48" i="9" s="1"/>
  <c r="U48" i="9"/>
  <c r="I200" i="9"/>
  <c r="U39" i="10"/>
  <c r="Y19" i="10"/>
  <c r="Z19" i="10" s="1"/>
  <c r="AD19" i="10" s="1"/>
  <c r="U19" i="10"/>
  <c r="Y76" i="10"/>
  <c r="Z76" i="10" s="1"/>
  <c r="AD76" i="10" s="1"/>
  <c r="U76" i="10"/>
  <c r="Y27" i="11"/>
  <c r="Z27" i="11" s="1"/>
  <c r="AD27" i="11" s="1"/>
  <c r="U27" i="11"/>
  <c r="U47" i="11"/>
  <c r="Y47" i="11"/>
  <c r="Z47" i="11" s="1"/>
  <c r="AD47" i="11" s="1"/>
  <c r="U27" i="14"/>
  <c r="Y27" i="14"/>
  <c r="Z27" i="14" s="1"/>
  <c r="AD27" i="14" s="1"/>
  <c r="U47" i="14"/>
  <c r="Y47" i="14"/>
  <c r="Z47" i="14" s="1"/>
  <c r="AD47" i="14" s="1"/>
  <c r="M81" i="12"/>
  <c r="I130" i="12" s="1"/>
  <c r="AF36" i="16"/>
  <c r="T36" i="16"/>
  <c r="AF38" i="11"/>
  <c r="T38" i="11"/>
  <c r="AF51" i="15"/>
  <c r="T51" i="15"/>
  <c r="Y23" i="14"/>
  <c r="Z23" i="14" s="1"/>
  <c r="AD23" i="14" s="1"/>
  <c r="U23" i="14"/>
  <c r="U58" i="15"/>
  <c r="Y58" i="15"/>
  <c r="Z58" i="15" s="1"/>
  <c r="AD58" i="15" s="1"/>
  <c r="Y23" i="16"/>
  <c r="Z23" i="16" s="1"/>
  <c r="AD23" i="16" s="1"/>
  <c r="U23" i="16"/>
  <c r="Y58" i="16"/>
  <c r="Z58" i="16" s="1"/>
  <c r="AD58" i="16" s="1"/>
  <c r="U58" i="16"/>
  <c r="M81" i="15"/>
  <c r="I130" i="15" s="1"/>
  <c r="AF40" i="14"/>
  <c r="T40" i="14"/>
  <c r="T64" i="15"/>
  <c r="AF64" i="15"/>
  <c r="U21" i="9"/>
  <c r="Y25" i="9"/>
  <c r="Z25" i="9" s="1"/>
  <c r="AD25" i="9" s="1"/>
  <c r="U75" i="10"/>
  <c r="Y44" i="10"/>
  <c r="Z44" i="10" s="1"/>
  <c r="AD44" i="10" s="1"/>
  <c r="U44" i="10"/>
  <c r="Y60" i="10"/>
  <c r="Z60" i="10" s="1"/>
  <c r="AD60" i="10" s="1"/>
  <c r="U60" i="10"/>
  <c r="Y67" i="10"/>
  <c r="Z67" i="10" s="1"/>
  <c r="AD67" i="10" s="1"/>
  <c r="U67" i="10"/>
  <c r="I200" i="10"/>
  <c r="U72" i="13"/>
  <c r="Y51" i="14"/>
  <c r="Z51" i="14" s="1"/>
  <c r="AD51" i="14" s="1"/>
  <c r="U51" i="14"/>
  <c r="U57" i="14"/>
  <c r="Y57" i="14"/>
  <c r="Z57" i="14" s="1"/>
  <c r="AD57" i="14" s="1"/>
  <c r="Y25" i="15"/>
  <c r="Z25" i="15" s="1"/>
  <c r="AD25" i="15" s="1"/>
  <c r="U25" i="15"/>
  <c r="Y36" i="15"/>
  <c r="Z36" i="15" s="1"/>
  <c r="AD36" i="15" s="1"/>
  <c r="U29" i="16"/>
  <c r="Y29" i="16"/>
  <c r="Z29" i="16" s="1"/>
  <c r="AD29" i="16" s="1"/>
  <c r="AF27" i="15"/>
  <c r="T27" i="15"/>
  <c r="U73" i="9"/>
  <c r="Y73" i="9"/>
  <c r="Z73" i="9" s="1"/>
  <c r="AD73" i="9" s="1"/>
  <c r="Y67" i="11"/>
  <c r="Z67" i="11" s="1"/>
  <c r="AD67" i="11" s="1"/>
  <c r="U67" i="11"/>
  <c r="Y57" i="13"/>
  <c r="Z57" i="13" s="1"/>
  <c r="AD57" i="13" s="1"/>
  <c r="U57" i="13"/>
  <c r="Y65" i="13"/>
  <c r="Z65" i="13" s="1"/>
  <c r="AD65" i="13" s="1"/>
  <c r="U65" i="13"/>
  <c r="Y29" i="14"/>
  <c r="Z29" i="14" s="1"/>
  <c r="AD29" i="14" s="1"/>
  <c r="U29" i="14"/>
  <c r="AF42" i="12"/>
  <c r="T42" i="12"/>
  <c r="AF46" i="13"/>
  <c r="T46" i="13"/>
  <c r="AF50" i="9"/>
  <c r="T50" i="9"/>
  <c r="AF48" i="11"/>
  <c r="T48" i="11"/>
  <c r="T58" i="10"/>
  <c r="AF58" i="10"/>
  <c r="U73" i="11"/>
  <c r="Y73" i="11"/>
  <c r="Z73" i="11" s="1"/>
  <c r="AD73" i="11" s="1"/>
  <c r="Y26" i="12"/>
  <c r="Z26" i="12" s="1"/>
  <c r="AD26" i="12" s="1"/>
  <c r="U26" i="12"/>
  <c r="U77" i="12"/>
  <c r="Y77" i="12"/>
  <c r="Z77" i="12" s="1"/>
  <c r="AD77" i="12" s="1"/>
  <c r="U25" i="13"/>
  <c r="Y25" i="13"/>
  <c r="Z25" i="13" s="1"/>
  <c r="AD25" i="13" s="1"/>
  <c r="Y33" i="13"/>
  <c r="Z33" i="13" s="1"/>
  <c r="AD33" i="13" s="1"/>
  <c r="U33" i="13"/>
  <c r="Y39" i="13"/>
  <c r="Z39" i="13" s="1"/>
  <c r="AD39" i="13" s="1"/>
  <c r="U39" i="13"/>
  <c r="Y17" i="15"/>
  <c r="Z17" i="15" s="1"/>
  <c r="AD17" i="15" s="1"/>
  <c r="U17" i="15"/>
  <c r="U61" i="16"/>
  <c r="Y61" i="16"/>
  <c r="Z61" i="16" s="1"/>
  <c r="AD61" i="16" s="1"/>
  <c r="AF55" i="15"/>
  <c r="T55" i="15"/>
  <c r="I168" i="10"/>
  <c r="U61" i="11"/>
  <c r="Y35" i="11"/>
  <c r="Z35" i="11" s="1"/>
  <c r="AD35" i="11" s="1"/>
  <c r="U35" i="11"/>
  <c r="U41" i="12"/>
  <c r="U65" i="12"/>
  <c r="I200" i="12"/>
  <c r="U19" i="13"/>
  <c r="Y60" i="14"/>
  <c r="Z60" i="14" s="1"/>
  <c r="AD60" i="14" s="1"/>
  <c r="U60" i="14"/>
  <c r="Y49" i="15"/>
  <c r="Z49" i="15" s="1"/>
  <c r="AD49" i="15" s="1"/>
  <c r="U49" i="15"/>
  <c r="AF18" i="12"/>
  <c r="T18" i="12"/>
  <c r="AF20" i="16"/>
  <c r="T20" i="16"/>
  <c r="T38" i="13"/>
  <c r="AF38" i="13"/>
  <c r="AF40" i="16"/>
  <c r="T40" i="16"/>
  <c r="AF56" i="11"/>
  <c r="T56" i="11"/>
  <c r="E24" i="12"/>
  <c r="G24" i="12"/>
  <c r="F24" i="12"/>
  <c r="F50" i="12"/>
  <c r="G50" i="12"/>
  <c r="H50" i="12"/>
  <c r="F64" i="12"/>
  <c r="H64" i="12"/>
  <c r="E64" i="12"/>
  <c r="G64" i="12"/>
  <c r="E27" i="8"/>
  <c r="F27" i="8"/>
  <c r="H27" i="8"/>
  <c r="G27" i="8"/>
  <c r="Y51" i="11"/>
  <c r="Z51" i="11" s="1"/>
  <c r="AD51" i="11" s="1"/>
  <c r="U51" i="11"/>
  <c r="T87" i="11"/>
  <c r="Y67" i="14"/>
  <c r="Z67" i="14" s="1"/>
  <c r="AD67" i="14" s="1"/>
  <c r="U67" i="14"/>
  <c r="Y59" i="15"/>
  <c r="Z59" i="15" s="1"/>
  <c r="AD59" i="15" s="1"/>
  <c r="U59" i="15"/>
  <c r="Y55" i="16"/>
  <c r="Z55" i="16" s="1"/>
  <c r="AD55" i="16" s="1"/>
  <c r="U55" i="16"/>
  <c r="Y66" i="16"/>
  <c r="Z66" i="16" s="1"/>
  <c r="AD66" i="16" s="1"/>
  <c r="U66" i="16"/>
  <c r="M81" i="8"/>
  <c r="I130" i="8" s="1"/>
  <c r="T52" i="16"/>
  <c r="AF52" i="16"/>
  <c r="Y19" i="11"/>
  <c r="Z19" i="11" s="1"/>
  <c r="AD19" i="11" s="1"/>
  <c r="U19" i="11"/>
  <c r="I170" i="12"/>
  <c r="I168" i="12"/>
  <c r="U22" i="13"/>
  <c r="Y22" i="13"/>
  <c r="Z22" i="13" s="1"/>
  <c r="AD22" i="13" s="1"/>
  <c r="Y54" i="13"/>
  <c r="Z54" i="13" s="1"/>
  <c r="AD54" i="13" s="1"/>
  <c r="U54" i="13"/>
  <c r="Y20" i="14"/>
  <c r="Z20" i="14" s="1"/>
  <c r="AD20" i="14" s="1"/>
  <c r="U20" i="14"/>
  <c r="Y19" i="15"/>
  <c r="Z19" i="15" s="1"/>
  <c r="AD19" i="15" s="1"/>
  <c r="U19" i="15"/>
  <c r="U41" i="16"/>
  <c r="T23" i="15"/>
  <c r="AF23" i="15"/>
  <c r="AF28" i="12"/>
  <c r="T28" i="12"/>
  <c r="AF31" i="15"/>
  <c r="T31" i="15"/>
  <c r="T69" i="15"/>
  <c r="AF69" i="15"/>
  <c r="E55" i="16"/>
  <c r="G55" i="16"/>
  <c r="F55" i="16"/>
  <c r="H55" i="16"/>
  <c r="H78" i="16"/>
  <c r="E78" i="16"/>
  <c r="G78" i="16"/>
  <c r="F78" i="16"/>
  <c r="H75" i="12"/>
  <c r="E75" i="12"/>
  <c r="F75" i="12"/>
  <c r="G75" i="12"/>
  <c r="F23" i="11"/>
  <c r="H23" i="11"/>
  <c r="E23" i="11"/>
  <c r="U77" i="11"/>
  <c r="Y43" i="11"/>
  <c r="Z43" i="11" s="1"/>
  <c r="AD43" i="11" s="1"/>
  <c r="U43" i="11"/>
  <c r="Y59" i="11"/>
  <c r="Z59" i="11" s="1"/>
  <c r="AD59" i="11" s="1"/>
  <c r="U59" i="11"/>
  <c r="Y75" i="11"/>
  <c r="Z75" i="11" s="1"/>
  <c r="AD75" i="11" s="1"/>
  <c r="U75" i="11"/>
  <c r="Y37" i="12"/>
  <c r="Z37" i="12" s="1"/>
  <c r="AD37" i="12" s="1"/>
  <c r="U37" i="12"/>
  <c r="U45" i="12"/>
  <c r="Y45" i="12"/>
  <c r="Z45" i="12" s="1"/>
  <c r="AD45" i="12" s="1"/>
  <c r="U61" i="12"/>
  <c r="Y61" i="12"/>
  <c r="Z61" i="12" s="1"/>
  <c r="AD61" i="12" s="1"/>
  <c r="Y23" i="13"/>
  <c r="Z23" i="13" s="1"/>
  <c r="AD23" i="13" s="1"/>
  <c r="U23" i="13"/>
  <c r="Y31" i="13"/>
  <c r="Z31" i="13" s="1"/>
  <c r="AD31" i="13" s="1"/>
  <c r="U31" i="13"/>
  <c r="Y55" i="13"/>
  <c r="Z55" i="13" s="1"/>
  <c r="AD55" i="13" s="1"/>
  <c r="U55" i="13"/>
  <c r="Y63" i="13"/>
  <c r="Z63" i="13" s="1"/>
  <c r="AD63" i="13" s="1"/>
  <c r="U63" i="13"/>
  <c r="Y63" i="16"/>
  <c r="Z63" i="16" s="1"/>
  <c r="AD63" i="16" s="1"/>
  <c r="U63" i="16"/>
  <c r="AF53" i="14"/>
  <c r="T53" i="14"/>
  <c r="T60" i="12"/>
  <c r="AF60" i="12"/>
  <c r="AF58" i="14"/>
  <c r="T58" i="14"/>
  <c r="AF67" i="13"/>
  <c r="T67" i="13"/>
  <c r="T78" i="16"/>
  <c r="AF78" i="16"/>
  <c r="H50" i="16"/>
  <c r="E50" i="16"/>
  <c r="F50" i="16"/>
  <c r="G50" i="16"/>
  <c r="E69" i="16"/>
  <c r="H69" i="16"/>
  <c r="G69" i="16"/>
  <c r="F69" i="16"/>
  <c r="U25" i="16"/>
  <c r="Y47" i="16"/>
  <c r="Z47" i="16" s="1"/>
  <c r="AD47" i="16" s="1"/>
  <c r="U47" i="16"/>
  <c r="T16" i="15"/>
  <c r="AF16" i="15"/>
  <c r="AF22" i="12"/>
  <c r="T22" i="12"/>
  <c r="AF80" i="14"/>
  <c r="T80" i="14"/>
  <c r="H79" i="15"/>
  <c r="G79" i="15"/>
  <c r="E79" i="15"/>
  <c r="F79" i="15"/>
  <c r="F27" i="14"/>
  <c r="H27" i="14"/>
  <c r="G27" i="14"/>
  <c r="E27" i="14"/>
  <c r="H29" i="9"/>
  <c r="G29" i="9"/>
  <c r="F29" i="9"/>
  <c r="Y69" i="12"/>
  <c r="Z69" i="12" s="1"/>
  <c r="AD69" i="12" s="1"/>
  <c r="U41" i="13"/>
  <c r="U50" i="13"/>
  <c r="Y70" i="13"/>
  <c r="Z70" i="13" s="1"/>
  <c r="AD70" i="13" s="1"/>
  <c r="U28" i="14"/>
  <c r="U37" i="14"/>
  <c r="U55" i="14"/>
  <c r="Y65" i="14"/>
  <c r="Z65" i="14" s="1"/>
  <c r="AD65" i="14" s="1"/>
  <c r="Y26" i="15"/>
  <c r="Z26" i="15" s="1"/>
  <c r="AD26" i="15" s="1"/>
  <c r="U43" i="15"/>
  <c r="Y31" i="16"/>
  <c r="Z31" i="16" s="1"/>
  <c r="AD31" i="16" s="1"/>
  <c r="U31" i="16"/>
  <c r="Y53" i="16"/>
  <c r="Z53" i="16" s="1"/>
  <c r="AD53" i="16" s="1"/>
  <c r="Y71" i="16"/>
  <c r="Z71" i="16" s="1"/>
  <c r="AD71" i="16" s="1"/>
  <c r="U71" i="16"/>
  <c r="Y79" i="16"/>
  <c r="Z79" i="16" s="1"/>
  <c r="AD79" i="16" s="1"/>
  <c r="U79" i="16"/>
  <c r="AF66" i="14"/>
  <c r="T66" i="14"/>
  <c r="F39" i="16"/>
  <c r="G39" i="16"/>
  <c r="E39" i="16"/>
  <c r="H39" i="16"/>
  <c r="H75" i="15"/>
  <c r="F75" i="15"/>
  <c r="E75" i="15"/>
  <c r="G75" i="15"/>
  <c r="H67" i="12"/>
  <c r="E67" i="12"/>
  <c r="G67" i="12"/>
  <c r="F67" i="12"/>
  <c r="F17" i="11"/>
  <c r="H17" i="11"/>
  <c r="G17" i="11"/>
  <c r="Y47" i="13"/>
  <c r="Z47" i="13" s="1"/>
  <c r="AD47" i="13" s="1"/>
  <c r="U47" i="13"/>
  <c r="Y79" i="13"/>
  <c r="Z79" i="13" s="1"/>
  <c r="AD79" i="13" s="1"/>
  <c r="U79" i="13"/>
  <c r="Y75" i="15"/>
  <c r="Z75" i="15" s="1"/>
  <c r="AD75" i="15" s="1"/>
  <c r="U75" i="15"/>
  <c r="F28" i="16"/>
  <c r="G28" i="16"/>
  <c r="E28" i="16"/>
  <c r="E45" i="16"/>
  <c r="G45" i="16"/>
  <c r="E40" i="13"/>
  <c r="H40" i="13"/>
  <c r="F40" i="13"/>
  <c r="G40" i="13"/>
  <c r="F29" i="12"/>
  <c r="H29" i="12"/>
  <c r="G29" i="12"/>
  <c r="F69" i="12"/>
  <c r="E69" i="12"/>
  <c r="H69" i="12"/>
  <c r="U73" i="12"/>
  <c r="U33" i="16"/>
  <c r="U57" i="16"/>
  <c r="Y39" i="16"/>
  <c r="Z39" i="16" s="1"/>
  <c r="AD39" i="16" s="1"/>
  <c r="U39" i="16"/>
  <c r="M81" i="11"/>
  <c r="I130" i="11" s="1"/>
  <c r="AF46" i="12"/>
  <c r="T46" i="12"/>
  <c r="T54" i="12"/>
  <c r="AF54" i="12"/>
  <c r="E34" i="16"/>
  <c r="H34" i="16"/>
  <c r="E40" i="16"/>
  <c r="G40" i="16"/>
  <c r="H40" i="16"/>
  <c r="E56" i="15"/>
  <c r="G56" i="15"/>
  <c r="F56" i="15"/>
  <c r="H56" i="15"/>
  <c r="F33" i="13"/>
  <c r="H33" i="13"/>
  <c r="G33" i="13"/>
  <c r="E33" i="13"/>
  <c r="F72" i="13"/>
  <c r="E72" i="13"/>
  <c r="H72" i="13"/>
  <c r="G72" i="13"/>
  <c r="F43" i="12"/>
  <c r="E43" i="12"/>
  <c r="H43" i="12"/>
  <c r="G43" i="12"/>
  <c r="F49" i="12"/>
  <c r="E49" i="12"/>
  <c r="G49" i="12"/>
  <c r="E62" i="12"/>
  <c r="H62" i="12"/>
  <c r="G62" i="12"/>
  <c r="M81" i="9"/>
  <c r="I130" i="9" s="1"/>
  <c r="E44" i="16"/>
  <c r="F44" i="16"/>
  <c r="F74" i="16"/>
  <c r="G74" i="16"/>
  <c r="E74" i="16"/>
  <c r="H74" i="16"/>
  <c r="E19" i="15"/>
  <c r="G19" i="15"/>
  <c r="F61" i="12"/>
  <c r="E61" i="12"/>
  <c r="G61" i="12"/>
  <c r="E44" i="10"/>
  <c r="H44" i="10"/>
  <c r="F77" i="10"/>
  <c r="H77" i="10"/>
  <c r="E77" i="10"/>
  <c r="G77" i="10"/>
  <c r="F44" i="9"/>
  <c r="E44" i="9"/>
  <c r="H44" i="9"/>
  <c r="G44" i="9"/>
  <c r="E8" i="13"/>
  <c r="E22" i="16"/>
  <c r="F22" i="16"/>
  <c r="G22" i="16"/>
  <c r="H22" i="16"/>
  <c r="F67" i="15"/>
  <c r="E67" i="15"/>
  <c r="E21" i="14"/>
  <c r="H21" i="14"/>
  <c r="G21" i="14"/>
  <c r="H58" i="14"/>
  <c r="G58" i="14"/>
  <c r="E66" i="8"/>
  <c r="F66" i="8"/>
  <c r="H66" i="8"/>
  <c r="G66" i="8"/>
  <c r="I168" i="16"/>
  <c r="M81" i="10"/>
  <c r="I130" i="10" s="1"/>
  <c r="M81" i="16"/>
  <c r="I130" i="16" s="1"/>
  <c r="E7" i="12"/>
  <c r="F61" i="15"/>
  <c r="H61" i="15"/>
  <c r="H74" i="15"/>
  <c r="G74" i="15"/>
  <c r="E53" i="14"/>
  <c r="G53" i="14"/>
  <c r="H53" i="14"/>
  <c r="E42" i="9"/>
  <c r="F42" i="9"/>
  <c r="F72" i="9"/>
  <c r="H72" i="9"/>
  <c r="E72" i="9"/>
  <c r="G72" i="9"/>
  <c r="F21" i="7"/>
  <c r="E21" i="7"/>
  <c r="M81" i="7"/>
  <c r="I130" i="7" s="1"/>
  <c r="E58" i="14"/>
  <c r="E61" i="15"/>
  <c r="F18" i="15"/>
  <c r="H18" i="15"/>
  <c r="F62" i="15"/>
  <c r="E62" i="15"/>
  <c r="G62" i="15"/>
  <c r="E69" i="15"/>
  <c r="G69" i="15"/>
  <c r="H69" i="15"/>
  <c r="F35" i="14"/>
  <c r="G35" i="14"/>
  <c r="E49" i="11"/>
  <c r="H49" i="11"/>
  <c r="F49" i="11"/>
  <c r="F50" i="10"/>
  <c r="G50" i="10"/>
  <c r="H50" i="10"/>
  <c r="F23" i="9"/>
  <c r="E23" i="9"/>
  <c r="F74" i="9"/>
  <c r="E74" i="9"/>
  <c r="G74" i="9"/>
  <c r="H74" i="9"/>
  <c r="H32" i="8"/>
  <c r="G32" i="8"/>
  <c r="M81" i="14"/>
  <c r="I130" i="14" s="1"/>
  <c r="F53" i="15"/>
  <c r="E53" i="15"/>
  <c r="G78" i="15"/>
  <c r="F78" i="15"/>
  <c r="E78" i="15"/>
  <c r="H78" i="15"/>
  <c r="F32" i="14"/>
  <c r="E32" i="14"/>
  <c r="F30" i="13"/>
  <c r="E30" i="13"/>
  <c r="F21" i="11"/>
  <c r="E21" i="11"/>
  <c r="F48" i="11"/>
  <c r="E48" i="11"/>
  <c r="F74" i="11"/>
  <c r="G74" i="11"/>
  <c r="H74" i="11"/>
  <c r="R98" i="11"/>
  <c r="C135" i="11"/>
  <c r="C140" i="11"/>
  <c r="F49" i="16"/>
  <c r="E49" i="16"/>
  <c r="E23" i="15"/>
  <c r="F23" i="15"/>
  <c r="F79" i="12"/>
  <c r="G79" i="12"/>
  <c r="F37" i="8"/>
  <c r="E37" i="8"/>
  <c r="B200" i="11"/>
  <c r="C135" i="10"/>
  <c r="B200" i="10"/>
  <c r="R98" i="10"/>
  <c r="C140" i="10"/>
  <c r="F23" i="16"/>
  <c r="E23" i="16"/>
  <c r="F58" i="15"/>
  <c r="E58" i="15"/>
  <c r="G64" i="15"/>
  <c r="H64" i="15"/>
  <c r="F32" i="12"/>
  <c r="E32" i="12"/>
  <c r="E59" i="11"/>
  <c r="F59" i="11"/>
  <c r="F27" i="10"/>
  <c r="E27" i="10"/>
  <c r="E8" i="14"/>
  <c r="F24" i="16"/>
  <c r="F59" i="16"/>
  <c r="H59" i="16"/>
  <c r="E59" i="16"/>
  <c r="H70" i="16"/>
  <c r="E70" i="16"/>
  <c r="E33" i="15"/>
  <c r="F33" i="15"/>
  <c r="F45" i="13"/>
  <c r="F62" i="13"/>
  <c r="E62" i="13"/>
  <c r="H79" i="13"/>
  <c r="G79" i="13"/>
  <c r="F60" i="11"/>
  <c r="C243" i="8"/>
  <c r="H37" i="12"/>
  <c r="F37" i="12"/>
  <c r="E26" i="16"/>
  <c r="F72" i="15"/>
  <c r="E72" i="15"/>
  <c r="C140" i="13"/>
  <c r="C135" i="13"/>
  <c r="R98" i="13"/>
  <c r="I11" i="17"/>
  <c r="F39" i="14"/>
  <c r="F49" i="14"/>
  <c r="F59" i="14"/>
  <c r="F69" i="14"/>
  <c r="F78" i="14"/>
  <c r="F35" i="13"/>
  <c r="H16" i="17"/>
  <c r="I5" i="17"/>
  <c r="F43" i="15"/>
  <c r="E43" i="15"/>
  <c r="F71" i="12"/>
  <c r="E71" i="12"/>
  <c r="I4" i="17"/>
  <c r="E37" i="16"/>
  <c r="H37" i="16"/>
  <c r="I7" i="17"/>
  <c r="R98" i="15"/>
  <c r="C135" i="15"/>
  <c r="I15" i="17"/>
  <c r="C243" i="7"/>
  <c r="C89" i="7"/>
  <c r="C135" i="14"/>
  <c r="R98" i="14"/>
  <c r="C140" i="9"/>
  <c r="B200" i="9"/>
  <c r="C135" i="9"/>
  <c r="C140" i="14"/>
  <c r="C89" i="10"/>
  <c r="C243" i="10"/>
  <c r="G86" i="7" l="1"/>
  <c r="D86" i="7"/>
  <c r="E88" i="7"/>
  <c r="G124" i="7" s="1"/>
  <c r="G88" i="7"/>
  <c r="F87" i="7"/>
  <c r="C87" i="7"/>
  <c r="L122" i="7" s="1"/>
  <c r="O122" i="7" s="1"/>
  <c r="H85" i="7"/>
  <c r="E87" i="7"/>
  <c r="E86" i="7"/>
  <c r="D85" i="7"/>
  <c r="H87" i="7"/>
  <c r="F85" i="7"/>
  <c r="G87" i="7"/>
  <c r="D87" i="7"/>
  <c r="E224" i="7" s="1"/>
  <c r="G85" i="7"/>
  <c r="D88" i="7"/>
  <c r="J10" i="6"/>
  <c r="E85" i="7"/>
  <c r="C88" i="7"/>
  <c r="I124" i="7" s="1"/>
  <c r="H86" i="7"/>
  <c r="C85" i="7"/>
  <c r="R118" i="7" s="1"/>
  <c r="C86" i="7"/>
  <c r="G120" i="7" s="1"/>
  <c r="F86" i="7"/>
  <c r="F88" i="7"/>
  <c r="H88" i="7"/>
  <c r="U33" i="9"/>
  <c r="Y33" i="9"/>
  <c r="Z33" i="9" s="1"/>
  <c r="AD33" i="9" s="1"/>
  <c r="AH81" i="8"/>
  <c r="U40" i="8"/>
  <c r="Y40" i="8"/>
  <c r="Z40" i="8" s="1"/>
  <c r="AD40" i="8" s="1"/>
  <c r="AH42" i="7"/>
  <c r="AP42" i="7"/>
  <c r="AX42" i="7"/>
  <c r="AI42" i="7"/>
  <c r="AQ42" i="7"/>
  <c r="AY42" i="7"/>
  <c r="AN42" i="7"/>
  <c r="AV42" i="7"/>
  <c r="AO42" i="7"/>
  <c r="AW42" i="7"/>
  <c r="AM42" i="7"/>
  <c r="AR42" i="7"/>
  <c r="AS42" i="7"/>
  <c r="AK42" i="7"/>
  <c r="BA42" i="7"/>
  <c r="AL42" i="7"/>
  <c r="AZ42" i="7"/>
  <c r="AJ42" i="7"/>
  <c r="AT42" i="7"/>
  <c r="AU42" i="7"/>
  <c r="Y66" i="13"/>
  <c r="Z66" i="13" s="1"/>
  <c r="AD66" i="13" s="1"/>
  <c r="U66" i="13"/>
  <c r="Y28" i="9"/>
  <c r="Z28" i="9" s="1"/>
  <c r="AD28" i="9" s="1"/>
  <c r="U28" i="9"/>
  <c r="U65" i="16"/>
  <c r="I168" i="9"/>
  <c r="I201" i="15"/>
  <c r="I170" i="11"/>
  <c r="AJ49" i="14"/>
  <c r="BA49" i="14"/>
  <c r="AZ49" i="14"/>
  <c r="AO49" i="14"/>
  <c r="AH49" i="14"/>
  <c r="AS49" i="14"/>
  <c r="AR49" i="14"/>
  <c r="AL49" i="14"/>
  <c r="AX49" i="14"/>
  <c r="AN49" i="14"/>
  <c r="AU49" i="14"/>
  <c r="AK49" i="14"/>
  <c r="AW49" i="14"/>
  <c r="AM49" i="14"/>
  <c r="AT49" i="14"/>
  <c r="AQ49" i="14"/>
  <c r="AV49" i="14"/>
  <c r="AP49" i="14"/>
  <c r="AI49" i="14"/>
  <c r="AY49" i="14"/>
  <c r="Y23" i="8"/>
  <c r="Z23" i="8" s="1"/>
  <c r="AD23" i="8" s="1"/>
  <c r="U23" i="8"/>
  <c r="U42" i="7"/>
  <c r="Y42" i="7"/>
  <c r="Z42" i="7" s="1"/>
  <c r="AD42" i="7" s="1"/>
  <c r="AT56" i="8"/>
  <c r="AU56" i="8"/>
  <c r="AN56" i="8"/>
  <c r="AM56" i="8"/>
  <c r="AL56" i="8"/>
  <c r="AK56" i="8"/>
  <c r="AY56" i="8"/>
  <c r="AW56" i="8"/>
  <c r="AS56" i="8"/>
  <c r="AJ56" i="8"/>
  <c r="AI56" i="8"/>
  <c r="AH56" i="8"/>
  <c r="AP56" i="8"/>
  <c r="AZ56" i="8"/>
  <c r="BA56" i="8"/>
  <c r="AO56" i="8"/>
  <c r="AX56" i="8"/>
  <c r="AV56" i="8"/>
  <c r="AR56" i="8"/>
  <c r="AQ56" i="8"/>
  <c r="Y62" i="8"/>
  <c r="Z62" i="8" s="1"/>
  <c r="AD62" i="8" s="1"/>
  <c r="U62" i="8"/>
  <c r="AZ66" i="13"/>
  <c r="AX66" i="13"/>
  <c r="AV66" i="13"/>
  <c r="AT66" i="13"/>
  <c r="AR66" i="13"/>
  <c r="AO66" i="13"/>
  <c r="AM66" i="13"/>
  <c r="AK66" i="13"/>
  <c r="AI66" i="13"/>
  <c r="AP66" i="13"/>
  <c r="AJ66" i="13"/>
  <c r="AY66" i="13"/>
  <c r="AL66" i="13"/>
  <c r="BA66" i="13"/>
  <c r="AS66" i="13"/>
  <c r="AW66" i="13"/>
  <c r="AN66" i="13"/>
  <c r="AU66" i="13"/>
  <c r="AH66" i="13"/>
  <c r="AQ66" i="13"/>
  <c r="AV26" i="15"/>
  <c r="AN26" i="15"/>
  <c r="AT26" i="15"/>
  <c r="AL26" i="15"/>
  <c r="AU26" i="15"/>
  <c r="AM26" i="15"/>
  <c r="AX26" i="15"/>
  <c r="AP26" i="15"/>
  <c r="AY26" i="15"/>
  <c r="AI26" i="15"/>
  <c r="AW26" i="15"/>
  <c r="AZ26" i="15"/>
  <c r="AJ26" i="15"/>
  <c r="AS26" i="15"/>
  <c r="AK26" i="15"/>
  <c r="AR26" i="15"/>
  <c r="AO26" i="15"/>
  <c r="AH26" i="15"/>
  <c r="BA26" i="15"/>
  <c r="AQ26" i="15"/>
  <c r="AV18" i="8"/>
  <c r="AU18" i="8"/>
  <c r="AU81" i="8" s="1"/>
  <c r="AR18" i="8"/>
  <c r="BA18" i="8"/>
  <c r="BA81" i="8" s="1"/>
  <c r="AN18" i="8"/>
  <c r="AM18" i="8"/>
  <c r="AL18" i="8"/>
  <c r="AL81" i="8" s="1"/>
  <c r="AK18" i="8"/>
  <c r="AS18" i="8"/>
  <c r="AJ18" i="8"/>
  <c r="AJ81" i="8" s="1"/>
  <c r="AI18" i="8"/>
  <c r="AI81" i="8" s="1"/>
  <c r="AH18" i="8"/>
  <c r="AZ18" i="8"/>
  <c r="AX18" i="8"/>
  <c r="AQ18" i="8"/>
  <c r="AP18" i="8"/>
  <c r="AO18" i="8"/>
  <c r="AO81" i="8" s="1"/>
  <c r="AY18" i="8"/>
  <c r="AY81" i="8" s="1"/>
  <c r="AT18" i="8"/>
  <c r="AT81" i="8" s="1"/>
  <c r="AW18" i="8"/>
  <c r="AM18" i="16"/>
  <c r="AL18" i="16"/>
  <c r="AQ18" i="16"/>
  <c r="AP18" i="16"/>
  <c r="AO18" i="16"/>
  <c r="AN18" i="16"/>
  <c r="AZ18" i="16"/>
  <c r="AX18" i="16"/>
  <c r="AI18" i="16"/>
  <c r="AH18" i="16"/>
  <c r="AW18" i="16"/>
  <c r="AY18" i="16"/>
  <c r="AV18" i="16"/>
  <c r="AU18" i="16"/>
  <c r="BA18" i="16"/>
  <c r="AT18" i="16"/>
  <c r="AJ18" i="16"/>
  <c r="AS18" i="16"/>
  <c r="AK18" i="16"/>
  <c r="AR18" i="16"/>
  <c r="U43" i="16"/>
  <c r="Y43" i="16"/>
  <c r="Z43" i="16" s="1"/>
  <c r="AD43" i="16" s="1"/>
  <c r="AX28" i="9"/>
  <c r="AP28" i="9"/>
  <c r="AH28" i="9"/>
  <c r="AY28" i="9"/>
  <c r="AQ28" i="9"/>
  <c r="AI28" i="9"/>
  <c r="AV28" i="9"/>
  <c r="AN28" i="9"/>
  <c r="AW28" i="9"/>
  <c r="AO28" i="9"/>
  <c r="AZ28" i="9"/>
  <c r="AT28" i="9"/>
  <c r="AR28" i="9"/>
  <c r="AL28" i="9"/>
  <c r="AJ28" i="9"/>
  <c r="AU28" i="9"/>
  <c r="AM28" i="9"/>
  <c r="AK28" i="9"/>
  <c r="AS28" i="9"/>
  <c r="BA28" i="9"/>
  <c r="BA56" i="16"/>
  <c r="AY56" i="16"/>
  <c r="AW56" i="16"/>
  <c r="AU56" i="16"/>
  <c r="AS56" i="16"/>
  <c r="AQ56" i="16"/>
  <c r="AO56" i="16"/>
  <c r="AM56" i="16"/>
  <c r="AK56" i="16"/>
  <c r="AI56" i="16"/>
  <c r="AR56" i="16"/>
  <c r="AV56" i="16"/>
  <c r="AT56" i="16"/>
  <c r="AZ56" i="16"/>
  <c r="AN56" i="16"/>
  <c r="AH56" i="16"/>
  <c r="AP56" i="16"/>
  <c r="AJ56" i="16"/>
  <c r="AL56" i="16"/>
  <c r="AX56" i="16"/>
  <c r="AZ65" i="16"/>
  <c r="BA65" i="16"/>
  <c r="AY65" i="16"/>
  <c r="AW65" i="16"/>
  <c r="AU65" i="16"/>
  <c r="AS65" i="16"/>
  <c r="AQ65" i="16"/>
  <c r="AO65" i="16"/>
  <c r="AM65" i="16"/>
  <c r="AK65" i="16"/>
  <c r="AI65" i="16"/>
  <c r="AX65" i="16"/>
  <c r="AH65" i="16"/>
  <c r="AL65" i="16"/>
  <c r="AJ65" i="16"/>
  <c r="AT65" i="16"/>
  <c r="AP65" i="16"/>
  <c r="AV65" i="16"/>
  <c r="AN65" i="16"/>
  <c r="AR65" i="16"/>
  <c r="U49" i="14"/>
  <c r="Y49" i="14"/>
  <c r="Z49" i="14" s="1"/>
  <c r="AD49" i="14" s="1"/>
  <c r="Y56" i="8"/>
  <c r="Z56" i="8" s="1"/>
  <c r="AD56" i="8" s="1"/>
  <c r="U56" i="8"/>
  <c r="AY62" i="11"/>
  <c r="AU62" i="11"/>
  <c r="AQ62" i="11"/>
  <c r="AM62" i="11"/>
  <c r="AI62" i="11"/>
  <c r="AZ62" i="11"/>
  <c r="AV62" i="11"/>
  <c r="AR62" i="11"/>
  <c r="AN62" i="11"/>
  <c r="AJ62" i="11"/>
  <c r="AX62" i="11"/>
  <c r="AT62" i="11"/>
  <c r="AP62" i="11"/>
  <c r="AL62" i="11"/>
  <c r="AH62" i="11"/>
  <c r="AW62" i="11"/>
  <c r="AK62" i="11"/>
  <c r="AS62" i="11"/>
  <c r="AO62" i="11"/>
  <c r="BA62" i="11"/>
  <c r="Y18" i="8"/>
  <c r="Z18" i="8" s="1"/>
  <c r="AD18" i="8" s="1"/>
  <c r="U18" i="8"/>
  <c r="BA33" i="9"/>
  <c r="AS33" i="9"/>
  <c r="AK33" i="9"/>
  <c r="AT33" i="9"/>
  <c r="AL33" i="9"/>
  <c r="AY33" i="9"/>
  <c r="AQ33" i="9"/>
  <c r="AI33" i="9"/>
  <c r="AZ33" i="9"/>
  <c r="AR33" i="9"/>
  <c r="AJ33" i="9"/>
  <c r="AU33" i="9"/>
  <c r="AM33" i="9"/>
  <c r="AW33" i="9"/>
  <c r="AO33" i="9"/>
  <c r="AX33" i="9"/>
  <c r="AP33" i="9"/>
  <c r="AH33" i="9"/>
  <c r="AN33" i="9"/>
  <c r="AV33" i="9"/>
  <c r="I170" i="16"/>
  <c r="H81" i="11"/>
  <c r="U18" i="16"/>
  <c r="U23" i="9"/>
  <c r="AP81" i="8"/>
  <c r="Y63" i="12"/>
  <c r="Z63" i="12" s="1"/>
  <c r="AD63" i="12" s="1"/>
  <c r="U63" i="12"/>
  <c r="H81" i="7"/>
  <c r="U38" i="16"/>
  <c r="Y38" i="16"/>
  <c r="Z38" i="16" s="1"/>
  <c r="AD38" i="16" s="1"/>
  <c r="U70" i="16"/>
  <c r="Y70" i="16"/>
  <c r="Z70" i="16" s="1"/>
  <c r="AD70" i="16" s="1"/>
  <c r="Y68" i="12"/>
  <c r="Z68" i="12" s="1"/>
  <c r="AD68" i="12" s="1"/>
  <c r="U68" i="12"/>
  <c r="AZ62" i="8"/>
  <c r="AY62" i="8"/>
  <c r="AX62" i="8"/>
  <c r="AW62" i="8"/>
  <c r="AT62" i="8"/>
  <c r="AU62" i="8"/>
  <c r="AN62" i="8"/>
  <c r="AL62" i="8"/>
  <c r="AQ62" i="8"/>
  <c r="AJ62" i="8"/>
  <c r="AS62" i="8"/>
  <c r="AP62" i="8"/>
  <c r="AI62" i="8"/>
  <c r="AO62" i="8"/>
  <c r="AK62" i="8"/>
  <c r="BA62" i="8"/>
  <c r="AV62" i="8"/>
  <c r="AM62" i="8"/>
  <c r="AH62" i="8"/>
  <c r="AR62" i="8"/>
  <c r="AZ43" i="16"/>
  <c r="AX43" i="16"/>
  <c r="AV43" i="16"/>
  <c r="AT43" i="16"/>
  <c r="AR43" i="16"/>
  <c r="AP43" i="16"/>
  <c r="AN43" i="16"/>
  <c r="AL43" i="16"/>
  <c r="AJ43" i="16"/>
  <c r="AH43" i="16"/>
  <c r="AU43" i="16"/>
  <c r="BA43" i="16"/>
  <c r="AY43" i="16"/>
  <c r="AI43" i="16"/>
  <c r="AW43" i="16"/>
  <c r="AQ43" i="16"/>
  <c r="AS43" i="16"/>
  <c r="AK43" i="16"/>
  <c r="AM43" i="16"/>
  <c r="AO43" i="16"/>
  <c r="U46" i="8"/>
  <c r="Y46" i="8"/>
  <c r="Z46" i="8" s="1"/>
  <c r="AD46" i="8" s="1"/>
  <c r="AV23" i="14"/>
  <c r="AQ23" i="14"/>
  <c r="AK23" i="14"/>
  <c r="AI23" i="14"/>
  <c r="AX23" i="14"/>
  <c r="AW23" i="14"/>
  <c r="AT23" i="14"/>
  <c r="AM23" i="14"/>
  <c r="AS23" i="14"/>
  <c r="AL23" i="14"/>
  <c r="AZ23" i="14"/>
  <c r="AJ23" i="14"/>
  <c r="AO23" i="14"/>
  <c r="AP23" i="14"/>
  <c r="AU23" i="14"/>
  <c r="AY23" i="14"/>
  <c r="AH23" i="14"/>
  <c r="BA23" i="14"/>
  <c r="AR23" i="14"/>
  <c r="AN23" i="14"/>
  <c r="Y62" i="11"/>
  <c r="Z62" i="11" s="1"/>
  <c r="AD62" i="11" s="1"/>
  <c r="U62" i="11"/>
  <c r="BA38" i="16"/>
  <c r="AY38" i="16"/>
  <c r="AW38" i="16"/>
  <c r="AU38" i="16"/>
  <c r="AS38" i="16"/>
  <c r="AQ38" i="16"/>
  <c r="AO38" i="16"/>
  <c r="AM38" i="16"/>
  <c r="AK38" i="16"/>
  <c r="AI38" i="16"/>
  <c r="AZ38" i="16"/>
  <c r="AX38" i="16"/>
  <c r="AH38" i="16"/>
  <c r="AL38" i="16"/>
  <c r="AJ38" i="16"/>
  <c r="AT38" i="16"/>
  <c r="AV38" i="16"/>
  <c r="AN38" i="16"/>
  <c r="AP38" i="16"/>
  <c r="AR38" i="16"/>
  <c r="AV70" i="16"/>
  <c r="AU70" i="16"/>
  <c r="BA70" i="16"/>
  <c r="AY70" i="16"/>
  <c r="AJ70" i="16"/>
  <c r="AI70" i="16"/>
  <c r="AX70" i="16"/>
  <c r="AW70" i="16"/>
  <c r="AH70" i="16"/>
  <c r="AR70" i="16"/>
  <c r="AQ70" i="16"/>
  <c r="AT70" i="16"/>
  <c r="AS70" i="16"/>
  <c r="AK70" i="16"/>
  <c r="AM70" i="16"/>
  <c r="AL70" i="16"/>
  <c r="AP70" i="16"/>
  <c r="AN70" i="16"/>
  <c r="AZ70" i="16"/>
  <c r="AO70" i="16"/>
  <c r="BA68" i="12"/>
  <c r="AZ68" i="12"/>
  <c r="AY68" i="12"/>
  <c r="AX68" i="12"/>
  <c r="AW68" i="12"/>
  <c r="AH68" i="12"/>
  <c r="AU68" i="12"/>
  <c r="AV68" i="12"/>
  <c r="AS68" i="12"/>
  <c r="AO68" i="12"/>
  <c r="AM68" i="12"/>
  <c r="AK68" i="12"/>
  <c r="AI68" i="12"/>
  <c r="AT68" i="12"/>
  <c r="AQ68" i="12"/>
  <c r="AN68" i="12"/>
  <c r="AJ68" i="12"/>
  <c r="AR68" i="12"/>
  <c r="AP68" i="12"/>
  <c r="AL68" i="12"/>
  <c r="U67" i="8"/>
  <c r="Y67" i="8"/>
  <c r="Z67" i="8" s="1"/>
  <c r="AD67" i="8" s="1"/>
  <c r="AD81" i="8" s="1"/>
  <c r="BA46" i="8"/>
  <c r="AZ46" i="8"/>
  <c r="AY46" i="8"/>
  <c r="AX46" i="8"/>
  <c r="AW46" i="8"/>
  <c r="AT46" i="8"/>
  <c r="AU46" i="8"/>
  <c r="AS46" i="8"/>
  <c r="AI46" i="8"/>
  <c r="AQ46" i="8"/>
  <c r="AL46" i="8"/>
  <c r="AM46" i="8"/>
  <c r="AK46" i="8"/>
  <c r="AN46" i="8"/>
  <c r="AP46" i="8"/>
  <c r="AR46" i="8"/>
  <c r="AV46" i="8"/>
  <c r="AO46" i="8"/>
  <c r="AJ46" i="8"/>
  <c r="AH46" i="8"/>
  <c r="E81" i="10"/>
  <c r="F81" i="10"/>
  <c r="G81" i="16"/>
  <c r="C86" i="16" s="1"/>
  <c r="U73" i="13"/>
  <c r="F81" i="8"/>
  <c r="U35" i="15"/>
  <c r="J228" i="14"/>
  <c r="L216" i="14"/>
  <c r="I208" i="14"/>
  <c r="G228" i="14"/>
  <c r="K216" i="14"/>
  <c r="E233" i="14"/>
  <c r="C223" i="14"/>
  <c r="I210" i="14"/>
  <c r="C222" i="14"/>
  <c r="K208" i="14"/>
  <c r="C225" i="14"/>
  <c r="K141" i="14"/>
  <c r="C224" i="14"/>
  <c r="E228" i="14"/>
  <c r="I212" i="14"/>
  <c r="K210" i="14"/>
  <c r="K212" i="14"/>
  <c r="AV62" i="16"/>
  <c r="AK62" i="16"/>
  <c r="AO62" i="16"/>
  <c r="AJ62" i="16"/>
  <c r="AX62" i="16"/>
  <c r="AM62" i="16"/>
  <c r="AH62" i="16"/>
  <c r="AW62" i="16"/>
  <c r="AR62" i="16"/>
  <c r="AY62" i="16"/>
  <c r="AT62" i="16"/>
  <c r="AS62" i="16"/>
  <c r="BA62" i="16"/>
  <c r="AQ62" i="16"/>
  <c r="AL62" i="16"/>
  <c r="AI62" i="16"/>
  <c r="AP62" i="16"/>
  <c r="AZ62" i="16"/>
  <c r="AU62" i="16"/>
  <c r="AN62" i="16"/>
  <c r="AV67" i="12"/>
  <c r="AU67" i="12"/>
  <c r="AT67" i="12"/>
  <c r="AS67" i="12"/>
  <c r="AR67" i="12"/>
  <c r="AQ67" i="12"/>
  <c r="BA67" i="12"/>
  <c r="AY67" i="12"/>
  <c r="AW67" i="12"/>
  <c r="AO67" i="12"/>
  <c r="AM67" i="12"/>
  <c r="AK67" i="12"/>
  <c r="AI67" i="12"/>
  <c r="AX67" i="12"/>
  <c r="AN67" i="12"/>
  <c r="AJ67" i="12"/>
  <c r="AZ67" i="12"/>
  <c r="AL67" i="12"/>
  <c r="AH67" i="12"/>
  <c r="AP67" i="12"/>
  <c r="AW43" i="15"/>
  <c r="AO43" i="15"/>
  <c r="AU43" i="15"/>
  <c r="AM43" i="15"/>
  <c r="AV43" i="15"/>
  <c r="AN43" i="15"/>
  <c r="AH43" i="15"/>
  <c r="AY43" i="15"/>
  <c r="AQ43" i="15"/>
  <c r="AP43" i="15"/>
  <c r="AT43" i="15"/>
  <c r="AR43" i="15"/>
  <c r="BA43" i="15"/>
  <c r="AK43" i="15"/>
  <c r="AX43" i="15"/>
  <c r="AZ43" i="15"/>
  <c r="AS43" i="15"/>
  <c r="AL43" i="15"/>
  <c r="AI43" i="15"/>
  <c r="AJ43" i="15"/>
  <c r="U34" i="15"/>
  <c r="Y34" i="15"/>
  <c r="Z34" i="15" s="1"/>
  <c r="AD34" i="15" s="1"/>
  <c r="U72" i="15"/>
  <c r="Y72" i="15"/>
  <c r="Z72" i="15" s="1"/>
  <c r="AD72" i="15" s="1"/>
  <c r="AT35" i="15"/>
  <c r="AL35" i="15"/>
  <c r="AZ35" i="15"/>
  <c r="AR35" i="15"/>
  <c r="AJ35" i="15"/>
  <c r="BA35" i="15"/>
  <c r="AS35" i="15"/>
  <c r="AK35" i="15"/>
  <c r="AH35" i="15"/>
  <c r="AV35" i="15"/>
  <c r="AN35" i="15"/>
  <c r="AU35" i="15"/>
  <c r="AQ35" i="15"/>
  <c r="AP35" i="15"/>
  <c r="AW35" i="15"/>
  <c r="AY35" i="15"/>
  <c r="AX35" i="15"/>
  <c r="AO35" i="15"/>
  <c r="AI35" i="15"/>
  <c r="AM35" i="15"/>
  <c r="AP24" i="13"/>
  <c r="AN24" i="13"/>
  <c r="AL24" i="13"/>
  <c r="AJ24" i="13"/>
  <c r="AH24" i="13"/>
  <c r="BA24" i="13"/>
  <c r="AY24" i="13"/>
  <c r="AW24" i="13"/>
  <c r="AU24" i="13"/>
  <c r="AS24" i="13"/>
  <c r="AQ24" i="13"/>
  <c r="AO24" i="13"/>
  <c r="AM24" i="13"/>
  <c r="AK24" i="13"/>
  <c r="AI24" i="13"/>
  <c r="AV24" i="13"/>
  <c r="AX24" i="13"/>
  <c r="AR24" i="13"/>
  <c r="AT24" i="13"/>
  <c r="AZ24" i="13"/>
  <c r="U24" i="9"/>
  <c r="Y24" i="9"/>
  <c r="Z24" i="9" s="1"/>
  <c r="AD24" i="9" s="1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BA67" i="8"/>
  <c r="AH67" i="8"/>
  <c r="AJ67" i="8"/>
  <c r="AI67" i="8"/>
  <c r="Y4" i="7"/>
  <c r="S145" i="7" s="1"/>
  <c r="AY43" i="9"/>
  <c r="AQ43" i="9"/>
  <c r="AI43" i="9"/>
  <c r="AZ43" i="9"/>
  <c r="AR43" i="9"/>
  <c r="AJ43" i="9"/>
  <c r="AW43" i="9"/>
  <c r="AO43" i="9"/>
  <c r="AX43" i="9"/>
  <c r="AP43" i="9"/>
  <c r="AH43" i="9"/>
  <c r="AT43" i="9"/>
  <c r="AL43" i="9"/>
  <c r="BA43" i="9"/>
  <c r="AS43" i="9"/>
  <c r="AK43" i="9"/>
  <c r="AV43" i="9"/>
  <c r="AN43" i="9"/>
  <c r="AU43" i="9"/>
  <c r="AM43" i="9"/>
  <c r="Y41" i="7"/>
  <c r="Z41" i="7" s="1"/>
  <c r="AD41" i="7" s="1"/>
  <c r="U41" i="7"/>
  <c r="AP51" i="13"/>
  <c r="AN51" i="13"/>
  <c r="AL51" i="13"/>
  <c r="AJ51" i="13"/>
  <c r="AH51" i="13"/>
  <c r="BA51" i="13"/>
  <c r="AY51" i="13"/>
  <c r="AW51" i="13"/>
  <c r="AU51" i="13"/>
  <c r="AS51" i="13"/>
  <c r="AQ51" i="13"/>
  <c r="AO51" i="13"/>
  <c r="AM51" i="13"/>
  <c r="AK51" i="13"/>
  <c r="AI51" i="13"/>
  <c r="AX51" i="13"/>
  <c r="AZ51" i="13"/>
  <c r="AT51" i="13"/>
  <c r="AV51" i="13"/>
  <c r="AR51" i="13"/>
  <c r="AM81" i="8"/>
  <c r="Y4" i="8"/>
  <c r="S145" i="8" s="1"/>
  <c r="Z4" i="8"/>
  <c r="T145" i="8" s="1"/>
  <c r="AZ49" i="10"/>
  <c r="AR49" i="10"/>
  <c r="AT49" i="10"/>
  <c r="AW49" i="10"/>
  <c r="AO49" i="10"/>
  <c r="AN49" i="10"/>
  <c r="AX49" i="10"/>
  <c r="AP49" i="10"/>
  <c r="AU49" i="10"/>
  <c r="AM49" i="10"/>
  <c r="AH49" i="10"/>
  <c r="AI49" i="10"/>
  <c r="AV49" i="10"/>
  <c r="AS49" i="10"/>
  <c r="AY49" i="10"/>
  <c r="AQ49" i="10"/>
  <c r="BA49" i="10"/>
  <c r="AL49" i="10"/>
  <c r="AJ49" i="10"/>
  <c r="AK49" i="10"/>
  <c r="BA54" i="13"/>
  <c r="AY54" i="13"/>
  <c r="AW54" i="13"/>
  <c r="AU54" i="13"/>
  <c r="AS54" i="13"/>
  <c r="AQ54" i="13"/>
  <c r="AP54" i="13"/>
  <c r="AN54" i="13"/>
  <c r="AL54" i="13"/>
  <c r="AJ54" i="13"/>
  <c r="AH54" i="13"/>
  <c r="AR54" i="13"/>
  <c r="AT54" i="13"/>
  <c r="AK54" i="13"/>
  <c r="AM54" i="13"/>
  <c r="AZ54" i="13"/>
  <c r="AX54" i="13"/>
  <c r="AV54" i="13"/>
  <c r="AI54" i="13"/>
  <c r="AO54" i="13"/>
  <c r="AZ17" i="11"/>
  <c r="AV17" i="11"/>
  <c r="AR17" i="11"/>
  <c r="AN17" i="11"/>
  <c r="AJ17" i="11"/>
  <c r="BA17" i="11"/>
  <c r="AW17" i="11"/>
  <c r="AS17" i="11"/>
  <c r="AO17" i="11"/>
  <c r="AK17" i="11"/>
  <c r="AY17" i="11"/>
  <c r="AU17" i="11"/>
  <c r="AQ17" i="11"/>
  <c r="AM17" i="11"/>
  <c r="AI17" i="11"/>
  <c r="AX17" i="11"/>
  <c r="AL17" i="11"/>
  <c r="AP17" i="11"/>
  <c r="AT17" i="11"/>
  <c r="AH17" i="11"/>
  <c r="J228" i="15"/>
  <c r="L216" i="15"/>
  <c r="I208" i="15"/>
  <c r="G228" i="15"/>
  <c r="K216" i="15"/>
  <c r="C223" i="15"/>
  <c r="I210" i="15"/>
  <c r="E233" i="15"/>
  <c r="C222" i="15"/>
  <c r="K208" i="15"/>
  <c r="C225" i="15"/>
  <c r="C224" i="15"/>
  <c r="K141" i="15"/>
  <c r="E228" i="15"/>
  <c r="K212" i="15"/>
  <c r="I212" i="15"/>
  <c r="K210" i="15"/>
  <c r="AH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N63" i="12"/>
  <c r="AL63" i="12"/>
  <c r="AJ63" i="12"/>
  <c r="AM63" i="12"/>
  <c r="AI63" i="12"/>
  <c r="AK63" i="12"/>
  <c r="AO63" i="12"/>
  <c r="BA20" i="11"/>
  <c r="AW20" i="11"/>
  <c r="AS20" i="11"/>
  <c r="AO20" i="11"/>
  <c r="AK20" i="11"/>
  <c r="AU20" i="11"/>
  <c r="AT20" i="11"/>
  <c r="AN20" i="11"/>
  <c r="AZ20" i="11"/>
  <c r="AV20" i="11"/>
  <c r="AI20" i="11"/>
  <c r="AH20" i="11"/>
  <c r="AY20" i="11"/>
  <c r="AM20" i="11"/>
  <c r="AX20" i="11"/>
  <c r="AL20" i="11"/>
  <c r="AJ20" i="11"/>
  <c r="AP20" i="11"/>
  <c r="AR20" i="11"/>
  <c r="AQ20" i="11"/>
  <c r="Y24" i="13"/>
  <c r="Z24" i="13" s="1"/>
  <c r="AD24" i="13" s="1"/>
  <c r="U24" i="13"/>
  <c r="Y43" i="9"/>
  <c r="Z43" i="9" s="1"/>
  <c r="AD43" i="9" s="1"/>
  <c r="U43" i="9"/>
  <c r="AW24" i="14"/>
  <c r="AR24" i="14"/>
  <c r="AP24" i="14"/>
  <c r="AJ24" i="14"/>
  <c r="BA24" i="14"/>
  <c r="AY24" i="14"/>
  <c r="AV24" i="14"/>
  <c r="AU24" i="14"/>
  <c r="AN24" i="14"/>
  <c r="AX24" i="14"/>
  <c r="AT24" i="14"/>
  <c r="AM24" i="14"/>
  <c r="AZ24" i="14"/>
  <c r="AL24" i="14"/>
  <c r="AI24" i="14"/>
  <c r="AH24" i="14"/>
  <c r="AS24" i="14"/>
  <c r="AO24" i="14"/>
  <c r="AQ24" i="14"/>
  <c r="AK24" i="14"/>
  <c r="U51" i="13"/>
  <c r="Y51" i="13"/>
  <c r="Z51" i="13" s="1"/>
  <c r="AD51" i="13" s="1"/>
  <c r="E81" i="11"/>
  <c r="E81" i="7"/>
  <c r="G81" i="13"/>
  <c r="Y34" i="13"/>
  <c r="Z34" i="13" s="1"/>
  <c r="AD34" i="13" s="1"/>
  <c r="I170" i="7"/>
  <c r="Z4" i="12"/>
  <c r="T145" i="12" s="1"/>
  <c r="Y62" i="16"/>
  <c r="Z62" i="16" s="1"/>
  <c r="AD62" i="16" s="1"/>
  <c r="U62" i="16"/>
  <c r="U36" i="14"/>
  <c r="Y36" i="14"/>
  <c r="Z36" i="14" s="1"/>
  <c r="AD36" i="14" s="1"/>
  <c r="AW34" i="15"/>
  <c r="AO34" i="15"/>
  <c r="AU34" i="15"/>
  <c r="AM34" i="15"/>
  <c r="AV34" i="15"/>
  <c r="AN34" i="15"/>
  <c r="AY34" i="15"/>
  <c r="AQ34" i="15"/>
  <c r="AI34" i="15"/>
  <c r="BA34" i="15"/>
  <c r="AP34" i="15"/>
  <c r="AK34" i="15"/>
  <c r="AL34" i="15"/>
  <c r="AR34" i="15"/>
  <c r="AH34" i="15"/>
  <c r="AZ34" i="15"/>
  <c r="AX34" i="15"/>
  <c r="AS34" i="15"/>
  <c r="AT34" i="15"/>
  <c r="AJ34" i="15"/>
  <c r="AZ72" i="15"/>
  <c r="AR72" i="15"/>
  <c r="AJ72" i="15"/>
  <c r="AX72" i="15"/>
  <c r="AP72" i="15"/>
  <c r="AY72" i="15"/>
  <c r="AQ72" i="15"/>
  <c r="AT72" i="15"/>
  <c r="AL72" i="15"/>
  <c r="AI72" i="15"/>
  <c r="AM72" i="15"/>
  <c r="BA72" i="15"/>
  <c r="AK72" i="15"/>
  <c r="AO72" i="15"/>
  <c r="AN72" i="15"/>
  <c r="AS72" i="15"/>
  <c r="AH72" i="15"/>
  <c r="AW72" i="15"/>
  <c r="AV72" i="15"/>
  <c r="AU72" i="15"/>
  <c r="Y41" i="11"/>
  <c r="Z41" i="11" s="1"/>
  <c r="AD41" i="11" s="1"/>
  <c r="U41" i="11"/>
  <c r="AZ65" i="11"/>
  <c r="AV65" i="11"/>
  <c r="AR65" i="11"/>
  <c r="AN65" i="11"/>
  <c r="AJ65" i="11"/>
  <c r="AS65" i="11"/>
  <c r="AQ65" i="11"/>
  <c r="AL65" i="11"/>
  <c r="BA65" i="11"/>
  <c r="AM65" i="11"/>
  <c r="AH65" i="11"/>
  <c r="AY65" i="11"/>
  <c r="AT65" i="11"/>
  <c r="AU65" i="11"/>
  <c r="AI65" i="11"/>
  <c r="AO65" i="11"/>
  <c r="AP65" i="11"/>
  <c r="AW65" i="11"/>
  <c r="AX65" i="11"/>
  <c r="AK65" i="11"/>
  <c r="Y34" i="8"/>
  <c r="Z34" i="8" s="1"/>
  <c r="AD34" i="8" s="1"/>
  <c r="U34" i="8"/>
  <c r="AT24" i="9"/>
  <c r="AL24" i="9"/>
  <c r="AU24" i="9"/>
  <c r="AM24" i="9"/>
  <c r="AZ24" i="9"/>
  <c r="AR24" i="9"/>
  <c r="AJ24" i="9"/>
  <c r="BA24" i="9"/>
  <c r="AS24" i="9"/>
  <c r="AK24" i="9"/>
  <c r="AY24" i="9"/>
  <c r="AQ24" i="9"/>
  <c r="AI24" i="9"/>
  <c r="AW24" i="9"/>
  <c r="AO24" i="9"/>
  <c r="AX24" i="9"/>
  <c r="AP24" i="9"/>
  <c r="AH24" i="9"/>
  <c r="AV24" i="9"/>
  <c r="AN24" i="9"/>
  <c r="U59" i="13"/>
  <c r="Y59" i="13"/>
  <c r="Z59" i="13" s="1"/>
  <c r="AD59" i="13" s="1"/>
  <c r="Y34" i="12"/>
  <c r="Z34" i="12" s="1"/>
  <c r="AD34" i="12" s="1"/>
  <c r="U34" i="12"/>
  <c r="AL41" i="7"/>
  <c r="AT41" i="7"/>
  <c r="AM41" i="7"/>
  <c r="AU41" i="7"/>
  <c r="AJ41" i="7"/>
  <c r="AR41" i="7"/>
  <c r="AZ41" i="7"/>
  <c r="AK41" i="7"/>
  <c r="AS41" i="7"/>
  <c r="BA41" i="7"/>
  <c r="AQ41" i="7"/>
  <c r="AW41" i="7"/>
  <c r="AV41" i="7"/>
  <c r="AO41" i="7"/>
  <c r="AP41" i="7"/>
  <c r="AY41" i="7"/>
  <c r="AH41" i="7"/>
  <c r="AN41" i="7"/>
  <c r="AX41" i="7"/>
  <c r="AI41" i="7"/>
  <c r="AZ53" i="15"/>
  <c r="AR53" i="15"/>
  <c r="AJ53" i="15"/>
  <c r="AX53" i="15"/>
  <c r="AP53" i="15"/>
  <c r="AY53" i="15"/>
  <c r="AQ53" i="15"/>
  <c r="AT53" i="15"/>
  <c r="AL53" i="15"/>
  <c r="AI53" i="15"/>
  <c r="AM53" i="15"/>
  <c r="BA53" i="15"/>
  <c r="AK53" i="15"/>
  <c r="AO53" i="15"/>
  <c r="AN53" i="15"/>
  <c r="AS53" i="15"/>
  <c r="AH53" i="15"/>
  <c r="AW53" i="15"/>
  <c r="AV53" i="15"/>
  <c r="AU53" i="15"/>
  <c r="AX33" i="14"/>
  <c r="AS33" i="14"/>
  <c r="AL33" i="14"/>
  <c r="AQ33" i="14"/>
  <c r="AK33" i="14"/>
  <c r="AZ33" i="14"/>
  <c r="AO33" i="14"/>
  <c r="AH33" i="14"/>
  <c r="BA33" i="14"/>
  <c r="AY33" i="14"/>
  <c r="AW33" i="14"/>
  <c r="AV33" i="14"/>
  <c r="AU33" i="14"/>
  <c r="AN33" i="14"/>
  <c r="AP33" i="14"/>
  <c r="AI33" i="14"/>
  <c r="AJ33" i="14"/>
  <c r="AR33" i="14"/>
  <c r="AT33" i="14"/>
  <c r="AM33" i="14"/>
  <c r="AW43" i="10"/>
  <c r="AY43" i="10"/>
  <c r="AQ43" i="10"/>
  <c r="AT43" i="10"/>
  <c r="AU43" i="10"/>
  <c r="AL43" i="10"/>
  <c r="AZ43" i="10"/>
  <c r="AN43" i="10"/>
  <c r="AV43" i="10"/>
  <c r="AS43" i="10"/>
  <c r="AS81" i="10" s="1"/>
  <c r="AO43" i="10"/>
  <c r="BA43" i="10"/>
  <c r="AH43" i="10"/>
  <c r="AX43" i="10"/>
  <c r="AM43" i="10"/>
  <c r="AK43" i="10"/>
  <c r="AP43" i="10"/>
  <c r="AJ43" i="10"/>
  <c r="AI43" i="10"/>
  <c r="AR43" i="10"/>
  <c r="AU71" i="10"/>
  <c r="AW71" i="10"/>
  <c r="AO71" i="10"/>
  <c r="AN71" i="10"/>
  <c r="AZ71" i="10"/>
  <c r="AR71" i="10"/>
  <c r="BA71" i="10"/>
  <c r="AS71" i="10"/>
  <c r="AT71" i="10"/>
  <c r="AQ71" i="10"/>
  <c r="AL71" i="10"/>
  <c r="AX71" i="10"/>
  <c r="AI71" i="10"/>
  <c r="AK71" i="10"/>
  <c r="AJ71" i="10"/>
  <c r="AV71" i="10"/>
  <c r="AP71" i="10"/>
  <c r="AH71" i="10"/>
  <c r="AM71" i="10"/>
  <c r="AY71" i="10"/>
  <c r="Y67" i="12"/>
  <c r="Z67" i="12" s="1"/>
  <c r="AD67" i="12" s="1"/>
  <c r="U67" i="12"/>
  <c r="C222" i="9"/>
  <c r="K208" i="9"/>
  <c r="J228" i="9"/>
  <c r="L216" i="9"/>
  <c r="I208" i="9"/>
  <c r="C224" i="9"/>
  <c r="K210" i="9"/>
  <c r="E233" i="9"/>
  <c r="C223" i="9"/>
  <c r="I210" i="9"/>
  <c r="K212" i="9"/>
  <c r="I212" i="9"/>
  <c r="K216" i="9"/>
  <c r="G228" i="9"/>
  <c r="K141" i="9"/>
  <c r="E228" i="9"/>
  <c r="C225" i="9"/>
  <c r="F81" i="7"/>
  <c r="F203" i="9"/>
  <c r="AW81" i="8"/>
  <c r="Y53" i="15"/>
  <c r="Z53" i="15" s="1"/>
  <c r="AD53" i="15" s="1"/>
  <c r="U53" i="15"/>
  <c r="BA36" i="14"/>
  <c r="AZ36" i="14"/>
  <c r="AO36" i="14"/>
  <c r="AH36" i="14"/>
  <c r="AT36" i="14"/>
  <c r="AM36" i="14"/>
  <c r="AQ36" i="14"/>
  <c r="AK36" i="14"/>
  <c r="AP36" i="14"/>
  <c r="AJ36" i="14"/>
  <c r="AY36" i="14"/>
  <c r="AR36" i="14"/>
  <c r="AL36" i="14"/>
  <c r="AX36" i="14"/>
  <c r="AN36" i="14"/>
  <c r="AU36" i="14"/>
  <c r="AS36" i="14"/>
  <c r="AV36" i="14"/>
  <c r="AI36" i="14"/>
  <c r="AW36" i="14"/>
  <c r="AP77" i="12"/>
  <c r="AO77" i="12"/>
  <c r="AN77" i="12"/>
  <c r="AM77" i="12"/>
  <c r="AL77" i="12"/>
  <c r="AK77" i="12"/>
  <c r="AJ77" i="12"/>
  <c r="AI77" i="12"/>
  <c r="AH77" i="12"/>
  <c r="AS77" i="12"/>
  <c r="AZ77" i="12"/>
  <c r="AX77" i="12"/>
  <c r="AQ77" i="12"/>
  <c r="AV77" i="12"/>
  <c r="AU77" i="12"/>
  <c r="AR77" i="12"/>
  <c r="AY77" i="12"/>
  <c r="AT77" i="12"/>
  <c r="BA77" i="12"/>
  <c r="AW77" i="12"/>
  <c r="K212" i="13"/>
  <c r="I212" i="13"/>
  <c r="L216" i="13"/>
  <c r="K141" i="13"/>
  <c r="J228" i="13"/>
  <c r="C225" i="13"/>
  <c r="I201" i="8"/>
  <c r="G228" i="8"/>
  <c r="K216" i="8"/>
  <c r="C222" i="8"/>
  <c r="K208" i="8"/>
  <c r="J228" i="8"/>
  <c r="L216" i="8"/>
  <c r="I208" i="8"/>
  <c r="C223" i="8"/>
  <c r="K141" i="8"/>
  <c r="C225" i="8"/>
  <c r="C224" i="8"/>
  <c r="K212" i="8"/>
  <c r="E233" i="8"/>
  <c r="K210" i="8"/>
  <c r="I212" i="8"/>
  <c r="I210" i="8"/>
  <c r="E228" i="8"/>
  <c r="U33" i="14"/>
  <c r="Y33" i="14"/>
  <c r="Z33" i="14" s="1"/>
  <c r="AD33" i="14" s="1"/>
  <c r="I170" i="9"/>
  <c r="N141" i="9"/>
  <c r="U49" i="10"/>
  <c r="Y49" i="10"/>
  <c r="Z49" i="10" s="1"/>
  <c r="AD49" i="10" s="1"/>
  <c r="AY41" i="11"/>
  <c r="AU41" i="11"/>
  <c r="AQ41" i="11"/>
  <c r="AM41" i="11"/>
  <c r="AI41" i="11"/>
  <c r="BA41" i="11"/>
  <c r="AJ41" i="11"/>
  <c r="AV41" i="11"/>
  <c r="AH41" i="11"/>
  <c r="AR41" i="11"/>
  <c r="AP41" i="11"/>
  <c r="AO41" i="11"/>
  <c r="AL41" i="11"/>
  <c r="AW41" i="11"/>
  <c r="AX41" i="11"/>
  <c r="AK41" i="11"/>
  <c r="AT41" i="11"/>
  <c r="AN41" i="11"/>
  <c r="AS41" i="11"/>
  <c r="AZ41" i="11"/>
  <c r="Z4" i="10"/>
  <c r="T145" i="10" s="1"/>
  <c r="Y4" i="10"/>
  <c r="S145" i="10" s="1"/>
  <c r="BA19" i="12"/>
  <c r="AZ19" i="12"/>
  <c r="AY19" i="12"/>
  <c r="AX19" i="12"/>
  <c r="AW19" i="12"/>
  <c r="AV19" i="12"/>
  <c r="AO19" i="12"/>
  <c r="AN19" i="12"/>
  <c r="AM19" i="12"/>
  <c r="AL19" i="12"/>
  <c r="AK19" i="12"/>
  <c r="AJ19" i="12"/>
  <c r="AI19" i="12"/>
  <c r="AH19" i="12"/>
  <c r="AQ19" i="12"/>
  <c r="AT19" i="12"/>
  <c r="AR19" i="12"/>
  <c r="AS19" i="12"/>
  <c r="AP19" i="12"/>
  <c r="AU19" i="12"/>
  <c r="AV34" i="8"/>
  <c r="AU34" i="8"/>
  <c r="AR34" i="8"/>
  <c r="AN34" i="8"/>
  <c r="AM34" i="8"/>
  <c r="AL34" i="8"/>
  <c r="AK34" i="8"/>
  <c r="AK81" i="8" s="1"/>
  <c r="AS34" i="8"/>
  <c r="AS81" i="8" s="1"/>
  <c r="AJ34" i="8"/>
  <c r="AI34" i="8"/>
  <c r="AH34" i="8"/>
  <c r="AZ34" i="8"/>
  <c r="AX34" i="8"/>
  <c r="AX81" i="8" s="1"/>
  <c r="BA34" i="8"/>
  <c r="AQ34" i="8"/>
  <c r="AQ81" i="8" s="1"/>
  <c r="AP34" i="8"/>
  <c r="AO34" i="8"/>
  <c r="AY34" i="8"/>
  <c r="AW34" i="8"/>
  <c r="AT34" i="8"/>
  <c r="BA73" i="13"/>
  <c r="AY73" i="13"/>
  <c r="AW73" i="13"/>
  <c r="AU73" i="13"/>
  <c r="AS73" i="13"/>
  <c r="AQ73" i="13"/>
  <c r="AZ73" i="13"/>
  <c r="AX73" i="13"/>
  <c r="AV73" i="13"/>
  <c r="AT73" i="13"/>
  <c r="AR73" i="13"/>
  <c r="AN73" i="13"/>
  <c r="AK73" i="13"/>
  <c r="AP73" i="13"/>
  <c r="AM73" i="13"/>
  <c r="AJ73" i="13"/>
  <c r="AL73" i="13"/>
  <c r="AH73" i="13"/>
  <c r="AO73" i="13"/>
  <c r="AI73" i="13"/>
  <c r="AP59" i="13"/>
  <c r="AN59" i="13"/>
  <c r="AL59" i="13"/>
  <c r="AJ59" i="13"/>
  <c r="AH59" i="13"/>
  <c r="BA59" i="13"/>
  <c r="AY59" i="13"/>
  <c r="AW59" i="13"/>
  <c r="AU59" i="13"/>
  <c r="AS59" i="13"/>
  <c r="AQ59" i="13"/>
  <c r="AO59" i="13"/>
  <c r="AM59" i="13"/>
  <c r="AK59" i="13"/>
  <c r="AI59" i="13"/>
  <c r="AX59" i="13"/>
  <c r="AZ59" i="13"/>
  <c r="AT59" i="13"/>
  <c r="AV59" i="13"/>
  <c r="AR59" i="13"/>
  <c r="Y71" i="10"/>
  <c r="Z71" i="10" s="1"/>
  <c r="AD71" i="10" s="1"/>
  <c r="U71" i="10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N34" i="12"/>
  <c r="AL34" i="12"/>
  <c r="AJ34" i="12"/>
  <c r="AH34" i="12"/>
  <c r="AM34" i="12"/>
  <c r="AI34" i="12"/>
  <c r="AK34" i="12"/>
  <c r="AO34" i="12"/>
  <c r="M37" i="6"/>
  <c r="R130" i="14"/>
  <c r="G88" i="13"/>
  <c r="E87" i="13"/>
  <c r="C86" i="13"/>
  <c r="F88" i="13"/>
  <c r="D87" i="13"/>
  <c r="H85" i="13"/>
  <c r="E88" i="13"/>
  <c r="C87" i="13"/>
  <c r="G85" i="13"/>
  <c r="G87" i="13"/>
  <c r="E86" i="13"/>
  <c r="C85" i="13"/>
  <c r="F87" i="13"/>
  <c r="H86" i="13"/>
  <c r="G86" i="13"/>
  <c r="C88" i="13"/>
  <c r="E85" i="13"/>
  <c r="H88" i="13"/>
  <c r="D88" i="13"/>
  <c r="H87" i="13"/>
  <c r="D86" i="13"/>
  <c r="F85" i="13"/>
  <c r="F86" i="13"/>
  <c r="D85" i="13"/>
  <c r="J16" i="6"/>
  <c r="AD81" i="9"/>
  <c r="Y54" i="12"/>
  <c r="Z54" i="12" s="1"/>
  <c r="AD54" i="12" s="1"/>
  <c r="U54" i="12"/>
  <c r="AZ80" i="14"/>
  <c r="AV80" i="14"/>
  <c r="AR80" i="14"/>
  <c r="AN80" i="14"/>
  <c r="AJ80" i="14"/>
  <c r="AY80" i="14"/>
  <c r="AU80" i="14"/>
  <c r="AQ80" i="14"/>
  <c r="AM80" i="14"/>
  <c r="AI80" i="14"/>
  <c r="BA80" i="14"/>
  <c r="AW80" i="14"/>
  <c r="AS80" i="14"/>
  <c r="AO80" i="14"/>
  <c r="AK80" i="14"/>
  <c r="AP80" i="14"/>
  <c r="AT80" i="14"/>
  <c r="AX80" i="14"/>
  <c r="AL80" i="14"/>
  <c r="AH80" i="14"/>
  <c r="AY78" i="16"/>
  <c r="AU78" i="16"/>
  <c r="AQ78" i="16"/>
  <c r="AM78" i="16"/>
  <c r="AI78" i="16"/>
  <c r="AX78" i="16"/>
  <c r="AT78" i="16"/>
  <c r="AP78" i="16"/>
  <c r="AL78" i="16"/>
  <c r="AH78" i="16"/>
  <c r="AZ78" i="16"/>
  <c r="AV78" i="16"/>
  <c r="AR78" i="16"/>
  <c r="AN78" i="16"/>
  <c r="AJ78" i="16"/>
  <c r="AS78" i="16"/>
  <c r="BA78" i="16"/>
  <c r="AK78" i="16"/>
  <c r="AO78" i="16"/>
  <c r="AW78" i="16"/>
  <c r="AX60" i="12"/>
  <c r="BA60" i="12"/>
  <c r="AW60" i="12"/>
  <c r="AY60" i="12"/>
  <c r="AU60" i="12"/>
  <c r="AZ60" i="12"/>
  <c r="AR60" i="12"/>
  <c r="AN60" i="12"/>
  <c r="AJ60" i="12"/>
  <c r="AQ60" i="12"/>
  <c r="AM60" i="12"/>
  <c r="AI60" i="12"/>
  <c r="AS60" i="12"/>
  <c r="AO60" i="12"/>
  <c r="AK60" i="12"/>
  <c r="AT60" i="12"/>
  <c r="AL60" i="12"/>
  <c r="AV60" i="12"/>
  <c r="AP60" i="12"/>
  <c r="AH60" i="12"/>
  <c r="AY23" i="15"/>
  <c r="AU23" i="15"/>
  <c r="AQ23" i="15"/>
  <c r="AM23" i="15"/>
  <c r="AI23" i="15"/>
  <c r="BA23" i="15"/>
  <c r="AX23" i="15"/>
  <c r="AW23" i="15"/>
  <c r="AT23" i="15"/>
  <c r="AS23" i="15"/>
  <c r="AP23" i="15"/>
  <c r="AO23" i="15"/>
  <c r="AL23" i="15"/>
  <c r="AK23" i="15"/>
  <c r="AH23" i="15"/>
  <c r="AZ23" i="15"/>
  <c r="AN23" i="15"/>
  <c r="AJ23" i="15"/>
  <c r="AV23" i="15"/>
  <c r="AR23" i="15"/>
  <c r="AX52" i="16"/>
  <c r="AT52" i="16"/>
  <c r="AP52" i="16"/>
  <c r="AL52" i="16"/>
  <c r="AH52" i="16"/>
  <c r="BA52" i="16"/>
  <c r="AW52" i="16"/>
  <c r="AS52" i="16"/>
  <c r="AO52" i="16"/>
  <c r="AK52" i="16"/>
  <c r="AY52" i="16"/>
  <c r="AU52" i="16"/>
  <c r="AQ52" i="16"/>
  <c r="AM52" i="16"/>
  <c r="AI52" i="16"/>
  <c r="AR52" i="16"/>
  <c r="AV52" i="16"/>
  <c r="AZ52" i="16"/>
  <c r="AJ52" i="16"/>
  <c r="AN52" i="16"/>
  <c r="G81" i="8"/>
  <c r="Y40" i="16"/>
  <c r="Z40" i="16" s="1"/>
  <c r="AD40" i="16" s="1"/>
  <c r="U40" i="16"/>
  <c r="AY58" i="10"/>
  <c r="AU58" i="10"/>
  <c r="AU81" i="10" s="1"/>
  <c r="AQ58" i="10"/>
  <c r="AQ81" i="10" s="1"/>
  <c r="AM58" i="10"/>
  <c r="AI58" i="10"/>
  <c r="AI81" i="10" s="1"/>
  <c r="AX58" i="10"/>
  <c r="AT58" i="10"/>
  <c r="AT81" i="10" s="1"/>
  <c r="AP58" i="10"/>
  <c r="AL58" i="10"/>
  <c r="AH58" i="10"/>
  <c r="AH81" i="10" s="1"/>
  <c r="AZ58" i="10"/>
  <c r="AV58" i="10"/>
  <c r="AR58" i="10"/>
  <c r="AR81" i="10" s="1"/>
  <c r="AN58" i="10"/>
  <c r="AJ58" i="10"/>
  <c r="AW58" i="10"/>
  <c r="AS58" i="10"/>
  <c r="BA58" i="10"/>
  <c r="BA81" i="10" s="1"/>
  <c r="AO58" i="10"/>
  <c r="AO81" i="10" s="1"/>
  <c r="AK58" i="10"/>
  <c r="AK81" i="10" s="1"/>
  <c r="Y42" i="12"/>
  <c r="Z42" i="12" s="1"/>
  <c r="AD42" i="12" s="1"/>
  <c r="U42" i="12"/>
  <c r="BA51" i="15"/>
  <c r="AW51" i="15"/>
  <c r="AS51" i="15"/>
  <c r="AO51" i="15"/>
  <c r="AK51" i="15"/>
  <c r="AZ51" i="15"/>
  <c r="AV51" i="15"/>
  <c r="AR51" i="15"/>
  <c r="AN51" i="15"/>
  <c r="AJ51" i="15"/>
  <c r="AT51" i="15"/>
  <c r="AI51" i="15"/>
  <c r="AP51" i="15"/>
  <c r="AL51" i="15"/>
  <c r="AY51" i="15"/>
  <c r="AU51" i="15"/>
  <c r="AX51" i="15"/>
  <c r="AM51" i="15"/>
  <c r="AQ51" i="15"/>
  <c r="AH51" i="15"/>
  <c r="Y61" i="9"/>
  <c r="Z61" i="9" s="1"/>
  <c r="AD61" i="9" s="1"/>
  <c r="U61" i="9"/>
  <c r="AJ18" i="7"/>
  <c r="AJ81" i="7" s="1"/>
  <c r="AR18" i="7"/>
  <c r="AZ18" i="7"/>
  <c r="AZ81" i="7" s="1"/>
  <c r="AK18" i="7"/>
  <c r="AS18" i="7"/>
  <c r="AS81" i="7" s="1"/>
  <c r="BA18" i="7"/>
  <c r="AL18" i="7"/>
  <c r="AL81" i="7" s="1"/>
  <c r="AT18" i="7"/>
  <c r="AT81" i="7" s="1"/>
  <c r="AH18" i="7"/>
  <c r="AH81" i="7" s="1"/>
  <c r="AP18" i="7"/>
  <c r="AP81" i="7" s="1"/>
  <c r="AX18" i="7"/>
  <c r="AX81" i="7" s="1"/>
  <c r="AV18" i="7"/>
  <c r="AW18" i="7"/>
  <c r="AN18" i="7"/>
  <c r="AU18" i="7"/>
  <c r="AI18" i="7"/>
  <c r="AI81" i="7" s="1"/>
  <c r="AM18" i="7"/>
  <c r="AM81" i="7" s="1"/>
  <c r="AO18" i="7"/>
  <c r="AO81" i="7" s="1"/>
  <c r="AQ18" i="7"/>
  <c r="AQ81" i="7" s="1"/>
  <c r="AY18" i="7"/>
  <c r="AZ80" i="12"/>
  <c r="AV80" i="12"/>
  <c r="AY80" i="12"/>
  <c r="AU80" i="12"/>
  <c r="BA80" i="12"/>
  <c r="AW80" i="12"/>
  <c r="AT80" i="12"/>
  <c r="AP80" i="12"/>
  <c r="AL80" i="12"/>
  <c r="AH80" i="12"/>
  <c r="AS80" i="12"/>
  <c r="AO80" i="12"/>
  <c r="AK80" i="12"/>
  <c r="AQ80" i="12"/>
  <c r="AM80" i="12"/>
  <c r="AI80" i="12"/>
  <c r="AX80" i="12"/>
  <c r="AR80" i="12"/>
  <c r="AJ80" i="12"/>
  <c r="AN80" i="12"/>
  <c r="AM81" i="10"/>
  <c r="J225" i="7"/>
  <c r="G225" i="7"/>
  <c r="E225" i="7"/>
  <c r="H81" i="16"/>
  <c r="U46" i="12"/>
  <c r="Y46" i="12"/>
  <c r="Z46" i="12" s="1"/>
  <c r="AD46" i="12" s="1"/>
  <c r="F81" i="11"/>
  <c r="Y22" i="12"/>
  <c r="Z22" i="12" s="1"/>
  <c r="AD22" i="12" s="1"/>
  <c r="U22" i="12"/>
  <c r="Y78" i="16"/>
  <c r="Z78" i="16" s="1"/>
  <c r="AD78" i="16" s="1"/>
  <c r="U78" i="16"/>
  <c r="Y60" i="12"/>
  <c r="Z60" i="12" s="1"/>
  <c r="AD60" i="12" s="1"/>
  <c r="U60" i="12"/>
  <c r="Y23" i="15"/>
  <c r="Z23" i="15" s="1"/>
  <c r="AD23" i="15" s="1"/>
  <c r="U23" i="15"/>
  <c r="U52" i="16"/>
  <c r="Y52" i="16"/>
  <c r="Z52" i="16" s="1"/>
  <c r="AD52" i="16" s="1"/>
  <c r="H81" i="8"/>
  <c r="AZ40" i="16"/>
  <c r="AV40" i="16"/>
  <c r="AR40" i="16"/>
  <c r="AN40" i="16"/>
  <c r="AJ40" i="16"/>
  <c r="AY40" i="16"/>
  <c r="AU40" i="16"/>
  <c r="AQ40" i="16"/>
  <c r="AM40" i="16"/>
  <c r="AI40" i="16"/>
  <c r="BA40" i="16"/>
  <c r="AW40" i="16"/>
  <c r="AS40" i="16"/>
  <c r="AO40" i="16"/>
  <c r="AK40" i="16"/>
  <c r="AX40" i="16"/>
  <c r="AT40" i="16"/>
  <c r="AP40" i="16"/>
  <c r="AL40" i="16"/>
  <c r="AH40" i="16"/>
  <c r="U58" i="10"/>
  <c r="Y58" i="10"/>
  <c r="Z58" i="10" s="1"/>
  <c r="AD58" i="10" s="1"/>
  <c r="BA42" i="12"/>
  <c r="AW42" i="12"/>
  <c r="AZ42" i="12"/>
  <c r="AV42" i="12"/>
  <c r="AX42" i="12"/>
  <c r="AU42" i="12"/>
  <c r="AQ42" i="12"/>
  <c r="AM42" i="12"/>
  <c r="AI42" i="12"/>
  <c r="AP42" i="12"/>
  <c r="AL42" i="12"/>
  <c r="AH42" i="12"/>
  <c r="AR42" i="12"/>
  <c r="AN42" i="12"/>
  <c r="AJ42" i="12"/>
  <c r="AT42" i="12"/>
  <c r="AO42" i="12"/>
  <c r="AS42" i="12"/>
  <c r="AK42" i="12"/>
  <c r="AY42" i="12"/>
  <c r="U38" i="11"/>
  <c r="Y38" i="11"/>
  <c r="Z38" i="11" s="1"/>
  <c r="AD38" i="11" s="1"/>
  <c r="U37" i="13"/>
  <c r="Y37" i="13"/>
  <c r="Z37" i="13" s="1"/>
  <c r="AD37" i="13" s="1"/>
  <c r="U80" i="12"/>
  <c r="Y80" i="12"/>
  <c r="Z80" i="12" s="1"/>
  <c r="AD80" i="12" s="1"/>
  <c r="I122" i="7"/>
  <c r="G222" i="7"/>
  <c r="E222" i="7"/>
  <c r="J222" i="7"/>
  <c r="F81" i="14"/>
  <c r="Y53" i="14"/>
  <c r="Z53" i="14" s="1"/>
  <c r="AD53" i="14" s="1"/>
  <c r="U53" i="14"/>
  <c r="AZ64" i="15"/>
  <c r="AV64" i="15"/>
  <c r="AR64" i="15"/>
  <c r="AN64" i="15"/>
  <c r="AJ64" i="15"/>
  <c r="AY64" i="15"/>
  <c r="AU64" i="15"/>
  <c r="AQ64" i="15"/>
  <c r="AM64" i="15"/>
  <c r="AI64" i="15"/>
  <c r="BA64" i="15"/>
  <c r="AW64" i="15"/>
  <c r="AS64" i="15"/>
  <c r="AO64" i="15"/>
  <c r="AK64" i="15"/>
  <c r="AX64" i="15"/>
  <c r="AT64" i="15"/>
  <c r="AP64" i="15"/>
  <c r="AL64" i="15"/>
  <c r="AH64" i="15"/>
  <c r="Y59" i="14"/>
  <c r="Z59" i="14" s="1"/>
  <c r="AD59" i="14" s="1"/>
  <c r="U59" i="14"/>
  <c r="F81" i="16"/>
  <c r="AX53" i="14"/>
  <c r="AT53" i="14"/>
  <c r="AP53" i="14"/>
  <c r="AL53" i="14"/>
  <c r="AH53" i="14"/>
  <c r="AZ53" i="14"/>
  <c r="AK53" i="14"/>
  <c r="AQ53" i="14"/>
  <c r="AN53" i="14"/>
  <c r="AS53" i="14"/>
  <c r="AU53" i="14"/>
  <c r="AR53" i="14"/>
  <c r="BA53" i="14"/>
  <c r="AV53" i="14"/>
  <c r="AO53" i="14"/>
  <c r="AI53" i="14"/>
  <c r="AW53" i="14"/>
  <c r="AJ53" i="14"/>
  <c r="AM53" i="14"/>
  <c r="AY53" i="14"/>
  <c r="U69" i="15"/>
  <c r="Y69" i="15"/>
  <c r="Z69" i="15" s="1"/>
  <c r="AD69" i="15" s="1"/>
  <c r="F81" i="12"/>
  <c r="AX48" i="11"/>
  <c r="AT48" i="11"/>
  <c r="AP48" i="11"/>
  <c r="AL48" i="11"/>
  <c r="AH48" i="11"/>
  <c r="BA48" i="11"/>
  <c r="AW48" i="11"/>
  <c r="AS48" i="11"/>
  <c r="AO48" i="11"/>
  <c r="AK48" i="11"/>
  <c r="AY48" i="11"/>
  <c r="AU48" i="11"/>
  <c r="AQ48" i="11"/>
  <c r="AM48" i="11"/>
  <c r="AI48" i="11"/>
  <c r="AN48" i="11"/>
  <c r="AV48" i="11"/>
  <c r="AR48" i="11"/>
  <c r="AZ48" i="11"/>
  <c r="AJ48" i="11"/>
  <c r="U36" i="16"/>
  <c r="Y36" i="16"/>
  <c r="Z36" i="16" s="1"/>
  <c r="AD36" i="16" s="1"/>
  <c r="I16" i="17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G81" i="14"/>
  <c r="E81" i="16"/>
  <c r="E81" i="15"/>
  <c r="H81" i="13"/>
  <c r="Y16" i="15"/>
  <c r="Z16" i="15" s="1"/>
  <c r="AD16" i="15" s="1"/>
  <c r="U16" i="15"/>
  <c r="U67" i="13"/>
  <c r="Y67" i="13"/>
  <c r="Z67" i="13" s="1"/>
  <c r="AD67" i="13" s="1"/>
  <c r="Y31" i="15"/>
  <c r="Z31" i="15" s="1"/>
  <c r="AD31" i="15" s="1"/>
  <c r="U31" i="15"/>
  <c r="G81" i="12"/>
  <c r="U20" i="16"/>
  <c r="Y20" i="16"/>
  <c r="Z20" i="16" s="1"/>
  <c r="AD20" i="16" s="1"/>
  <c r="U50" i="9"/>
  <c r="Y50" i="9"/>
  <c r="Z50" i="9" s="1"/>
  <c r="AD50" i="9" s="1"/>
  <c r="Y27" i="15"/>
  <c r="Z27" i="15" s="1"/>
  <c r="AD27" i="15" s="1"/>
  <c r="U27" i="15"/>
  <c r="Y40" i="14"/>
  <c r="Z40" i="14" s="1"/>
  <c r="AD40" i="14" s="1"/>
  <c r="U40" i="14"/>
  <c r="AX36" i="16"/>
  <c r="AT36" i="16"/>
  <c r="AP36" i="16"/>
  <c r="AL36" i="16"/>
  <c r="AH36" i="16"/>
  <c r="BA36" i="16"/>
  <c r="AW36" i="16"/>
  <c r="AS36" i="16"/>
  <c r="AO36" i="16"/>
  <c r="AK36" i="16"/>
  <c r="AY36" i="16"/>
  <c r="AU36" i="16"/>
  <c r="AQ36" i="16"/>
  <c r="AM36" i="16"/>
  <c r="AI36" i="16"/>
  <c r="AR36" i="16"/>
  <c r="AZ36" i="16"/>
  <c r="AJ36" i="16"/>
  <c r="AN36" i="16"/>
  <c r="AV36" i="16"/>
  <c r="J223" i="7"/>
  <c r="E223" i="7"/>
  <c r="G223" i="7"/>
  <c r="AY46" i="12"/>
  <c r="AU46" i="12"/>
  <c r="AX46" i="12"/>
  <c r="AT46" i="12"/>
  <c r="AZ46" i="12"/>
  <c r="AV46" i="12"/>
  <c r="BA46" i="12"/>
  <c r="AS46" i="12"/>
  <c r="AO46" i="12"/>
  <c r="AK46" i="12"/>
  <c r="AR46" i="12"/>
  <c r="AN46" i="12"/>
  <c r="AJ46" i="12"/>
  <c r="AP46" i="12"/>
  <c r="AL46" i="12"/>
  <c r="AH46" i="12"/>
  <c r="AM46" i="12"/>
  <c r="AW46" i="12"/>
  <c r="AQ46" i="12"/>
  <c r="AI46" i="12"/>
  <c r="AY38" i="13"/>
  <c r="AU38" i="13"/>
  <c r="AQ38" i="13"/>
  <c r="AM38" i="13"/>
  <c r="AI38" i="13"/>
  <c r="AX38" i="13"/>
  <c r="AT38" i="13"/>
  <c r="AP38" i="13"/>
  <c r="AL38" i="13"/>
  <c r="AH38" i="13"/>
  <c r="AZ38" i="13"/>
  <c r="AV38" i="13"/>
  <c r="AR38" i="13"/>
  <c r="AN38" i="13"/>
  <c r="AJ38" i="13"/>
  <c r="AS38" i="13"/>
  <c r="AO38" i="13"/>
  <c r="BA38" i="13"/>
  <c r="AW38" i="13"/>
  <c r="AK38" i="13"/>
  <c r="Y48" i="11"/>
  <c r="Z48" i="11" s="1"/>
  <c r="AD48" i="11" s="1"/>
  <c r="U48" i="11"/>
  <c r="Y38" i="13"/>
  <c r="Z38" i="13" s="1"/>
  <c r="AD38" i="13" s="1"/>
  <c r="U38" i="13"/>
  <c r="E81" i="13"/>
  <c r="H81" i="14"/>
  <c r="H81" i="12"/>
  <c r="G81" i="9"/>
  <c r="BA67" i="13"/>
  <c r="AW67" i="13"/>
  <c r="AS67" i="13"/>
  <c r="AO67" i="13"/>
  <c r="AK67" i="13"/>
  <c r="AY67" i="13"/>
  <c r="AQ67" i="13"/>
  <c r="AI67" i="13"/>
  <c r="AZ67" i="13"/>
  <c r="AR67" i="13"/>
  <c r="AJ67" i="13"/>
  <c r="AV67" i="13"/>
  <c r="AN67" i="13"/>
  <c r="AX67" i="13"/>
  <c r="AH67" i="13"/>
  <c r="AU67" i="13"/>
  <c r="AP67" i="13"/>
  <c r="AT67" i="13"/>
  <c r="AL67" i="13"/>
  <c r="AM67" i="13"/>
  <c r="AY31" i="15"/>
  <c r="AU31" i="15"/>
  <c r="AQ31" i="15"/>
  <c r="AM31" i="15"/>
  <c r="AI31" i="15"/>
  <c r="AX31" i="15"/>
  <c r="AT31" i="15"/>
  <c r="AP31" i="15"/>
  <c r="AL31" i="15"/>
  <c r="AH31" i="15"/>
  <c r="AZ31" i="15"/>
  <c r="AO31" i="15"/>
  <c r="AV31" i="15"/>
  <c r="AK31" i="15"/>
  <c r="AR31" i="15"/>
  <c r="AJ31" i="15"/>
  <c r="BA31" i="15"/>
  <c r="AS31" i="15"/>
  <c r="AN31" i="15"/>
  <c r="AW31" i="15"/>
  <c r="I200" i="11"/>
  <c r="I168" i="11"/>
  <c r="I201" i="11"/>
  <c r="E228" i="11"/>
  <c r="C224" i="11"/>
  <c r="C222" i="11"/>
  <c r="K208" i="11"/>
  <c r="L216" i="11"/>
  <c r="I208" i="11"/>
  <c r="G228" i="11"/>
  <c r="K210" i="11"/>
  <c r="K141" i="11"/>
  <c r="E233" i="11"/>
  <c r="K212" i="11"/>
  <c r="C223" i="11"/>
  <c r="C225" i="11"/>
  <c r="K216" i="11"/>
  <c r="J228" i="11"/>
  <c r="F203" i="11"/>
  <c r="I212" i="11"/>
  <c r="I210" i="11"/>
  <c r="E81" i="12"/>
  <c r="AX20" i="16"/>
  <c r="AT20" i="16"/>
  <c r="AP20" i="16"/>
  <c r="AL20" i="16"/>
  <c r="AH20" i="16"/>
  <c r="BA20" i="16"/>
  <c r="AW20" i="16"/>
  <c r="AS20" i="16"/>
  <c r="AO20" i="16"/>
  <c r="AK20" i="16"/>
  <c r="AY20" i="16"/>
  <c r="AU20" i="16"/>
  <c r="AQ20" i="16"/>
  <c r="AM20" i="16"/>
  <c r="AI20" i="16"/>
  <c r="AR20" i="16"/>
  <c r="AZ20" i="16"/>
  <c r="AJ20" i="16"/>
  <c r="AN20" i="16"/>
  <c r="AV20" i="16"/>
  <c r="AY50" i="9"/>
  <c r="AU50" i="9"/>
  <c r="AQ50" i="9"/>
  <c r="AM50" i="9"/>
  <c r="AI50" i="9"/>
  <c r="AI81" i="9" s="1"/>
  <c r="AX50" i="9"/>
  <c r="AT50" i="9"/>
  <c r="AP50" i="9"/>
  <c r="AL50" i="9"/>
  <c r="AH50" i="9"/>
  <c r="AZ50" i="9"/>
  <c r="AV50" i="9"/>
  <c r="AR50" i="9"/>
  <c r="AN50" i="9"/>
  <c r="AJ50" i="9"/>
  <c r="AW50" i="9"/>
  <c r="AK50" i="9"/>
  <c r="AS50" i="9"/>
  <c r="AO50" i="9"/>
  <c r="BA50" i="9"/>
  <c r="BA27" i="15"/>
  <c r="AW27" i="15"/>
  <c r="AS27" i="15"/>
  <c r="AO27" i="15"/>
  <c r="AK27" i="15"/>
  <c r="AZ27" i="15"/>
  <c r="AV27" i="15"/>
  <c r="AR27" i="15"/>
  <c r="AN27" i="15"/>
  <c r="AJ27" i="15"/>
  <c r="AY27" i="15"/>
  <c r="AU27" i="15"/>
  <c r="AQ27" i="15"/>
  <c r="AM27" i="15"/>
  <c r="AI27" i="15"/>
  <c r="AX27" i="15"/>
  <c r="AT27" i="15"/>
  <c r="AL27" i="15"/>
  <c r="AH27" i="15"/>
  <c r="AP27" i="15"/>
  <c r="AZ40" i="14"/>
  <c r="AV40" i="14"/>
  <c r="AR40" i="14"/>
  <c r="AN40" i="14"/>
  <c r="AJ40" i="14"/>
  <c r="AY40" i="14"/>
  <c r="AU40" i="14"/>
  <c r="AQ40" i="14"/>
  <c r="AM40" i="14"/>
  <c r="AI40" i="14"/>
  <c r="BA40" i="14"/>
  <c r="AW40" i="14"/>
  <c r="AS40" i="14"/>
  <c r="AO40" i="14"/>
  <c r="AK40" i="14"/>
  <c r="AL40" i="14"/>
  <c r="AT40" i="14"/>
  <c r="AP40" i="14"/>
  <c r="AH40" i="14"/>
  <c r="AX40" i="14"/>
  <c r="AD81" i="13"/>
  <c r="AY22" i="12"/>
  <c r="AU22" i="12"/>
  <c r="AX22" i="12"/>
  <c r="AT22" i="12"/>
  <c r="AZ22" i="12"/>
  <c r="AV22" i="12"/>
  <c r="AS22" i="12"/>
  <c r="AO22" i="12"/>
  <c r="AK22" i="12"/>
  <c r="BA22" i="12"/>
  <c r="AR22" i="12"/>
  <c r="AN22" i="12"/>
  <c r="AJ22" i="12"/>
  <c r="AW22" i="12"/>
  <c r="AP22" i="12"/>
  <c r="AL22" i="12"/>
  <c r="AH22" i="12"/>
  <c r="AM22" i="12"/>
  <c r="AI22" i="12"/>
  <c r="AQ22" i="12"/>
  <c r="BA38" i="11"/>
  <c r="AW38" i="11"/>
  <c r="AS38" i="11"/>
  <c r="AO38" i="11"/>
  <c r="AO81" i="11" s="1"/>
  <c r="AK38" i="11"/>
  <c r="AZ38" i="11"/>
  <c r="AV38" i="11"/>
  <c r="AR38" i="11"/>
  <c r="AN38" i="11"/>
  <c r="AJ38" i="11"/>
  <c r="AX38" i="11"/>
  <c r="AT38" i="11"/>
  <c r="AP38" i="11"/>
  <c r="AL38" i="11"/>
  <c r="AH38" i="11"/>
  <c r="AM38" i="11"/>
  <c r="AQ38" i="11"/>
  <c r="AU38" i="11"/>
  <c r="AY38" i="11"/>
  <c r="AI38" i="11"/>
  <c r="AI81" i="11" s="1"/>
  <c r="G81" i="15"/>
  <c r="E81" i="8"/>
  <c r="Y64" i="15"/>
  <c r="Z64" i="15" s="1"/>
  <c r="AD64" i="15" s="1"/>
  <c r="U64" i="15"/>
  <c r="Z4" i="9"/>
  <c r="T145" i="9" s="1"/>
  <c r="F81" i="13"/>
  <c r="E81" i="9"/>
  <c r="H81" i="15"/>
  <c r="E81" i="14"/>
  <c r="U66" i="14"/>
  <c r="Y66" i="14"/>
  <c r="Z66" i="14" s="1"/>
  <c r="AD66" i="14" s="1"/>
  <c r="H81" i="9"/>
  <c r="U58" i="14"/>
  <c r="Y58" i="14"/>
  <c r="Z58" i="14" s="1"/>
  <c r="AD58" i="14" s="1"/>
  <c r="U28" i="12"/>
  <c r="Y28" i="12"/>
  <c r="Z28" i="12" s="1"/>
  <c r="AD28" i="12" s="1"/>
  <c r="AD81" i="12" s="1"/>
  <c r="Y56" i="11"/>
  <c r="Z56" i="11" s="1"/>
  <c r="AD56" i="11" s="1"/>
  <c r="U56" i="11"/>
  <c r="U18" i="12"/>
  <c r="Y18" i="12"/>
  <c r="Z18" i="12" s="1"/>
  <c r="AD18" i="12" s="1"/>
  <c r="Y55" i="15"/>
  <c r="Z55" i="15" s="1"/>
  <c r="AD55" i="15" s="1"/>
  <c r="U55" i="15"/>
  <c r="Y46" i="13"/>
  <c r="Z46" i="13" s="1"/>
  <c r="AD46" i="13" s="1"/>
  <c r="U46" i="13"/>
  <c r="H81" i="10"/>
  <c r="Y44" i="14"/>
  <c r="Z44" i="14" s="1"/>
  <c r="AD44" i="14" s="1"/>
  <c r="U44" i="14"/>
  <c r="I120" i="7"/>
  <c r="E118" i="7"/>
  <c r="C118" i="7"/>
  <c r="H85" i="16"/>
  <c r="E88" i="16"/>
  <c r="D86" i="16"/>
  <c r="D88" i="16"/>
  <c r="F86" i="16"/>
  <c r="H87" i="16"/>
  <c r="AX69" i="15"/>
  <c r="AT69" i="15"/>
  <c r="AP69" i="15"/>
  <c r="AL69" i="15"/>
  <c r="AH69" i="15"/>
  <c r="AZ69" i="15"/>
  <c r="AV69" i="15"/>
  <c r="AR69" i="15"/>
  <c r="AN69" i="15"/>
  <c r="AJ69" i="15"/>
  <c r="BA69" i="15"/>
  <c r="AW69" i="15"/>
  <c r="AS69" i="15"/>
  <c r="AO69" i="15"/>
  <c r="AK69" i="15"/>
  <c r="AI69" i="15"/>
  <c r="AY69" i="15"/>
  <c r="AU69" i="15"/>
  <c r="AM69" i="15"/>
  <c r="AQ69" i="15"/>
  <c r="AX37" i="13"/>
  <c r="AT37" i="13"/>
  <c r="AP37" i="13"/>
  <c r="AP81" i="13" s="1"/>
  <c r="AL37" i="13"/>
  <c r="AH37" i="13"/>
  <c r="AU37" i="13"/>
  <c r="AM37" i="13"/>
  <c r="AW37" i="13"/>
  <c r="AV37" i="13"/>
  <c r="AO37" i="13"/>
  <c r="AN37" i="13"/>
  <c r="BA37" i="13"/>
  <c r="AZ37" i="13"/>
  <c r="AS37" i="13"/>
  <c r="AR37" i="13"/>
  <c r="AK37" i="13"/>
  <c r="AJ37" i="13"/>
  <c r="AY37" i="13"/>
  <c r="AI37" i="13"/>
  <c r="AQ37" i="13"/>
  <c r="AZ16" i="15"/>
  <c r="AV16" i="15"/>
  <c r="AR16" i="15"/>
  <c r="AN16" i="15"/>
  <c r="AJ16" i="15"/>
  <c r="AY16" i="15"/>
  <c r="AU16" i="15"/>
  <c r="AQ16" i="15"/>
  <c r="AM16" i="15"/>
  <c r="AI16" i="15"/>
  <c r="BA16" i="15"/>
  <c r="AW16" i="15"/>
  <c r="AS16" i="15"/>
  <c r="AO16" i="15"/>
  <c r="AK16" i="15"/>
  <c r="AX16" i="15"/>
  <c r="AT16" i="15"/>
  <c r="AP16" i="15"/>
  <c r="AL16" i="15"/>
  <c r="AH16" i="15"/>
  <c r="BA59" i="14"/>
  <c r="AW59" i="14"/>
  <c r="AS59" i="14"/>
  <c r="AO59" i="14"/>
  <c r="AK59" i="14"/>
  <c r="AV59" i="14"/>
  <c r="AL59" i="14"/>
  <c r="AY59" i="14"/>
  <c r="AJ59" i="14"/>
  <c r="AT59" i="14"/>
  <c r="AM59" i="14"/>
  <c r="AN59" i="14"/>
  <c r="AX59" i="14"/>
  <c r="AP59" i="14"/>
  <c r="AZ59" i="14"/>
  <c r="AU59" i="14"/>
  <c r="AQ59" i="14"/>
  <c r="AI59" i="14"/>
  <c r="AH59" i="14"/>
  <c r="AR59" i="14"/>
  <c r="F81" i="9"/>
  <c r="F81" i="15"/>
  <c r="AY54" i="12"/>
  <c r="AU54" i="12"/>
  <c r="AX54" i="12"/>
  <c r="AT54" i="12"/>
  <c r="AZ54" i="12"/>
  <c r="AV54" i="12"/>
  <c r="AS54" i="12"/>
  <c r="AO54" i="12"/>
  <c r="AK54" i="12"/>
  <c r="AR54" i="12"/>
  <c r="AN54" i="12"/>
  <c r="AJ54" i="12"/>
  <c r="AP54" i="12"/>
  <c r="AL54" i="12"/>
  <c r="AH54" i="12"/>
  <c r="AM54" i="12"/>
  <c r="BA54" i="12"/>
  <c r="AW54" i="12"/>
  <c r="AI54" i="12"/>
  <c r="AQ54" i="12"/>
  <c r="G81" i="11"/>
  <c r="BA66" i="14"/>
  <c r="AW66" i="14"/>
  <c r="AS66" i="14"/>
  <c r="AO66" i="14"/>
  <c r="AK66" i="14"/>
  <c r="AZ66" i="14"/>
  <c r="AV66" i="14"/>
  <c r="AR66" i="14"/>
  <c r="AN66" i="14"/>
  <c r="AJ66" i="14"/>
  <c r="AX66" i="14"/>
  <c r="AT66" i="14"/>
  <c r="AP66" i="14"/>
  <c r="AL66" i="14"/>
  <c r="AH66" i="14"/>
  <c r="AY66" i="14"/>
  <c r="AM66" i="14"/>
  <c r="AQ66" i="14"/>
  <c r="AI66" i="14"/>
  <c r="AU66" i="14"/>
  <c r="Y80" i="14"/>
  <c r="Z80" i="14" s="1"/>
  <c r="AD80" i="14" s="1"/>
  <c r="U80" i="14"/>
  <c r="BA58" i="14"/>
  <c r="AW58" i="14"/>
  <c r="AS58" i="14"/>
  <c r="AO58" i="14"/>
  <c r="AK58" i="14"/>
  <c r="AZ58" i="14"/>
  <c r="AV58" i="14"/>
  <c r="AR58" i="14"/>
  <c r="AN58" i="14"/>
  <c r="AJ58" i="14"/>
  <c r="AX58" i="14"/>
  <c r="AT58" i="14"/>
  <c r="AP58" i="14"/>
  <c r="AL58" i="14"/>
  <c r="AH58" i="14"/>
  <c r="AY58" i="14"/>
  <c r="AM58" i="14"/>
  <c r="AQ58" i="14"/>
  <c r="AU58" i="14"/>
  <c r="AI58" i="14"/>
  <c r="AX28" i="12"/>
  <c r="BA28" i="12"/>
  <c r="AW28" i="12"/>
  <c r="AY28" i="12"/>
  <c r="AU28" i="12"/>
  <c r="AR28" i="12"/>
  <c r="AN28" i="12"/>
  <c r="AJ28" i="12"/>
  <c r="AQ28" i="12"/>
  <c r="AM28" i="12"/>
  <c r="AI28" i="12"/>
  <c r="AT28" i="12"/>
  <c r="AS28" i="12"/>
  <c r="AO28" i="12"/>
  <c r="AK28" i="12"/>
  <c r="AZ28" i="12"/>
  <c r="AV28" i="12"/>
  <c r="AP28" i="12"/>
  <c r="AH28" i="12"/>
  <c r="AL28" i="12"/>
  <c r="AX56" i="11"/>
  <c r="AT56" i="11"/>
  <c r="AP56" i="11"/>
  <c r="AL56" i="11"/>
  <c r="AH56" i="11"/>
  <c r="BA56" i="11"/>
  <c r="AW56" i="11"/>
  <c r="AS56" i="11"/>
  <c r="AO56" i="11"/>
  <c r="AK56" i="11"/>
  <c r="AY56" i="11"/>
  <c r="AU56" i="11"/>
  <c r="AQ56" i="11"/>
  <c r="AM56" i="11"/>
  <c r="AI56" i="11"/>
  <c r="AN56" i="11"/>
  <c r="AR56" i="11"/>
  <c r="AV56" i="11"/>
  <c r="AZ56" i="11"/>
  <c r="AJ56" i="11"/>
  <c r="BA18" i="12"/>
  <c r="AW18" i="12"/>
  <c r="AZ18" i="12"/>
  <c r="AV18" i="12"/>
  <c r="AX18" i="12"/>
  <c r="AQ18" i="12"/>
  <c r="AM18" i="12"/>
  <c r="AI18" i="12"/>
  <c r="AU18" i="12"/>
  <c r="AP18" i="12"/>
  <c r="AL18" i="12"/>
  <c r="AH18" i="12"/>
  <c r="AY18" i="12"/>
  <c r="AR18" i="12"/>
  <c r="AN18" i="12"/>
  <c r="AJ18" i="12"/>
  <c r="AO18" i="12"/>
  <c r="AT18" i="12"/>
  <c r="AS18" i="12"/>
  <c r="AK18" i="12"/>
  <c r="AY55" i="15"/>
  <c r="AU55" i="15"/>
  <c r="AQ55" i="15"/>
  <c r="AM55" i="15"/>
  <c r="AI55" i="15"/>
  <c r="AX55" i="15"/>
  <c r="AT55" i="15"/>
  <c r="AP55" i="15"/>
  <c r="AL55" i="15"/>
  <c r="AH55" i="15"/>
  <c r="AR55" i="15"/>
  <c r="AN55" i="15"/>
  <c r="AW55" i="15"/>
  <c r="AS55" i="15"/>
  <c r="AV55" i="15"/>
  <c r="AK55" i="15"/>
  <c r="AJ55" i="15"/>
  <c r="AO55" i="15"/>
  <c r="BA55" i="15"/>
  <c r="AZ55" i="15"/>
  <c r="AY46" i="13"/>
  <c r="AU46" i="13"/>
  <c r="AQ46" i="13"/>
  <c r="AM46" i="13"/>
  <c r="AI46" i="13"/>
  <c r="AX46" i="13"/>
  <c r="AT46" i="13"/>
  <c r="AP46" i="13"/>
  <c r="AL46" i="13"/>
  <c r="AH46" i="13"/>
  <c r="AZ46" i="13"/>
  <c r="AV46" i="13"/>
  <c r="AR46" i="13"/>
  <c r="AN46" i="13"/>
  <c r="AJ46" i="13"/>
  <c r="AS46" i="13"/>
  <c r="AO46" i="13"/>
  <c r="BA46" i="13"/>
  <c r="AK46" i="13"/>
  <c r="AW46" i="13"/>
  <c r="Y51" i="15"/>
  <c r="Z51" i="15" s="1"/>
  <c r="AD51" i="15" s="1"/>
  <c r="U51" i="15"/>
  <c r="AZ61" i="9"/>
  <c r="AV61" i="9"/>
  <c r="AR61" i="9"/>
  <c r="AN61" i="9"/>
  <c r="AJ61" i="9"/>
  <c r="BA61" i="9"/>
  <c r="AP61" i="9"/>
  <c r="AY61" i="9"/>
  <c r="AO61" i="9"/>
  <c r="AU61" i="9"/>
  <c r="AK61" i="9"/>
  <c r="AQ61" i="9"/>
  <c r="AT61" i="9"/>
  <c r="AS61" i="9"/>
  <c r="AI61" i="9"/>
  <c r="AH61" i="9"/>
  <c r="AX61" i="9"/>
  <c r="AL61" i="9"/>
  <c r="AW61" i="9"/>
  <c r="AM61" i="9"/>
  <c r="U18" i="7"/>
  <c r="Y18" i="7"/>
  <c r="Z18" i="7" s="1"/>
  <c r="AD18" i="7" s="1"/>
  <c r="G81" i="10"/>
  <c r="AX44" i="14"/>
  <c r="AT44" i="14"/>
  <c r="AP44" i="14"/>
  <c r="AL44" i="14"/>
  <c r="AH44" i="14"/>
  <c r="BA44" i="14"/>
  <c r="AW44" i="14"/>
  <c r="AS44" i="14"/>
  <c r="AO44" i="14"/>
  <c r="AK44" i="14"/>
  <c r="AY44" i="14"/>
  <c r="AU44" i="14"/>
  <c r="AQ44" i="14"/>
  <c r="AM44" i="14"/>
  <c r="AI44" i="14"/>
  <c r="AZ44" i="14"/>
  <c r="AN44" i="14"/>
  <c r="AR44" i="14"/>
  <c r="AV44" i="14"/>
  <c r="AJ44" i="14"/>
  <c r="L124" i="7"/>
  <c r="O124" i="7" s="1"/>
  <c r="C124" i="7"/>
  <c r="R124" i="7"/>
  <c r="E124" i="7"/>
  <c r="C85" i="16" l="1"/>
  <c r="BA81" i="7"/>
  <c r="C88" i="16"/>
  <c r="G85" i="16"/>
  <c r="L118" i="16" s="1"/>
  <c r="O118" i="16" s="1"/>
  <c r="E87" i="16"/>
  <c r="G122" i="16" s="1"/>
  <c r="E120" i="7"/>
  <c r="AY81" i="16"/>
  <c r="AP81" i="16"/>
  <c r="R122" i="7"/>
  <c r="AJ81" i="10"/>
  <c r="AZ81" i="8"/>
  <c r="AN81" i="8"/>
  <c r="AN81" i="12"/>
  <c r="AX81" i="15"/>
  <c r="AQ81" i="13"/>
  <c r="BA81" i="13"/>
  <c r="D85" i="16"/>
  <c r="F85" i="16"/>
  <c r="C87" i="16"/>
  <c r="G88" i="16"/>
  <c r="L120" i="7"/>
  <c r="O120" i="7" s="1"/>
  <c r="AK81" i="11"/>
  <c r="AN81" i="9"/>
  <c r="AJ81" i="16"/>
  <c r="AK81" i="16"/>
  <c r="AT81" i="16"/>
  <c r="AD81" i="14"/>
  <c r="E122" i="7"/>
  <c r="AD81" i="11"/>
  <c r="AR81" i="7"/>
  <c r="AN81" i="10"/>
  <c r="AX81" i="10"/>
  <c r="AR81" i="8"/>
  <c r="R120" i="7"/>
  <c r="AD81" i="7"/>
  <c r="H86" i="16"/>
  <c r="R120" i="16" s="1"/>
  <c r="H88" i="16"/>
  <c r="R124" i="16" s="1"/>
  <c r="D87" i="16"/>
  <c r="G224" i="16" s="1"/>
  <c r="G118" i="7"/>
  <c r="C120" i="7"/>
  <c r="AW81" i="11"/>
  <c r="AQ81" i="9"/>
  <c r="G122" i="7"/>
  <c r="J224" i="7"/>
  <c r="AU81" i="7"/>
  <c r="AZ81" i="10"/>
  <c r="AV81" i="8"/>
  <c r="AV81" i="10"/>
  <c r="F87" i="16"/>
  <c r="F88" i="16"/>
  <c r="I118" i="7"/>
  <c r="G224" i="7"/>
  <c r="G86" i="16"/>
  <c r="L120" i="16" s="1"/>
  <c r="O120" i="16" s="1"/>
  <c r="E86" i="16"/>
  <c r="G120" i="16" s="1"/>
  <c r="J19" i="6"/>
  <c r="L118" i="7"/>
  <c r="O118" i="7" s="1"/>
  <c r="AW81" i="7"/>
  <c r="AL81" i="10"/>
  <c r="AY81" i="10"/>
  <c r="C122" i="7"/>
  <c r="AN81" i="7"/>
  <c r="AO81" i="12"/>
  <c r="AU81" i="12"/>
  <c r="BA81" i="12"/>
  <c r="AP81" i="15"/>
  <c r="AV81" i="15"/>
  <c r="AS81" i="13"/>
  <c r="AU81" i="13"/>
  <c r="E85" i="16"/>
  <c r="G118" i="16" s="1"/>
  <c r="G87" i="16"/>
  <c r="L122" i="16" s="1"/>
  <c r="O122" i="16" s="1"/>
  <c r="AV81" i="11"/>
  <c r="AL81" i="14"/>
  <c r="AQ81" i="14"/>
  <c r="AP81" i="9"/>
  <c r="AV81" i="16"/>
  <c r="AU81" i="16"/>
  <c r="AL81" i="16"/>
  <c r="AD81" i="10"/>
  <c r="AY81" i="7"/>
  <c r="AV81" i="7"/>
  <c r="AK81" i="7"/>
  <c r="AW81" i="10"/>
  <c r="AP81" i="10"/>
  <c r="E120" i="16"/>
  <c r="C120" i="16"/>
  <c r="I120" i="16"/>
  <c r="AH81" i="11"/>
  <c r="AW81" i="9"/>
  <c r="I118" i="13"/>
  <c r="G118" i="13"/>
  <c r="L118" i="13"/>
  <c r="O118" i="13" s="1"/>
  <c r="R118" i="13"/>
  <c r="C118" i="13"/>
  <c r="E118" i="13"/>
  <c r="AJ81" i="12"/>
  <c r="AI81" i="12"/>
  <c r="AT81" i="15"/>
  <c r="AM81" i="15"/>
  <c r="AZ81" i="15"/>
  <c r="AZ81" i="13"/>
  <c r="AH81" i="13"/>
  <c r="E124" i="16"/>
  <c r="C124" i="16"/>
  <c r="L124" i="16"/>
  <c r="O124" i="16" s="1"/>
  <c r="G124" i="16"/>
  <c r="I124" i="16"/>
  <c r="AL81" i="11"/>
  <c r="AZ81" i="11"/>
  <c r="AK81" i="14"/>
  <c r="AU81" i="14"/>
  <c r="AJ81" i="9"/>
  <c r="AT81" i="9"/>
  <c r="AN81" i="16"/>
  <c r="J15" i="6"/>
  <c r="G88" i="12"/>
  <c r="E87" i="12"/>
  <c r="C86" i="12"/>
  <c r="F88" i="12"/>
  <c r="D87" i="12"/>
  <c r="H85" i="12"/>
  <c r="E88" i="12"/>
  <c r="C87" i="12"/>
  <c r="G85" i="12"/>
  <c r="G87" i="12"/>
  <c r="E86" i="12"/>
  <c r="C85" i="12"/>
  <c r="H88" i="12"/>
  <c r="D86" i="12"/>
  <c r="D88" i="12"/>
  <c r="F85" i="12"/>
  <c r="C88" i="12"/>
  <c r="E85" i="12"/>
  <c r="G86" i="12"/>
  <c r="F87" i="12"/>
  <c r="H86" i="12"/>
  <c r="H87" i="12"/>
  <c r="F86" i="12"/>
  <c r="D85" i="12"/>
  <c r="G225" i="13"/>
  <c r="E225" i="13"/>
  <c r="J225" i="13"/>
  <c r="I120" i="13"/>
  <c r="R120" i="13"/>
  <c r="L120" i="13"/>
  <c r="O120" i="13" s="1"/>
  <c r="G120" i="13"/>
  <c r="C120" i="13"/>
  <c r="E120" i="13"/>
  <c r="AI81" i="15"/>
  <c r="E222" i="16"/>
  <c r="J222" i="16"/>
  <c r="G222" i="16"/>
  <c r="R122" i="16"/>
  <c r="C122" i="16"/>
  <c r="I122" i="16"/>
  <c r="G88" i="15"/>
  <c r="E87" i="15"/>
  <c r="C86" i="15"/>
  <c r="F88" i="15"/>
  <c r="D87" i="15"/>
  <c r="H85" i="15"/>
  <c r="E88" i="15"/>
  <c r="C87" i="15"/>
  <c r="G85" i="15"/>
  <c r="G87" i="15"/>
  <c r="E86" i="15"/>
  <c r="C85" i="15"/>
  <c r="F87" i="15"/>
  <c r="H86" i="15"/>
  <c r="G86" i="15"/>
  <c r="C88" i="15"/>
  <c r="E85" i="15"/>
  <c r="D86" i="15"/>
  <c r="F85" i="15"/>
  <c r="H88" i="15"/>
  <c r="D88" i="15"/>
  <c r="F86" i="15"/>
  <c r="D85" i="15"/>
  <c r="H87" i="15"/>
  <c r="J18" i="6"/>
  <c r="AQ81" i="12"/>
  <c r="G88" i="11"/>
  <c r="E87" i="11"/>
  <c r="C86" i="11"/>
  <c r="F88" i="11"/>
  <c r="D87" i="11"/>
  <c r="H85" i="11"/>
  <c r="J14" i="6"/>
  <c r="E88" i="11"/>
  <c r="C87" i="11"/>
  <c r="G85" i="11"/>
  <c r="G87" i="11"/>
  <c r="E86" i="11"/>
  <c r="C85" i="11"/>
  <c r="F87" i="11"/>
  <c r="H86" i="11"/>
  <c r="G86" i="11"/>
  <c r="C88" i="11"/>
  <c r="E85" i="11"/>
  <c r="D86" i="11"/>
  <c r="F85" i="11"/>
  <c r="D85" i="11"/>
  <c r="H88" i="11"/>
  <c r="D88" i="11"/>
  <c r="F86" i="11"/>
  <c r="H87" i="11"/>
  <c r="AK81" i="15"/>
  <c r="AI81" i="13"/>
  <c r="J225" i="16"/>
  <c r="G225" i="16"/>
  <c r="E225" i="16"/>
  <c r="AJ81" i="14"/>
  <c r="AR81" i="9"/>
  <c r="AZ81" i="16"/>
  <c r="AO81" i="16"/>
  <c r="AX81" i="16"/>
  <c r="G88" i="14"/>
  <c r="E87" i="14"/>
  <c r="C86" i="14"/>
  <c r="F88" i="14"/>
  <c r="D87" i="14"/>
  <c r="H85" i="14"/>
  <c r="E88" i="14"/>
  <c r="C87" i="14"/>
  <c r="G85" i="14"/>
  <c r="G87" i="14"/>
  <c r="E86" i="14"/>
  <c r="C85" i="14"/>
  <c r="H88" i="14"/>
  <c r="D86" i="14"/>
  <c r="J17" i="6"/>
  <c r="D88" i="14"/>
  <c r="F85" i="14"/>
  <c r="C88" i="14"/>
  <c r="E85" i="14"/>
  <c r="G86" i="14"/>
  <c r="F87" i="14"/>
  <c r="H86" i="14"/>
  <c r="D85" i="14"/>
  <c r="F86" i="14"/>
  <c r="H87" i="14"/>
  <c r="AY81" i="12"/>
  <c r="AX81" i="12"/>
  <c r="AO81" i="15"/>
  <c r="AY81" i="15"/>
  <c r="AY81" i="13"/>
  <c r="AO81" i="13"/>
  <c r="AT81" i="13"/>
  <c r="J223" i="16"/>
  <c r="G223" i="16"/>
  <c r="E223" i="16"/>
  <c r="AY81" i="11"/>
  <c r="AX81" i="11"/>
  <c r="AS81" i="11"/>
  <c r="AX81" i="14"/>
  <c r="AW81" i="14"/>
  <c r="AN81" i="14"/>
  <c r="BA81" i="9"/>
  <c r="AV81" i="9"/>
  <c r="AM81" i="9"/>
  <c r="AR81" i="16"/>
  <c r="AS81" i="16"/>
  <c r="G88" i="8"/>
  <c r="E87" i="8"/>
  <c r="C86" i="8"/>
  <c r="F88" i="8"/>
  <c r="D87" i="8"/>
  <c r="H85" i="8"/>
  <c r="E88" i="8"/>
  <c r="C87" i="8"/>
  <c r="G85" i="8"/>
  <c r="G87" i="8"/>
  <c r="E86" i="8"/>
  <c r="C85" i="8"/>
  <c r="H88" i="8"/>
  <c r="D86" i="8"/>
  <c r="D88" i="8"/>
  <c r="F85" i="8"/>
  <c r="C88" i="8"/>
  <c r="E85" i="8"/>
  <c r="J11" i="6"/>
  <c r="G86" i="8"/>
  <c r="F87" i="8"/>
  <c r="H86" i="8"/>
  <c r="H87" i="8"/>
  <c r="F86" i="8"/>
  <c r="D85" i="8"/>
  <c r="J222" i="13"/>
  <c r="G222" i="13"/>
  <c r="E222" i="13"/>
  <c r="R124" i="13"/>
  <c r="L124" i="13"/>
  <c r="O124" i="13" s="1"/>
  <c r="C124" i="13"/>
  <c r="I124" i="13"/>
  <c r="G124" i="13"/>
  <c r="E124" i="13"/>
  <c r="L122" i="13"/>
  <c r="O122" i="13" s="1"/>
  <c r="I122" i="13"/>
  <c r="C122" i="13"/>
  <c r="R122" i="13"/>
  <c r="G122" i="13"/>
  <c r="E122" i="13"/>
  <c r="AM81" i="12"/>
  <c r="AY81" i="14"/>
  <c r="AX81" i="9"/>
  <c r="AR81" i="12"/>
  <c r="AN81" i="13"/>
  <c r="AT81" i="11"/>
  <c r="AS81" i="14"/>
  <c r="AK81" i="12"/>
  <c r="AH81" i="12"/>
  <c r="AV81" i="12"/>
  <c r="AS81" i="15"/>
  <c r="AJ81" i="15"/>
  <c r="AJ81" i="13"/>
  <c r="AV81" i="13"/>
  <c r="AX81" i="13"/>
  <c r="J224" i="16"/>
  <c r="AU81" i="11"/>
  <c r="AJ81" i="11"/>
  <c r="AH81" i="14"/>
  <c r="BA81" i="14"/>
  <c r="AR81" i="14"/>
  <c r="AO81" i="9"/>
  <c r="AZ81" i="9"/>
  <c r="AI81" i="16"/>
  <c r="AW81" i="16"/>
  <c r="AQ81" i="15"/>
  <c r="AL81" i="13"/>
  <c r="AP81" i="11"/>
  <c r="G88" i="10"/>
  <c r="E87" i="10"/>
  <c r="C86" i="10"/>
  <c r="F88" i="10"/>
  <c r="D87" i="10"/>
  <c r="H85" i="10"/>
  <c r="E88" i="10"/>
  <c r="C87" i="10"/>
  <c r="G85" i="10"/>
  <c r="G87" i="10"/>
  <c r="E86" i="10"/>
  <c r="C85" i="10"/>
  <c r="H88" i="10"/>
  <c r="D86" i="10"/>
  <c r="D88" i="10"/>
  <c r="F85" i="10"/>
  <c r="C88" i="10"/>
  <c r="E85" i="10"/>
  <c r="G86" i="10"/>
  <c r="J13" i="6"/>
  <c r="F87" i="10"/>
  <c r="H86" i="10"/>
  <c r="D85" i="10"/>
  <c r="H87" i="10"/>
  <c r="F86" i="10"/>
  <c r="AU81" i="15"/>
  <c r="AS81" i="12"/>
  <c r="AL81" i="12"/>
  <c r="AZ81" i="12"/>
  <c r="AH81" i="15"/>
  <c r="AW81" i="15"/>
  <c r="AN81" i="15"/>
  <c r="AK81" i="13"/>
  <c r="AW81" i="13"/>
  <c r="I118" i="16"/>
  <c r="R118" i="16"/>
  <c r="E118" i="16"/>
  <c r="C118" i="16"/>
  <c r="AQ81" i="11"/>
  <c r="AN81" i="11"/>
  <c r="BA81" i="11"/>
  <c r="AP81" i="14"/>
  <c r="AI81" i="14"/>
  <c r="AV81" i="14"/>
  <c r="AS81" i="9"/>
  <c r="AH81" i="9"/>
  <c r="AU81" i="9"/>
  <c r="AM81" i="16"/>
  <c r="BA81" i="16"/>
  <c r="AO81" i="14"/>
  <c r="G88" i="9"/>
  <c r="E87" i="9"/>
  <c r="C86" i="9"/>
  <c r="F88" i="9"/>
  <c r="D87" i="9"/>
  <c r="H85" i="9"/>
  <c r="E88" i="9"/>
  <c r="C87" i="9"/>
  <c r="G85" i="9"/>
  <c r="G87" i="9"/>
  <c r="E86" i="9"/>
  <c r="C85" i="9"/>
  <c r="F87" i="9"/>
  <c r="H86" i="9"/>
  <c r="G86" i="9"/>
  <c r="C88" i="9"/>
  <c r="E85" i="9"/>
  <c r="H88" i="9"/>
  <c r="D88" i="9"/>
  <c r="H87" i="9"/>
  <c r="D86" i="9"/>
  <c r="F85" i="9"/>
  <c r="F86" i="9"/>
  <c r="D85" i="9"/>
  <c r="J12" i="6"/>
  <c r="AT81" i="12"/>
  <c r="AP81" i="12"/>
  <c r="AW81" i="12"/>
  <c r="AL81" i="15"/>
  <c r="BA81" i="15"/>
  <c r="AR81" i="15"/>
  <c r="AR81" i="13"/>
  <c r="AM81" i="13"/>
  <c r="AM81" i="11"/>
  <c r="AR81" i="11"/>
  <c r="AT81" i="14"/>
  <c r="AM81" i="14"/>
  <c r="AZ81" i="14"/>
  <c r="AK81" i="9"/>
  <c r="AL81" i="9"/>
  <c r="AY81" i="9"/>
  <c r="AQ81" i="16"/>
  <c r="AH81" i="16"/>
  <c r="AD81" i="16"/>
  <c r="AD81" i="15"/>
  <c r="G223" i="13"/>
  <c r="E223" i="13"/>
  <c r="J223" i="13"/>
  <c r="G224" i="13"/>
  <c r="E224" i="13"/>
  <c r="J224" i="13"/>
  <c r="E122" i="16" l="1"/>
  <c r="E224" i="16"/>
  <c r="E222" i="10"/>
  <c r="J222" i="10"/>
  <c r="G222" i="10"/>
  <c r="R120" i="14"/>
  <c r="E120" i="14"/>
  <c r="C120" i="14"/>
  <c r="I120" i="14"/>
  <c r="L120" i="14"/>
  <c r="O120" i="14" s="1"/>
  <c r="G120" i="14"/>
  <c r="I124" i="15"/>
  <c r="R124" i="15"/>
  <c r="L124" i="15"/>
  <c r="O124" i="15" s="1"/>
  <c r="C124" i="15"/>
  <c r="G124" i="15"/>
  <c r="E124" i="15"/>
  <c r="E120" i="12"/>
  <c r="C120" i="12"/>
  <c r="I120" i="12"/>
  <c r="R120" i="12"/>
  <c r="L120" i="12"/>
  <c r="O120" i="12" s="1"/>
  <c r="G120" i="12"/>
  <c r="G223" i="10"/>
  <c r="J223" i="10"/>
  <c r="E223" i="10"/>
  <c r="E124" i="14"/>
  <c r="C124" i="14"/>
  <c r="I124" i="14"/>
  <c r="G124" i="14"/>
  <c r="R124" i="14"/>
  <c r="L124" i="14"/>
  <c r="O124" i="14" s="1"/>
  <c r="L118" i="11"/>
  <c r="O118" i="11" s="1"/>
  <c r="I118" i="11"/>
  <c r="G118" i="11"/>
  <c r="R118" i="11"/>
  <c r="C118" i="11"/>
  <c r="E118" i="11"/>
  <c r="R120" i="8"/>
  <c r="G120" i="8"/>
  <c r="L120" i="8"/>
  <c r="O120" i="8" s="1"/>
  <c r="I120" i="8"/>
  <c r="E120" i="8"/>
  <c r="C120" i="8"/>
  <c r="E124" i="9"/>
  <c r="C124" i="9"/>
  <c r="R124" i="9"/>
  <c r="L124" i="9"/>
  <c r="O124" i="9" s="1"/>
  <c r="G124" i="9"/>
  <c r="I124" i="9"/>
  <c r="C122" i="14"/>
  <c r="G122" i="14"/>
  <c r="I122" i="14"/>
  <c r="L122" i="14"/>
  <c r="O122" i="14" s="1"/>
  <c r="R122" i="14"/>
  <c r="E122" i="14"/>
  <c r="R120" i="11"/>
  <c r="L120" i="11"/>
  <c r="O120" i="11" s="1"/>
  <c r="C120" i="11"/>
  <c r="I120" i="11"/>
  <c r="G120" i="11"/>
  <c r="E120" i="11"/>
  <c r="G225" i="15"/>
  <c r="J225" i="15"/>
  <c r="E225" i="15"/>
  <c r="J224" i="15"/>
  <c r="G224" i="15"/>
  <c r="E224" i="15"/>
  <c r="J222" i="12"/>
  <c r="G222" i="12"/>
  <c r="E222" i="12"/>
  <c r="G122" i="12"/>
  <c r="E122" i="12"/>
  <c r="I122" i="12"/>
  <c r="C122" i="12"/>
  <c r="L122" i="12"/>
  <c r="O122" i="12" s="1"/>
  <c r="R122" i="12"/>
  <c r="E223" i="9"/>
  <c r="G223" i="9"/>
  <c r="J223" i="9"/>
  <c r="G224" i="9"/>
  <c r="E224" i="9"/>
  <c r="J224" i="9"/>
  <c r="I124" i="10"/>
  <c r="L124" i="10"/>
  <c r="O124" i="10" s="1"/>
  <c r="G124" i="10"/>
  <c r="R124" i="10"/>
  <c r="E124" i="10"/>
  <c r="C124" i="10"/>
  <c r="G225" i="8"/>
  <c r="E225" i="8"/>
  <c r="J225" i="8"/>
  <c r="E224" i="14"/>
  <c r="J224" i="14"/>
  <c r="G224" i="14"/>
  <c r="G223" i="15"/>
  <c r="E223" i="15"/>
  <c r="J223" i="15"/>
  <c r="J224" i="12"/>
  <c r="G224" i="12"/>
  <c r="E224" i="12"/>
  <c r="G224" i="11"/>
  <c r="J224" i="11"/>
  <c r="E224" i="11"/>
  <c r="I124" i="12"/>
  <c r="G124" i="12"/>
  <c r="L124" i="12"/>
  <c r="O124" i="12" s="1"/>
  <c r="E124" i="12"/>
  <c r="R124" i="12"/>
  <c r="C124" i="12"/>
  <c r="R122" i="9"/>
  <c r="C122" i="9"/>
  <c r="L122" i="9"/>
  <c r="O122" i="9" s="1"/>
  <c r="E122" i="9"/>
  <c r="I122" i="9"/>
  <c r="G122" i="9"/>
  <c r="E225" i="14"/>
  <c r="G225" i="14"/>
  <c r="J225" i="14"/>
  <c r="R118" i="9"/>
  <c r="I118" i="9"/>
  <c r="C118" i="9"/>
  <c r="L118" i="9"/>
  <c r="O118" i="9" s="1"/>
  <c r="E118" i="9"/>
  <c r="G118" i="9"/>
  <c r="G122" i="10"/>
  <c r="C122" i="10"/>
  <c r="R122" i="10"/>
  <c r="E122" i="10"/>
  <c r="I122" i="10"/>
  <c r="L122" i="10"/>
  <c r="O122" i="10" s="1"/>
  <c r="G223" i="8"/>
  <c r="E223" i="8"/>
  <c r="J223" i="8"/>
  <c r="R118" i="14"/>
  <c r="L118" i="14"/>
  <c r="O118" i="14" s="1"/>
  <c r="C118" i="14"/>
  <c r="I118" i="14"/>
  <c r="G118" i="14"/>
  <c r="E118" i="14"/>
  <c r="J225" i="11"/>
  <c r="E225" i="11"/>
  <c r="G225" i="11"/>
  <c r="C118" i="12"/>
  <c r="G118" i="12"/>
  <c r="I118" i="12"/>
  <c r="L118" i="12"/>
  <c r="O118" i="12" s="1"/>
  <c r="E118" i="12"/>
  <c r="R118" i="12"/>
  <c r="E224" i="10"/>
  <c r="G224" i="10"/>
  <c r="J224" i="10"/>
  <c r="C118" i="10"/>
  <c r="G118" i="10"/>
  <c r="I118" i="10"/>
  <c r="L118" i="10"/>
  <c r="O118" i="10" s="1"/>
  <c r="E118" i="10"/>
  <c r="R118" i="10"/>
  <c r="E120" i="10"/>
  <c r="I120" i="10"/>
  <c r="R120" i="10"/>
  <c r="G120" i="10"/>
  <c r="L120" i="10"/>
  <c r="O120" i="10" s="1"/>
  <c r="C120" i="10"/>
  <c r="J222" i="8"/>
  <c r="E222" i="8"/>
  <c r="G222" i="8"/>
  <c r="R124" i="8"/>
  <c r="G124" i="8"/>
  <c r="E124" i="8"/>
  <c r="I124" i="8"/>
  <c r="L124" i="8"/>
  <c r="O124" i="8" s="1"/>
  <c r="C124" i="8"/>
  <c r="E222" i="14"/>
  <c r="J222" i="14"/>
  <c r="G222" i="14"/>
  <c r="E118" i="15"/>
  <c r="C118" i="15"/>
  <c r="I118" i="15"/>
  <c r="R118" i="15"/>
  <c r="L118" i="15"/>
  <c r="O118" i="15" s="1"/>
  <c r="G118" i="15"/>
  <c r="E225" i="12"/>
  <c r="J225" i="12"/>
  <c r="G225" i="12"/>
  <c r="G225" i="9"/>
  <c r="E225" i="9"/>
  <c r="J225" i="9"/>
  <c r="L120" i="9"/>
  <c r="O120" i="9" s="1"/>
  <c r="G120" i="9"/>
  <c r="E120" i="9"/>
  <c r="I120" i="9"/>
  <c r="R120" i="9"/>
  <c r="C120" i="9"/>
  <c r="G225" i="10"/>
  <c r="E225" i="10"/>
  <c r="J225" i="10"/>
  <c r="E224" i="8"/>
  <c r="G224" i="8"/>
  <c r="J224" i="8"/>
  <c r="I122" i="15"/>
  <c r="G122" i="15"/>
  <c r="L122" i="15"/>
  <c r="O122" i="15" s="1"/>
  <c r="R122" i="15"/>
  <c r="C122" i="15"/>
  <c r="E122" i="15"/>
  <c r="I118" i="8"/>
  <c r="L118" i="8"/>
  <c r="O118" i="8" s="1"/>
  <c r="C118" i="8"/>
  <c r="R118" i="8"/>
  <c r="G118" i="8"/>
  <c r="E118" i="8"/>
  <c r="G222" i="11"/>
  <c r="E222" i="11"/>
  <c r="J222" i="11"/>
  <c r="J222" i="15"/>
  <c r="E222" i="15"/>
  <c r="G222" i="15"/>
  <c r="J21" i="6"/>
  <c r="J27" i="6" s="1"/>
  <c r="M35" i="6" s="1"/>
  <c r="M39" i="6" s="1"/>
  <c r="M63" i="6" s="1"/>
  <c r="M70" i="6" s="1"/>
  <c r="G222" i="9"/>
  <c r="J222" i="9"/>
  <c r="E222" i="9"/>
  <c r="J223" i="11"/>
  <c r="G223" i="11"/>
  <c r="E223" i="11"/>
  <c r="L122" i="8"/>
  <c r="O122" i="8" s="1"/>
  <c r="C122" i="8"/>
  <c r="E122" i="8"/>
  <c r="G122" i="8"/>
  <c r="I122" i="8"/>
  <c r="R122" i="8"/>
  <c r="J223" i="14"/>
  <c r="E223" i="14"/>
  <c r="G223" i="14"/>
  <c r="C124" i="11"/>
  <c r="G124" i="11"/>
  <c r="R124" i="11"/>
  <c r="I124" i="11"/>
  <c r="E124" i="11"/>
  <c r="L124" i="11"/>
  <c r="O124" i="11" s="1"/>
  <c r="R122" i="11"/>
  <c r="E122" i="11"/>
  <c r="I122" i="11"/>
  <c r="G122" i="11"/>
  <c r="L122" i="11"/>
  <c r="O122" i="11" s="1"/>
  <c r="C122" i="11"/>
  <c r="G120" i="15"/>
  <c r="E120" i="15"/>
  <c r="R120" i="15"/>
  <c r="C120" i="15"/>
  <c r="L120" i="15"/>
  <c r="O120" i="15" s="1"/>
  <c r="I120" i="15"/>
  <c r="E223" i="12"/>
  <c r="G223" i="12"/>
  <c r="J223" i="12"/>
</calcChain>
</file>

<file path=xl/sharedStrings.xml><?xml version="1.0" encoding="utf-8"?>
<sst xmlns="http://schemas.openxmlformats.org/spreadsheetml/2006/main" count="3111" uniqueCount="295">
  <si>
    <t>P45</t>
  </si>
  <si>
    <t>Part 1</t>
  </si>
  <si>
    <t>1 PAYE Reference</t>
  </si>
  <si>
    <t>Office number</t>
  </si>
  <si>
    <t xml:space="preserve">    Details of employee leaving work</t>
  </si>
  <si>
    <t>2 Employee's National Insurance number</t>
  </si>
  <si>
    <t>3 Surname (CAPITALS)</t>
  </si>
  <si>
    <t xml:space="preserve">   First name(s)</t>
  </si>
  <si>
    <t>4 Leaving date (figures)</t>
  </si>
  <si>
    <t>6 Tax Code at leaving date. If Week 1 or Month 1</t>
  </si>
  <si>
    <t xml:space="preserve"> Mr Mrs Ms</t>
  </si>
  <si>
    <t>Week or Month number</t>
  </si>
  <si>
    <t xml:space="preserve"> Week</t>
  </si>
  <si>
    <t xml:space="preserve"> Month</t>
  </si>
  <si>
    <t>Complete only if Tax Code is cumulative.</t>
  </si>
  <si>
    <t>Total pay to date</t>
  </si>
  <si>
    <t>Total tax to date</t>
  </si>
  <si>
    <t>8 This employment pay and tax</t>
  </si>
  <si>
    <t>Total pay this employment</t>
  </si>
  <si>
    <t>Total tax this employment</t>
  </si>
  <si>
    <t xml:space="preserve">               Inland</t>
  </si>
  <si>
    <t xml:space="preserve">      Revenue</t>
  </si>
  <si>
    <t xml:space="preserve">  </t>
  </si>
  <si>
    <t>Make no entry if Week 1 or Month 1 basis</t>
  </si>
  <si>
    <t>9 Works Number / Payroll number</t>
  </si>
  <si>
    <t>10 Department or branch if any</t>
  </si>
  <si>
    <t xml:space="preserve"> Reference Number</t>
  </si>
  <si>
    <t>11 Employee's</t>
  </si>
  <si>
    <t xml:space="preserve">     private address</t>
  </si>
  <si>
    <t xml:space="preserve">     and post code</t>
  </si>
  <si>
    <t>For IR office use</t>
  </si>
  <si>
    <t>Complete this form following the "What to do when an employee leaves" instructions in the Employer's Help Book, "Day-to-Day Payroll, E13"</t>
  </si>
  <si>
    <t>Make sure the details are clear on all four parts of this form. Make sure your name and address is shown on Parts 1 &amp; 1A</t>
  </si>
  <si>
    <t xml:space="preserve">Detach Part 1 and send it to your </t>
  </si>
  <si>
    <t>Inland Revenue office immediately</t>
  </si>
  <si>
    <t>Hand Parts 1A, 2 and 3 (unseparted) to your employee when they leave.</t>
  </si>
  <si>
    <t>If the employee had died write "D" in this box and saend all four parts of this form (unsseparated)  to your inland revenue office immediately</t>
  </si>
  <si>
    <t>12   I certify that the details entered above in items 1 to 10 are correct</t>
  </si>
  <si>
    <t>Box A</t>
  </si>
  <si>
    <t>Employer's PAYE reference</t>
  </si>
  <si>
    <t>Box C</t>
  </si>
  <si>
    <t>Box B</t>
  </si>
  <si>
    <t>Surname</t>
  </si>
  <si>
    <t>First two forenames</t>
  </si>
  <si>
    <t>Box E</t>
  </si>
  <si>
    <t>Box F</t>
  </si>
  <si>
    <t>Box D</t>
  </si>
  <si>
    <t>Date of Birth</t>
  </si>
  <si>
    <t>Box G</t>
  </si>
  <si>
    <t>Box H</t>
  </si>
  <si>
    <t>Box I</t>
  </si>
  <si>
    <t>Box K</t>
  </si>
  <si>
    <t>Box J</t>
  </si>
  <si>
    <t>Box L</t>
  </si>
  <si>
    <t>Amended code</t>
  </si>
  <si>
    <t>Tax Credits</t>
  </si>
  <si>
    <t>National Insurance contributions</t>
  </si>
  <si>
    <t>Statutory payments</t>
  </si>
  <si>
    <t>PAYE Income Tax and Tax Credits</t>
  </si>
  <si>
    <t>Mnth No</t>
  </si>
  <si>
    <t>Wk No</t>
  </si>
  <si>
    <t>Earnings Details</t>
  </si>
  <si>
    <t>Contribution Details</t>
  </si>
  <si>
    <t>Earnings at the LEL</t>
  </si>
  <si>
    <t>Earnings above ET up to UEL</t>
  </si>
  <si>
    <t>Earnings above LEL up to ET</t>
  </si>
  <si>
    <t>Total Employee's &amp; Employer's contribution</t>
  </si>
  <si>
    <t>1a</t>
  </si>
  <si>
    <t>1b</t>
  </si>
  <si>
    <t>1c</t>
  </si>
  <si>
    <t>1d</t>
  </si>
  <si>
    <t>1e</t>
  </si>
  <si>
    <r>
      <t>Statutory Sick Pay (SSP)</t>
    </r>
    <r>
      <rPr>
        <sz val="8"/>
        <color indexed="18"/>
        <rFont val="Times New Roman"/>
        <family val="1"/>
      </rPr>
      <t xml:space="preserve"> paid to employee</t>
    </r>
  </si>
  <si>
    <r>
      <t>Statutory Maternity Pay (SMP)</t>
    </r>
    <r>
      <rPr>
        <sz val="8"/>
        <color indexed="18"/>
        <rFont val="Times New Roman"/>
        <family val="1"/>
      </rPr>
      <t xml:space="preserve"> paid to employee</t>
    </r>
  </si>
  <si>
    <r>
      <t>Statutory Paternity Pay (SPP)</t>
    </r>
    <r>
      <rPr>
        <sz val="8"/>
        <color indexed="18"/>
        <rFont val="Times New Roman"/>
        <family val="1"/>
      </rPr>
      <t xml:space="preserve"> paid to employee</t>
    </r>
  </si>
  <si>
    <r>
      <t>Statutory Adoption Pay (SAP</t>
    </r>
    <r>
      <rPr>
        <sz val="8"/>
        <color indexed="18"/>
        <rFont val="Times New Roman"/>
        <family val="1"/>
      </rPr>
      <t>) paid to employee</t>
    </r>
  </si>
  <si>
    <r>
      <t>Student Loan Deductions</t>
    </r>
    <r>
      <rPr>
        <sz val="8"/>
        <color indexed="18"/>
        <rFont val="Times New Roman"/>
        <family val="1"/>
      </rPr>
      <t xml:space="preserve"> whole pounds only</t>
    </r>
  </si>
  <si>
    <t>1f</t>
  </si>
  <si>
    <t>1g</t>
  </si>
  <si>
    <t>1h</t>
  </si>
  <si>
    <t>1j</t>
  </si>
  <si>
    <t>1i</t>
  </si>
  <si>
    <t>Pay in the week or month incl Statutory payments</t>
  </si>
  <si>
    <t>K codes only</t>
  </si>
  <si>
    <r>
      <t xml:space="preserve">Total </t>
    </r>
    <r>
      <rPr>
        <i/>
        <sz val="8"/>
        <color indexed="18"/>
        <rFont val="Times New Roman"/>
        <family val="1"/>
      </rPr>
      <t>"free pay"</t>
    </r>
    <r>
      <rPr>
        <sz val="8"/>
        <color indexed="18"/>
        <rFont val="Times New Roman"/>
        <family val="1"/>
      </rPr>
      <t xml:space="preserve">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</si>
  <si>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r>
      <t xml:space="preserve">Total additional pay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</si>
  <si>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t>4a</t>
  </si>
  <si>
    <t>4b</t>
  </si>
  <si>
    <t>6a</t>
  </si>
  <si>
    <t>6b</t>
  </si>
  <si>
    <t>Total taxable pay to date cols 3 - 4a or cols 3 + 4b</t>
  </si>
  <si>
    <t>Total "tax due" to date as shown by Tables SR + B to D</t>
  </si>
  <si>
    <t>Tax due at end of current period</t>
  </si>
  <si>
    <t>Regulatory limit: 50% of column 2 entry</t>
  </si>
  <si>
    <t>Tax deducted or refunded in the week or month</t>
  </si>
  <si>
    <t>Tax not deducted owing to regulatory limit</t>
  </si>
  <si>
    <t>Employer's name</t>
  </si>
  <si>
    <t>Inland revenue office name</t>
  </si>
  <si>
    <t>National Insurance number</t>
  </si>
  <si>
    <t>Payroll number</t>
  </si>
  <si>
    <t>Starting date</t>
  </si>
  <si>
    <t>Leaving date</t>
  </si>
  <si>
    <t>Wk/Mth applied</t>
  </si>
  <si>
    <t>Student Loan deductions case</t>
  </si>
  <si>
    <t>Employee's contributions on all earnings above the ET</t>
  </si>
  <si>
    <t>Retain this form at least 3 years after the year end it relates to</t>
  </si>
  <si>
    <t xml:space="preserve"> Deductions Working Sheet P11</t>
  </si>
  <si>
    <t xml:space="preserve"> Employee's details in CAPITALS</t>
  </si>
  <si>
    <t xml:space="preserve"> Surname</t>
  </si>
  <si>
    <t xml:space="preserve"> First two forenames</t>
  </si>
  <si>
    <t xml:space="preserve"> National Insurance number</t>
  </si>
  <si>
    <t xml:space="preserve"> Date of Birth</t>
  </si>
  <si>
    <t xml:space="preserve"> Tax code</t>
  </si>
  <si>
    <t xml:space="preserve"> End of Year Summary</t>
  </si>
  <si>
    <t>Table</t>
  </si>
  <si>
    <t>SSP total</t>
  </si>
  <si>
    <t>SMP total</t>
  </si>
  <si>
    <t>SPP total</t>
  </si>
  <si>
    <t>SAP total</t>
  </si>
  <si>
    <t>SLD total</t>
  </si>
  <si>
    <t>Complete week 53 only if pay day falls on 4th or 5th April</t>
  </si>
  <si>
    <t>A</t>
  </si>
  <si>
    <t>Pay</t>
  </si>
  <si>
    <t>Tax deducted</t>
  </si>
  <si>
    <t>In this employment</t>
  </si>
  <si>
    <t>Total for year</t>
  </si>
  <si>
    <t>Pay and Tax totals</t>
  </si>
  <si>
    <t xml:space="preserve">  &lt;&lt;              In this employment              &gt;&gt;</t>
  </si>
  <si>
    <r>
      <t xml:space="preserve">  &lt;&lt;</t>
    </r>
    <r>
      <rPr>
        <sz val="8"/>
        <rFont val="Times New Roman"/>
        <family val="1"/>
      </rPr>
      <t xml:space="preserve">         In previous employments        </t>
    </r>
    <r>
      <rPr>
        <b/>
        <sz val="8"/>
        <rFont val="Times New Roman"/>
        <family val="1"/>
      </rPr>
      <t xml:space="preserve"> &gt;&gt;</t>
    </r>
  </si>
  <si>
    <t xml:space="preserve">  &lt;&lt;                  Total for year                   &gt;&gt;</t>
  </si>
  <si>
    <t>Sex</t>
  </si>
  <si>
    <t>Sex M or F</t>
  </si>
  <si>
    <t>For help to fill in this form see Employer's Help Book, E10</t>
  </si>
  <si>
    <t>Please use black ink and write firmly to ensure youir entries are clear on all three copies. £ spaces filled from thre right side</t>
  </si>
  <si>
    <t>Your name and address as employer</t>
  </si>
  <si>
    <t>Post code</t>
  </si>
  <si>
    <t>Employee payroll number</t>
  </si>
  <si>
    <t xml:space="preserve"> Employee's details</t>
  </si>
  <si>
    <t>Employee's private address (if known)</t>
  </si>
  <si>
    <t>National Insurance contributions in this employment</t>
  </si>
  <si>
    <t>(Note LEL = Lower Earnings Limit, ET = Earnings Threshold,  UEL = Upper Earnings Limit)</t>
  </si>
  <si>
    <t>NIC Table letter</t>
  </si>
  <si>
    <t xml:space="preserve"> M or F</t>
  </si>
  <si>
    <t>S</t>
  </si>
  <si>
    <t>For employer's use</t>
  </si>
  <si>
    <r>
      <t xml:space="preserve">Expenses payments and benefits paid to directors and employees: </t>
    </r>
    <r>
      <rPr>
        <sz val="8"/>
        <color indexed="18"/>
        <rFont val="Times New Roman"/>
        <family val="1"/>
      </rPr>
      <t xml:space="preserve">                </t>
    </r>
    <r>
      <rPr>
        <i/>
        <sz val="8"/>
        <color indexed="18"/>
        <rFont val="Times New Roman"/>
        <family val="1"/>
      </rPr>
      <t xml:space="preserve">Complete form P11D or P9D if appropriate and provide a copy of the information to your employee </t>
    </r>
    <r>
      <rPr>
        <b/>
        <i/>
        <sz val="8"/>
        <color indexed="18"/>
        <rFont val="Times New Roman"/>
        <family val="1"/>
      </rPr>
      <t>by 6 July</t>
    </r>
    <r>
      <rPr>
        <i/>
        <sz val="8"/>
        <color indexed="18"/>
        <rFont val="Times New Roman"/>
        <family val="1"/>
      </rPr>
      <t>.  See Employer's Further Guide to PAYE and NICs, CWG2 for more details</t>
    </r>
  </si>
  <si>
    <t>Statutory payments included in the pay "in this employment" figure below</t>
  </si>
  <si>
    <t xml:space="preserve"> Statutory Sick Pay</t>
  </si>
  <si>
    <t>Statutory Maternity Pay</t>
  </si>
  <si>
    <t>Statutory Paternity Pay</t>
  </si>
  <si>
    <t>Statutory Adoption Pay</t>
  </si>
  <si>
    <t>Earnings above LEL up to and including the ET</t>
  </si>
  <si>
    <t>Earnings above the ET up to and including the UEL</t>
  </si>
  <si>
    <t>Total of employee's and employer's conrtibutions</t>
  </si>
  <si>
    <t>If column 1d is minus enter "R"</t>
  </si>
  <si>
    <t>Employee's contributions due on all earnings above the ET</t>
  </si>
  <si>
    <t>Scheme conbtracted out number</t>
  </si>
  <si>
    <t xml:space="preserve">     1e</t>
  </si>
  <si>
    <t>Student Loan deductions</t>
  </si>
  <si>
    <t>This employment only</t>
  </si>
  <si>
    <t xml:space="preserve">     1j</t>
  </si>
  <si>
    <t>Col 9</t>
  </si>
  <si>
    <t>Pay and Income Tax details</t>
  </si>
  <si>
    <t>Employee's widows &amp; Orphans Life Assurance</t>
  </si>
  <si>
    <t>contributions in this employment</t>
  </si>
  <si>
    <t>Final Tax code</t>
  </si>
  <si>
    <t>Payment in week 53: if in pay &amp; tax totals enter 53</t>
  </si>
  <si>
    <t>Enter "R" if net refund</t>
  </si>
  <si>
    <t>To Inland Revenue</t>
  </si>
  <si>
    <t>For official use</t>
  </si>
  <si>
    <t xml:space="preserve">  National Insurance copy</t>
  </si>
  <si>
    <t>P60 End of Year Certifcate</t>
  </si>
  <si>
    <t>Employee's details</t>
  </si>
  <si>
    <t>Forename</t>
  </si>
  <si>
    <t>In previous employment</t>
  </si>
  <si>
    <t>Employee's Widows &amp; Orphans/ Life Assurance contributions in this employment</t>
  </si>
  <si>
    <t>Final tax code</t>
  </si>
  <si>
    <t>To the employee:</t>
  </si>
  <si>
    <t>By law you are required to tell the Inland Revenue about any income that is not fully taxed, evenb if you are not sent a Tax Return.</t>
  </si>
  <si>
    <t>It also helps you check that your employer is using the correct National Insurance number and deducting the right rate of National Insurance contributions.</t>
  </si>
  <si>
    <t>INLAND REVENUE</t>
  </si>
  <si>
    <t>*</t>
  </si>
  <si>
    <t>your Tax Return, if you get one</t>
  </si>
  <si>
    <t>Earnings up to and including the Earnings Threshold</t>
  </si>
  <si>
    <t>Earnings above the Earnings Threshold up to and including the Upper earnings Limit</t>
  </si>
  <si>
    <t>Other Details</t>
  </si>
  <si>
    <t>Student Loan Deductions in this employment</t>
  </si>
  <si>
    <t>Tax credits in this employment</t>
  </si>
  <si>
    <t>Certificate by Employer/Paying Office:</t>
  </si>
  <si>
    <t>This form shows your total pay for income tax purposes in this employment for the year</t>
  </si>
  <si>
    <t>Any overtime, bonus commission etc., Statutory Sick, Maternity, Paternity, or Adoption Pay is included.</t>
  </si>
  <si>
    <t>Do not destroy</t>
  </si>
  <si>
    <t>BS11/04</t>
  </si>
  <si>
    <t xml:space="preserve">  Pay and Income Tax details</t>
  </si>
  <si>
    <t>'*</t>
  </si>
  <si>
    <r>
      <t>The figures marked</t>
    </r>
    <r>
      <rPr>
        <sz val="12"/>
        <color indexed="9"/>
        <rFont val="Times New Roman"/>
        <family val="1"/>
      </rPr>
      <t xml:space="preserve"> * </t>
    </r>
    <r>
      <rPr>
        <sz val="8"/>
        <color indexed="9"/>
        <rFont val="Times New Roman"/>
        <family val="1"/>
      </rPr>
      <t>should be used for</t>
    </r>
  </si>
  <si>
    <t>Your employer's full name and address (incl. postcode)</t>
  </si>
  <si>
    <t xml:space="preserve">To employee </t>
  </si>
  <si>
    <t xml:space="preserve">  Summary of employees and directors</t>
  </si>
  <si>
    <t>If you are sending your form P35 and all your forms P14 on paper you must</t>
  </si>
  <si>
    <r>
      <t xml:space="preserve">a) list each employee or director for whom you have completed a form P11 </t>
    </r>
    <r>
      <rPr>
        <i/>
        <sz val="8"/>
        <rFont val="Times New Roman"/>
        <family val="1"/>
      </rPr>
      <t>Deduction Working Sheet (or equivalent record). If more than 10 entries prepare P35(CS) Continuation Sheet</t>
    </r>
  </si>
  <si>
    <t>b) ensure that all forms P14 are enclosed with this return</t>
  </si>
  <si>
    <t>Employee's name</t>
  </si>
  <si>
    <t xml:space="preserve">Income Tax </t>
  </si>
  <si>
    <t>Put an asterisk beside the name of a director</t>
  </si>
  <si>
    <t>Deducted or refunded in this employment. Write R beside any refunds</t>
  </si>
  <si>
    <t xml:space="preserve">  NIC's</t>
  </si>
  <si>
    <t xml:space="preserve">  Income Tax</t>
  </si>
  <si>
    <t>Total NIC's shown above after deducting refunds</t>
  </si>
  <si>
    <t>Total tax shown above after deducting refunds</t>
  </si>
  <si>
    <t>Totals from P35(CS) continuation sheets</t>
  </si>
  <si>
    <t>Part 2</t>
  </si>
  <si>
    <t>Summary of payments for the year</t>
  </si>
  <si>
    <t xml:space="preserve">  Total Tax 4 + 5</t>
  </si>
  <si>
    <t>Inland Revenue Advance</t>
  </si>
  <si>
    <t>Deductions from sub-contractors</t>
  </si>
  <si>
    <t>Combined Amounts</t>
  </si>
  <si>
    <t>Total NIC's and Tax 3 + 9</t>
  </si>
  <si>
    <t>Statutory payments recovered</t>
  </si>
  <si>
    <t>Student Loan Deductions</t>
  </si>
  <si>
    <t xml:space="preserve"> Statutory Sick Pay recovered</t>
  </si>
  <si>
    <t>10 + 11</t>
  </si>
  <si>
    <t xml:space="preserve"> Statutory Maternity Pay recovered</t>
  </si>
  <si>
    <t xml:space="preserve"> NIC compensation on SMP</t>
  </si>
  <si>
    <t xml:space="preserve"> Statutory Paternity Pay recovered</t>
  </si>
  <si>
    <t xml:space="preserve"> NIC compensation on SPP</t>
  </si>
  <si>
    <t xml:space="preserve"> Statutory Adoption Pay</t>
  </si>
  <si>
    <t xml:space="preserve"> NIC compensation on SAP</t>
  </si>
  <si>
    <t>Funding received from Inland Revenue to pay Statutory deductions</t>
  </si>
  <si>
    <t xml:space="preserve"> 20 - 21</t>
  </si>
  <si>
    <t>Total Tax Credits paid</t>
  </si>
  <si>
    <t xml:space="preserve"> 23 - 24</t>
  </si>
  <si>
    <t xml:space="preserve">   22 + 25</t>
  </si>
  <si>
    <t>Amount Payable for year</t>
  </si>
  <si>
    <t xml:space="preserve"> 12 - 26</t>
  </si>
  <si>
    <t xml:space="preserve"> NIC's and Tax paid already</t>
  </si>
  <si>
    <t>Tax-free incentive payment received during year</t>
  </si>
  <si>
    <t>Do not include a payment with this form. If due pay immediately</t>
  </si>
  <si>
    <t>NOW PAYABLE</t>
  </si>
  <si>
    <t>27 - 28 + 29</t>
  </si>
  <si>
    <t>Fill in boxes 31 and 32 only if you are a limited company</t>
  </si>
  <si>
    <t>CIS deductions suffered</t>
  </si>
  <si>
    <t>that has had CIS deductions made from payments</t>
  </si>
  <si>
    <t>received for work in the construction industry</t>
  </si>
  <si>
    <t>Revised amount now payable</t>
  </si>
  <si>
    <t>30 - 31</t>
  </si>
  <si>
    <t>Total NIC's 1+2</t>
  </si>
  <si>
    <t xml:space="preserve"> Total of boxes 13 to 19</t>
  </si>
  <si>
    <t>Total Tax 6 - 7 - 8</t>
  </si>
  <si>
    <t>If some or all P14's are not enclosed with this return because being sent by Internet Electronic Data Interchange (EDI)  or magnetic media there is no need to complete Part 1 Summary of employees and directors' section of this return. Instead begin by completing boxes 3 and 6 of the Part 2 Summary of payments for the year section below.</t>
  </si>
  <si>
    <r>
      <t xml:space="preserve">Please keep this certificate in a safe place as </t>
    </r>
    <r>
      <rPr>
        <b/>
        <sz val="8"/>
        <color indexed="18"/>
        <rFont val="Times New Roman"/>
        <family val="1"/>
      </rPr>
      <t>you may need it to fill in a Tax Return or make a claim for Tax Credits.</t>
    </r>
  </si>
  <si>
    <r>
      <t xml:space="preserve">Employee's contributions  </t>
    </r>
    <r>
      <rPr>
        <b/>
        <sz val="8"/>
        <color indexed="26"/>
        <rFont val="Times New Roman"/>
        <family val="1"/>
      </rPr>
      <t xml:space="preserve"> .</t>
    </r>
  </si>
  <si>
    <t>Employer use       NI Table</t>
  </si>
  <si>
    <t>Statutory payments included "in this employment" pay</t>
  </si>
  <si>
    <t>In previous employment(s)</t>
  </si>
  <si>
    <t>Employer's Name</t>
  </si>
  <si>
    <t>Post Code</t>
  </si>
  <si>
    <t>Address</t>
  </si>
  <si>
    <t>Date</t>
  </si>
  <si>
    <t xml:space="preserve"> Employer's PAYE reference</t>
  </si>
  <si>
    <t>J</t>
  </si>
  <si>
    <t>B</t>
  </si>
  <si>
    <t>C</t>
  </si>
  <si>
    <t xml:space="preserve">    </t>
  </si>
  <si>
    <t>Week 1 or Month 1</t>
  </si>
  <si>
    <r>
      <t>7 Last entries</t>
    </r>
    <r>
      <rPr>
        <i/>
        <sz val="8"/>
        <color indexed="18"/>
        <rFont val="Times New Roman"/>
        <family val="1"/>
      </rPr>
      <t xml:space="preserve"> on Deductions working sheet P11</t>
    </r>
  </si>
  <si>
    <t>No entry is need if Tax Code cumulative &amp; amounts same as item 7</t>
  </si>
  <si>
    <t>5 Continue Student deuctions(Y)</t>
  </si>
  <si>
    <t>BS12/01</t>
  </si>
  <si>
    <r>
      <t xml:space="preserve">   To the employer                                         Please complete with care</t>
    </r>
    <r>
      <rPr>
        <sz val="11"/>
        <color indexed="9"/>
        <rFont val="Times New Roman"/>
        <family val="1"/>
      </rPr>
      <t xml:space="preserve">   </t>
    </r>
    <r>
      <rPr>
        <sz val="11"/>
        <color indexed="9"/>
        <rFont val="Arial"/>
        <family val="2"/>
      </rPr>
      <t>☺</t>
    </r>
  </si>
  <si>
    <t xml:space="preserve">   P14 End of Year Summary        2006 - 07</t>
  </si>
  <si>
    <t>Earnings at the LEL        where earnings equal or exceed LEL</t>
  </si>
  <si>
    <t>Employee's Widows &amp; Orphans Life Assurance contributions in this employment</t>
  </si>
  <si>
    <t xml:space="preserve">National Insurance Contributions </t>
  </si>
  <si>
    <t>Funding received from revenue to pay tax credits</t>
  </si>
  <si>
    <t>Enter the total NIC's from column 1d on form P11. Write R beside any refunds</t>
  </si>
  <si>
    <t>PAYE  Month</t>
  </si>
  <si>
    <t>Inland Revenue Payment Due</t>
  </si>
  <si>
    <t>Amount Due Nat Insurance</t>
  </si>
  <si>
    <t>Amount Due Income Tax</t>
  </si>
  <si>
    <t>Statutory Pay Recovered</t>
  </si>
  <si>
    <t xml:space="preserve">Statutory Pay NIC Compensation </t>
  </si>
  <si>
    <t>Total Amount Payable</t>
  </si>
  <si>
    <t>Payment Date</t>
  </si>
  <si>
    <t>Payment Method</t>
  </si>
  <si>
    <t>Amount Paid</t>
  </si>
  <si>
    <t>Amount Outstanding</t>
  </si>
  <si>
    <t>Reduce employers' NIC contributions by 0.5% for employees categorised as mariners</t>
  </si>
  <si>
    <t>Weekly earnings</t>
  </si>
  <si>
    <t>Monthly earnings</t>
  </si>
  <si>
    <t>P14 End of Year Summary</t>
  </si>
  <si>
    <t xml:space="preserve"> P11</t>
  </si>
  <si>
    <t>P60</t>
  </si>
  <si>
    <t>Date started if during tax</t>
  </si>
  <si>
    <t>Date left if during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</si>
</sst>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00"/>
    <numFmt numFmtId="167" formatCode="0_ ;[Red]\-0\ "/>
    <numFmt numFmtId="168" formatCode="[$-F800]dddd\,\ mmmm\ dd\,\ yyyy"/>
    <numFmt numFmtId="169" formatCode="#,##0.00_ ;[Red]\-#,##0.00\ "/>
  </numFmts>
  <fonts count="52" x14ac:knownFonts="1">
    <font>
      <sz val="10"/>
      <name val="Arial"/>
    </font>
    <font>
      <sz val="8"/>
      <name val="Arial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8"/>
      <name val="Times New Roman"/>
      <family val="1"/>
    </font>
    <font>
      <sz val="10"/>
      <color indexed="18"/>
      <name val="Arial"/>
    </font>
    <font>
      <sz val="12"/>
      <name val="Times New Roman"/>
      <family val="1"/>
    </font>
    <font>
      <b/>
      <sz val="8"/>
      <color indexed="18"/>
      <name val="Times New Roman"/>
      <family val="1"/>
    </font>
    <font>
      <b/>
      <sz val="14"/>
      <color indexed="18"/>
      <name val="Times New Roman"/>
      <family val="1"/>
    </font>
    <font>
      <sz val="14"/>
      <color indexed="18"/>
      <name val="Arial"/>
    </font>
    <font>
      <i/>
      <sz val="8"/>
      <color indexed="18"/>
      <name val="Times New Roman"/>
      <family val="1"/>
    </font>
    <font>
      <b/>
      <i/>
      <sz val="8"/>
      <color indexed="18"/>
      <name val="Times New Roman"/>
      <family val="1"/>
    </font>
    <font>
      <sz val="10"/>
      <color indexed="9"/>
      <name val="Times New Roman"/>
      <family val="1"/>
    </font>
    <font>
      <b/>
      <sz val="10"/>
      <name val="Arial"/>
    </font>
    <font>
      <b/>
      <sz val="10"/>
      <color indexed="18"/>
      <name val="Times New Roman"/>
      <family val="1"/>
    </font>
    <font>
      <b/>
      <sz val="8"/>
      <color indexed="9"/>
      <name val="Times New Roman"/>
      <family val="1"/>
    </font>
    <font>
      <b/>
      <sz val="8"/>
      <color indexed="18"/>
      <name val="Arial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b/>
      <sz val="11"/>
      <color indexed="9"/>
      <name val="Times New Roman"/>
      <family val="1"/>
    </font>
    <font>
      <sz val="11"/>
      <color indexed="9"/>
      <name val="Times New Roman"/>
      <family val="1"/>
    </font>
    <font>
      <b/>
      <sz val="9"/>
      <color indexed="18"/>
      <name val="Times New Roman"/>
      <family val="1"/>
    </font>
    <font>
      <sz val="11"/>
      <name val="Arial"/>
    </font>
    <font>
      <sz val="8"/>
      <color indexed="10"/>
      <name val="Times New Roman"/>
      <family val="1"/>
    </font>
    <font>
      <sz val="9"/>
      <name val="Arial"/>
    </font>
    <font>
      <b/>
      <sz val="12"/>
      <color indexed="18"/>
      <name val="Times New Roman"/>
      <family val="1"/>
    </font>
    <font>
      <sz val="14"/>
      <color indexed="9"/>
      <name val="Times New Roman"/>
      <family val="1"/>
    </font>
    <font>
      <sz val="12"/>
      <color indexed="9"/>
      <name val="Times New Roman"/>
      <family val="1"/>
    </font>
    <font>
      <i/>
      <sz val="8"/>
      <name val="Times New Roman"/>
      <family val="1"/>
    </font>
    <font>
      <sz val="8"/>
      <color indexed="47"/>
      <name val="Times New Roman"/>
      <family val="1"/>
    </font>
    <font>
      <b/>
      <sz val="11"/>
      <name val="Times New Roman"/>
      <family val="1"/>
    </font>
    <font>
      <b/>
      <sz val="8"/>
      <color indexed="26"/>
      <name val="Times New Roman"/>
      <family val="1"/>
    </font>
    <font>
      <b/>
      <sz val="11"/>
      <color indexed="18"/>
      <name val="Times New Roman"/>
      <family val="1"/>
    </font>
    <font>
      <sz val="10"/>
      <name val="Arial"/>
    </font>
    <font>
      <sz val="9"/>
      <name val="Times New Roman"/>
      <family val="1"/>
    </font>
    <font>
      <b/>
      <i/>
      <sz val="10"/>
      <color indexed="9"/>
      <name val="Times New Roman"/>
      <family val="1"/>
    </font>
    <font>
      <b/>
      <i/>
      <sz val="10"/>
      <name val="Arial"/>
    </font>
    <font>
      <b/>
      <sz val="12"/>
      <color indexed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8"/>
      <name val="Times New Roman"/>
      <family val="1"/>
    </font>
    <font>
      <sz val="11"/>
      <color indexed="9"/>
      <name val="Arial"/>
      <family val="2"/>
    </font>
    <font>
      <sz val="8"/>
      <color indexed="52"/>
      <name val="Times New Roman"/>
      <family val="1"/>
    </font>
    <font>
      <sz val="11"/>
      <name val="Times New Roman"/>
      <family val="1"/>
    </font>
    <font>
      <sz val="10"/>
      <name val="Arial"/>
    </font>
    <font>
      <sz val="9"/>
      <color indexed="18"/>
      <name val="Times New Roman"/>
      <family val="1"/>
    </font>
    <font>
      <sz val="9"/>
      <color indexed="18"/>
      <name val="Arial"/>
    </font>
    <font>
      <sz val="8"/>
      <color indexed="23"/>
      <name val="Times New Roman"/>
      <family val="1"/>
    </font>
    <font>
      <b/>
      <sz val="12"/>
      <color indexed="9"/>
      <name val="Arial"/>
    </font>
    <font>
      <sz val="8"/>
      <color indexed="18"/>
      <name val="Arial"/>
      <family val="2"/>
    </font>
    <font>
      <sz val="8"/>
      <color indexed="1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63">
    <xf numFmtId="0" fontId="0" fillId="0" borderId="0" xfId="0"/>
    <xf numFmtId="164" fontId="2" fillId="0" borderId="0" xfId="0" applyNumberFormat="1" applyFont="1" applyProtection="1">
      <protection hidden="1"/>
    </xf>
    <xf numFmtId="164" fontId="2" fillId="2" borderId="0" xfId="0" applyNumberFormat="1" applyFont="1" applyFill="1" applyProtection="1">
      <protection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Protection="1">
      <protection hidden="1"/>
    </xf>
    <xf numFmtId="164" fontId="17" fillId="3" borderId="0" xfId="0" applyNumberFormat="1" applyFont="1" applyFill="1" applyAlignment="1" applyProtection="1">
      <alignment horizontal="center" vertical="center" wrapText="1"/>
      <protection hidden="1"/>
    </xf>
    <xf numFmtId="164" fontId="2" fillId="3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Protection="1"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Alignment="1" applyProtection="1">
      <alignment wrapText="1"/>
      <protection hidden="1"/>
    </xf>
    <xf numFmtId="164" fontId="2" fillId="5" borderId="0" xfId="0" applyNumberFormat="1" applyFont="1" applyFill="1" applyProtection="1">
      <protection hidden="1"/>
    </xf>
    <xf numFmtId="164" fontId="15" fillId="4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Protection="1">
      <protection hidden="1"/>
    </xf>
    <xf numFmtId="164" fontId="15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65" fontId="2" fillId="0" borderId="1" xfId="0" applyNumberFormat="1" applyFont="1" applyBorder="1" applyAlignment="1" applyProtection="1">
      <alignment horizontal="center" wrapText="1"/>
      <protection hidden="1"/>
    </xf>
    <xf numFmtId="1" fontId="2" fillId="0" borderId="2" xfId="0" applyNumberFormat="1" applyFont="1" applyBorder="1" applyAlignment="1" applyProtection="1">
      <alignment horizontal="right" wrapText="1"/>
      <protection hidden="1"/>
    </xf>
    <xf numFmtId="164" fontId="2" fillId="0" borderId="3" xfId="0" applyNumberFormat="1" applyFont="1" applyBorder="1" applyAlignment="1" applyProtection="1">
      <alignment horizontal="left" wrapText="1"/>
      <protection hidden="1"/>
    </xf>
    <xf numFmtId="1" fontId="43" fillId="5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0" fontId="15" fillId="4" borderId="0" xfId="0" applyNumberFormat="1" applyFont="1" applyFill="1" applyProtection="1">
      <protection hidden="1"/>
    </xf>
    <xf numFmtId="0" fontId="2" fillId="0" borderId="1" xfId="0" applyNumberFormat="1" applyFont="1" applyBorder="1" applyAlignment="1" applyProtection="1">
      <alignment horizontal="right" wrapText="1"/>
      <protection hidden="1"/>
    </xf>
    <xf numFmtId="0" fontId="2" fillId="0" borderId="1" xfId="0" applyNumberFormat="1" applyFont="1" applyBorder="1" applyAlignment="1" applyProtection="1">
      <alignment horizontal="left" wrapText="1"/>
      <protection hidden="1"/>
    </xf>
    <xf numFmtId="0" fontId="2" fillId="6" borderId="1" xfId="0" applyNumberFormat="1" applyFont="1" applyFill="1" applyBorder="1" applyAlignment="1" applyProtection="1">
      <alignment horizontal="center"/>
      <protection hidden="1"/>
    </xf>
    <xf numFmtId="1" fontId="2" fillId="0" borderId="1" xfId="0" applyNumberFormat="1" applyFont="1" applyBorder="1" applyAlignment="1" applyProtection="1">
      <alignment horizontal="right" wrapText="1"/>
      <protection hidden="1"/>
    </xf>
    <xf numFmtId="164" fontId="2" fillId="0" borderId="1" xfId="0" applyNumberFormat="1" applyFont="1" applyBorder="1" applyAlignment="1" applyProtection="1">
      <alignment horizontal="left" wrapText="1"/>
      <protection hidden="1"/>
    </xf>
    <xf numFmtId="1" fontId="2" fillId="0" borderId="1" xfId="0" applyNumberFormat="1" applyFont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  <xf numFmtId="14" fontId="2" fillId="5" borderId="0" xfId="0" applyNumberFormat="1" applyFont="1" applyFill="1" applyBorder="1" applyProtection="1">
      <protection hidden="1"/>
    </xf>
    <xf numFmtId="164" fontId="2" fillId="5" borderId="0" xfId="0" applyNumberFormat="1" applyFont="1" applyFill="1" applyBorder="1" applyProtection="1">
      <protection hidden="1"/>
    </xf>
    <xf numFmtId="0" fontId="35" fillId="5" borderId="0" xfId="0" applyFont="1" applyFill="1" applyBorder="1" applyAlignment="1" applyProtection="1">
      <protection hidden="1"/>
    </xf>
    <xf numFmtId="0" fontId="35" fillId="5" borderId="0" xfId="0" applyFont="1" applyFill="1" applyBorder="1" applyAlignment="1" applyProtection="1">
      <alignment horizontal="center"/>
      <protection hidden="1"/>
    </xf>
    <xf numFmtId="0" fontId="2" fillId="0" borderId="1" xfId="0" applyNumberFormat="1" applyFont="1" applyBorder="1" applyAlignment="1" applyProtection="1">
      <alignment horizontal="center" wrapText="1"/>
      <protection hidden="1"/>
    </xf>
    <xf numFmtId="1" fontId="2" fillId="5" borderId="0" xfId="0" applyNumberFormat="1" applyFont="1" applyFill="1" applyBorder="1" applyAlignment="1" applyProtection="1">
      <alignment horizontal="right" wrapText="1"/>
      <protection hidden="1"/>
    </xf>
    <xf numFmtId="164" fontId="2" fillId="5" borderId="0" xfId="0" applyNumberFormat="1" applyFont="1" applyFill="1" applyBorder="1" applyAlignment="1" applyProtection="1">
      <alignment horizontal="left" wrapText="1"/>
      <protection hidden="1"/>
    </xf>
    <xf numFmtId="1" fontId="2" fillId="5" borderId="0" xfId="0" applyNumberFormat="1" applyFont="1" applyFill="1" applyBorder="1" applyAlignment="1" applyProtection="1">
      <alignment horizontal="center"/>
      <protection hidden="1"/>
    </xf>
    <xf numFmtId="164" fontId="2" fillId="7" borderId="0" xfId="0" applyNumberFormat="1" applyFont="1" applyFill="1" applyProtection="1">
      <protection hidden="1"/>
    </xf>
    <xf numFmtId="164" fontId="15" fillId="3" borderId="0" xfId="0" applyNumberFormat="1" applyFont="1" applyFill="1" applyAlignment="1" applyProtection="1">
      <alignment horizontal="left" vertical="center" indent="1"/>
      <protection hidden="1"/>
    </xf>
    <xf numFmtId="164" fontId="2" fillId="3" borderId="0" xfId="0" applyNumberFormat="1" applyFont="1" applyFill="1" applyProtection="1">
      <protection hidden="1"/>
    </xf>
    <xf numFmtId="164" fontId="4" fillId="2" borderId="2" xfId="0" applyNumberFormat="1" applyFont="1" applyFill="1" applyBorder="1" applyProtection="1">
      <protection hidden="1"/>
    </xf>
    <xf numFmtId="164" fontId="4" fillId="0" borderId="4" xfId="0" applyNumberFormat="1" applyFon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wrapText="1"/>
      <protection hidden="1"/>
    </xf>
    <xf numFmtId="164" fontId="4" fillId="0" borderId="1" xfId="0" applyNumberFormat="1" applyFont="1" applyBorder="1" applyProtection="1">
      <protection hidden="1"/>
    </xf>
    <xf numFmtId="164" fontId="4" fillId="0" borderId="0" xfId="0" applyNumberFormat="1" applyFont="1" applyBorder="1" applyProtection="1">
      <protection hidden="1"/>
    </xf>
    <xf numFmtId="164" fontId="4" fillId="0" borderId="5" xfId="0" applyNumberFormat="1" applyFont="1" applyBorder="1" applyAlignment="1" applyProtection="1">
      <alignment wrapText="1"/>
      <protection hidden="1"/>
    </xf>
    <xf numFmtId="164" fontId="4" fillId="0" borderId="6" xfId="0" applyNumberFormat="1" applyFont="1" applyBorder="1" applyAlignment="1" applyProtection="1">
      <alignment wrapText="1"/>
      <protection hidden="1"/>
    </xf>
    <xf numFmtId="164" fontId="4" fillId="8" borderId="4" xfId="0" applyNumberFormat="1" applyFont="1" applyFill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horizontal="center"/>
      <protection hidden="1"/>
    </xf>
    <xf numFmtId="164" fontId="4" fillId="0" borderId="2" xfId="0" applyNumberFormat="1" applyFont="1" applyBorder="1" applyAlignment="1" applyProtection="1">
      <alignment horizontal="center"/>
      <protection hidden="1"/>
    </xf>
    <xf numFmtId="164" fontId="4" fillId="0" borderId="7" xfId="0" applyNumberFormat="1" applyFont="1" applyBorder="1" applyAlignment="1" applyProtection="1">
      <alignment horizontal="center"/>
      <protection hidden="1"/>
    </xf>
    <xf numFmtId="164" fontId="4" fillId="0" borderId="8" xfId="0" applyNumberFormat="1" applyFont="1" applyBorder="1" applyAlignment="1" applyProtection="1">
      <alignment horizontal="center"/>
      <protection hidden="1"/>
    </xf>
    <xf numFmtId="164" fontId="4" fillId="0" borderId="8" xfId="0" applyNumberFormat="1" applyFont="1" applyBorder="1" applyAlignment="1" applyProtection="1">
      <alignment horizontal="center" wrapText="1"/>
      <protection hidden="1"/>
    </xf>
    <xf numFmtId="164" fontId="4" fillId="0" borderId="6" xfId="0" applyNumberFormat="1" applyFont="1" applyBorder="1" applyAlignment="1" applyProtection="1">
      <alignment horizontal="center"/>
      <protection hidden="1"/>
    </xf>
    <xf numFmtId="1" fontId="4" fillId="0" borderId="8" xfId="0" applyNumberFormat="1" applyFont="1" applyBorder="1" applyAlignment="1" applyProtection="1">
      <alignment horizontal="center"/>
      <protection hidden="1"/>
    </xf>
    <xf numFmtId="164" fontId="4" fillId="8" borderId="8" xfId="0" applyNumberFormat="1" applyFont="1" applyFill="1" applyBorder="1" applyAlignment="1" applyProtection="1">
      <alignment horizontal="center"/>
      <protection hidden="1"/>
    </xf>
    <xf numFmtId="1" fontId="4" fillId="0" borderId="0" xfId="0" applyNumberFormat="1" applyFont="1" applyBorder="1" applyAlignment="1" applyProtection="1">
      <alignment horizontal="center"/>
      <protection hidden="1"/>
    </xf>
    <xf numFmtId="1" fontId="2" fillId="0" borderId="9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Protection="1">
      <protection hidden="1"/>
    </xf>
    <xf numFmtId="164" fontId="2" fillId="8" borderId="0" xfId="0" applyNumberFormat="1" applyFont="1" applyFill="1" applyBorder="1" applyAlignment="1" applyProtection="1"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Border="1" applyProtection="1">
      <protection hidden="1"/>
    </xf>
    <xf numFmtId="164" fontId="2" fillId="0" borderId="11" xfId="0" applyNumberFormat="1" applyFont="1" applyBorder="1" applyProtection="1">
      <protection hidden="1"/>
    </xf>
    <xf numFmtId="164" fontId="2" fillId="8" borderId="11" xfId="0" applyNumberFormat="1" applyFont="1" applyFill="1" applyBorder="1" applyAlignment="1" applyProtection="1">
      <protection hidden="1"/>
    </xf>
    <xf numFmtId="164" fontId="2" fillId="8" borderId="11" xfId="0" applyNumberFormat="1" applyFont="1" applyFill="1" applyBorder="1" applyProtection="1">
      <protection hidden="1"/>
    </xf>
    <xf numFmtId="164" fontId="2" fillId="0" borderId="11" xfId="0" applyNumberFormat="1" applyFont="1" applyBorder="1" applyAlignment="1" applyProtection="1">
      <alignment horizontal="center"/>
      <protection hidden="1"/>
    </xf>
    <xf numFmtId="1" fontId="2" fillId="0" borderId="12" xfId="0" applyNumberFormat="1" applyFont="1" applyBorder="1" applyAlignment="1" applyProtection="1">
      <alignment horizontal="center"/>
      <protection hidden="1"/>
    </xf>
    <xf numFmtId="164" fontId="2" fillId="8" borderId="0" xfId="0" applyNumberFormat="1" applyFont="1" applyFill="1" applyAlignment="1" applyProtection="1">
      <protection hidden="1"/>
    </xf>
    <xf numFmtId="164" fontId="2" fillId="0" borderId="1" xfId="0" applyNumberFormat="1" applyFont="1" applyBorder="1" applyProtection="1">
      <protection hidden="1"/>
    </xf>
    <xf numFmtId="164" fontId="5" fillId="0" borderId="5" xfId="0" applyNumberFormat="1" applyFont="1" applyBorder="1" applyAlignment="1" applyProtection="1">
      <alignment horizontal="left" wrapText="1" indent="2"/>
      <protection hidden="1"/>
    </xf>
    <xf numFmtId="164" fontId="2" fillId="0" borderId="1" xfId="0" applyNumberFormat="1" applyFont="1" applyBorder="1" applyAlignment="1" applyProtection="1">
      <alignment wrapText="1"/>
      <protection hidden="1"/>
    </xf>
    <xf numFmtId="164" fontId="7" fillId="5" borderId="1" xfId="0" applyNumberFormat="1" applyFont="1" applyFill="1" applyBorder="1" applyAlignment="1" applyProtection="1">
      <alignment horizontal="center"/>
      <protection hidden="1"/>
    </xf>
    <xf numFmtId="164" fontId="17" fillId="5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alignment horizontal="center"/>
      <protection hidden="1"/>
    </xf>
    <xf numFmtId="164" fontId="4" fillId="5" borderId="1" xfId="0" applyNumberFormat="1" applyFont="1" applyFill="1" applyBorder="1" applyAlignment="1" applyProtection="1">
      <alignment horizontal="center"/>
      <protection hidden="1"/>
    </xf>
    <xf numFmtId="164" fontId="2" fillId="0" borderId="1" xfId="0" applyNumberFormat="1" applyFont="1" applyBorder="1" applyAlignment="1" applyProtection="1">
      <alignment horizontal="center"/>
      <protection hidden="1"/>
    </xf>
    <xf numFmtId="164" fontId="2" fillId="2" borderId="0" xfId="0" applyNumberFormat="1" applyFont="1" applyFill="1" applyBorder="1" applyAlignment="1" applyProtection="1">
      <alignment horizontal="center"/>
      <protection hidden="1"/>
    </xf>
    <xf numFmtId="164" fontId="2" fillId="0" borderId="0" xfId="0" applyNumberFormat="1" applyFont="1" applyFill="1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164" fontId="3" fillId="5" borderId="0" xfId="0" applyNumberFormat="1" applyFont="1" applyFill="1" applyAlignment="1" applyProtection="1">
      <alignment vertical="center" wrapText="1"/>
      <protection hidden="1"/>
    </xf>
    <xf numFmtId="164" fontId="20" fillId="5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protection hidden="1"/>
    </xf>
    <xf numFmtId="164" fontId="5" fillId="5" borderId="0" xfId="0" applyNumberFormat="1" applyFont="1" applyFill="1" applyBorder="1" applyAlignment="1" applyProtection="1">
      <protection hidden="1"/>
    </xf>
    <xf numFmtId="164" fontId="0" fillId="5" borderId="0" xfId="0" applyNumberFormat="1" applyFill="1" applyBorder="1" applyAlignment="1" applyProtection="1">
      <protection hidden="1"/>
    </xf>
    <xf numFmtId="164" fontId="0" fillId="5" borderId="0" xfId="0" applyNumberFormat="1" applyFill="1" applyAlignment="1" applyProtection="1">
      <protection hidden="1"/>
    </xf>
    <xf numFmtId="0" fontId="2" fillId="3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Protection="1">
      <protection hidden="1"/>
    </xf>
    <xf numFmtId="1" fontId="4" fillId="0" borderId="11" xfId="0" applyNumberFormat="1" applyFont="1" applyBorder="1" applyAlignment="1" applyProtection="1">
      <alignment horizontal="left" indent="1"/>
      <protection hidden="1"/>
    </xf>
    <xf numFmtId="1" fontId="2" fillId="0" borderId="13" xfId="0" applyNumberFormat="1" applyFont="1" applyBorder="1" applyAlignment="1" applyProtection="1">
      <alignment horizontal="left" indent="1"/>
      <protection hidden="1"/>
    </xf>
    <xf numFmtId="164" fontId="2" fillId="5" borderId="14" xfId="0" applyNumberFormat="1" applyFont="1" applyFill="1" applyBorder="1" applyProtection="1">
      <protection hidden="1"/>
    </xf>
    <xf numFmtId="164" fontId="2" fillId="5" borderId="15" xfId="0" applyNumberFormat="1" applyFont="1" applyFill="1" applyBorder="1" applyProtection="1">
      <protection hidden="1"/>
    </xf>
    <xf numFmtId="164" fontId="2" fillId="5" borderId="15" xfId="0" applyNumberFormat="1" applyFont="1" applyFill="1" applyBorder="1" applyAlignment="1" applyProtection="1">
      <alignment wrapText="1"/>
      <protection hidden="1"/>
    </xf>
    <xf numFmtId="164" fontId="7" fillId="5" borderId="15" xfId="0" applyNumberFormat="1" applyFont="1" applyFill="1" applyBorder="1" applyAlignment="1" applyProtection="1">
      <alignment horizontal="left" vertical="center" wrapText="1" indent="1"/>
      <protection hidden="1"/>
    </xf>
    <xf numFmtId="164" fontId="0" fillId="5" borderId="0" xfId="0" applyNumberFormat="1" applyFill="1" applyBorder="1" applyAlignment="1" applyProtection="1">
      <alignment horizontal="left" vertical="center" wrapText="1" indent="1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2" fillId="5" borderId="0" xfId="0" applyNumberFormat="1" applyFont="1" applyFill="1" applyAlignment="1" applyProtection="1">
      <alignment horizontal="center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0" fontId="2" fillId="0" borderId="1" xfId="0" applyNumberFormat="1" applyFont="1" applyBorder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protection hidden="1"/>
    </xf>
    <xf numFmtId="0" fontId="2" fillId="5" borderId="0" xfId="0" applyNumberFormat="1" applyFont="1" applyFill="1" applyAlignment="1" applyProtection="1">
      <alignment horizontal="left" indent="1"/>
      <protection hidden="1"/>
    </xf>
    <xf numFmtId="164" fontId="2" fillId="5" borderId="0" xfId="0" applyNumberFormat="1" applyFont="1" applyFill="1" applyAlignment="1" applyProtection="1">
      <alignment horizontal="left" indent="1"/>
      <protection hidden="1"/>
    </xf>
    <xf numFmtId="165" fontId="17" fillId="0" borderId="1" xfId="0" applyNumberFormat="1" applyFont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4" fillId="2" borderId="0" xfId="0" applyNumberFormat="1" applyFont="1" applyFill="1" applyAlignment="1" applyProtection="1">
      <alignment vertical="center"/>
      <protection hidden="1"/>
    </xf>
    <xf numFmtId="164" fontId="4" fillId="5" borderId="0" xfId="0" applyNumberFormat="1" applyFont="1" applyFill="1" applyAlignment="1" applyProtection="1">
      <alignment vertical="center"/>
      <protection hidden="1"/>
    </xf>
    <xf numFmtId="164" fontId="4" fillId="5" borderId="16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vertical="center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24" fillId="2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left"/>
      <protection hidden="1"/>
    </xf>
    <xf numFmtId="164" fontId="24" fillId="5" borderId="16" xfId="0" applyNumberFormat="1" applyFont="1" applyFill="1" applyBorder="1" applyAlignment="1" applyProtection="1">
      <alignment horizontal="center"/>
      <protection hidden="1"/>
    </xf>
    <xf numFmtId="164" fontId="24" fillId="5" borderId="0" xfId="0" applyNumberFormat="1" applyFont="1" applyFill="1" applyBorder="1" applyAlignment="1" applyProtection="1">
      <alignment horizontal="center"/>
      <protection hidden="1"/>
    </xf>
    <xf numFmtId="164" fontId="24" fillId="0" borderId="0" xfId="0" applyNumberFormat="1" applyFont="1" applyFill="1" applyAlignment="1" applyProtection="1">
      <alignment horizontal="center"/>
      <protection hidden="1"/>
    </xf>
    <xf numFmtId="164" fontId="24" fillId="0" borderId="0" xfId="0" applyNumberFormat="1" applyFont="1" applyAlignment="1" applyProtection="1">
      <alignment horizontal="center"/>
      <protection hidden="1"/>
    </xf>
    <xf numFmtId="164" fontId="17" fillId="0" borderId="1" xfId="0" applyNumberFormat="1" applyFont="1" applyBorder="1" applyAlignment="1" applyProtection="1">
      <alignment horizontal="center"/>
      <protection hidden="1"/>
    </xf>
    <xf numFmtId="164" fontId="2" fillId="5" borderId="16" xfId="0" applyNumberFormat="1" applyFont="1" applyFill="1" applyBorder="1" applyProtection="1">
      <protection hidden="1"/>
    </xf>
    <xf numFmtId="164" fontId="2" fillId="5" borderId="0" xfId="0" applyNumberFormat="1" applyFont="1" applyFill="1" applyBorder="1" applyAlignment="1" applyProtection="1">
      <protection hidden="1"/>
    </xf>
    <xf numFmtId="164" fontId="17" fillId="5" borderId="0" xfId="0" applyNumberFormat="1" applyFont="1" applyFill="1" applyBorder="1" applyAlignment="1" applyProtection="1">
      <alignment horizontal="center"/>
      <protection hidden="1"/>
    </xf>
    <xf numFmtId="164" fontId="2" fillId="5" borderId="17" xfId="0" applyNumberFormat="1" applyFont="1" applyFill="1" applyBorder="1" applyProtection="1">
      <protection hidden="1"/>
    </xf>
    <xf numFmtId="164" fontId="2" fillId="5" borderId="18" xfId="0" applyNumberFormat="1" applyFont="1" applyFill="1" applyBorder="1" applyProtection="1">
      <protection hidden="1"/>
    </xf>
    <xf numFmtId="164" fontId="22" fillId="3" borderId="19" xfId="0" applyNumberFormat="1" applyFont="1" applyFill="1" applyBorder="1" applyAlignment="1" applyProtection="1">
      <alignment wrapText="1"/>
      <protection hidden="1"/>
    </xf>
    <xf numFmtId="164" fontId="2" fillId="5" borderId="20" xfId="0" applyNumberFormat="1" applyFont="1" applyFill="1" applyBorder="1" applyProtection="1">
      <protection hidden="1"/>
    </xf>
    <xf numFmtId="164" fontId="22" fillId="3" borderId="20" xfId="0" applyNumberFormat="1" applyFont="1" applyFill="1" applyBorder="1" applyProtection="1">
      <protection hidden="1"/>
    </xf>
    <xf numFmtId="164" fontId="22" fillId="3" borderId="19" xfId="0" applyNumberFormat="1" applyFont="1" applyFill="1" applyBorder="1" applyProtection="1">
      <protection hidden="1"/>
    </xf>
    <xf numFmtId="164" fontId="2" fillId="5" borderId="19" xfId="0" applyNumberFormat="1" applyFont="1" applyFill="1" applyBorder="1" applyProtection="1">
      <protection hidden="1"/>
    </xf>
    <xf numFmtId="164" fontId="2" fillId="5" borderId="21" xfId="0" applyNumberFormat="1" applyFont="1" applyFill="1" applyBorder="1" applyProtection="1">
      <protection hidden="1"/>
    </xf>
    <xf numFmtId="164" fontId="2" fillId="2" borderId="0" xfId="0" applyNumberFormat="1" applyFont="1" applyFill="1" applyBorder="1" applyProtection="1">
      <protection hidden="1"/>
    </xf>
    <xf numFmtId="164" fontId="22" fillId="5" borderId="16" xfId="0" applyNumberFormat="1" applyFont="1" applyFill="1" applyBorder="1" applyProtection="1">
      <protection hidden="1"/>
    </xf>
    <xf numFmtId="164" fontId="22" fillId="5" borderId="0" xfId="0" applyNumberFormat="1" applyFont="1" applyFill="1" applyBorder="1" applyProtection="1">
      <protection hidden="1"/>
    </xf>
    <xf numFmtId="164" fontId="2" fillId="5" borderId="5" xfId="0" applyNumberFormat="1" applyFont="1" applyFill="1" applyBorder="1" applyProtection="1">
      <protection hidden="1"/>
    </xf>
    <xf numFmtId="164" fontId="4" fillId="5" borderId="16" xfId="0" applyNumberFormat="1" applyFont="1" applyFill="1" applyBorder="1" applyAlignment="1" applyProtection="1">
      <alignment wrapText="1"/>
      <protection hidden="1"/>
    </xf>
    <xf numFmtId="164" fontId="2" fillId="5" borderId="0" xfId="0" applyNumberFormat="1" applyFont="1" applyFill="1" applyBorder="1" applyAlignment="1" applyProtection="1">
      <alignment horizontal="right" vertical="center" indent="2"/>
      <protection hidden="1"/>
    </xf>
    <xf numFmtId="164" fontId="2" fillId="5" borderId="0" xfId="0" applyNumberFormat="1" applyFont="1" applyFill="1" applyBorder="1" applyAlignment="1" applyProtection="1">
      <alignment horizontal="right" vertical="center" wrapText="1" indent="2"/>
      <protection hidden="1"/>
    </xf>
    <xf numFmtId="164" fontId="7" fillId="5" borderId="16" xfId="0" applyNumberFormat="1" applyFont="1" applyFill="1" applyBorder="1" applyAlignment="1" applyProtection="1">
      <alignment wrapText="1"/>
      <protection hidden="1"/>
    </xf>
    <xf numFmtId="164" fontId="4" fillId="5" borderId="5" xfId="0" applyNumberFormat="1" applyFont="1" applyFill="1" applyBorder="1" applyAlignment="1" applyProtection="1">
      <alignment wrapText="1"/>
      <protection hidden="1"/>
    </xf>
    <xf numFmtId="164" fontId="2" fillId="5" borderId="19" xfId="0" applyNumberFormat="1" applyFont="1" applyFill="1" applyBorder="1" applyAlignment="1" applyProtection="1">
      <alignment vertical="center" wrapText="1"/>
      <protection hidden="1"/>
    </xf>
    <xf numFmtId="164" fontId="4" fillId="5" borderId="16" xfId="0" applyNumberFormat="1" applyFont="1" applyFill="1" applyBorder="1" applyAlignment="1" applyProtection="1">
      <alignment horizontal="left" wrapText="1" inden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164" fontId="2" fillId="5" borderId="7" xfId="0" applyNumberFormat="1" applyFont="1" applyFill="1" applyBorder="1" applyProtection="1">
      <protection hidden="1"/>
    </xf>
    <xf numFmtId="164" fontId="2" fillId="3" borderId="0" xfId="0" applyNumberFormat="1" applyFont="1" applyFill="1" applyBorder="1" applyAlignment="1" applyProtection="1">
      <alignment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164" fontId="2" fillId="5" borderId="22" xfId="0" applyNumberFormat="1" applyFont="1" applyFill="1" applyBorder="1" applyProtection="1">
      <protection hidden="1"/>
    </xf>
    <xf numFmtId="0" fontId="13" fillId="5" borderId="23" xfId="0" applyFont="1" applyFill="1" applyBorder="1" applyAlignment="1" applyProtection="1">
      <alignment wrapText="1"/>
      <protection hidden="1"/>
    </xf>
    <xf numFmtId="164" fontId="2" fillId="4" borderId="24" xfId="0" applyNumberFormat="1" applyFont="1" applyFill="1" applyBorder="1" applyProtection="1">
      <protection hidden="1"/>
    </xf>
    <xf numFmtId="164" fontId="2" fillId="5" borderId="25" xfId="0" applyNumberFormat="1" applyFont="1" applyFill="1" applyBorder="1" applyProtection="1">
      <protection hidden="1"/>
    </xf>
    <xf numFmtId="0" fontId="13" fillId="5" borderId="0" xfId="0" applyFont="1" applyFill="1" applyBorder="1" applyAlignment="1" applyProtection="1">
      <alignment wrapText="1"/>
      <protection hidden="1"/>
    </xf>
    <xf numFmtId="164" fontId="2" fillId="4" borderId="26" xfId="0" applyNumberFormat="1" applyFont="1" applyFill="1" applyBorder="1" applyProtection="1">
      <protection hidden="1"/>
    </xf>
    <xf numFmtId="164" fontId="2" fillId="5" borderId="26" xfId="0" applyNumberFormat="1" applyFont="1" applyFill="1" applyBorder="1" applyProtection="1"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" fontId="40" fillId="0" borderId="1" xfId="0" applyNumberFormat="1" applyFont="1" applyBorder="1" applyProtection="1">
      <protection hidden="1"/>
    </xf>
    <xf numFmtId="164" fontId="6" fillId="5" borderId="0" xfId="0" applyNumberFormat="1" applyFont="1" applyFill="1" applyBorder="1" applyAlignment="1" applyProtection="1">
      <alignment wrapText="1"/>
      <protection hidden="1"/>
    </xf>
    <xf numFmtId="0" fontId="45" fillId="5" borderId="0" xfId="0" applyFont="1" applyFill="1" applyBorder="1" applyAlignment="1" applyProtection="1">
      <alignment wrapText="1"/>
      <protection hidden="1"/>
    </xf>
    <xf numFmtId="164" fontId="40" fillId="0" borderId="1" xfId="0" applyNumberFormat="1" applyFont="1" applyBorder="1" applyAlignment="1" applyProtection="1">
      <alignment horizontal="center"/>
      <protection hidden="1"/>
    </xf>
    <xf numFmtId="164" fontId="40" fillId="5" borderId="0" xfId="0" applyNumberFormat="1" applyFont="1" applyFill="1" applyBorder="1" applyProtection="1">
      <protection hidden="1"/>
    </xf>
    <xf numFmtId="164" fontId="40" fillId="5" borderId="0" xfId="0" applyNumberFormat="1" applyFont="1" applyFill="1" applyBorder="1" applyAlignment="1" applyProtection="1">
      <alignment wrapText="1"/>
      <protection hidden="1"/>
    </xf>
    <xf numFmtId="1" fontId="40" fillId="0" borderId="3" xfId="0" applyNumberFormat="1" applyFont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/>
      <protection hidden="1"/>
    </xf>
    <xf numFmtId="1" fontId="40" fillId="0" borderId="1" xfId="0" applyNumberFormat="1" applyFont="1" applyBorder="1" applyAlignment="1" applyProtection="1">
      <alignment horizontal="center" wrapText="1"/>
      <protection hidden="1"/>
    </xf>
    <xf numFmtId="1" fontId="40" fillId="5" borderId="0" xfId="0" applyNumberFormat="1" applyFont="1" applyFill="1" applyBorder="1" applyAlignment="1" applyProtection="1">
      <alignment horizontal="center"/>
      <protection hidden="1"/>
    </xf>
    <xf numFmtId="1" fontId="40" fillId="0" borderId="1" xfId="0" applyNumberFormat="1" applyFont="1" applyFill="1" applyBorder="1" applyAlignment="1" applyProtection="1">
      <alignment horizontal="center"/>
      <protection hidden="1"/>
    </xf>
    <xf numFmtId="164" fontId="6" fillId="5" borderId="0" xfId="0" applyNumberFormat="1" applyFont="1" applyFill="1" applyBorder="1" applyAlignment="1" applyProtection="1">
      <protection hidden="1"/>
    </xf>
    <xf numFmtId="164" fontId="40" fillId="5" borderId="0" xfId="0" applyNumberFormat="1" applyFont="1" applyFill="1" applyBorder="1" applyAlignment="1" applyProtection="1">
      <alignment horizontal="center" vertical="center"/>
      <protection hidden="1"/>
    </xf>
    <xf numFmtId="164" fontId="5" fillId="5" borderId="26" xfId="0" applyNumberFormat="1" applyFont="1" applyFill="1" applyBorder="1" applyAlignment="1" applyProtection="1">
      <alignment wrapText="1"/>
      <protection hidden="1"/>
    </xf>
    <xf numFmtId="0" fontId="0" fillId="5" borderId="26" xfId="0" applyFill="1" applyBorder="1" applyAlignment="1" applyProtection="1">
      <alignment wrapText="1"/>
      <protection hidden="1"/>
    </xf>
    <xf numFmtId="0" fontId="0" fillId="0" borderId="27" xfId="0" applyBorder="1" applyAlignment="1" applyProtection="1">
      <alignment wrapText="1"/>
      <protection hidden="1"/>
    </xf>
    <xf numFmtId="164" fontId="4" fillId="5" borderId="22" xfId="0" applyNumberFormat="1" applyFont="1" applyFill="1" applyBorder="1" applyProtection="1">
      <protection hidden="1"/>
    </xf>
    <xf numFmtId="164" fontId="26" fillId="5" borderId="23" xfId="0" applyNumberFormat="1" applyFont="1" applyFill="1" applyBorder="1" applyAlignment="1" applyProtection="1">
      <alignment vertical="center" wrapText="1"/>
      <protection hidden="1"/>
    </xf>
    <xf numFmtId="164" fontId="34" fillId="8" borderId="24" xfId="0" applyNumberFormat="1" applyFont="1" applyFill="1" applyBorder="1" applyAlignment="1" applyProtection="1">
      <alignment horizontal="left" vertical="center" wrapText="1" indent="2"/>
      <protection hidden="1"/>
    </xf>
    <xf numFmtId="164" fontId="4" fillId="0" borderId="0" xfId="0" applyNumberFormat="1" applyFont="1" applyProtection="1"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4" fillId="5" borderId="25" xfId="0" applyNumberFormat="1" applyFont="1" applyFill="1" applyBorder="1" applyProtection="1">
      <protection hidden="1"/>
    </xf>
    <xf numFmtId="164" fontId="26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28" xfId="0" applyNumberFormat="1" applyFill="1" applyBorder="1" applyAlignment="1" applyProtection="1">
      <alignment wrapText="1"/>
      <protection hidden="1"/>
    </xf>
    <xf numFmtId="164" fontId="4" fillId="5" borderId="16" xfId="0" applyNumberFormat="1" applyFont="1" applyFill="1" applyBorder="1" applyProtection="1">
      <protection hidden="1"/>
    </xf>
    <xf numFmtId="164" fontId="14" fillId="5" borderId="0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Protection="1">
      <protection hidden="1"/>
    </xf>
    <xf numFmtId="164" fontId="14" fillId="8" borderId="26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left" vertical="center" indent="1"/>
      <protection hidden="1"/>
    </xf>
    <xf numFmtId="164" fontId="4" fillId="5" borderId="0" xfId="0" applyNumberFormat="1" applyFont="1" applyFill="1" applyBorder="1" applyAlignment="1" applyProtection="1">
      <alignment horizontal="right" wrapText="1" indent="1"/>
      <protection hidden="1"/>
    </xf>
    <xf numFmtId="164" fontId="27" fillId="4" borderId="0" xfId="0" quotePrefix="1" applyNumberFormat="1" applyFont="1" applyFill="1" applyBorder="1" applyAlignment="1" applyProtection="1">
      <alignment horizontal="center" vertical="center"/>
      <protection hidden="1"/>
    </xf>
    <xf numFmtId="164" fontId="27" fillId="4" borderId="0" xfId="0" applyNumberFormat="1" applyFont="1" applyFill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Protection="1">
      <protection hidden="1"/>
    </xf>
    <xf numFmtId="164" fontId="4" fillId="5" borderId="0" xfId="0" applyNumberFormat="1" applyFont="1" applyFill="1" applyBorder="1" applyAlignment="1" applyProtection="1">
      <alignment horizontal="right" wrapText="1"/>
      <protection hidden="1"/>
    </xf>
    <xf numFmtId="1" fontId="41" fillId="0" borderId="2" xfId="0" applyNumberFormat="1" applyFont="1" applyFill="1" applyBorder="1" applyAlignment="1" applyProtection="1">
      <alignment horizontal="right" wrapText="1"/>
      <protection hidden="1"/>
    </xf>
    <xf numFmtId="1" fontId="4" fillId="0" borderId="3" xfId="0" applyNumberFormat="1" applyFont="1" applyFill="1" applyBorder="1" applyAlignment="1" applyProtection="1">
      <alignment horizontal="left"/>
      <protection hidden="1"/>
    </xf>
    <xf numFmtId="164" fontId="26" fillId="8" borderId="26" xfId="0" applyNumberFormat="1" applyFont="1" applyFill="1" applyBorder="1" applyProtection="1">
      <protection hidden="1"/>
    </xf>
    <xf numFmtId="164" fontId="4" fillId="0" borderId="1" xfId="0" applyNumberFormat="1" applyFont="1" applyBorder="1" applyAlignment="1" applyProtection="1">
      <alignment horizontal="center"/>
      <protection hidden="1"/>
    </xf>
    <xf numFmtId="164" fontId="4" fillId="0" borderId="1" xfId="0" applyNumberFormat="1" applyFont="1" applyBorder="1" applyAlignment="1" applyProtection="1">
      <alignment vertical="center"/>
      <protection hidden="1"/>
    </xf>
    <xf numFmtId="164" fontId="0" fillId="5" borderId="26" xfId="0" applyNumberFormat="1" applyFill="1" applyBorder="1" applyAlignment="1" applyProtection="1">
      <alignment wrapText="1"/>
      <protection hidden="1"/>
    </xf>
    <xf numFmtId="164" fontId="0" fillId="5" borderId="26" xfId="0" applyNumberFormat="1" applyFill="1" applyBorder="1" applyAlignment="1" applyProtection="1">
      <protection hidden="1"/>
    </xf>
    <xf numFmtId="164" fontId="0" fillId="5" borderId="26" xfId="0" applyNumberFormat="1" applyFill="1" applyBorder="1" applyAlignment="1" applyProtection="1">
      <alignment vertical="center"/>
      <protection hidden="1"/>
    </xf>
    <xf numFmtId="164" fontId="4" fillId="5" borderId="26" xfId="0" applyNumberFormat="1" applyFont="1" applyFill="1" applyBorder="1" applyAlignment="1" applyProtection="1">
      <alignment vertical="center" wrapText="1"/>
      <protection hidden="1"/>
    </xf>
    <xf numFmtId="164" fontId="7" fillId="5" borderId="16" xfId="0" applyNumberFormat="1" applyFont="1" applyFill="1" applyBorder="1" applyProtection="1">
      <protection hidden="1"/>
    </xf>
    <xf numFmtId="164" fontId="14" fillId="5" borderId="0" xfId="0" applyNumberFormat="1" applyFont="1" applyFill="1" applyBorder="1" applyProtection="1">
      <protection hidden="1"/>
    </xf>
    <xf numFmtId="164" fontId="3" fillId="6" borderId="20" xfId="0" applyNumberFormat="1" applyFont="1" applyFill="1" applyBorder="1" applyAlignment="1" applyProtection="1">
      <alignment wrapText="1"/>
      <protection hidden="1"/>
    </xf>
    <xf numFmtId="164" fontId="3" fillId="6" borderId="19" xfId="0" applyNumberFormat="1" applyFont="1" applyFill="1" applyBorder="1" applyAlignment="1" applyProtection="1">
      <alignment wrapText="1"/>
      <protection hidden="1"/>
    </xf>
    <xf numFmtId="164" fontId="3" fillId="6" borderId="21" xfId="0" applyNumberFormat="1" applyFont="1" applyFill="1" applyBorder="1" applyAlignment="1" applyProtection="1">
      <alignment wrapText="1"/>
      <protection hidden="1"/>
    </xf>
    <xf numFmtId="164" fontId="3" fillId="6" borderId="16" xfId="0" applyNumberFormat="1" applyFont="1" applyFill="1" applyBorder="1" applyAlignment="1" applyProtection="1">
      <alignment wrapText="1"/>
      <protection hidden="1"/>
    </xf>
    <xf numFmtId="164" fontId="3" fillId="6" borderId="0" xfId="0" applyNumberFormat="1" applyFont="1" applyFill="1" applyBorder="1" applyAlignment="1" applyProtection="1">
      <alignment wrapText="1"/>
      <protection hidden="1"/>
    </xf>
    <xf numFmtId="164" fontId="3" fillId="6" borderId="5" xfId="0" applyNumberFormat="1" applyFont="1" applyFill="1" applyBorder="1" applyAlignment="1" applyProtection="1">
      <alignment wrapText="1"/>
      <protection hidden="1"/>
    </xf>
    <xf numFmtId="164" fontId="3" fillId="5" borderId="0" xfId="0" applyNumberFormat="1" applyFont="1" applyFill="1" applyBorder="1" applyAlignment="1" applyProtection="1">
      <alignment wrapText="1"/>
      <protection hidden="1"/>
    </xf>
    <xf numFmtId="164" fontId="4" fillId="6" borderId="18" xfId="0" applyNumberFormat="1" applyFont="1" applyFill="1" applyBorder="1" applyAlignment="1" applyProtection="1">
      <alignment wrapText="1"/>
      <protection hidden="1"/>
    </xf>
    <xf numFmtId="164" fontId="4" fillId="6" borderId="15" xfId="0" applyNumberFormat="1" applyFont="1" applyFill="1" applyBorder="1" applyAlignment="1" applyProtection="1">
      <alignment wrapText="1"/>
      <protection hidden="1"/>
    </xf>
    <xf numFmtId="164" fontId="4" fillId="6" borderId="7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Alignment="1" applyProtection="1">
      <alignment wrapText="1"/>
      <protection hidden="1"/>
    </xf>
    <xf numFmtId="164" fontId="4" fillId="0" borderId="29" xfId="0" applyNumberFormat="1" applyFont="1" applyBorder="1" applyProtection="1">
      <protection hidden="1"/>
    </xf>
    <xf numFmtId="167" fontId="2" fillId="0" borderId="3" xfId="0" applyNumberFormat="1" applyFont="1" applyBorder="1" applyAlignment="1" applyProtection="1">
      <alignment horizontal="left" wrapText="1"/>
      <protection hidden="1"/>
    </xf>
    <xf numFmtId="167" fontId="4" fillId="5" borderId="0" xfId="0" applyNumberFormat="1" applyFont="1" applyFill="1" applyProtection="1">
      <protection hidden="1"/>
    </xf>
    <xf numFmtId="167" fontId="2" fillId="0" borderId="1" xfId="0" applyNumberFormat="1" applyFont="1" applyBorder="1" applyAlignment="1" applyProtection="1">
      <alignment horizontal="left" wrapText="1"/>
      <protection hidden="1"/>
    </xf>
    <xf numFmtId="164" fontId="14" fillId="5" borderId="26" xfId="0" applyNumberFormat="1" applyFont="1" applyFill="1" applyBorder="1" applyAlignment="1" applyProtection="1">
      <alignment vertical="center" wrapText="1"/>
      <protection hidden="1"/>
    </xf>
    <xf numFmtId="0" fontId="15" fillId="9" borderId="20" xfId="0" applyFont="1" applyFill="1" applyBorder="1" applyProtection="1">
      <protection hidden="1"/>
    </xf>
    <xf numFmtId="0" fontId="15" fillId="9" borderId="19" xfId="0" applyFont="1" applyFill="1" applyBorder="1" applyProtection="1">
      <protection hidden="1"/>
    </xf>
    <xf numFmtId="0" fontId="15" fillId="9" borderId="21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2" fillId="2" borderId="16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wrapText="1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7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left" vertical="center" wrapText="1" indent="1"/>
      <protection hidden="1"/>
    </xf>
    <xf numFmtId="0" fontId="15" fillId="9" borderId="0" xfId="0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wrapText="1"/>
      <protection hidden="1"/>
    </xf>
    <xf numFmtId="0" fontId="15" fillId="9" borderId="16" xfId="0" applyFont="1" applyFill="1" applyBorder="1" applyProtection="1">
      <protection hidden="1"/>
    </xf>
    <xf numFmtId="0" fontId="15" fillId="9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5" xfId="0" applyFont="1" applyFill="1" applyBorder="1" applyProtection="1">
      <protection hidden="1"/>
    </xf>
    <xf numFmtId="0" fontId="2" fillId="5" borderId="16" xfId="0" applyFont="1" applyFill="1" applyBorder="1" applyProtection="1">
      <protection hidden="1"/>
    </xf>
    <xf numFmtId="0" fontId="2" fillId="5" borderId="0" xfId="0" applyFont="1" applyFill="1" applyBorder="1" applyProtection="1">
      <protection hidden="1"/>
    </xf>
    <xf numFmtId="0" fontId="2" fillId="5" borderId="0" xfId="0" applyFont="1" applyFill="1" applyBorder="1" applyAlignment="1" applyProtection="1">
      <alignment wrapText="1"/>
      <protection hidden="1"/>
    </xf>
    <xf numFmtId="0" fontId="2" fillId="5" borderId="5" xfId="0" applyFont="1" applyFill="1" applyBorder="1" applyProtection="1"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5" borderId="0" xfId="0" applyFont="1" applyFill="1" applyBorder="1" applyAlignment="1" applyProtection="1">
      <alignment horizontal="center"/>
      <protection hidden="1"/>
    </xf>
    <xf numFmtId="0" fontId="2" fillId="5" borderId="16" xfId="0" applyFont="1" applyFill="1" applyBorder="1" applyAlignment="1" applyProtection="1">
      <alignment vertical="center" wrapText="1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0" fillId="5" borderId="16" xfId="0" applyFill="1" applyBorder="1" applyAlignment="1" applyProtection="1">
      <alignment vertical="center" wrapText="1"/>
      <protection hidden="1"/>
    </xf>
    <xf numFmtId="0" fontId="0" fillId="5" borderId="0" xfId="0" applyFill="1" applyBorder="1" applyAlignment="1" applyProtection="1">
      <alignment vertical="center" wrapText="1"/>
      <protection hidden="1"/>
    </xf>
    <xf numFmtId="0" fontId="30" fillId="5" borderId="0" xfId="0" applyFont="1" applyFill="1" applyBorder="1" applyProtection="1">
      <protection hidden="1"/>
    </xf>
    <xf numFmtId="0" fontId="2" fillId="5" borderId="0" xfId="0" applyFont="1" applyFill="1" applyProtection="1">
      <protection hidden="1"/>
    </xf>
    <xf numFmtId="0" fontId="2" fillId="0" borderId="1" xfId="0" applyFont="1" applyBorder="1" applyProtection="1">
      <protection hidden="1"/>
    </xf>
    <xf numFmtId="17" fontId="2" fillId="0" borderId="1" xfId="0" applyNumberFormat="1" applyFont="1" applyBorder="1" applyAlignment="1" applyProtection="1">
      <alignment horizontal="center" vertical="center"/>
      <protection hidden="1"/>
    </xf>
    <xf numFmtId="0" fontId="2" fillId="11" borderId="16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1" borderId="0" xfId="0" applyFont="1" applyFill="1" applyBorder="1" applyAlignment="1" applyProtection="1">
      <alignment wrapText="1"/>
      <protection hidden="1"/>
    </xf>
    <xf numFmtId="0" fontId="31" fillId="11" borderId="0" xfId="0" applyFont="1" applyFill="1" applyBorder="1" applyAlignment="1" applyProtection="1">
      <alignment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11" borderId="0" xfId="0" applyFont="1" applyFill="1" applyBorder="1" applyAlignment="1" applyProtection="1">
      <alignment horizontal="center" vertical="center" wrapText="1"/>
      <protection hidden="1"/>
    </xf>
    <xf numFmtId="0" fontId="15" fillId="11" borderId="0" xfId="0" applyFont="1" applyFill="1" applyBorder="1" applyAlignment="1" applyProtection="1">
      <alignment horizontal="center" vertical="center"/>
      <protection hidden="1"/>
    </xf>
    <xf numFmtId="0" fontId="2" fillId="11" borderId="0" xfId="0" applyFont="1" applyFill="1" applyBorder="1" applyAlignment="1" applyProtection="1">
      <alignment vertical="center" wrapText="1"/>
      <protection hidden="1"/>
    </xf>
    <xf numFmtId="0" fontId="2" fillId="11" borderId="5" xfId="0" applyFont="1" applyFill="1" applyBorder="1" applyAlignment="1" applyProtection="1">
      <alignment vertical="center" wrapText="1"/>
      <protection hidden="1"/>
    </xf>
    <xf numFmtId="0" fontId="2" fillId="6" borderId="0" xfId="0" applyFont="1" applyFill="1" applyBorder="1" applyProtection="1">
      <protection hidden="1"/>
    </xf>
    <xf numFmtId="0" fontId="2" fillId="6" borderId="5" xfId="0" applyFont="1" applyFill="1" applyBorder="1" applyProtection="1">
      <protection hidden="1"/>
    </xf>
    <xf numFmtId="0" fontId="2" fillId="2" borderId="18" xfId="0" applyFont="1" applyFill="1" applyBorder="1" applyProtection="1">
      <protection hidden="1"/>
    </xf>
    <xf numFmtId="0" fontId="2" fillId="2" borderId="15" xfId="0" applyFont="1" applyFill="1" applyBorder="1" applyProtection="1">
      <protection hidden="1"/>
    </xf>
    <xf numFmtId="0" fontId="2" fillId="6" borderId="15" xfId="0" applyFont="1" applyFill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35" fillId="2" borderId="20" xfId="0" applyFont="1" applyFill="1" applyBorder="1"/>
    <xf numFmtId="0" fontId="35" fillId="2" borderId="19" xfId="0" applyFont="1" applyFill="1" applyBorder="1" applyAlignment="1">
      <alignment horizontal="center"/>
    </xf>
    <xf numFmtId="0" fontId="35" fillId="2" borderId="19" xfId="0" applyFont="1" applyFill="1" applyBorder="1"/>
    <xf numFmtId="0" fontId="35" fillId="2" borderId="21" xfId="0" applyFont="1" applyFill="1" applyBorder="1"/>
    <xf numFmtId="0" fontId="35" fillId="0" borderId="0" xfId="0" applyFont="1" applyFill="1" applyBorder="1"/>
    <xf numFmtId="0" fontId="35" fillId="2" borderId="16" xfId="0" applyFont="1" applyFill="1" applyBorder="1" applyAlignment="1">
      <alignment horizontal="center" vertical="center" wrapText="1"/>
    </xf>
    <xf numFmtId="0" fontId="35" fillId="2" borderId="30" xfId="0" applyFont="1" applyFill="1" applyBorder="1" applyAlignment="1">
      <alignment horizontal="center" vertical="center" wrapText="1"/>
    </xf>
    <xf numFmtId="169" fontId="35" fillId="2" borderId="30" xfId="0" applyNumberFormat="1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2" borderId="16" xfId="0" applyFont="1" applyFill="1" applyBorder="1"/>
    <xf numFmtId="0" fontId="35" fillId="2" borderId="31" xfId="0" applyFont="1" applyFill="1" applyBorder="1" applyAlignment="1">
      <alignment horizontal="center"/>
    </xf>
    <xf numFmtId="0" fontId="35" fillId="2" borderId="0" xfId="0" applyFont="1" applyFill="1" applyBorder="1"/>
    <xf numFmtId="0" fontId="35" fillId="2" borderId="32" xfId="0" applyFont="1" applyFill="1" applyBorder="1"/>
    <xf numFmtId="0" fontId="35" fillId="2" borderId="5" xfId="0" applyFont="1" applyFill="1" applyBorder="1"/>
    <xf numFmtId="17" fontId="35" fillId="2" borderId="31" xfId="0" applyNumberFormat="1" applyFont="1" applyFill="1" applyBorder="1" applyAlignment="1">
      <alignment horizontal="left" indent="1"/>
    </xf>
    <xf numFmtId="15" fontId="35" fillId="2" borderId="0" xfId="0" applyNumberFormat="1" applyFont="1" applyFill="1" applyBorder="1" applyAlignment="1">
      <alignment horizontal="left" vertical="center" indent="1"/>
    </xf>
    <xf numFmtId="169" fontId="35" fillId="2" borderId="0" xfId="0" applyNumberFormat="1" applyFont="1" applyFill="1" applyBorder="1" applyAlignment="1">
      <alignment horizontal="center" vertical="center" wrapText="1"/>
    </xf>
    <xf numFmtId="169" fontId="35" fillId="2" borderId="0" xfId="0" applyNumberFormat="1" applyFont="1" applyFill="1" applyBorder="1" applyAlignment="1">
      <alignment horizontal="center"/>
    </xf>
    <xf numFmtId="169" fontId="35" fillId="2" borderId="32" xfId="0" applyNumberFormat="1" applyFont="1" applyFill="1" applyBorder="1"/>
    <xf numFmtId="0" fontId="35" fillId="2" borderId="16" xfId="0" applyFont="1" applyFill="1" applyBorder="1" applyAlignment="1">
      <alignment horizontal="center"/>
    </xf>
    <xf numFmtId="0" fontId="35" fillId="2" borderId="33" xfId="0" applyFont="1" applyFill="1" applyBorder="1" applyAlignment="1">
      <alignment horizontal="center"/>
    </xf>
    <xf numFmtId="0" fontId="35" fillId="2" borderId="34" xfId="0" applyFont="1" applyFill="1" applyBorder="1" applyAlignment="1">
      <alignment horizontal="center"/>
    </xf>
    <xf numFmtId="169" fontId="35" fillId="2" borderId="30" xfId="0" applyNumberFormat="1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169" fontId="35" fillId="0" borderId="30" xfId="0" applyNumberFormat="1" applyFont="1" applyFill="1" applyBorder="1" applyAlignment="1">
      <alignment horizontal="center"/>
    </xf>
    <xf numFmtId="0" fontId="35" fillId="2" borderId="35" xfId="0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2" borderId="18" xfId="0" applyFont="1" applyFill="1" applyBorder="1"/>
    <xf numFmtId="0" fontId="35" fillId="2" borderId="7" xfId="0" applyFont="1" applyFill="1" applyBorder="1"/>
    <xf numFmtId="0" fontId="48" fillId="0" borderId="0" xfId="0" applyFont="1" applyFill="1" applyBorder="1" applyAlignment="1"/>
    <xf numFmtId="164" fontId="2" fillId="5" borderId="1" xfId="0" applyNumberFormat="1" applyFont="1" applyFill="1" applyBorder="1" applyProtection="1">
      <protection hidden="1"/>
    </xf>
    <xf numFmtId="164" fontId="4" fillId="0" borderId="0" xfId="0" applyNumberFormat="1" applyFont="1" applyAlignment="1" applyProtection="1">
      <alignment wrapText="1"/>
      <protection hidden="1"/>
    </xf>
    <xf numFmtId="0" fontId="1" fillId="0" borderId="0" xfId="0" applyFont="1" applyAlignment="1" applyProtection="1">
      <alignment wrapText="1"/>
      <protection hidden="1"/>
    </xf>
    <xf numFmtId="164" fontId="50" fillId="0" borderId="36" xfId="0" applyNumberFormat="1" applyFont="1" applyBorder="1" applyAlignment="1" applyProtection="1">
      <protection hidden="1"/>
    </xf>
    <xf numFmtId="0" fontId="50" fillId="0" borderId="11" xfId="0" applyFont="1" applyBorder="1" applyAlignment="1" applyProtection="1">
      <protection hidden="1"/>
    </xf>
    <xf numFmtId="0" fontId="51" fillId="0" borderId="0" xfId="0" applyFont="1" applyAlignment="1" applyProtection="1">
      <alignment wrapText="1"/>
      <protection hidden="1"/>
    </xf>
    <xf numFmtId="164" fontId="20" fillId="4" borderId="25" xfId="0" applyNumberFormat="1" applyFont="1" applyFill="1" applyBorder="1" applyAlignment="1" applyProtection="1">
      <alignment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horizontal="left" wrapText="1"/>
      <protection hidden="1"/>
    </xf>
    <xf numFmtId="164" fontId="5" fillId="0" borderId="0" xfId="0" applyNumberFormat="1" applyFont="1" applyBorder="1" applyAlignment="1" applyProtection="1">
      <alignment horizontal="left" wrapText="1"/>
      <protection hidden="1"/>
    </xf>
    <xf numFmtId="164" fontId="5" fillId="0" borderId="5" xfId="0" applyNumberFormat="1" applyFont="1" applyBorder="1" applyAlignment="1" applyProtection="1">
      <alignment horizontal="left" wrapText="1"/>
      <protection hidden="1"/>
    </xf>
    <xf numFmtId="0" fontId="0" fillId="0" borderId="0" xfId="0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protection hidden="1"/>
    </xf>
    <xf numFmtId="0" fontId="0" fillId="0" borderId="1" xfId="0" applyBorder="1" applyAlignment="1" applyProtection="1">
      <protection hidden="1"/>
    </xf>
    <xf numFmtId="164" fontId="2" fillId="2" borderId="2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5" xfId="0" applyFill="1" applyBorder="1" applyAlignment="1" applyProtection="1">
      <protection hidden="1"/>
    </xf>
    <xf numFmtId="0" fontId="0" fillId="2" borderId="36" xfId="0" applyFill="1" applyBorder="1" applyAlignment="1" applyProtection="1">
      <protection hidden="1"/>
    </xf>
    <xf numFmtId="0" fontId="0" fillId="2" borderId="11" xfId="0" applyFill="1" applyBorder="1" applyAlignment="1" applyProtection="1">
      <protection hidden="1"/>
    </xf>
    <xf numFmtId="0" fontId="0" fillId="2" borderId="53" xfId="0" applyFill="1" applyBorder="1" applyAlignment="1" applyProtection="1">
      <protection hidden="1"/>
    </xf>
    <xf numFmtId="164" fontId="33" fillId="6" borderId="54" xfId="0" applyNumberFormat="1" applyFont="1" applyFill="1" applyBorder="1" applyAlignment="1" applyProtection="1">
      <alignment vertical="center" wrapText="1"/>
      <protection hidden="1"/>
    </xf>
    <xf numFmtId="0" fontId="0" fillId="0" borderId="47" xfId="0" applyBorder="1" applyAlignment="1" applyProtection="1">
      <alignment vertical="center" wrapText="1"/>
      <protection hidden="1"/>
    </xf>
    <xf numFmtId="0" fontId="0" fillId="0" borderId="55" xfId="0" applyBorder="1" applyAlignment="1" applyProtection="1">
      <alignment vertical="center" wrapText="1"/>
      <protection hidden="1"/>
    </xf>
    <xf numFmtId="164" fontId="4" fillId="0" borderId="4" xfId="0" applyNumberFormat="1" applyFont="1" applyBorder="1" applyAlignment="1" applyProtection="1">
      <alignment wrapText="1"/>
      <protection hidden="1"/>
    </xf>
    <xf numFmtId="0" fontId="0" fillId="0" borderId="6" xfId="0" applyBorder="1" applyAlignment="1" applyProtection="1">
      <alignment wrapText="1"/>
      <protection hidden="1"/>
    </xf>
    <xf numFmtId="0" fontId="0" fillId="0" borderId="8" xfId="0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4" fillId="0" borderId="16" xfId="0" applyNumberFormat="1" applyFont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vertical="center" wrapText="1"/>
      <protection hidden="1"/>
    </xf>
    <xf numFmtId="0" fontId="0" fillId="0" borderId="0" xfId="0" applyAlignment="1" applyProtection="1">
      <protection hidden="1"/>
    </xf>
    <xf numFmtId="0" fontId="40" fillId="0" borderId="18" xfId="0" applyFont="1" applyBorder="1" applyAlignment="1" applyProtection="1">
      <alignment horizontal="left"/>
      <protection hidden="1"/>
    </xf>
    <xf numFmtId="0" fontId="40" fillId="0" borderId="15" xfId="0" applyFont="1" applyBorder="1" applyAlignment="1" applyProtection="1">
      <alignment horizontal="left"/>
      <protection hidden="1"/>
    </xf>
    <xf numFmtId="0" fontId="40" fillId="0" borderId="7" xfId="0" applyFont="1" applyBorder="1" applyAlignment="1" applyProtection="1">
      <alignment horizontal="left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0" fontId="40" fillId="0" borderId="16" xfId="0" applyFont="1" applyBorder="1" applyAlignment="1" applyProtection="1">
      <alignment horizontal="left"/>
      <protection hidden="1"/>
    </xf>
    <xf numFmtId="0" fontId="40" fillId="0" borderId="0" xfId="0" applyFont="1" applyBorder="1" applyAlignment="1" applyProtection="1">
      <alignment horizontal="left"/>
      <protection hidden="1"/>
    </xf>
    <xf numFmtId="0" fontId="40" fillId="0" borderId="5" xfId="0" applyFont="1" applyBorder="1" applyAlignment="1" applyProtection="1">
      <alignment horizontal="left"/>
      <protection hidden="1"/>
    </xf>
    <xf numFmtId="49" fontId="40" fillId="0" borderId="2" xfId="0" applyNumberFormat="1" applyFont="1" applyBorder="1" applyAlignment="1" applyProtection="1">
      <alignment horizontal="center" vertical="center" wrapText="1"/>
      <protection hidden="1"/>
    </xf>
    <xf numFmtId="49" fontId="40" fillId="0" borderId="17" xfId="0" applyNumberFormat="1" applyFont="1" applyBorder="1" applyAlignment="1" applyProtection="1">
      <alignment horizontal="center" vertical="center" wrapText="1"/>
      <protection hidden="1"/>
    </xf>
    <xf numFmtId="49" fontId="40" fillId="0" borderId="3" xfId="0" applyNumberFormat="1" applyFont="1" applyBorder="1" applyAlignment="1" applyProtection="1">
      <alignment horizontal="center" vertical="center" wrapText="1"/>
      <protection hidden="1"/>
    </xf>
    <xf numFmtId="0" fontId="2" fillId="0" borderId="2" xfId="0" applyNumberFormat="1" applyFont="1" applyBorder="1" applyAlignment="1" applyProtection="1">
      <alignment wrapText="1"/>
      <protection hidden="1"/>
    </xf>
    <xf numFmtId="0" fontId="2" fillId="0" borderId="3" xfId="0" applyNumberFormat="1" applyFont="1" applyBorder="1" applyAlignment="1" applyProtection="1">
      <alignment wrapText="1"/>
      <protection hidden="1"/>
    </xf>
    <xf numFmtId="0" fontId="40" fillId="0" borderId="20" xfId="0" applyFont="1" applyBorder="1" applyAlignment="1" applyProtection="1">
      <alignment horizontal="left"/>
      <protection hidden="1"/>
    </xf>
    <xf numFmtId="0" fontId="40" fillId="0" borderId="19" xfId="0" applyFont="1" applyBorder="1" applyAlignment="1" applyProtection="1">
      <alignment horizontal="left"/>
      <protection hidden="1"/>
    </xf>
    <xf numFmtId="0" fontId="40" fillId="0" borderId="21" xfId="0" applyFont="1" applyBorder="1" applyAlignment="1" applyProtection="1">
      <alignment horizontal="left"/>
      <protection hidden="1"/>
    </xf>
    <xf numFmtId="164" fontId="4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0" fontId="2" fillId="0" borderId="2" xfId="0" applyNumberFormat="1" applyFont="1" applyBorder="1" applyAlignment="1" applyProtection="1">
      <alignment horizontal="left" wrapText="1" indent="1"/>
      <protection hidden="1"/>
    </xf>
    <xf numFmtId="0" fontId="2" fillId="0" borderId="3" xfId="0" applyNumberFormat="1" applyFont="1" applyBorder="1" applyAlignment="1" applyProtection="1">
      <alignment horizontal="left" wrapText="1" indent="1"/>
      <protection hidden="1"/>
    </xf>
    <xf numFmtId="0" fontId="49" fillId="3" borderId="0" xfId="0" applyFont="1" applyFill="1" applyAlignment="1" applyProtection="1">
      <alignment horizontal="center" vertical="center" wrapText="1"/>
      <protection hidden="1"/>
    </xf>
    <xf numFmtId="164" fontId="38" fillId="3" borderId="0" xfId="0" applyNumberFormat="1" applyFont="1" applyFill="1" applyAlignment="1" applyProtection="1">
      <alignment horizontal="center" vertical="center" wrapText="1"/>
      <protection hidden="1"/>
    </xf>
    <xf numFmtId="0" fontId="2" fillId="0" borderId="19" xfId="0" applyNumberFormat="1" applyFont="1" applyFill="1" applyBorder="1" applyAlignment="1" applyProtection="1">
      <alignment horizontal="left" wrapText="1"/>
      <protection hidden="1"/>
    </xf>
    <xf numFmtId="0" fontId="0" fillId="0" borderId="19" xfId="0" applyNumberFormat="1" applyBorder="1" applyAlignment="1" applyProtection="1">
      <alignment horizontal="left" wrapText="1"/>
      <protection hidden="1"/>
    </xf>
    <xf numFmtId="0" fontId="0" fillId="0" borderId="21" xfId="0" applyNumberFormat="1" applyBorder="1" applyAlignment="1" applyProtection="1">
      <alignment horizontal="left" wrapText="1"/>
      <protection hidden="1"/>
    </xf>
    <xf numFmtId="1" fontId="2" fillId="0" borderId="42" xfId="0" applyNumberFormat="1" applyFont="1" applyBorder="1" applyAlignment="1" applyProtection="1">
      <alignment horizontal="left" wrapText="1" indent="1"/>
      <protection hidden="1"/>
    </xf>
    <xf numFmtId="1" fontId="2" fillId="0" borderId="1" xfId="0" applyNumberFormat="1" applyFont="1" applyBorder="1" applyAlignment="1" applyProtection="1">
      <alignment horizontal="left" wrapText="1" indent="1"/>
      <protection hidden="1"/>
    </xf>
    <xf numFmtId="1" fontId="2" fillId="0" borderId="2" xfId="0" applyNumberFormat="1" applyFont="1" applyBorder="1" applyAlignment="1" applyProtection="1">
      <alignment horizontal="left" wrapText="1" indent="1"/>
      <protection hidden="1"/>
    </xf>
    <xf numFmtId="1" fontId="2" fillId="0" borderId="43" xfId="0" applyNumberFormat="1" applyFont="1" applyBorder="1" applyAlignment="1" applyProtection="1">
      <alignment horizontal="left" wrapText="1" indent="1"/>
      <protection hidden="1"/>
    </xf>
    <xf numFmtId="0" fontId="44" fillId="0" borderId="2" xfId="0" applyNumberFormat="1" applyFont="1" applyFill="1" applyBorder="1" applyAlignment="1" applyProtection="1">
      <alignment horizontal="right"/>
      <protection hidden="1"/>
    </xf>
    <xf numFmtId="0" fontId="45" fillId="0" borderId="3" xfId="0" applyNumberFormat="1" applyFont="1" applyFill="1" applyBorder="1" applyAlignment="1" applyProtection="1">
      <alignment horizontal="right"/>
      <protection hidden="1"/>
    </xf>
    <xf numFmtId="0" fontId="44" fillId="0" borderId="2" xfId="0" applyNumberFormat="1" applyFont="1" applyBorder="1" applyAlignment="1" applyProtection="1">
      <alignment horizontal="left" wrapText="1"/>
      <protection hidden="1"/>
    </xf>
    <xf numFmtId="0" fontId="44" fillId="0" borderId="3" xfId="0" applyNumberFormat="1" applyFont="1" applyBorder="1" applyAlignment="1" applyProtection="1">
      <alignment horizontal="left" wrapText="1"/>
      <protection hidden="1"/>
    </xf>
    <xf numFmtId="0" fontId="2" fillId="0" borderId="2" xfId="0" applyNumberFormat="1" applyFont="1" applyFill="1" applyBorder="1" applyAlignment="1" applyProtection="1">
      <alignment horizontal="left" wrapText="1" indent="1"/>
      <protection hidden="1"/>
    </xf>
    <xf numFmtId="0" fontId="0" fillId="0" borderId="17" xfId="0" applyNumberFormat="1" applyBorder="1" applyAlignment="1" applyProtection="1">
      <alignment horizontal="left" wrapText="1" indent="1"/>
      <protection hidden="1"/>
    </xf>
    <xf numFmtId="0" fontId="0" fillId="0" borderId="3" xfId="0" applyNumberFormat="1" applyBorder="1" applyAlignment="1" applyProtection="1">
      <alignment horizontal="left" wrapText="1" indent="1"/>
      <protection hidden="1"/>
    </xf>
    <xf numFmtId="0" fontId="2" fillId="0" borderId="20" xfId="0" applyNumberFormat="1" applyFont="1" applyFill="1" applyBorder="1" applyAlignment="1" applyProtection="1">
      <alignment horizontal="left" wrapText="1"/>
      <protection hidden="1"/>
    </xf>
    <xf numFmtId="164" fontId="4" fillId="5" borderId="15" xfId="0" applyNumberFormat="1" applyFont="1" applyFill="1" applyBorder="1" applyAlignment="1" applyProtection="1">
      <alignment horizontal="center"/>
      <protection hidden="1"/>
    </xf>
    <xf numFmtId="1" fontId="40" fillId="0" borderId="2" xfId="0" applyNumberFormat="1" applyFont="1" applyBorder="1" applyAlignment="1" applyProtection="1">
      <alignment wrapText="1"/>
      <protection hidden="1"/>
    </xf>
    <xf numFmtId="1" fontId="45" fillId="0" borderId="17" xfId="0" applyNumberFormat="1" applyFont="1" applyBorder="1" applyAlignment="1" applyProtection="1">
      <alignment wrapText="1"/>
      <protection hidden="1"/>
    </xf>
    <xf numFmtId="0" fontId="38" fillId="4" borderId="0" xfId="0" applyFont="1" applyFill="1" applyBorder="1" applyAlignment="1" applyProtection="1">
      <alignment horizontal="center" wrapText="1"/>
      <protection hidden="1"/>
    </xf>
    <xf numFmtId="164" fontId="4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0" fontId="2" fillId="0" borderId="16" xfId="0" applyNumberFormat="1" applyFont="1" applyBorder="1" applyAlignment="1" applyProtection="1">
      <alignment horizontal="left" wrapText="1" indent="1"/>
      <protection hidden="1"/>
    </xf>
    <xf numFmtId="0" fontId="0" fillId="0" borderId="0" xfId="0" applyNumberFormat="1" applyBorder="1" applyAlignment="1" applyProtection="1">
      <alignment horizontal="left" wrapText="1" indent="1"/>
      <protection hidden="1"/>
    </xf>
    <xf numFmtId="0" fontId="0" fillId="0" borderId="5" xfId="0" applyNumberFormat="1" applyBorder="1" applyAlignment="1" applyProtection="1">
      <alignment horizontal="left" wrapText="1" indent="1"/>
      <protection hidden="1"/>
    </xf>
    <xf numFmtId="0" fontId="2" fillId="0" borderId="17" xfId="0" applyNumberFormat="1" applyFont="1" applyFill="1" applyBorder="1" applyAlignment="1" applyProtection="1">
      <alignment horizontal="left" wrapText="1"/>
      <protection hidden="1"/>
    </xf>
    <xf numFmtId="0" fontId="0" fillId="0" borderId="17" xfId="0" applyNumberFormat="1" applyBorder="1" applyAlignment="1" applyProtection="1">
      <alignment horizontal="left" wrapText="1"/>
      <protection hidden="1"/>
    </xf>
    <xf numFmtId="0" fontId="0" fillId="0" borderId="3" xfId="0" applyNumberFormat="1" applyBorder="1" applyAlignment="1" applyProtection="1">
      <alignment horizontal="left" wrapText="1"/>
      <protection hidden="1"/>
    </xf>
    <xf numFmtId="164" fontId="4" fillId="0" borderId="16" xfId="0" applyNumberFormat="1" applyFont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5" xfId="0" applyBorder="1" applyAlignment="1" applyProtection="1">
      <alignment vertical="center" wrapText="1"/>
      <protection hidden="1"/>
    </xf>
    <xf numFmtId="0" fontId="0" fillId="0" borderId="16" xfId="0" applyBorder="1" applyAlignment="1" applyProtection="1">
      <alignment vertical="center" wrapText="1"/>
      <protection hidden="1"/>
    </xf>
    <xf numFmtId="164" fontId="7" fillId="5" borderId="0" xfId="0" applyNumberFormat="1" applyFont="1" applyFill="1" applyBorder="1" applyAlignment="1" applyProtection="1">
      <alignment vertical="center" wrapText="1"/>
      <protection hidden="1"/>
    </xf>
    <xf numFmtId="164" fontId="7" fillId="5" borderId="15" xfId="0" applyNumberFormat="1" applyFont="1" applyFill="1" applyBorder="1" applyAlignment="1" applyProtection="1">
      <alignment vertical="center" wrapText="1"/>
      <protection hidden="1"/>
    </xf>
    <xf numFmtId="164" fontId="0" fillId="5" borderId="15" xfId="0" applyNumberFormat="1" applyFill="1" applyBorder="1" applyAlignment="1" applyProtection="1">
      <alignment vertical="center" wrapText="1"/>
      <protection hidden="1"/>
    </xf>
    <xf numFmtId="164" fontId="4" fillId="5" borderId="15" xfId="0" applyNumberFormat="1" applyFont="1" applyFill="1" applyBorder="1" applyAlignment="1" applyProtection="1">
      <alignment vertical="center" wrapText="1"/>
      <protection hidden="1"/>
    </xf>
    <xf numFmtId="164" fontId="7" fillId="0" borderId="16" xfId="0" applyNumberFormat="1" applyFont="1" applyBorder="1" applyAlignment="1" applyProtection="1">
      <alignment vertical="center" wrapText="1"/>
      <protection hidden="1"/>
    </xf>
    <xf numFmtId="164" fontId="4" fillId="0" borderId="18" xfId="0" applyNumberFormat="1" applyFont="1" applyBorder="1" applyAlignment="1" applyProtection="1">
      <alignment horizontal="right" wrapText="1" indent="1"/>
      <protection hidden="1"/>
    </xf>
    <xf numFmtId="0" fontId="0" fillId="0" borderId="15" xfId="0" applyBorder="1" applyAlignment="1" applyProtection="1">
      <alignment horizontal="right" wrapText="1" indent="1"/>
      <protection hidden="1"/>
    </xf>
    <xf numFmtId="0" fontId="0" fillId="0" borderId="7" xfId="0" applyBorder="1" applyAlignment="1" applyProtection="1">
      <alignment horizontal="right" wrapText="1" indent="1"/>
      <protection hidden="1"/>
    </xf>
    <xf numFmtId="164" fontId="3" fillId="4" borderId="16" xfId="0" applyNumberFormat="1" applyFont="1" applyFill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2"/>
      <protection hidden="1"/>
    </xf>
    <xf numFmtId="164" fontId="4" fillId="5" borderId="5" xfId="0" applyNumberFormat="1" applyFont="1" applyFill="1" applyBorder="1" applyAlignment="1" applyProtection="1">
      <alignment horizontal="left" vertical="center" wrapText="1" indent="2"/>
      <protection hidden="1"/>
    </xf>
    <xf numFmtId="0" fontId="0" fillId="0" borderId="16" xfId="0" applyBorder="1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14" fontId="2" fillId="0" borderId="2" xfId="0" applyNumberFormat="1" applyFont="1" applyBorder="1" applyAlignment="1" applyProtection="1">
      <alignment horizontal="center" wrapText="1"/>
      <protection hidden="1"/>
    </xf>
    <xf numFmtId="14" fontId="0" fillId="0" borderId="3" xfId="0" applyNumberFormat="1" applyBorder="1" applyAlignment="1" applyProtection="1">
      <alignment horizontal="center" wrapText="1"/>
      <protection hidden="1"/>
    </xf>
    <xf numFmtId="164" fontId="4" fillId="0" borderId="11" xfId="0" applyNumberFormat="1" applyFont="1" applyBorder="1" applyAlignment="1" applyProtection="1">
      <alignment horizontal="center"/>
      <protection hidden="1"/>
    </xf>
    <xf numFmtId="164" fontId="22" fillId="0" borderId="16" xfId="0" applyNumberFormat="1" applyFont="1" applyBorder="1" applyAlignment="1" applyProtection="1">
      <alignment wrapText="1"/>
      <protection hidden="1"/>
    </xf>
    <xf numFmtId="164" fontId="4" fillId="0" borderId="11" xfId="0" applyNumberFormat="1" applyFont="1" applyBorder="1" applyAlignment="1" applyProtection="1">
      <protection hidden="1"/>
    </xf>
    <xf numFmtId="0" fontId="0" fillId="0" borderId="11" xfId="0" applyBorder="1" applyAlignment="1" applyProtection="1">
      <protection hidden="1"/>
    </xf>
    <xf numFmtId="0" fontId="0" fillId="0" borderId="27" xfId="0" applyBorder="1" applyAlignment="1" applyProtection="1">
      <protection hidden="1"/>
    </xf>
    <xf numFmtId="0" fontId="41" fillId="0" borderId="20" xfId="0" applyFont="1" applyBorder="1" applyAlignment="1" applyProtection="1">
      <alignment horizontal="left"/>
      <protection hidden="1"/>
    </xf>
    <xf numFmtId="0" fontId="41" fillId="0" borderId="19" xfId="0" applyFont="1" applyBorder="1" applyAlignment="1" applyProtection="1">
      <alignment horizontal="left"/>
      <protection hidden="1"/>
    </xf>
    <xf numFmtId="0" fontId="41" fillId="0" borderId="21" xfId="0" applyFont="1" applyBorder="1" applyAlignment="1" applyProtection="1">
      <alignment horizontal="left"/>
      <protection hidden="1"/>
    </xf>
    <xf numFmtId="164" fontId="4" fillId="5" borderId="0" xfId="0" applyNumberFormat="1" applyFont="1" applyFill="1" applyBorder="1" applyAlignment="1" applyProtection="1">
      <alignment horizontal="center" wrapText="1"/>
      <protection hidden="1"/>
    </xf>
    <xf numFmtId="164" fontId="4" fillId="0" borderId="2" xfId="0" applyNumberFormat="1" applyFont="1" applyFill="1" applyBorder="1" applyAlignment="1" applyProtection="1">
      <alignment vertical="center" wrapText="1"/>
      <protection hidden="1"/>
    </xf>
    <xf numFmtId="164" fontId="0" fillId="0" borderId="3" xfId="0" applyNumberFormat="1" applyBorder="1" applyAlignment="1" applyProtection="1">
      <alignment vertical="center" wrapText="1"/>
      <protection hidden="1"/>
    </xf>
    <xf numFmtId="164" fontId="4" fillId="0" borderId="2" xfId="0" applyNumberFormat="1" applyFont="1" applyBorder="1" applyAlignment="1" applyProtection="1">
      <alignment wrapText="1"/>
      <protection hidden="1"/>
    </xf>
    <xf numFmtId="164" fontId="0" fillId="0" borderId="3" xfId="0" applyNumberFormat="1" applyBorder="1" applyAlignment="1" applyProtection="1">
      <alignment wrapText="1"/>
      <protection hidden="1"/>
    </xf>
    <xf numFmtId="0" fontId="41" fillId="0" borderId="16" xfId="0" applyFont="1" applyBorder="1" applyAlignment="1" applyProtection="1">
      <alignment horizontal="left"/>
      <protection hidden="1"/>
    </xf>
    <xf numFmtId="0" fontId="41" fillId="0" borderId="0" xfId="0" applyFont="1" applyBorder="1" applyAlignment="1" applyProtection="1">
      <alignment horizontal="left"/>
      <protection hidden="1"/>
    </xf>
    <xf numFmtId="0" fontId="41" fillId="0" borderId="5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right" wrapText="1" indent="1"/>
      <protection hidden="1"/>
    </xf>
    <xf numFmtId="167" fontId="46" fillId="0" borderId="2" xfId="0" applyNumberFormat="1" applyFont="1" applyBorder="1" applyAlignment="1" applyProtection="1">
      <alignment horizontal="right" wrapText="1"/>
      <protection hidden="1"/>
    </xf>
    <xf numFmtId="167" fontId="47" fillId="0" borderId="3" xfId="0" applyNumberFormat="1" applyFont="1" applyBorder="1" applyAlignment="1" applyProtection="1">
      <alignment horizontal="right" wrapText="1"/>
      <protection hidden="1"/>
    </xf>
    <xf numFmtId="164" fontId="7" fillId="5" borderId="2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0" fillId="0" borderId="15" xfId="0" applyBorder="1" applyAlignment="1" applyProtection="1">
      <alignment wrapText="1"/>
      <protection hidden="1"/>
    </xf>
    <xf numFmtId="164" fontId="7" fillId="8" borderId="16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Alignment="1" applyProtection="1">
      <alignment horizontal="left" wrapText="1" indent="1"/>
      <protection hidden="1"/>
    </xf>
    <xf numFmtId="164" fontId="4" fillId="5" borderId="2" xfId="0" applyNumberFormat="1" applyFont="1" applyFill="1" applyBorder="1" applyAlignment="1" applyProtection="1">
      <protection hidden="1"/>
    </xf>
    <xf numFmtId="0" fontId="0" fillId="0" borderId="17" xfId="0" applyBorder="1" applyAlignment="1" applyProtection="1">
      <protection hidden="1"/>
    </xf>
    <xf numFmtId="0" fontId="0" fillId="0" borderId="3" xfId="0" applyBorder="1" applyAlignment="1" applyProtection="1">
      <protection hidden="1"/>
    </xf>
    <xf numFmtId="0" fontId="41" fillId="0" borderId="15" xfId="0" applyFont="1" applyFill="1" applyBorder="1" applyAlignment="1" applyProtection="1">
      <alignment horizontal="left"/>
      <protection hidden="1"/>
    </xf>
    <xf numFmtId="0" fontId="41" fillId="0" borderId="7" xfId="0" applyFont="1" applyFill="1" applyBorder="1" applyAlignment="1" applyProtection="1">
      <alignment horizontal="left"/>
      <protection hidden="1"/>
    </xf>
    <xf numFmtId="0" fontId="41" fillId="0" borderId="18" xfId="0" applyFont="1" applyBorder="1" applyAlignment="1" applyProtection="1">
      <alignment horizontal="left"/>
      <protection hidden="1"/>
    </xf>
    <xf numFmtId="0" fontId="41" fillId="0" borderId="15" xfId="0" applyFont="1" applyBorder="1" applyAlignment="1" applyProtection="1">
      <alignment horizontal="left"/>
      <protection hidden="1"/>
    </xf>
    <xf numFmtId="164" fontId="19" fillId="3" borderId="0" xfId="0" applyNumberFormat="1" applyFont="1" applyFill="1" applyAlignment="1" applyProtection="1">
      <alignment wrapText="1"/>
      <protection hidden="1"/>
    </xf>
    <xf numFmtId="164" fontId="19" fillId="3" borderId="50" xfId="0" applyNumberFormat="1" applyFont="1" applyFill="1" applyBorder="1" applyAlignment="1" applyProtection="1">
      <alignment wrapText="1"/>
      <protection hidden="1"/>
    </xf>
    <xf numFmtId="164" fontId="18" fillId="0" borderId="51" xfId="0" applyNumberFormat="1" applyFont="1" applyBorder="1" applyAlignment="1" applyProtection="1">
      <alignment horizontal="center" vertical="center" wrapText="1"/>
      <protection hidden="1"/>
    </xf>
    <xf numFmtId="164" fontId="18" fillId="0" borderId="52" xfId="0" applyNumberFormat="1" applyFont="1" applyBorder="1" applyAlignment="1" applyProtection="1">
      <alignment horizontal="center" vertical="center" wrapText="1"/>
      <protection hidden="1"/>
    </xf>
    <xf numFmtId="164" fontId="19" fillId="3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right" wrapText="1" indent="2"/>
      <protection hidden="1"/>
    </xf>
    <xf numFmtId="0" fontId="2" fillId="0" borderId="2" xfId="0" applyNumberFormat="1" applyFont="1" applyBorder="1" applyAlignment="1" applyProtection="1">
      <alignment horizontal="center" wrapText="1"/>
      <protection hidden="1"/>
    </xf>
    <xf numFmtId="0" fontId="2" fillId="0" borderId="17" xfId="0" applyNumberFormat="1" applyFont="1" applyBorder="1" applyAlignment="1" applyProtection="1">
      <alignment horizontal="center" wrapText="1"/>
      <protection hidden="1"/>
    </xf>
    <xf numFmtId="0" fontId="2" fillId="0" borderId="3" xfId="0" applyNumberFormat="1" applyFont="1" applyBorder="1" applyAlignment="1" applyProtection="1">
      <alignment horizontal="center" wrapText="1"/>
      <protection hidden="1"/>
    </xf>
    <xf numFmtId="0" fontId="2" fillId="0" borderId="1" xfId="0" applyNumberFormat="1" applyFont="1" applyBorder="1" applyAlignment="1" applyProtection="1">
      <alignment wrapText="1"/>
      <protection hidden="1"/>
    </xf>
    <xf numFmtId="0" fontId="0" fillId="0" borderId="1" xfId="0" applyNumberFormat="1" applyBorder="1" applyAlignment="1" applyProtection="1">
      <alignment wrapText="1"/>
      <protection hidden="1"/>
    </xf>
    <xf numFmtId="164" fontId="7" fillId="12" borderId="0" xfId="0" applyNumberFormat="1" applyFont="1" applyFill="1" applyAlignment="1" applyProtection="1">
      <alignment horizontal="left" vertical="center" wrapText="1" indent="1"/>
      <protection hidden="1"/>
    </xf>
    <xf numFmtId="164" fontId="7" fillId="0" borderId="2" xfId="0" applyNumberFormat="1" applyFont="1" applyBorder="1" applyAlignment="1" applyProtection="1">
      <alignment horizontal="center" vertical="center" wrapText="1"/>
      <protection hidden="1"/>
    </xf>
    <xf numFmtId="164" fontId="7" fillId="0" borderId="49" xfId="0" applyNumberFormat="1" applyFont="1" applyBorder="1" applyAlignment="1" applyProtection="1">
      <alignment horizontal="center" vertical="center" wrapText="1"/>
      <protection hidden="1"/>
    </xf>
    <xf numFmtId="164" fontId="16" fillId="0" borderId="9" xfId="0" applyNumberFormat="1" applyFont="1" applyBorder="1" applyAlignment="1" applyProtection="1">
      <alignment horizontal="center" vertical="center" wrapText="1"/>
      <protection hidden="1"/>
    </xf>
    <xf numFmtId="164" fontId="4" fillId="0" borderId="3" xfId="0" applyNumberFormat="1" applyFont="1" applyBorder="1" applyAlignment="1" applyProtection="1">
      <alignment horizontal="center" vertical="center" wrapText="1"/>
      <protection hidden="1"/>
    </xf>
    <xf numFmtId="164" fontId="4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5" borderId="1" xfId="0" applyNumberFormat="1" applyFont="1" applyFill="1" applyBorder="1" applyAlignment="1" applyProtection="1">
      <alignment wrapText="1"/>
      <protection hidden="1"/>
    </xf>
    <xf numFmtId="164" fontId="2" fillId="5" borderId="1" xfId="0" applyNumberFormat="1" applyFont="1" applyFill="1" applyBorder="1" applyAlignment="1" applyProtection="1">
      <alignment vertical="center" wrapText="1"/>
      <protection hidden="1"/>
    </xf>
    <xf numFmtId="0" fontId="4" fillId="5" borderId="0" xfId="0" applyNumberFormat="1" applyFont="1" applyFill="1" applyAlignment="1" applyProtection="1">
      <alignment wrapText="1"/>
      <protection hidden="1"/>
    </xf>
    <xf numFmtId="164" fontId="2" fillId="0" borderId="11" xfId="0" applyNumberFormat="1" applyFont="1" applyBorder="1" applyAlignment="1" applyProtection="1">
      <protection hidden="1"/>
    </xf>
    <xf numFmtId="164" fontId="2" fillId="0" borderId="0" xfId="0" applyNumberFormat="1" applyFont="1" applyAlignment="1" applyProtection="1">
      <protection hidden="1"/>
    </xf>
    <xf numFmtId="1" fontId="2" fillId="0" borderId="37" xfId="0" applyNumberFormat="1" applyFont="1" applyBorder="1" applyAlignment="1" applyProtection="1">
      <alignment horizontal="left" indent="1"/>
      <protection hidden="1"/>
    </xf>
    <xf numFmtId="1" fontId="0" fillId="0" borderId="38" xfId="0" applyNumberFormat="1" applyBorder="1" applyAlignment="1" applyProtection="1">
      <alignment horizontal="left" indent="1"/>
      <protection hidden="1"/>
    </xf>
    <xf numFmtId="1" fontId="2" fillId="0" borderId="39" xfId="0" applyNumberFormat="1" applyFont="1" applyBorder="1" applyAlignment="1" applyProtection="1">
      <alignment horizontal="center"/>
      <protection hidden="1"/>
    </xf>
    <xf numFmtId="1" fontId="2" fillId="0" borderId="16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Alignment="1" applyProtection="1">
      <protection hidden="1"/>
    </xf>
    <xf numFmtId="14" fontId="2" fillId="0" borderId="1" xfId="0" applyNumberFormat="1" applyFont="1" applyBorder="1" applyAlignment="1" applyProtection="1">
      <alignment horizontal="center" vertical="center" wrapText="1"/>
      <protection hidden="1"/>
    </xf>
    <xf numFmtId="164" fontId="5" fillId="5" borderId="0" xfId="0" applyNumberFormat="1" applyFont="1" applyFill="1" applyAlignment="1" applyProtection="1">
      <alignment wrapText="1"/>
      <protection hidden="1"/>
    </xf>
    <xf numFmtId="164" fontId="2" fillId="7" borderId="0" xfId="0" applyNumberFormat="1" applyFont="1" applyFill="1" applyAlignment="1" applyProtection="1">
      <protection hidden="1"/>
    </xf>
    <xf numFmtId="164" fontId="0" fillId="0" borderId="0" xfId="0" applyNumberFormat="1" applyAlignment="1" applyProtection="1">
      <protection hidden="1"/>
    </xf>
    <xf numFmtId="164" fontId="15" fillId="3" borderId="0" xfId="0" applyNumberFormat="1" applyFont="1" applyFill="1" applyAlignment="1" applyProtection="1">
      <alignment horizontal="left" vertical="center" wrapText="1" indent="1"/>
      <protection hidden="1"/>
    </xf>
    <xf numFmtId="164" fontId="3" fillId="3" borderId="0" xfId="0" applyNumberFormat="1" applyFont="1" applyFill="1" applyAlignment="1" applyProtection="1">
      <alignment horizontal="left" vertical="center" wrapText="1" indent="1"/>
      <protection hidden="1"/>
    </xf>
    <xf numFmtId="164" fontId="4" fillId="0" borderId="20" xfId="0" applyNumberFormat="1" applyFont="1" applyBorder="1" applyAlignment="1" applyProtection="1">
      <alignment wrapText="1"/>
      <protection hidden="1"/>
    </xf>
    <xf numFmtId="164" fontId="0" fillId="0" borderId="21" xfId="0" applyNumberFormat="1" applyBorder="1" applyAlignment="1" applyProtection="1">
      <alignment wrapText="1"/>
      <protection hidden="1"/>
    </xf>
    <xf numFmtId="164" fontId="0" fillId="0" borderId="16" xfId="0" applyNumberFormat="1" applyBorder="1" applyAlignment="1" applyProtection="1">
      <alignment wrapText="1"/>
      <protection hidden="1"/>
    </xf>
    <xf numFmtId="164" fontId="0" fillId="0" borderId="5" xfId="0" applyNumberFormat="1" applyBorder="1" applyAlignment="1" applyProtection="1">
      <alignment wrapText="1"/>
      <protection hidden="1"/>
    </xf>
    <xf numFmtId="164" fontId="7" fillId="0" borderId="4" xfId="0" applyNumberFormat="1" applyFont="1" applyBorder="1" applyAlignment="1" applyProtection="1">
      <alignment wrapText="1"/>
      <protection hidden="1"/>
    </xf>
    <xf numFmtId="164" fontId="4" fillId="0" borderId="6" xfId="0" applyNumberFormat="1" applyFont="1" applyBorder="1" applyAlignment="1" applyProtection="1">
      <alignment wrapText="1"/>
      <protection hidden="1"/>
    </xf>
    <xf numFmtId="164" fontId="0" fillId="0" borderId="4" xfId="0" applyNumberFormat="1" applyBorder="1" applyAlignment="1" applyProtection="1">
      <alignment wrapText="1"/>
      <protection hidden="1"/>
    </xf>
    <xf numFmtId="164" fontId="0" fillId="0" borderId="6" xfId="0" applyNumberForma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wrapText="1"/>
      <protection hidden="1"/>
    </xf>
    <xf numFmtId="164" fontId="4" fillId="0" borderId="8" xfId="0" applyNumberFormat="1" applyFont="1" applyBorder="1" applyAlignment="1" applyProtection="1">
      <alignment horizontal="center" wrapText="1"/>
      <protection hidden="1"/>
    </xf>
    <xf numFmtId="164" fontId="4" fillId="0" borderId="6" xfId="0" applyNumberFormat="1" applyFont="1" applyBorder="1" applyAlignment="1" applyProtection="1">
      <alignment horizontal="center" wrapText="1"/>
      <protection hidden="1"/>
    </xf>
    <xf numFmtId="164" fontId="4" fillId="0" borderId="18" xfId="0" applyNumberFormat="1" applyFont="1" applyBorder="1" applyAlignment="1" applyProtection="1">
      <alignment horizontal="center" wrapText="1"/>
      <protection hidden="1"/>
    </xf>
    <xf numFmtId="164" fontId="4" fillId="0" borderId="7" xfId="0" applyNumberFormat="1" applyFont="1" applyBorder="1" applyAlignment="1" applyProtection="1">
      <alignment horizontal="center" wrapText="1"/>
      <protection hidden="1"/>
    </xf>
    <xf numFmtId="164" fontId="4" fillId="8" borderId="8" xfId="0" applyNumberFormat="1" applyFont="1" applyFill="1" applyBorder="1" applyAlignment="1" applyProtection="1">
      <alignment horizontal="center" wrapText="1"/>
      <protection hidden="1"/>
    </xf>
    <xf numFmtId="164" fontId="1" fillId="8" borderId="8" xfId="0" applyNumberFormat="1" applyFont="1" applyFill="1" applyBorder="1" applyAlignment="1" applyProtection="1">
      <alignment horizontal="center" wrapText="1"/>
      <protection hidden="1"/>
    </xf>
    <xf numFmtId="1" fontId="2" fillId="0" borderId="20" xfId="0" applyNumberFormat="1" applyFont="1" applyBorder="1" applyAlignment="1" applyProtection="1">
      <alignment horizontal="center"/>
      <protection hidden="1"/>
    </xf>
    <xf numFmtId="164" fontId="2" fillId="0" borderId="19" xfId="0" applyNumberFormat="1" applyFont="1" applyBorder="1" applyAlignment="1" applyProtection="1">
      <protection hidden="1"/>
    </xf>
    <xf numFmtId="164" fontId="2" fillId="8" borderId="19" xfId="0" applyNumberFormat="1" applyFont="1" applyFill="1" applyBorder="1" applyAlignment="1" applyProtection="1">
      <protection hidden="1"/>
    </xf>
    <xf numFmtId="164" fontId="2" fillId="8" borderId="0" xfId="0" applyNumberFormat="1" applyFont="1" applyFill="1" applyBorder="1" applyAlignment="1" applyProtection="1">
      <protection hidden="1"/>
    </xf>
    <xf numFmtId="164" fontId="2" fillId="8" borderId="0" xfId="0" applyNumberFormat="1" applyFont="1" applyFill="1" applyAlignment="1" applyProtection="1">
      <protection hidden="1"/>
    </xf>
    <xf numFmtId="164" fontId="2" fillId="8" borderId="11" xfId="0" applyNumberFormat="1" applyFont="1" applyFill="1" applyBorder="1" applyAlignment="1" applyProtection="1">
      <protection hidden="1"/>
    </xf>
    <xf numFmtId="164" fontId="15" fillId="3" borderId="0" xfId="0" applyNumberFormat="1" applyFont="1" applyFill="1" applyAlignment="1" applyProtection="1">
      <alignment vertical="center" wrapText="1"/>
      <protection hidden="1"/>
    </xf>
    <xf numFmtId="164" fontId="7" fillId="5" borderId="1" xfId="0" applyNumberFormat="1" applyFont="1" applyFill="1" applyBorder="1" applyAlignment="1" applyProtection="1">
      <alignment horizontal="center" wrapText="1"/>
      <protection hidden="1"/>
    </xf>
    <xf numFmtId="164" fontId="4" fillId="12" borderId="0" xfId="0" applyNumberFormat="1" applyFont="1" applyFill="1" applyAlignment="1" applyProtection="1">
      <alignment horizontal="center" vertical="center" wrapText="1"/>
      <protection hidden="1"/>
    </xf>
    <xf numFmtId="164" fontId="5" fillId="12" borderId="0" xfId="0" applyNumberFormat="1" applyFont="1" applyFill="1" applyAlignment="1" applyProtection="1">
      <alignment horizontal="center" vertical="center" wrapText="1"/>
      <protection hidden="1"/>
    </xf>
    <xf numFmtId="164" fontId="2" fillId="5" borderId="0" xfId="0" applyNumberFormat="1" applyFont="1" applyFill="1" applyAlignment="1" applyProtection="1">
      <protection hidden="1"/>
    </xf>
    <xf numFmtId="164" fontId="2" fillId="0" borderId="1" xfId="0" applyNumberFormat="1" applyFont="1" applyBorder="1" applyAlignment="1" applyProtection="1">
      <alignment wrapText="1"/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2" fillId="0" borderId="1" xfId="0" applyNumberFormat="1" applyFont="1" applyBorder="1" applyAlignment="1" applyProtection="1">
      <alignment horizontal="center" vertical="center" wrapText="1"/>
      <protection hidden="1"/>
    </xf>
    <xf numFmtId="164" fontId="17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5" borderId="0" xfId="0" applyNumberFormat="1" applyFont="1" applyFill="1" applyAlignment="1" applyProtection="1">
      <alignment horizontal="center" vertical="center" wrapText="1"/>
      <protection hidden="1"/>
    </xf>
    <xf numFmtId="164" fontId="0" fillId="5" borderId="0" xfId="0" applyNumberFormat="1" applyFill="1" applyAlignment="1" applyProtection="1">
      <alignment horizontal="center" vertical="center" wrapText="1"/>
      <protection hidden="1"/>
    </xf>
    <xf numFmtId="164" fontId="0" fillId="5" borderId="5" xfId="0" applyNumberFormat="1" applyFill="1" applyBorder="1" applyAlignment="1" applyProtection="1">
      <alignment horizontal="center" vertical="center" wrapText="1"/>
      <protection hidden="1"/>
    </xf>
    <xf numFmtId="164" fontId="0" fillId="5" borderId="16" xfId="0" applyNumberFormat="1" applyFill="1" applyBorder="1" applyAlignment="1" applyProtection="1">
      <alignment horizontal="center" vertical="center" wrapText="1"/>
      <protection hidden="1"/>
    </xf>
    <xf numFmtId="164" fontId="4" fillId="5" borderId="1" xfId="0" applyNumberFormat="1" applyFont="1" applyFill="1" applyBorder="1" applyAlignment="1" applyProtection="1">
      <alignment horizontal="center" wrapText="1"/>
      <protection hidden="1"/>
    </xf>
    <xf numFmtId="164" fontId="2" fillId="7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7" borderId="0" xfId="0" applyNumberFormat="1" applyFont="1" applyFill="1" applyAlignment="1" applyProtection="1">
      <alignment horizontal="center" vertical="center" wrapText="1"/>
      <protection hidden="1"/>
    </xf>
    <xf numFmtId="164" fontId="0" fillId="7" borderId="0" xfId="0" applyNumberFormat="1" applyFill="1" applyAlignment="1" applyProtection="1">
      <alignment horizontal="center" vertical="center" wrapText="1"/>
      <protection hidden="1"/>
    </xf>
    <xf numFmtId="164" fontId="0" fillId="7" borderId="5" xfId="0" applyNumberFormat="1" applyFill="1" applyBorder="1" applyAlignment="1" applyProtection="1">
      <alignment horizontal="center" vertical="center" wrapText="1"/>
      <protection hidden="1"/>
    </xf>
    <xf numFmtId="164" fontId="0" fillId="7" borderId="16" xfId="0" applyNumberFormat="1" applyFill="1" applyBorder="1" applyAlignment="1" applyProtection="1">
      <alignment horizontal="center" vertical="center" wrapText="1"/>
      <protection hidden="1"/>
    </xf>
    <xf numFmtId="164" fontId="2" fillId="5" borderId="16" xfId="0" applyNumberFormat="1" applyFont="1" applyFill="1" applyBorder="1" applyAlignment="1" applyProtection="1">
      <alignment horizontal="center" vertical="center" wrapText="1"/>
      <protection hidden="1"/>
    </xf>
    <xf numFmtId="164" fontId="2" fillId="2" borderId="16" xfId="0" applyNumberFormat="1" applyFont="1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164" fontId="4" fillId="0" borderId="46" xfId="0" applyNumberFormat="1" applyFont="1" applyBorder="1" applyAlignment="1" applyProtection="1">
      <alignment horizontal="left" wrapText="1" indent="1"/>
      <protection hidden="1"/>
    </xf>
    <xf numFmtId="164" fontId="5" fillId="0" borderId="47" xfId="0" applyNumberFormat="1" applyFont="1" applyBorder="1" applyAlignment="1" applyProtection="1">
      <alignment horizontal="left" wrapText="1" indent="1"/>
      <protection hidden="1"/>
    </xf>
    <xf numFmtId="164" fontId="5" fillId="0" borderId="48" xfId="0" applyNumberFormat="1" applyFont="1" applyBorder="1" applyAlignment="1" applyProtection="1">
      <alignment horizontal="left" wrapText="1" indent="1"/>
      <protection hidden="1"/>
    </xf>
    <xf numFmtId="164" fontId="2" fillId="2" borderId="0" xfId="0" applyNumberFormat="1" applyFont="1" applyFill="1" applyAlignment="1" applyProtection="1">
      <protection hidden="1"/>
    </xf>
    <xf numFmtId="164" fontId="0" fillId="5" borderId="0" xfId="0" applyNumberFormat="1" applyFill="1" applyAlignment="1" applyProtection="1">
      <alignment wrapText="1"/>
      <protection hidden="1"/>
    </xf>
    <xf numFmtId="164" fontId="22" fillId="5" borderId="0" xfId="0" applyNumberFormat="1" applyFont="1" applyFill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center" wrapText="1"/>
      <protection hidden="1"/>
    </xf>
    <xf numFmtId="168" fontId="17" fillId="0" borderId="2" xfId="0" applyNumberFormat="1" applyFont="1" applyBorder="1" applyAlignment="1" applyProtection="1">
      <alignment horizontal="center" wrapText="1"/>
      <protection hidden="1"/>
    </xf>
    <xf numFmtId="168" fontId="17" fillId="0" borderId="17" xfId="0" applyNumberFormat="1" applyFont="1" applyBorder="1" applyAlignment="1" applyProtection="1">
      <alignment horizontal="center" wrapText="1"/>
      <protection hidden="1"/>
    </xf>
    <xf numFmtId="168" fontId="13" fillId="0" borderId="3" xfId="0" applyNumberFormat="1" applyFont="1" applyBorder="1" applyAlignment="1" applyProtection="1">
      <alignment horizontal="center" wrapText="1"/>
      <protection hidden="1"/>
    </xf>
    <xf numFmtId="1" fontId="2" fillId="0" borderId="44" xfId="0" applyNumberFormat="1" applyFont="1" applyBorder="1" applyAlignment="1" applyProtection="1">
      <alignment horizontal="left" wrapText="1" indent="1"/>
      <protection hidden="1"/>
    </xf>
    <xf numFmtId="1" fontId="0" fillId="0" borderId="45" xfId="0" applyNumberFormat="1" applyBorder="1" applyAlignment="1" applyProtection="1">
      <alignment horizontal="left" wrapText="1" indent="1"/>
      <protection hidden="1"/>
    </xf>
    <xf numFmtId="164" fontId="22" fillId="0" borderId="22" xfId="0" applyNumberFormat="1" applyFont="1" applyBorder="1" applyAlignment="1" applyProtection="1">
      <alignment horizontal="left" vertical="center" wrapText="1" indent="1"/>
      <protection hidden="1"/>
    </xf>
    <xf numFmtId="164" fontId="4" fillId="0" borderId="23" xfId="0" applyNumberFormat="1" applyFont="1" applyBorder="1" applyAlignment="1" applyProtection="1">
      <alignment horizontal="left" wrapText="1" indent="1"/>
      <protection hidden="1"/>
    </xf>
    <xf numFmtId="164" fontId="4" fillId="0" borderId="24" xfId="0" applyNumberFormat="1" applyFont="1" applyBorder="1" applyAlignment="1" applyProtection="1">
      <alignment horizontal="left" wrapText="1" indent="1"/>
      <protection hidden="1"/>
    </xf>
    <xf numFmtId="164" fontId="4" fillId="0" borderId="25" xfId="0" applyNumberFormat="1" applyFont="1" applyBorder="1" applyAlignment="1" applyProtection="1">
      <alignment horizontal="left" wrapText="1" indent="1"/>
      <protection hidden="1"/>
    </xf>
    <xf numFmtId="164" fontId="4" fillId="0" borderId="0" xfId="0" applyNumberFormat="1" applyFont="1" applyBorder="1" applyAlignment="1" applyProtection="1">
      <alignment horizontal="left" wrapText="1" indent="1"/>
      <protection hidden="1"/>
    </xf>
    <xf numFmtId="164" fontId="4" fillId="0" borderId="26" xfId="0" applyNumberFormat="1" applyFont="1" applyBorder="1" applyAlignment="1" applyProtection="1">
      <alignment horizontal="left" wrapText="1" indent="1"/>
      <protection hidden="1"/>
    </xf>
    <xf numFmtId="164" fontId="4" fillId="0" borderId="29" xfId="0" applyNumberFormat="1" applyFont="1" applyBorder="1" applyAlignment="1" applyProtection="1">
      <alignment horizontal="left" wrapText="1" indent="1"/>
      <protection hidden="1"/>
    </xf>
    <xf numFmtId="164" fontId="4" fillId="0" borderId="11" xfId="0" applyNumberFormat="1" applyFont="1" applyBorder="1" applyAlignment="1" applyProtection="1">
      <alignment horizontal="left" wrapText="1" indent="1"/>
      <protection hidden="1"/>
    </xf>
    <xf numFmtId="164" fontId="4" fillId="0" borderId="27" xfId="0" applyNumberFormat="1" applyFont="1" applyBorder="1" applyAlignment="1" applyProtection="1">
      <alignment horizontal="left" wrapText="1" indent="1"/>
      <protection hidden="1"/>
    </xf>
    <xf numFmtId="164" fontId="4" fillId="3" borderId="23" xfId="0" applyNumberFormat="1" applyFont="1" applyFill="1" applyBorder="1" applyAlignment="1" applyProtection="1">
      <alignment wrapText="1"/>
      <protection hidden="1"/>
    </xf>
    <xf numFmtId="164" fontId="0" fillId="0" borderId="23" xfId="0" applyNumberFormat="1" applyBorder="1" applyAlignment="1" applyProtection="1">
      <alignment wrapText="1"/>
      <protection hidden="1"/>
    </xf>
    <xf numFmtId="164" fontId="7" fillId="5" borderId="0" xfId="0" applyNumberFormat="1" applyFont="1" applyFill="1" applyAlignment="1" applyProtection="1">
      <alignment horizontal="center" wrapText="1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7" fillId="5" borderId="0" xfId="0" applyNumberFormat="1" applyFont="1" applyFill="1" applyAlignment="1" applyProtection="1">
      <alignment wrapText="1"/>
      <protection hidden="1"/>
    </xf>
    <xf numFmtId="164" fontId="7" fillId="5" borderId="0" xfId="0" applyNumberFormat="1" applyFont="1" applyFill="1" applyBorder="1" applyAlignment="1" applyProtection="1">
      <alignment wrapText="1"/>
      <protection hidden="1"/>
    </xf>
    <xf numFmtId="14" fontId="2" fillId="0" borderId="3" xfId="0" applyNumberFormat="1" applyFont="1" applyBorder="1" applyAlignment="1" applyProtection="1">
      <alignment horizontal="center" wrapText="1"/>
      <protection hidden="1"/>
    </xf>
    <xf numFmtId="0" fontId="4" fillId="0" borderId="20" xfId="0" applyNumberFormat="1" applyFont="1" applyBorder="1" applyAlignment="1" applyProtection="1">
      <alignment horizontal="left" wrapText="1" indent="1"/>
      <protection hidden="1"/>
    </xf>
    <xf numFmtId="0" fontId="5" fillId="0" borderId="19" xfId="0" applyNumberFormat="1" applyFont="1" applyBorder="1" applyAlignment="1" applyProtection="1">
      <alignment horizontal="left" wrapText="1" indent="1"/>
      <protection hidden="1"/>
    </xf>
    <xf numFmtId="0" fontId="0" fillId="0" borderId="21" xfId="0" applyNumberFormat="1" applyBorder="1" applyAlignment="1" applyProtection="1">
      <alignment horizontal="left" wrapText="1" indent="1"/>
      <protection hidden="1"/>
    </xf>
    <xf numFmtId="0" fontId="2" fillId="0" borderId="1" xfId="0" applyNumberFormat="1" applyFont="1" applyBorder="1" applyAlignment="1" applyProtection="1">
      <alignment horizontal="left" wrapText="1" indent="1"/>
      <protection hidden="1"/>
    </xf>
    <xf numFmtId="0" fontId="0" fillId="0" borderId="2" xfId="0" applyNumberFormat="1" applyBorder="1" applyAlignment="1" applyProtection="1">
      <alignment horizontal="left" wrapText="1" indent="1"/>
      <protection hidden="1"/>
    </xf>
    <xf numFmtId="0" fontId="2" fillId="0" borderId="18" xfId="0" applyNumberFormat="1" applyFont="1" applyBorder="1" applyAlignment="1" applyProtection="1">
      <alignment horizontal="left" wrapText="1" indent="1"/>
      <protection hidden="1"/>
    </xf>
    <xf numFmtId="0" fontId="0" fillId="0" borderId="7" xfId="0" applyNumberFormat="1" applyBorder="1" applyAlignment="1" applyProtection="1">
      <alignment horizontal="left" wrapText="1" indent="1"/>
      <protection hidden="1"/>
    </xf>
    <xf numFmtId="0" fontId="4" fillId="0" borderId="17" xfId="0" applyNumberFormat="1" applyFont="1" applyBorder="1" applyAlignment="1" applyProtection="1">
      <alignment horizontal="left" indent="1"/>
      <protection hidden="1"/>
    </xf>
    <xf numFmtId="0" fontId="4" fillId="0" borderId="3" xfId="0" applyNumberFormat="1" applyFont="1" applyBorder="1" applyAlignment="1" applyProtection="1">
      <alignment horizontal="left" indent="1"/>
      <protection hidden="1"/>
    </xf>
    <xf numFmtId="164" fontId="22" fillId="3" borderId="0" xfId="0" applyNumberFormat="1" applyFont="1" applyFill="1" applyAlignment="1" applyProtection="1">
      <alignment wrapText="1"/>
      <protection hidden="1"/>
    </xf>
    <xf numFmtId="164" fontId="25" fillId="0" borderId="0" xfId="0" applyNumberFormat="1" applyFont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horizontal="center" vertical="center" wrapText="1"/>
      <protection hidden="1"/>
    </xf>
    <xf numFmtId="164" fontId="5" fillId="5" borderId="0" xfId="0" applyNumberFormat="1" applyFont="1" applyFill="1" applyAlignment="1" applyProtection="1">
      <alignment horizontal="center" vertical="center" wrapText="1"/>
      <protection hidden="1"/>
    </xf>
    <xf numFmtId="164" fontId="4" fillId="5" borderId="0" xfId="0" applyNumberFormat="1" applyFont="1" applyFill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164" fontId="10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4" fontId="40" fillId="0" borderId="2" xfId="0" applyNumberFormat="1" applyFont="1" applyBorder="1" applyAlignment="1" applyProtection="1">
      <alignment horizontal="center" wrapText="1"/>
      <protection hidden="1"/>
    </xf>
    <xf numFmtId="14" fontId="45" fillId="0" borderId="3" xfId="0" applyNumberFormat="1" applyFont="1" applyBorder="1" applyAlignment="1" applyProtection="1">
      <alignment horizontal="center" wrapText="1"/>
      <protection hidden="1"/>
    </xf>
    <xf numFmtId="165" fontId="40" fillId="0" borderId="2" xfId="0" applyNumberFormat="1" applyFont="1" applyBorder="1" applyAlignment="1" applyProtection="1">
      <alignment horizontal="center" vertical="center" wrapText="1"/>
      <protection hidden="1"/>
    </xf>
    <xf numFmtId="165" fontId="40" fillId="0" borderId="3" xfId="0" applyNumberFormat="1" applyFont="1" applyBorder="1" applyAlignment="1" applyProtection="1">
      <alignment horizontal="center" vertical="center" wrapText="1"/>
      <protection hidden="1"/>
    </xf>
    <xf numFmtId="164" fontId="40" fillId="0" borderId="2" xfId="0" applyNumberFormat="1" applyFont="1" applyFill="1" applyBorder="1" applyAlignment="1" applyProtection="1">
      <alignment horizontal="center" vertical="center"/>
      <protection hidden="1"/>
    </xf>
    <xf numFmtId="0" fontId="45" fillId="0" borderId="3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wrapText="1"/>
      <protection hidden="1"/>
    </xf>
    <xf numFmtId="1" fontId="40" fillId="0" borderId="2" xfId="0" applyNumberFormat="1" applyFont="1" applyBorder="1" applyAlignment="1" applyProtection="1">
      <alignment horizontal="left" wrapText="1"/>
      <protection hidden="1"/>
    </xf>
    <xf numFmtId="1" fontId="45" fillId="0" borderId="17" xfId="0" applyNumberFormat="1" applyFont="1" applyBorder="1" applyAlignment="1" applyProtection="1">
      <alignment horizontal="left" wrapText="1"/>
      <protection hidden="1"/>
    </xf>
    <xf numFmtId="1" fontId="45" fillId="0" borderId="3" xfId="0" applyNumberFormat="1" applyFont="1" applyBorder="1" applyAlignment="1" applyProtection="1">
      <alignment horizontal="left" wrapText="1"/>
      <protection hidden="1"/>
    </xf>
    <xf numFmtId="1" fontId="40" fillId="0" borderId="2" xfId="0" applyNumberFormat="1" applyFont="1" applyFill="1" applyBorder="1" applyAlignment="1" applyProtection="1">
      <alignment horizontal="center" wrapText="1"/>
      <protection hidden="1"/>
    </xf>
    <xf numFmtId="1" fontId="45" fillId="0" borderId="17" xfId="0" applyNumberFormat="1" applyFont="1" applyBorder="1" applyAlignment="1" applyProtection="1">
      <alignment horizontal="center" wrapText="1"/>
      <protection hidden="1"/>
    </xf>
    <xf numFmtId="1" fontId="45" fillId="0" borderId="3" xfId="0" applyNumberFormat="1" applyFont="1" applyBorder="1" applyAlignment="1" applyProtection="1">
      <alignment horizontal="center" wrapText="1"/>
      <protection hidden="1"/>
    </xf>
    <xf numFmtId="164" fontId="40" fillId="0" borderId="2" xfId="0" applyNumberFormat="1" applyFont="1" applyBorder="1" applyAlignment="1" applyProtection="1">
      <alignment horizontal="left" wrapText="1"/>
      <protection hidden="1"/>
    </xf>
    <xf numFmtId="0" fontId="45" fillId="0" borderId="17" xfId="0" applyFont="1" applyBorder="1" applyAlignment="1" applyProtection="1">
      <alignment horizontal="left" wrapText="1"/>
      <protection hidden="1"/>
    </xf>
    <xf numFmtId="0" fontId="45" fillId="0" borderId="3" xfId="0" applyFont="1" applyBorder="1" applyAlignment="1" applyProtection="1">
      <alignment horizontal="left" wrapText="1"/>
      <protection hidden="1"/>
    </xf>
    <xf numFmtId="0" fontId="2" fillId="0" borderId="18" xfId="0" applyNumberFormat="1" applyFont="1" applyFill="1" applyBorder="1" applyAlignment="1" applyProtection="1">
      <alignment horizontal="left" wrapText="1"/>
      <protection hidden="1"/>
    </xf>
    <xf numFmtId="0" fontId="0" fillId="0" borderId="15" xfId="0" applyNumberFormat="1" applyBorder="1" applyAlignment="1" applyProtection="1">
      <alignment horizontal="left" wrapText="1"/>
      <protection hidden="1"/>
    </xf>
    <xf numFmtId="0" fontId="0" fillId="2" borderId="16" xfId="0" applyFill="1" applyBorder="1" applyAlignment="1" applyProtection="1">
      <protection hidden="1"/>
    </xf>
    <xf numFmtId="164" fontId="36" fillId="4" borderId="23" xfId="0" applyNumberFormat="1" applyFont="1" applyFill="1" applyBorder="1" applyAlignment="1" applyProtection="1">
      <alignment horizontal="left" vertical="distributed" wrapText="1"/>
      <protection hidden="1"/>
    </xf>
    <xf numFmtId="0" fontId="0" fillId="0" borderId="23" xfId="0" applyBorder="1" applyAlignment="1" applyProtection="1">
      <alignment wrapText="1"/>
      <protection hidden="1"/>
    </xf>
    <xf numFmtId="164" fontId="2" fillId="0" borderId="4" xfId="0" applyNumberFormat="1" applyFont="1" applyBorder="1" applyAlignment="1" applyProtection="1">
      <protection hidden="1"/>
    </xf>
    <xf numFmtId="164" fontId="2" fillId="0" borderId="6" xfId="0" applyNumberFormat="1" applyFont="1" applyBorder="1" applyAlignment="1" applyProtection="1">
      <protection hidden="1"/>
    </xf>
    <xf numFmtId="164" fontId="2" fillId="0" borderId="8" xfId="0" applyNumberFormat="1" applyFont="1" applyBorder="1" applyAlignment="1" applyProtection="1"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2" fillId="0" borderId="2" xfId="0" applyNumberFormat="1" applyFont="1" applyBorder="1" applyAlignment="1" applyProtection="1">
      <alignment wrapText="1"/>
      <protection hidden="1"/>
    </xf>
    <xf numFmtId="164" fontId="2" fillId="0" borderId="20" xfId="0" applyNumberFormat="1" applyFont="1" applyBorder="1" applyAlignment="1" applyProtection="1">
      <alignment horizontal="right" vertical="center" wrapText="1" indent="2"/>
      <protection hidden="1"/>
    </xf>
    <xf numFmtId="164" fontId="2" fillId="0" borderId="21" xfId="0" applyNumberFormat="1" applyFont="1" applyBorder="1" applyAlignment="1" applyProtection="1">
      <alignment horizontal="right" vertical="center" wrapText="1" indent="2"/>
      <protection hidden="1"/>
    </xf>
    <xf numFmtId="164" fontId="2" fillId="0" borderId="16" xfId="0" applyNumberFormat="1" applyFont="1" applyBorder="1" applyAlignment="1" applyProtection="1">
      <alignment horizontal="right" vertical="center" wrapText="1" indent="2"/>
      <protection hidden="1"/>
    </xf>
    <xf numFmtId="164" fontId="2" fillId="0" borderId="5" xfId="0" applyNumberFormat="1" applyFont="1" applyBorder="1" applyAlignment="1" applyProtection="1">
      <alignment horizontal="right" vertical="center" wrapText="1" indent="2"/>
      <protection hidden="1"/>
    </xf>
    <xf numFmtId="164" fontId="2" fillId="0" borderId="18" xfId="0" applyNumberFormat="1" applyFont="1" applyBorder="1" applyAlignment="1" applyProtection="1">
      <alignment horizontal="right" vertical="center" wrapText="1" indent="2"/>
      <protection hidden="1"/>
    </xf>
    <xf numFmtId="164" fontId="2" fillId="0" borderId="7" xfId="0" applyNumberFormat="1" applyFont="1" applyBorder="1" applyAlignment="1" applyProtection="1">
      <alignment horizontal="right" vertical="center" wrapText="1" indent="2"/>
      <protection hidden="1"/>
    </xf>
    <xf numFmtId="164" fontId="0" fillId="0" borderId="21" xfId="0" applyNumberFormat="1" applyBorder="1" applyAlignment="1" applyProtection="1">
      <alignment horizontal="right" vertical="center" wrapText="1" indent="2"/>
      <protection hidden="1"/>
    </xf>
    <xf numFmtId="164" fontId="0" fillId="0" borderId="5" xfId="0" applyNumberFormat="1" applyBorder="1" applyAlignment="1" applyProtection="1">
      <alignment horizontal="right" vertical="center" wrapText="1" indent="2"/>
      <protection hidden="1"/>
    </xf>
    <xf numFmtId="164" fontId="0" fillId="0" borderId="7" xfId="0" applyNumberFormat="1" applyBorder="1" applyAlignment="1" applyProtection="1">
      <alignment horizontal="right" vertical="center" wrapText="1" indent="2"/>
      <protection hidden="1"/>
    </xf>
    <xf numFmtId="164" fontId="3" fillId="3" borderId="41" xfId="0" applyNumberFormat="1" applyFont="1" applyFill="1" applyBorder="1" applyAlignment="1" applyProtection="1">
      <alignment wrapText="1"/>
      <protection hidden="1"/>
    </xf>
    <xf numFmtId="164" fontId="3" fillId="3" borderId="19" xfId="0" applyNumberFormat="1" applyFont="1" applyFill="1" applyBorder="1" applyAlignment="1" applyProtection="1">
      <alignment wrapText="1"/>
      <protection hidden="1"/>
    </xf>
    <xf numFmtId="164" fontId="0" fillId="0" borderId="19" xfId="0" applyNumberFormat="1" applyBorder="1" applyAlignment="1" applyProtection="1">
      <alignment wrapText="1"/>
      <protection hidden="1"/>
    </xf>
    <xf numFmtId="1" fontId="17" fillId="0" borderId="20" xfId="0" applyNumberFormat="1" applyFont="1" applyFill="1" applyBorder="1" applyAlignment="1" applyProtection="1">
      <alignment horizontal="right" wrapText="1"/>
      <protection hidden="1"/>
    </xf>
    <xf numFmtId="1" fontId="17" fillId="0" borderId="18" xfId="0" applyNumberFormat="1" applyFont="1" applyFill="1" applyBorder="1" applyAlignment="1" applyProtection="1">
      <alignment horizontal="right" wrapText="1"/>
      <protection hidden="1"/>
    </xf>
    <xf numFmtId="164" fontId="17" fillId="0" borderId="21" xfId="0" applyNumberFormat="1" applyFont="1" applyFill="1" applyBorder="1" applyAlignment="1" applyProtection="1">
      <alignment horizontal="left" wrapText="1"/>
      <protection hidden="1"/>
    </xf>
    <xf numFmtId="164" fontId="17" fillId="0" borderId="7" xfId="0" applyNumberFormat="1" applyFont="1" applyFill="1" applyBorder="1" applyAlignment="1" applyProtection="1">
      <alignment horizontal="left" wrapText="1"/>
      <protection hidden="1"/>
    </xf>
    <xf numFmtId="164" fontId="2" fillId="0" borderId="20" xfId="0" applyNumberFormat="1" applyFont="1" applyBorder="1" applyAlignment="1" applyProtection="1">
      <alignment horizontal="center" wrapText="1"/>
      <protection hidden="1"/>
    </xf>
    <xf numFmtId="164" fontId="2" fillId="0" borderId="21" xfId="0" applyNumberFormat="1" applyFont="1" applyBorder="1" applyAlignment="1" applyProtection="1">
      <alignment horizontal="center" wrapText="1"/>
      <protection hidden="1"/>
    </xf>
    <xf numFmtId="164" fontId="2" fillId="0" borderId="18" xfId="0" applyNumberFormat="1" applyFont="1" applyBorder="1" applyAlignment="1" applyProtection="1">
      <alignment horizontal="center" wrapText="1"/>
      <protection hidden="1"/>
    </xf>
    <xf numFmtId="164" fontId="2" fillId="0" borderId="7" xfId="0" applyNumberFormat="1" applyFont="1" applyBorder="1" applyAlignment="1" applyProtection="1">
      <alignment horizontal="center" wrapText="1"/>
      <protection hidden="1"/>
    </xf>
    <xf numFmtId="164" fontId="10" fillId="5" borderId="0" xfId="0" applyNumberFormat="1" applyFont="1" applyFill="1" applyAlignment="1" applyProtection="1">
      <alignment wrapText="1"/>
      <protection hidden="1"/>
    </xf>
    <xf numFmtId="164" fontId="7" fillId="5" borderId="0" xfId="0" applyNumberFormat="1" applyFont="1" applyFill="1" applyBorder="1" applyAlignment="1" applyProtection="1">
      <alignment horizontal="left" wrapText="1" indent="1"/>
      <protection hidden="1"/>
    </xf>
    <xf numFmtId="1" fontId="2" fillId="0" borderId="20" xfId="0" applyNumberFormat="1" applyFont="1" applyBorder="1" applyAlignment="1" applyProtection="1">
      <alignment wrapText="1"/>
      <protection hidden="1"/>
    </xf>
    <xf numFmtId="1" fontId="2" fillId="0" borderId="21" xfId="0" applyNumberFormat="1" applyFont="1" applyBorder="1" applyAlignment="1" applyProtection="1">
      <alignment wrapText="1"/>
      <protection hidden="1"/>
    </xf>
    <xf numFmtId="1" fontId="2" fillId="0" borderId="18" xfId="0" applyNumberFormat="1" applyFont="1" applyBorder="1" applyAlignment="1" applyProtection="1">
      <alignment wrapText="1"/>
      <protection hidden="1"/>
    </xf>
    <xf numFmtId="1" fontId="2" fillId="0" borderId="7" xfId="0" applyNumberFormat="1" applyFont="1" applyBorder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horizontal="left" vertical="center" wrapText="1" indent="2"/>
      <protection hidden="1"/>
    </xf>
    <xf numFmtId="0" fontId="0" fillId="0" borderId="0" xfId="0" applyAlignment="1" applyProtection="1">
      <alignment horizontal="left" vertical="center" wrapText="1" indent="2"/>
      <protection hidden="1"/>
    </xf>
    <xf numFmtId="0" fontId="0" fillId="0" borderId="5" xfId="0" applyBorder="1" applyAlignment="1" applyProtection="1">
      <alignment horizontal="left" vertical="center" wrapText="1" indent="2"/>
      <protection hidden="1"/>
    </xf>
    <xf numFmtId="164" fontId="2" fillId="0" borderId="2" xfId="0" applyNumberFormat="1" applyFont="1" applyFill="1" applyBorder="1" applyAlignment="1" applyProtection="1">
      <alignment wrapText="1"/>
      <protection hidden="1"/>
    </xf>
    <xf numFmtId="164" fontId="2" fillId="0" borderId="3" xfId="0" applyNumberFormat="1" applyFont="1" applyFill="1" applyBorder="1" applyAlignment="1" applyProtection="1">
      <alignment wrapText="1"/>
      <protection hidden="1"/>
    </xf>
    <xf numFmtId="14" fontId="2" fillId="0" borderId="20" xfId="0" applyNumberFormat="1" applyFont="1" applyBorder="1" applyAlignment="1" applyProtection="1">
      <alignment horizontal="center" vertical="center" wrapText="1"/>
      <protection hidden="1"/>
    </xf>
    <xf numFmtId="14" fontId="2" fillId="0" borderId="21" xfId="0" applyNumberFormat="1" applyFont="1" applyBorder="1" applyAlignment="1" applyProtection="1">
      <alignment horizontal="center" vertical="center" wrapText="1"/>
      <protection hidden="1"/>
    </xf>
    <xf numFmtId="14" fontId="2" fillId="0" borderId="18" xfId="0" applyNumberFormat="1" applyFont="1" applyBorder="1" applyAlignment="1" applyProtection="1">
      <alignment horizontal="center" vertical="center" wrapText="1"/>
      <protection hidden="1"/>
    </xf>
    <xf numFmtId="14" fontId="2" fillId="0" borderId="7" xfId="0" applyNumberFormat="1" applyFont="1" applyBorder="1" applyAlignment="1" applyProtection="1">
      <alignment horizontal="center" vertical="center" wrapText="1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64" fontId="0" fillId="0" borderId="0" xfId="0" applyNumberFormat="1" applyAlignment="1" applyProtection="1">
      <alignment wrapText="1"/>
      <protection hidden="1"/>
    </xf>
    <xf numFmtId="164" fontId="7" fillId="5" borderId="16" xfId="0" applyNumberFormat="1" applyFont="1" applyFill="1" applyBorder="1" applyAlignment="1" applyProtection="1">
      <alignment wrapText="1"/>
      <protection hidden="1"/>
    </xf>
    <xf numFmtId="164" fontId="24" fillId="0" borderId="1" xfId="0" applyNumberFormat="1" applyFont="1" applyFill="1" applyBorder="1" applyAlignment="1" applyProtection="1">
      <alignment horizontal="center" wrapText="1"/>
      <protection hidden="1"/>
    </xf>
    <xf numFmtId="164" fontId="0" fillId="0" borderId="1" xfId="0" applyNumberFormat="1" applyFill="1" applyBorder="1" applyAlignment="1" applyProtection="1">
      <alignment horizontal="center" wrapText="1"/>
      <protection hidden="1"/>
    </xf>
    <xf numFmtId="164" fontId="4" fillId="5" borderId="16" xfId="0" applyNumberFormat="1" applyFont="1" applyFill="1" applyBorder="1" applyAlignment="1" applyProtection="1">
      <alignment wrapText="1"/>
      <protection hidden="1"/>
    </xf>
    <xf numFmtId="164" fontId="5" fillId="5" borderId="0" xfId="0" applyNumberFormat="1" applyFont="1" applyFill="1" applyBorder="1" applyAlignment="1" applyProtection="1">
      <alignment horizontal="center" wrapText="1"/>
      <protection hidden="1"/>
    </xf>
    <xf numFmtId="164" fontId="4" fillId="5" borderId="23" xfId="0" applyNumberFormat="1" applyFont="1" applyFill="1" applyBorder="1" applyAlignment="1" applyProtection="1">
      <alignment wrapText="1"/>
      <protection hidden="1"/>
    </xf>
    <xf numFmtId="164" fontId="5" fillId="5" borderId="23" xfId="0" applyNumberFormat="1" applyFont="1" applyFill="1" applyBorder="1" applyAlignment="1" applyProtection="1">
      <alignment wrapText="1"/>
      <protection hidden="1"/>
    </xf>
    <xf numFmtId="164" fontId="8" fillId="5" borderId="0" xfId="0" applyNumberFormat="1" applyFont="1" applyFill="1" applyBorder="1" applyAlignment="1" applyProtection="1">
      <alignment vertical="center" wrapText="1"/>
      <protection hidden="1"/>
    </xf>
    <xf numFmtId="164" fontId="9" fillId="5" borderId="0" xfId="0" applyNumberFormat="1" applyFont="1" applyFill="1" applyBorder="1" applyAlignment="1" applyProtection="1">
      <alignment vertical="center" wrapText="1"/>
      <protection hidden="1"/>
    </xf>
    <xf numFmtId="164" fontId="17" fillId="6" borderId="37" xfId="0" applyNumberFormat="1" applyFont="1" applyFill="1" applyBorder="1" applyAlignment="1" applyProtection="1">
      <alignment horizontal="center" wrapText="1"/>
      <protection hidden="1"/>
    </xf>
    <xf numFmtId="164" fontId="17" fillId="6" borderId="40" xfId="0" applyNumberFormat="1" applyFont="1" applyFill="1" applyBorder="1" applyAlignment="1" applyProtection="1">
      <alignment horizontal="center" wrapText="1"/>
      <protection hidden="1"/>
    </xf>
    <xf numFmtId="164" fontId="17" fillId="6" borderId="38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Alignment="1" applyProtection="1">
      <alignment vertical="center"/>
      <protection hidden="1"/>
    </xf>
    <xf numFmtId="164" fontId="4" fillId="5" borderId="5" xfId="0" applyNumberFormat="1" applyFont="1" applyFill="1" applyBorder="1" applyAlignment="1" applyProtection="1">
      <alignment vertical="center"/>
      <protection hidden="1"/>
    </xf>
    <xf numFmtId="164" fontId="4" fillId="5" borderId="5" xfId="0" applyNumberFormat="1" applyFont="1" applyFill="1" applyBorder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8" xfId="0" applyBorder="1" applyAlignment="1" applyProtection="1">
      <alignment wrapText="1"/>
      <protection hidden="1"/>
    </xf>
    <xf numFmtId="164" fontId="38" fillId="4" borderId="23" xfId="0" applyNumberFormat="1" applyFont="1" applyFill="1" applyBorder="1" applyAlignment="1" applyProtection="1">
      <alignment horizontal="center" wrapText="1"/>
      <protection hidden="1"/>
    </xf>
    <xf numFmtId="0" fontId="39" fillId="0" borderId="23" xfId="0" applyFont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45" fillId="0" borderId="2" xfId="0" applyNumberFormat="1" applyFont="1" applyBorder="1" applyAlignment="1" applyProtection="1">
      <alignment horizontal="center" wrapText="1"/>
      <protection hidden="1"/>
    </xf>
    <xf numFmtId="0" fontId="0" fillId="0" borderId="3" xfId="0" applyBorder="1" applyAlignment="1" applyProtection="1">
      <alignment horizontal="center" wrapText="1"/>
      <protection hidden="1"/>
    </xf>
    <xf numFmtId="164" fontId="11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37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50" fillId="5" borderId="0" xfId="0" applyNumberFormat="1" applyFont="1" applyFill="1" applyAlignment="1" applyProtection="1">
      <protection hidden="1"/>
    </xf>
    <xf numFmtId="164" fontId="50" fillId="5" borderId="5" xfId="0" applyNumberFormat="1" applyFont="1" applyFill="1" applyBorder="1" applyAlignment="1" applyProtection="1">
      <protection hidden="1"/>
    </xf>
    <xf numFmtId="164" fontId="2" fillId="0" borderId="20" xfId="0" applyNumberFormat="1" applyFont="1" applyBorder="1" applyAlignment="1" applyProtection="1">
      <alignment wrapText="1"/>
      <protection hidden="1"/>
    </xf>
    <xf numFmtId="14" fontId="2" fillId="0" borderId="16" xfId="0" applyNumberFormat="1" applyFont="1" applyBorder="1" applyAlignment="1" applyProtection="1">
      <alignment horizontal="center" vertical="center" wrapText="1"/>
      <protection hidden="1"/>
    </xf>
    <xf numFmtId="14" fontId="2" fillId="0" borderId="5" xfId="0" applyNumberFormat="1" applyFont="1" applyBorder="1" applyAlignment="1" applyProtection="1">
      <alignment horizontal="center" vertical="center" wrapText="1"/>
      <protection hidden="1"/>
    </xf>
    <xf numFmtId="164" fontId="51" fillId="5" borderId="0" xfId="0" applyNumberFormat="1" applyFont="1" applyFill="1" applyAlignment="1" applyProtection="1">
      <alignment wrapText="1"/>
      <protection hidden="1"/>
    </xf>
    <xf numFmtId="164" fontId="51" fillId="5" borderId="5" xfId="0" applyNumberFormat="1" applyFont="1" applyFill="1" applyBorder="1" applyAlignment="1" applyProtection="1">
      <alignment wrapText="1"/>
      <protection hidden="1"/>
    </xf>
    <xf numFmtId="164" fontId="4" fillId="5" borderId="16" xfId="0" applyNumberFormat="1" applyFont="1" applyFill="1" applyBorder="1" applyAlignment="1" applyProtection="1">
      <alignment vertical="center" wrapText="1"/>
      <protection hidden="1"/>
    </xf>
    <xf numFmtId="164" fontId="3" fillId="4" borderId="16" xfId="0" applyNumberFormat="1" applyFont="1" applyFill="1" applyBorder="1" applyAlignment="1" applyProtection="1">
      <alignment vertical="center" wrapText="1"/>
      <protection hidden="1"/>
    </xf>
    <xf numFmtId="164" fontId="14" fillId="0" borderId="2" xfId="0" applyNumberFormat="1" applyFont="1" applyBorder="1" applyAlignment="1" applyProtection="1">
      <alignment wrapText="1"/>
      <protection hidden="1"/>
    </xf>
    <xf numFmtId="0" fontId="0" fillId="0" borderId="17" xfId="0" applyBorder="1" applyAlignment="1" applyProtection="1">
      <alignment wrapText="1"/>
      <protection hidden="1"/>
    </xf>
    <xf numFmtId="0" fontId="0" fillId="0" borderId="3" xfId="0" applyBorder="1" applyAlignment="1" applyProtection="1">
      <alignment wrapText="1"/>
      <protection hidden="1"/>
    </xf>
    <xf numFmtId="164" fontId="3" fillId="3" borderId="0" xfId="0" applyNumberFormat="1" applyFont="1" applyFill="1" applyAlignment="1" applyProtection="1">
      <alignment vertical="center" wrapText="1"/>
      <protection hidden="1"/>
    </xf>
    <xf numFmtId="164" fontId="12" fillId="3" borderId="0" xfId="0" applyNumberFormat="1" applyFont="1" applyFill="1" applyAlignment="1" applyProtection="1">
      <alignment vertical="center" wrapText="1"/>
      <protection hidden="1"/>
    </xf>
    <xf numFmtId="0" fontId="34" fillId="0" borderId="0" xfId="0" applyFont="1" applyAlignment="1" applyProtection="1">
      <alignment vertical="center" wrapText="1"/>
      <protection hidden="1"/>
    </xf>
    <xf numFmtId="0" fontId="34" fillId="0" borderId="0" xfId="0" applyFont="1" applyAlignment="1" applyProtection="1">
      <alignment wrapText="1"/>
      <protection hidden="1"/>
    </xf>
    <xf numFmtId="164" fontId="14" fillId="0" borderId="29" xfId="0" applyNumberFormat="1" applyFont="1" applyBorder="1" applyAlignment="1" applyProtection="1">
      <alignment horizontal="left" wrapText="1" indent="2"/>
      <protection hidden="1"/>
    </xf>
    <xf numFmtId="0" fontId="0" fillId="0" borderId="11" xfId="0" applyBorder="1" applyAlignment="1" applyProtection="1">
      <alignment horizontal="left" wrapText="1" indent="2"/>
      <protection hidden="1"/>
    </xf>
    <xf numFmtId="164" fontId="4" fillId="0" borderId="20" xfId="0" applyNumberFormat="1" applyFont="1" applyBorder="1" applyAlignment="1" applyProtection="1">
      <alignment vertical="center" wrapText="1"/>
      <protection hidden="1"/>
    </xf>
    <xf numFmtId="0" fontId="0" fillId="0" borderId="19" xfId="0" applyBorder="1" applyAlignment="1" applyProtection="1">
      <alignment vertical="center" wrapText="1"/>
      <protection hidden="1"/>
    </xf>
    <xf numFmtId="0" fontId="0" fillId="0" borderId="21" xfId="0" applyBorder="1" applyAlignment="1" applyProtection="1">
      <alignment vertical="center" wrapText="1"/>
      <protection hidden="1"/>
    </xf>
    <xf numFmtId="164" fontId="33" fillId="8" borderId="2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1" fontId="4" fillId="0" borderId="1" xfId="0" applyNumberFormat="1" applyFont="1" applyFill="1" applyBorder="1" applyAlignment="1" applyProtection="1">
      <alignment horizontal="left" wrapText="1"/>
      <protection hidden="1"/>
    </xf>
    <xf numFmtId="1" fontId="0" fillId="0" borderId="1" xfId="0" applyNumberFormat="1" applyBorder="1" applyAlignment="1" applyProtection="1">
      <alignment horizontal="left" wrapText="1"/>
      <protection hidden="1"/>
    </xf>
    <xf numFmtId="164" fontId="14" fillId="8" borderId="0" xfId="0" applyNumberFormat="1" applyFont="1" applyFill="1" applyBorder="1" applyAlignment="1" applyProtection="1">
      <alignment vertical="center" wrapText="1"/>
      <protection hidden="1"/>
    </xf>
    <xf numFmtId="164" fontId="4" fillId="0" borderId="1" xfId="0" applyNumberFormat="1" applyFont="1" applyFill="1" applyBorder="1" applyAlignment="1" applyProtection="1">
      <alignment horizontal="left" wrapText="1"/>
      <protection hidden="1"/>
    </xf>
    <xf numFmtId="0" fontId="0" fillId="0" borderId="1" xfId="0" applyBorder="1" applyAlignment="1" applyProtection="1">
      <alignment horizontal="left" wrapText="1"/>
      <protection hidden="1"/>
    </xf>
    <xf numFmtId="164" fontId="0" fillId="0" borderId="0" xfId="0" applyNumberFormat="1" applyBorder="1" applyAlignment="1" applyProtection="1">
      <alignment wrapText="1"/>
      <protection hidden="1"/>
    </xf>
    <xf numFmtId="164" fontId="4" fillId="0" borderId="25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Border="1" applyAlignment="1" applyProtection="1">
      <alignment horizontal="left" wrapText="1" indent="1"/>
      <protection hidden="1"/>
    </xf>
    <xf numFmtId="0" fontId="0" fillId="0" borderId="25" xfId="0" applyBorder="1" applyAlignment="1" applyProtection="1">
      <alignment horizontal="left" wrapText="1" indent="1"/>
      <protection hidden="1"/>
    </xf>
    <xf numFmtId="164" fontId="14" fillId="8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0" fillId="0" borderId="0" xfId="0" applyAlignment="1" applyProtection="1">
      <alignment horizontal="left" vertical="center" wrapText="1" indent="1"/>
      <protection hidden="1"/>
    </xf>
    <xf numFmtId="164" fontId="14" fillId="8" borderId="23" xfId="0" applyNumberFormat="1" applyFont="1" applyFill="1" applyBorder="1" applyAlignment="1" applyProtection="1">
      <alignment horizontal="left" vertical="center" wrapText="1" indent="2"/>
      <protection hidden="1"/>
    </xf>
    <xf numFmtId="0" fontId="0" fillId="0" borderId="23" xfId="0" applyBorder="1" applyAlignment="1" applyProtection="1">
      <alignment horizontal="left" vertical="center" wrapText="1" indent="2"/>
      <protection hidden="1"/>
    </xf>
    <xf numFmtId="167" fontId="47" fillId="0" borderId="2" xfId="0" applyNumberFormat="1" applyFont="1" applyBorder="1" applyAlignment="1" applyProtection="1">
      <alignment horizontal="left" wrapText="1"/>
      <protection hidden="1"/>
    </xf>
    <xf numFmtId="167" fontId="47" fillId="0" borderId="28" xfId="0" applyNumberFormat="1" applyFont="1" applyBorder="1" applyAlignment="1" applyProtection="1">
      <alignment horizontal="left" wrapText="1"/>
      <protection hidden="1"/>
    </xf>
    <xf numFmtId="0" fontId="40" fillId="0" borderId="2" xfId="0" applyNumberFormat="1" applyFont="1" applyBorder="1" applyAlignment="1" applyProtection="1">
      <alignment horizontal="left" wrapText="1"/>
      <protection hidden="1"/>
    </xf>
    <xf numFmtId="0" fontId="45" fillId="0" borderId="17" xfId="0" applyNumberFormat="1" applyFont="1" applyBorder="1" applyAlignment="1" applyProtection="1">
      <alignment horizontal="left" wrapText="1"/>
      <protection hidden="1"/>
    </xf>
    <xf numFmtId="0" fontId="45" fillId="0" borderId="3" xfId="0" applyNumberFormat="1" applyFont="1" applyBorder="1" applyAlignment="1" applyProtection="1">
      <alignment horizontal="left" wrapText="1"/>
      <protection hidden="1"/>
    </xf>
    <xf numFmtId="167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17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3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17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3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5" xfId="0" applyNumberFormat="1" applyFont="1" applyBorder="1" applyAlignment="1" applyProtection="1">
      <alignment horizontal="left" wrapText="1" indent="1"/>
      <protection hidden="1"/>
    </xf>
    <xf numFmtId="164" fontId="15" fillId="3" borderId="15" xfId="0" applyNumberFormat="1" applyFont="1" applyFill="1" applyBorder="1" applyAlignment="1" applyProtection="1">
      <alignment horizontal="left" vertical="center" wrapText="1"/>
      <protection hidden="1"/>
    </xf>
    <xf numFmtId="164" fontId="0" fillId="0" borderId="15" xfId="0" applyNumberFormat="1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horizontal="center" wrapText="1"/>
      <protection hidden="1"/>
    </xf>
    <xf numFmtId="164" fontId="4" fillId="0" borderId="4" xfId="0" applyNumberFormat="1" applyFont="1" applyBorder="1" applyAlignment="1" applyProtection="1">
      <alignment horizontal="center" vertical="center" wrapText="1"/>
      <protection hidden="1"/>
    </xf>
    <xf numFmtId="164" fontId="4" fillId="0" borderId="8" xfId="0" applyNumberFormat="1" applyFont="1" applyBorder="1" applyAlignment="1" applyProtection="1">
      <alignment horizontal="center" vertical="center" wrapText="1"/>
      <protection hidden="1"/>
    </xf>
    <xf numFmtId="164" fontId="4" fillId="8" borderId="4" xfId="0" applyNumberFormat="1" applyFont="1" applyFill="1" applyBorder="1" applyAlignment="1" applyProtection="1">
      <alignment wrapText="1"/>
      <protection hidden="1"/>
    </xf>
    <xf numFmtId="164" fontId="1" fillId="8" borderId="4" xfId="0" applyNumberFormat="1" applyFont="1" applyFill="1" applyBorder="1" applyAlignment="1" applyProtection="1">
      <alignment wrapText="1"/>
      <protection hidden="1"/>
    </xf>
    <xf numFmtId="164" fontId="4" fillId="0" borderId="3" xfId="0" applyNumberFormat="1" applyFont="1" applyBorder="1" applyAlignment="1" applyProtection="1">
      <alignment wrapText="1"/>
      <protection hidden="1"/>
    </xf>
    <xf numFmtId="1" fontId="0" fillId="0" borderId="16" xfId="0" applyNumberFormat="1" applyBorder="1" applyAlignment="1" applyProtection="1">
      <alignment horizontal="center"/>
      <protection hidden="1"/>
    </xf>
    <xf numFmtId="1" fontId="2" fillId="0" borderId="0" xfId="0" applyNumberFormat="1" applyFont="1" applyBorder="1" applyAlignment="1" applyProtection="1">
      <protection hidden="1"/>
    </xf>
    <xf numFmtId="1" fontId="0" fillId="0" borderId="0" xfId="0" applyNumberFormat="1" applyBorder="1" applyAlignment="1" applyProtection="1">
      <protection hidden="1"/>
    </xf>
    <xf numFmtId="164" fontId="4" fillId="0" borderId="0" xfId="0" applyNumberFormat="1" applyFont="1" applyAlignment="1" applyProtection="1">
      <alignment horizontal="left" vertical="center" wrapText="1" indent="2"/>
      <protection hidden="1"/>
    </xf>
    <xf numFmtId="164" fontId="2" fillId="0" borderId="1" xfId="0" applyNumberFormat="1" applyFont="1" applyBorder="1" applyAlignment="1" applyProtection="1">
      <protection hidden="1"/>
    </xf>
    <xf numFmtId="1" fontId="2" fillId="6" borderId="16" xfId="0" applyNumberFormat="1" applyFont="1" applyFill="1" applyBorder="1" applyAlignment="1" applyProtection="1">
      <alignment horizontal="center"/>
      <protection hidden="1"/>
    </xf>
    <xf numFmtId="1" fontId="2" fillId="6" borderId="37" xfId="0" applyNumberFormat="1" applyFont="1" applyFill="1" applyBorder="1" applyAlignment="1" applyProtection="1">
      <alignment horizontal="left" indent="1"/>
      <protection hidden="1"/>
    </xf>
    <xf numFmtId="1" fontId="40" fillId="0" borderId="2" xfId="0" applyNumberFormat="1" applyFont="1" applyBorder="1" applyAlignment="1" applyProtection="1">
      <alignment horizontal="center" vertical="center" wrapText="1"/>
      <protection hidden="1"/>
    </xf>
    <xf numFmtId="1" fontId="40" fillId="0" borderId="17" xfId="0" applyNumberFormat="1" applyFont="1" applyBorder="1" applyAlignment="1" applyProtection="1">
      <alignment horizontal="center" vertical="center" wrapText="1"/>
      <protection hidden="1"/>
    </xf>
    <xf numFmtId="1" fontId="40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164" fontId="2" fillId="0" borderId="54" xfId="0" applyNumberFormat="1" applyFont="1" applyBorder="1" applyAlignment="1" applyProtection="1">
      <protection hidden="1"/>
    </xf>
    <xf numFmtId="164" fontId="2" fillId="0" borderId="55" xfId="0" applyNumberFormat="1" applyFont="1" applyBorder="1" applyAlignment="1" applyProtection="1">
      <protection hidden="1"/>
    </xf>
    <xf numFmtId="164" fontId="2" fillId="0" borderId="23" xfId="0" applyNumberFormat="1" applyFont="1" applyBorder="1" applyAlignment="1" applyProtection="1">
      <protection hidden="1"/>
    </xf>
    <xf numFmtId="0" fontId="0" fillId="0" borderId="23" xfId="0" applyBorder="1" applyAlignment="1" applyProtection="1">
      <protection hidden="1"/>
    </xf>
    <xf numFmtId="0" fontId="0" fillId="0" borderId="0" xfId="0" applyBorder="1" applyAlignment="1" applyProtection="1">
      <alignment horizontal="left" vertical="center" wrapText="1" inden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25" fillId="2" borderId="15" xfId="0" applyFont="1" applyFill="1" applyBorder="1" applyAlignment="1"/>
    <xf numFmtId="164" fontId="2" fillId="0" borderId="3" xfId="0" applyNumberFormat="1" applyFont="1" applyBorder="1" applyAlignment="1" applyProtection="1">
      <alignment wrapText="1"/>
      <protection hidden="1"/>
    </xf>
    <xf numFmtId="0" fontId="2" fillId="5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wrapText="1"/>
      <protection hidden="1"/>
    </xf>
    <xf numFmtId="0" fontId="2" fillId="2" borderId="5" xfId="0" applyFont="1" applyFill="1" applyBorder="1" applyAlignment="1" applyProtection="1">
      <alignment wrapText="1"/>
      <protection hidden="1"/>
    </xf>
    <xf numFmtId="0" fontId="2" fillId="11" borderId="0" xfId="0" applyFont="1" applyFill="1" applyBorder="1" applyAlignment="1" applyProtection="1">
      <alignment wrapText="1"/>
      <protection hidden="1"/>
    </xf>
    <xf numFmtId="0" fontId="31" fillId="11" borderId="0" xfId="0" applyFont="1" applyFill="1" applyBorder="1" applyAlignment="1" applyProtection="1">
      <alignment vertical="center" wrapText="1"/>
      <protection hidden="1"/>
    </xf>
    <xf numFmtId="164" fontId="2" fillId="0" borderId="56" xfId="0" applyNumberFormat="1" applyFont="1" applyBorder="1" applyAlignment="1" applyProtection="1">
      <alignment wrapText="1"/>
      <protection hidden="1"/>
    </xf>
    <xf numFmtId="164" fontId="2" fillId="0" borderId="57" xfId="0" applyNumberFormat="1" applyFont="1" applyBorder="1" applyAlignment="1" applyProtection="1">
      <alignment wrapText="1"/>
      <protection hidden="1"/>
    </xf>
    <xf numFmtId="0" fontId="17" fillId="5" borderId="0" xfId="0" applyFont="1" applyFill="1" applyBorder="1" applyAlignment="1" applyProtection="1">
      <alignment horizontal="center" vertical="center" wrapText="1"/>
      <protection hidden="1"/>
    </xf>
    <xf numFmtId="0" fontId="2" fillId="5" borderId="0" xfId="0" applyFont="1" applyFill="1" applyBorder="1" applyAlignment="1" applyProtection="1">
      <alignment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5" borderId="16" xfId="0" applyFont="1" applyFill="1" applyBorder="1" applyAlignment="1" applyProtection="1">
      <alignment horizontal="left" vertical="center" wrapText="1" indent="1"/>
      <protection hidden="1"/>
    </xf>
    <xf numFmtId="0" fontId="2" fillId="5" borderId="0" xfId="0" applyFont="1" applyFill="1" applyBorder="1" applyAlignment="1" applyProtection="1">
      <alignment horizontal="left" vertical="center" wrapText="1" indent="1"/>
      <protection hidden="1"/>
    </xf>
    <xf numFmtId="0" fontId="2" fillId="5" borderId="16" xfId="0" applyFont="1" applyFill="1" applyBorder="1" applyAlignment="1" applyProtection="1">
      <alignment vertical="center" wrapText="1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vertical="center" wrapText="1"/>
      <protection hidden="1"/>
    </xf>
    <xf numFmtId="0" fontId="2" fillId="0" borderId="3" xfId="0" applyFont="1" applyBorder="1" applyAlignment="1" applyProtection="1">
      <alignment vertical="center" wrapText="1"/>
      <protection hidden="1"/>
    </xf>
    <xf numFmtId="0" fontId="15" fillId="9" borderId="0" xfId="0" applyFont="1" applyFill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horizontal="left" vertical="center" wrapText="1" indent="1"/>
      <protection hidden="1"/>
    </xf>
    <xf numFmtId="0" fontId="3" fillId="0" borderId="16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0" fontId="3" fillId="0" borderId="5" xfId="0" applyFont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horizontal="left" vertical="center" wrapText="1" indent="2"/>
      <protection hidden="1"/>
    </xf>
    <xf numFmtId="164" fontId="2" fillId="0" borderId="18" xfId="0" applyNumberFormat="1" applyFont="1" applyBorder="1" applyAlignment="1" applyProtection="1">
      <alignment wrapText="1"/>
      <protection hidden="1"/>
    </xf>
    <xf numFmtId="164" fontId="2" fillId="0" borderId="7" xfId="0" applyNumberFormat="1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horizontal="left" wrapText="1" indent="1"/>
      <protection hidden="1"/>
    </xf>
    <xf numFmtId="0" fontId="2" fillId="0" borderId="5" xfId="0" applyFont="1" applyBorder="1" applyAlignment="1" applyProtection="1">
      <alignment horizontal="left" wrapText="1" indent="1"/>
      <protection hidden="1"/>
    </xf>
    <xf numFmtId="0" fontId="2" fillId="0" borderId="15" xfId="0" applyFont="1" applyBorder="1" applyAlignment="1" applyProtection="1">
      <alignment horizontal="left" wrapText="1" indent="1"/>
      <protection hidden="1"/>
    </xf>
    <xf numFmtId="0" fontId="2" fillId="0" borderId="7" xfId="0" applyFont="1" applyBorder="1" applyAlignment="1" applyProtection="1">
      <alignment horizontal="left" wrapText="1" indent="1"/>
      <protection hidden="1"/>
    </xf>
    <xf numFmtId="164" fontId="2" fillId="0" borderId="16" xfId="0" applyNumberFormat="1" applyFont="1" applyBorder="1" applyAlignment="1" applyProtection="1">
      <alignment wrapText="1"/>
      <protection hidden="1"/>
    </xf>
    <xf numFmtId="164" fontId="2" fillId="0" borderId="5" xfId="0" applyNumberFormat="1" applyFont="1" applyBorder="1" applyAlignment="1" applyProtection="1">
      <alignment wrapText="1"/>
      <protection hidden="1"/>
    </xf>
    <xf numFmtId="0" fontId="2" fillId="0" borderId="16" xfId="0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wrapText="1"/>
      <protection hidden="1"/>
    </xf>
    <xf numFmtId="164" fontId="2" fillId="0" borderId="21" xfId="0" applyNumberFormat="1" applyFont="1" applyBorder="1" applyAlignment="1" applyProtection="1">
      <alignment wrapText="1"/>
      <protection hidden="1"/>
    </xf>
    <xf numFmtId="0" fontId="17" fillId="2" borderId="0" xfId="0" applyFont="1" applyFill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0" borderId="16" xfId="0" applyFont="1" applyBorder="1" applyAlignment="1" applyProtection="1">
      <protection hidden="1"/>
    </xf>
    <xf numFmtId="0" fontId="0" fillId="0" borderId="16" xfId="0" applyBorder="1" applyAlignment="1" applyProtection="1"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19" xfId="0" applyFont="1" applyBorder="1" applyAlignment="1" applyProtection="1">
      <alignment horizontal="left" wrapText="1" indent="1"/>
      <protection hidden="1"/>
    </xf>
    <xf numFmtId="0" fontId="2" fillId="0" borderId="21" xfId="0" applyFont="1" applyBorder="1" applyAlignment="1" applyProtection="1">
      <alignment horizontal="left" wrapText="1" indent="1"/>
      <protection hidden="1"/>
    </xf>
    <xf numFmtId="0" fontId="2" fillId="0" borderId="20" xfId="0" applyFont="1" applyBorder="1" applyAlignment="1" applyProtection="1">
      <alignment wrapText="1"/>
      <protection hidden="1"/>
    </xf>
    <xf numFmtId="0" fontId="2" fillId="0" borderId="19" xfId="0" applyFont="1" applyBorder="1" applyAlignment="1" applyProtection="1">
      <alignment wrapText="1"/>
      <protection hidden="1"/>
    </xf>
    <xf numFmtId="0" fontId="2" fillId="0" borderId="18" xfId="0" applyFont="1" applyBorder="1" applyAlignment="1" applyProtection="1">
      <alignment wrapText="1"/>
      <protection hidden="1"/>
    </xf>
    <xf numFmtId="0" fontId="2" fillId="0" borderId="15" xfId="0" applyFont="1" applyBorder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Admin"/>
      <sheetName val="Free"/>
      <sheetName val="HR"/>
      <sheetName val="WNI"/>
      <sheetName val="MNI"/>
      <sheetName val="NiTable"/>
      <sheetName val="TaxCode"/>
    </sheetNames>
    <sheetDataSet>
      <sheetData sheetId="0">
        <row r="26">
          <cell r="F26" t="str">
            <v xml:space="preserve"> </v>
          </cell>
        </row>
        <row r="27">
          <cell r="S27" t="str">
            <v xml:space="preserve"> </v>
          </cell>
        </row>
        <row r="28">
          <cell r="S28" t="str">
            <v xml:space="preserve"> </v>
          </cell>
        </row>
        <row r="29">
          <cell r="D29">
            <v>1</v>
          </cell>
          <cell r="S29" t="str">
            <v xml:space="preserve"> </v>
          </cell>
        </row>
        <row r="30">
          <cell r="S30" t="str">
            <v xml:space="preserve"> </v>
          </cell>
        </row>
        <row r="34">
          <cell r="O34" t="str">
            <v>N</v>
          </cell>
        </row>
        <row r="52">
          <cell r="F52" t="str">
            <v xml:space="preserve"> </v>
          </cell>
        </row>
        <row r="53">
          <cell r="S53" t="str">
            <v xml:space="preserve"> </v>
          </cell>
        </row>
        <row r="54">
          <cell r="S54" t="str">
            <v xml:space="preserve"> </v>
          </cell>
        </row>
        <row r="55">
          <cell r="D55">
            <v>2</v>
          </cell>
          <cell r="S55" t="str">
            <v xml:space="preserve"> </v>
          </cell>
        </row>
        <row r="56">
          <cell r="S56" t="str">
            <v xml:space="preserve"> </v>
          </cell>
        </row>
        <row r="60">
          <cell r="O60" t="str">
            <v>N</v>
          </cell>
        </row>
        <row r="78">
          <cell r="F78" t="str">
            <v xml:space="preserve"> </v>
          </cell>
        </row>
        <row r="79">
          <cell r="S79" t="str">
            <v xml:space="preserve"> </v>
          </cell>
        </row>
        <row r="80">
          <cell r="S80" t="str">
            <v xml:space="preserve"> </v>
          </cell>
        </row>
        <row r="81">
          <cell r="D81">
            <v>3</v>
          </cell>
          <cell r="S81" t="str">
            <v xml:space="preserve"> </v>
          </cell>
        </row>
        <row r="82">
          <cell r="S82" t="str">
            <v xml:space="preserve"> </v>
          </cell>
        </row>
        <row r="86">
          <cell r="O86" t="str">
            <v>N</v>
          </cell>
        </row>
        <row r="104">
          <cell r="F104" t="str">
            <v xml:space="preserve"> </v>
          </cell>
        </row>
        <row r="106">
          <cell r="S106" t="str">
            <v xml:space="preserve"> </v>
          </cell>
        </row>
        <row r="107">
          <cell r="D107">
            <v>4</v>
          </cell>
          <cell r="S107" t="str">
            <v xml:space="preserve"> </v>
          </cell>
        </row>
        <row r="108">
          <cell r="S108" t="str">
            <v xml:space="preserve"> </v>
          </cell>
        </row>
        <row r="112">
          <cell r="O112" t="str">
            <v>N</v>
          </cell>
        </row>
        <row r="130">
          <cell r="F130" t="str">
            <v xml:space="preserve"> </v>
          </cell>
        </row>
        <row r="131">
          <cell r="S131" t="str">
            <v xml:space="preserve"> </v>
          </cell>
        </row>
        <row r="132">
          <cell r="S132" t="str">
            <v xml:space="preserve"> </v>
          </cell>
        </row>
        <row r="133">
          <cell r="D133">
            <v>5</v>
          </cell>
          <cell r="S133" t="str">
            <v xml:space="preserve"> </v>
          </cell>
        </row>
        <row r="134">
          <cell r="S134" t="str">
            <v xml:space="preserve"> </v>
          </cell>
        </row>
        <row r="138">
          <cell r="O138" t="str">
            <v>N</v>
          </cell>
        </row>
        <row r="156">
          <cell r="F156" t="str">
            <v xml:space="preserve"> </v>
          </cell>
        </row>
        <row r="157">
          <cell r="S157" t="str">
            <v xml:space="preserve"> </v>
          </cell>
        </row>
        <row r="158">
          <cell r="S158" t="str">
            <v xml:space="preserve"> </v>
          </cell>
        </row>
        <row r="159">
          <cell r="D159">
            <v>6</v>
          </cell>
          <cell r="S159" t="str">
            <v xml:space="preserve"> </v>
          </cell>
        </row>
        <row r="160">
          <cell r="S160" t="str">
            <v xml:space="preserve"> </v>
          </cell>
        </row>
        <row r="164">
          <cell r="O164" t="str">
            <v>N</v>
          </cell>
        </row>
        <row r="182">
          <cell r="F182" t="str">
            <v xml:space="preserve"> </v>
          </cell>
        </row>
        <row r="183">
          <cell r="S183" t="str">
            <v xml:space="preserve"> </v>
          </cell>
        </row>
        <row r="184">
          <cell r="S184" t="str">
            <v xml:space="preserve"> </v>
          </cell>
        </row>
        <row r="185">
          <cell r="D185">
            <v>7</v>
          </cell>
          <cell r="S185" t="str">
            <v xml:space="preserve"> </v>
          </cell>
        </row>
        <row r="186">
          <cell r="S186" t="str">
            <v xml:space="preserve"> </v>
          </cell>
        </row>
        <row r="190">
          <cell r="O190" t="str">
            <v>N</v>
          </cell>
        </row>
        <row r="208">
          <cell r="F208" t="str">
            <v xml:space="preserve"> </v>
          </cell>
        </row>
        <row r="209">
          <cell r="S209" t="str">
            <v xml:space="preserve"> </v>
          </cell>
        </row>
        <row r="210">
          <cell r="S210" t="str">
            <v xml:space="preserve"> </v>
          </cell>
        </row>
        <row r="211">
          <cell r="D211">
            <v>8</v>
          </cell>
          <cell r="S211" t="str">
            <v xml:space="preserve"> </v>
          </cell>
        </row>
        <row r="212">
          <cell r="S212" t="str">
            <v xml:space="preserve"> </v>
          </cell>
        </row>
        <row r="216">
          <cell r="O216" t="str">
            <v>N</v>
          </cell>
        </row>
        <row r="234">
          <cell r="F234" t="str">
            <v xml:space="preserve"> </v>
          </cell>
        </row>
        <row r="235">
          <cell r="S235" t="str">
            <v xml:space="preserve"> </v>
          </cell>
        </row>
        <row r="236">
          <cell r="S236" t="str">
            <v xml:space="preserve"> </v>
          </cell>
        </row>
        <row r="237">
          <cell r="D237">
            <v>9</v>
          </cell>
          <cell r="S237" t="str">
            <v xml:space="preserve"> </v>
          </cell>
        </row>
        <row r="238">
          <cell r="S238" t="str">
            <v xml:space="preserve"> </v>
          </cell>
        </row>
        <row r="242">
          <cell r="O242" t="str">
            <v>N</v>
          </cell>
        </row>
        <row r="260">
          <cell r="F260" t="str">
            <v xml:space="preserve"> </v>
          </cell>
        </row>
        <row r="261">
          <cell r="S261" t="str">
            <v xml:space="preserve"> </v>
          </cell>
        </row>
        <row r="262">
          <cell r="S262" t="str">
            <v xml:space="preserve"> </v>
          </cell>
        </row>
        <row r="263">
          <cell r="D263">
            <v>10</v>
          </cell>
          <cell r="S263" t="str">
            <v xml:space="preserve"> </v>
          </cell>
        </row>
        <row r="264">
          <cell r="S264" t="str">
            <v xml:space="preserve"> </v>
          </cell>
        </row>
        <row r="268">
          <cell r="O268" t="str">
            <v>N</v>
          </cell>
        </row>
      </sheetData>
      <sheetData sheetId="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3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0"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2">
          <cell r="AR102">
            <v>0</v>
          </cell>
          <cell r="AS102">
            <v>0</v>
          </cell>
          <cell r="AT102">
            <v>0</v>
          </cell>
        </row>
      </sheetData>
      <sheetData sheetId="4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5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6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0"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2">
          <cell r="AR102">
            <v>0</v>
          </cell>
          <cell r="AS102">
            <v>0</v>
          </cell>
          <cell r="AT102">
            <v>0</v>
          </cell>
        </row>
      </sheetData>
      <sheetData sheetId="7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8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9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0"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2">
          <cell r="AR102">
            <v>0</v>
          </cell>
          <cell r="AS102">
            <v>0</v>
          </cell>
          <cell r="AT102">
            <v>0</v>
          </cell>
        </row>
      </sheetData>
      <sheetData sheetId="10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1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5"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7">
          <cell r="AR87">
            <v>0</v>
          </cell>
          <cell r="AS87">
            <v>0</v>
          </cell>
          <cell r="AT87">
            <v>0</v>
          </cell>
        </row>
      </sheetData>
      <sheetData sheetId="1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1">
          <cell r="C31" t="str">
            <v xml:space="preserve"> </v>
          </cell>
          <cell r="H31">
            <v>0</v>
          </cell>
          <cell r="M31" t="str">
            <v xml:space="preserve"> </v>
          </cell>
          <cell r="O31" t="str">
            <v xml:space="preserve"> </v>
          </cell>
          <cell r="T31" t="str">
            <v xml:space="preserve"> </v>
          </cell>
          <cell r="V31">
            <v>0</v>
          </cell>
          <cell r="W31">
            <v>0</v>
          </cell>
          <cell r="AE31">
            <v>0</v>
          </cell>
          <cell r="AK31">
            <v>0</v>
          </cell>
        </row>
        <row r="32">
          <cell r="C32" t="str">
            <v xml:space="preserve"> </v>
          </cell>
          <cell r="H32">
            <v>0</v>
          </cell>
          <cell r="M32" t="str">
            <v xml:space="preserve"> </v>
          </cell>
          <cell r="O32" t="str">
            <v xml:space="preserve"> </v>
          </cell>
          <cell r="T32" t="str">
            <v xml:space="preserve"> </v>
          </cell>
          <cell r="V32">
            <v>0</v>
          </cell>
          <cell r="W32">
            <v>0</v>
          </cell>
          <cell r="AE32">
            <v>0</v>
          </cell>
          <cell r="AK32">
            <v>0</v>
          </cell>
        </row>
        <row r="33">
          <cell r="C33" t="str">
            <v xml:space="preserve"> </v>
          </cell>
          <cell r="H33">
            <v>0</v>
          </cell>
          <cell r="M33" t="str">
            <v xml:space="preserve"> </v>
          </cell>
          <cell r="O33" t="str">
            <v xml:space="preserve"> </v>
          </cell>
          <cell r="T33" t="str">
            <v xml:space="preserve"> </v>
          </cell>
          <cell r="V33">
            <v>0</v>
          </cell>
          <cell r="W33">
            <v>0</v>
          </cell>
          <cell r="AE33">
            <v>0</v>
          </cell>
          <cell r="AK33">
            <v>0</v>
          </cell>
        </row>
        <row r="34">
          <cell r="C34" t="str">
            <v xml:space="preserve"> </v>
          </cell>
          <cell r="H34">
            <v>0</v>
          </cell>
          <cell r="M34" t="str">
            <v xml:space="preserve"> </v>
          </cell>
          <cell r="O34" t="str">
            <v xml:space="preserve"> </v>
          </cell>
          <cell r="T34" t="str">
            <v xml:space="preserve"> </v>
          </cell>
          <cell r="V34">
            <v>0</v>
          </cell>
          <cell r="W34">
            <v>0</v>
          </cell>
          <cell r="AE34">
            <v>0</v>
          </cell>
          <cell r="AK34">
            <v>0</v>
          </cell>
        </row>
        <row r="35">
          <cell r="C35" t="str">
            <v xml:space="preserve"> </v>
          </cell>
          <cell r="H35">
            <v>0</v>
          </cell>
          <cell r="M35" t="str">
            <v xml:space="preserve"> </v>
          </cell>
          <cell r="O35" t="str">
            <v xml:space="preserve"> </v>
          </cell>
          <cell r="T35" t="str">
            <v xml:space="preserve"> </v>
          </cell>
          <cell r="V35">
            <v>0</v>
          </cell>
          <cell r="W35">
            <v>0</v>
          </cell>
          <cell r="AE35">
            <v>0</v>
          </cell>
          <cell r="AK35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6">
          <cell r="C56" t="str">
            <v xml:space="preserve"> </v>
          </cell>
          <cell r="H56">
            <v>0</v>
          </cell>
          <cell r="M56" t="str">
            <v xml:space="preserve"> </v>
          </cell>
          <cell r="O56" t="str">
            <v xml:space="preserve"> </v>
          </cell>
          <cell r="T56" t="str">
            <v xml:space="preserve"> </v>
          </cell>
          <cell r="V56">
            <v>0</v>
          </cell>
          <cell r="W56">
            <v>0</v>
          </cell>
          <cell r="AE56">
            <v>0</v>
          </cell>
          <cell r="AK56">
            <v>0</v>
          </cell>
        </row>
        <row r="57">
          <cell r="C57" t="str">
            <v xml:space="preserve"> </v>
          </cell>
          <cell r="H57">
            <v>0</v>
          </cell>
          <cell r="M57" t="str">
            <v xml:space="preserve"> </v>
          </cell>
          <cell r="O57" t="str">
            <v xml:space="preserve"> </v>
          </cell>
          <cell r="T57" t="str">
            <v xml:space="preserve"> </v>
          </cell>
          <cell r="V57">
            <v>0</v>
          </cell>
          <cell r="W57">
            <v>0</v>
          </cell>
          <cell r="AE57">
            <v>0</v>
          </cell>
          <cell r="AK57">
            <v>0</v>
          </cell>
        </row>
        <row r="58">
          <cell r="C58" t="str">
            <v xml:space="preserve"> </v>
          </cell>
          <cell r="H58">
            <v>0</v>
          </cell>
          <cell r="M58" t="str">
            <v xml:space="preserve"> </v>
          </cell>
          <cell r="O58" t="str">
            <v xml:space="preserve"> </v>
          </cell>
          <cell r="T58" t="str">
            <v xml:space="preserve"> </v>
          </cell>
          <cell r="V58">
            <v>0</v>
          </cell>
          <cell r="W58">
            <v>0</v>
          </cell>
          <cell r="AE58">
            <v>0</v>
          </cell>
          <cell r="AK58">
            <v>0</v>
          </cell>
        </row>
        <row r="59">
          <cell r="C59" t="str">
            <v xml:space="preserve"> </v>
          </cell>
          <cell r="H59">
            <v>0</v>
          </cell>
          <cell r="M59" t="str">
            <v xml:space="preserve"> </v>
          </cell>
          <cell r="O59" t="str">
            <v xml:space="preserve"> </v>
          </cell>
          <cell r="T59" t="str">
            <v xml:space="preserve"> </v>
          </cell>
          <cell r="V59">
            <v>0</v>
          </cell>
          <cell r="W59">
            <v>0</v>
          </cell>
          <cell r="AE59">
            <v>0</v>
          </cell>
          <cell r="AK59">
            <v>0</v>
          </cell>
        </row>
        <row r="60">
          <cell r="C60" t="str">
            <v xml:space="preserve"> </v>
          </cell>
          <cell r="H60">
            <v>0</v>
          </cell>
          <cell r="M60" t="str">
            <v xml:space="preserve"> </v>
          </cell>
          <cell r="O60" t="str">
            <v xml:space="preserve"> </v>
          </cell>
          <cell r="T60" t="str">
            <v xml:space="preserve"> </v>
          </cell>
          <cell r="V60">
            <v>0</v>
          </cell>
          <cell r="W60">
            <v>0</v>
          </cell>
          <cell r="AE60">
            <v>0</v>
          </cell>
          <cell r="AK60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06">
          <cell r="C106" t="str">
            <v xml:space="preserve"> </v>
          </cell>
          <cell r="H106">
            <v>0</v>
          </cell>
          <cell r="M106" t="str">
            <v xml:space="preserve"> </v>
          </cell>
          <cell r="O106" t="str">
            <v xml:space="preserve"> </v>
          </cell>
          <cell r="T106" t="str">
            <v xml:space="preserve"> </v>
          </cell>
          <cell r="V106">
            <v>0</v>
          </cell>
          <cell r="W106">
            <v>0</v>
          </cell>
          <cell r="AE106">
            <v>0</v>
          </cell>
          <cell r="AK106">
            <v>0</v>
          </cell>
        </row>
        <row r="107">
          <cell r="C107" t="str">
            <v xml:space="preserve"> </v>
          </cell>
          <cell r="H107">
            <v>0</v>
          </cell>
          <cell r="M107" t="str">
            <v xml:space="preserve"> </v>
          </cell>
          <cell r="O107" t="str">
            <v xml:space="preserve"> </v>
          </cell>
          <cell r="T107" t="str">
            <v xml:space="preserve"> </v>
          </cell>
          <cell r="V107">
            <v>0</v>
          </cell>
          <cell r="W107">
            <v>0</v>
          </cell>
          <cell r="AE107">
            <v>0</v>
          </cell>
          <cell r="AK107">
            <v>0</v>
          </cell>
        </row>
        <row r="108">
          <cell r="C108" t="str">
            <v xml:space="preserve"> </v>
          </cell>
          <cell r="H108">
            <v>0</v>
          </cell>
          <cell r="M108" t="str">
            <v xml:space="preserve"> </v>
          </cell>
          <cell r="O108" t="str">
            <v xml:space="preserve"> </v>
          </cell>
          <cell r="T108" t="str">
            <v xml:space="preserve"> </v>
          </cell>
          <cell r="V108">
            <v>0</v>
          </cell>
          <cell r="W108">
            <v>0</v>
          </cell>
          <cell r="AE108">
            <v>0</v>
          </cell>
          <cell r="AK108">
            <v>0</v>
          </cell>
        </row>
        <row r="109">
          <cell r="C109" t="str">
            <v xml:space="preserve"> </v>
          </cell>
          <cell r="H109">
            <v>0</v>
          </cell>
          <cell r="M109" t="str">
            <v xml:space="preserve"> </v>
          </cell>
          <cell r="O109" t="str">
            <v xml:space="preserve"> </v>
          </cell>
          <cell r="T109" t="str">
            <v xml:space="preserve"> </v>
          </cell>
          <cell r="V109">
            <v>0</v>
          </cell>
          <cell r="W109">
            <v>0</v>
          </cell>
          <cell r="AE109">
            <v>0</v>
          </cell>
          <cell r="AK109">
            <v>0</v>
          </cell>
        </row>
        <row r="110">
          <cell r="C110" t="str">
            <v xml:space="preserve"> </v>
          </cell>
          <cell r="H110">
            <v>0</v>
          </cell>
          <cell r="M110" t="str">
            <v xml:space="preserve"> </v>
          </cell>
          <cell r="O110" t="str">
            <v xml:space="preserve"> </v>
          </cell>
          <cell r="T110" t="str">
            <v xml:space="preserve"> </v>
          </cell>
          <cell r="V110">
            <v>0</v>
          </cell>
          <cell r="W110">
            <v>0</v>
          </cell>
          <cell r="AE110">
            <v>0</v>
          </cell>
          <cell r="AK110">
            <v>0</v>
          </cell>
        </row>
        <row r="115">
          <cell r="AQ115">
            <v>0</v>
          </cell>
          <cell r="AR115">
            <v>0</v>
          </cell>
          <cell r="AS115">
            <v>0</v>
          </cell>
          <cell r="AT115">
            <v>0</v>
          </cell>
        </row>
        <row r="117">
          <cell r="AR117">
            <v>0</v>
          </cell>
          <cell r="AS117">
            <v>0</v>
          </cell>
          <cell r="AT117">
            <v>0</v>
          </cell>
        </row>
        <row r="120"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2">
          <cell r="AR122">
            <v>0</v>
          </cell>
          <cell r="AS122">
            <v>0</v>
          </cell>
          <cell r="AT122">
            <v>0</v>
          </cell>
        </row>
      </sheetData>
      <sheetData sheetId="13">
        <row r="1">
          <cell r="G1" t="str">
            <v>Year to 5 April 2009</v>
          </cell>
          <cell r="N1" t="str">
            <v>2008-09</v>
          </cell>
        </row>
        <row r="4">
          <cell r="N4">
            <v>90</v>
          </cell>
          <cell r="P4">
            <v>390</v>
          </cell>
        </row>
        <row r="6">
          <cell r="N6">
            <v>105</v>
          </cell>
          <cell r="P6">
            <v>453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tabSelected="1"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IF([1]Employee!$D$24&gt;0,[1]Employee!$D$24,"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IF([1]Employee!$D$15&gt;0,[1]Employee!$D$15," ")</f>
        <v xml:space="preserve"> </v>
      </c>
      <c r="J4" s="443"/>
      <c r="K4" s="443"/>
      <c r="L4" s="443"/>
      <c r="M4" s="9"/>
      <c r="N4" s="342" t="str">
        <f>IF([1]Employee!$M$15&gt;0,[1]Employee!$M$15," ")</f>
        <v xml:space="preserve"> </v>
      </c>
      <c r="O4" s="343"/>
      <c r="P4" s="15"/>
      <c r="Q4" s="15"/>
      <c r="R4" s="10"/>
      <c r="S4" s="10"/>
      <c r="T4" s="16">
        <f>[1]Employee!$D$29</f>
        <v>1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IF([1]Employee!$D$26&gt;0,[1]Employee!$D$26,"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IF([1]Employee!$D$16&gt;0,[1]Employee!$D$16," ")</f>
        <v xml:space="preserve"> </v>
      </c>
      <c r="J6" s="442"/>
      <c r="K6" s="442"/>
      <c r="L6" s="442"/>
      <c r="M6" s="8"/>
      <c r="N6" s="399" t="str">
        <f>IF([1]Employee!$M$17&gt;0,[1]Employee!$M$17," ")</f>
        <v xml:space="preserve"> </v>
      </c>
      <c r="O6" s="536"/>
      <c r="P6" s="15"/>
      <c r="Q6" s="15"/>
      <c r="R6" s="10"/>
      <c r="S6" s="24" t="str">
        <f>IF([1]Employee!$D$22&gt;0,[1]Employee!$D$22,"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IF([1]Employee!$M$27&gt;0,[1]Employee!$M$27," ")</f>
        <v xml:space="preserve"> </v>
      </c>
      <c r="Z6" s="26" t="str">
        <f>IF([1]Employee!$M$27&gt;0,[1]Employee!$O$27," ")</f>
        <v xml:space="preserve"> </v>
      </c>
      <c r="AA6" s="27" t="str">
        <f>IF([1]Employee!$M$27&gt;0,[1]Employee!$S$27,"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IF([1]Employee!$M$28&gt;0,[1]Employee!$M$28," ")</f>
        <v xml:space="preserve"> </v>
      </c>
      <c r="Z7" s="26" t="str">
        <f>IF([1]Employee!$M$28&gt;0,[1]Employee!$O$28," ")</f>
        <v xml:space="preserve"> </v>
      </c>
      <c r="AA7" s="27" t="str">
        <f>IF([1]Employee!$M$28&gt;0,[1]Employee!$S$28,"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IF([1]Employee!$M$29&gt;0,[1]Employee!$M$29," ")</f>
        <v xml:space="preserve"> </v>
      </c>
      <c r="Z8" s="26" t="str">
        <f>IF([1]Employee!$M$29&gt;0,[1]Employee!$O$29," ")</f>
        <v xml:space="preserve"> </v>
      </c>
      <c r="AA8" s="27" t="str">
        <f>IF([1]Employee!$M$29&gt;0,[1]Employee!$S$29,"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IF([1]Employee!$M$30&gt;0,[1]Employee!$M$30," ")</f>
        <v xml:space="preserve"> </v>
      </c>
      <c r="Z9" s="26" t="str">
        <f>IF([1]Employee!$M$30&gt;0,[1]Employee!$O$30," ")</f>
        <v xml:space="preserve"> </v>
      </c>
      <c r="AA9" s="27" t="str">
        <f>IF([1]Employee!$M$30&gt;0,[1]Employee!$S$30,"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IF([1]Employee!$O$34="Y","Y","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IF([1]Employee!$D$28=" "," ",IF([1]Employee!$D$28="m"," ",IF([1]Apr08!$M$11=" "," ",IF([1]Apr08!$M$11&gt;(D7-0.01),D7," "))))</f>
        <v xml:space="preserve"> </v>
      </c>
      <c r="E16" s="1" t="str">
        <f>IF(D16=" "," ",IF([1]Apr08!$M$11&gt;=F7,E7,[1]Apr08!$M$11-D7))</f>
        <v xml:space="preserve"> </v>
      </c>
      <c r="F16" s="1" t="str">
        <f>IF(D16=" "," ",IF(E16&lt;E7," ",[1]Apr08!$M$11-F7))</f>
        <v xml:space="preserve"> </v>
      </c>
      <c r="G16" s="1" t="str">
        <f>IF(D16=" "," ",[1]Apr08!$O$11+[1]Apr08!$T$11)</f>
        <v xml:space="preserve"> </v>
      </c>
      <c r="H16" s="482" t="str">
        <f>IF(D16=" "," ",[1]Apr08!$O$11)</f>
        <v xml:space="preserve"> </v>
      </c>
      <c r="I16" s="482"/>
      <c r="J16" s="463"/>
      <c r="K16" s="4" t="str">
        <f>IF([1]Apr08!$G$11="SSP",[1]Apr08!$H$11," ")</f>
        <v xml:space="preserve"> </v>
      </c>
      <c r="L16" s="4" t="str">
        <f>IF([1]Apr08!$G$11="SMP",[1]Apr08!$H$11," ")</f>
        <v xml:space="preserve"> </v>
      </c>
      <c r="M16" s="459" t="str">
        <f>IF([1]Apr08!$G$11="SPP",[1]Apr08!$H$11," ")</f>
        <v xml:space="preserve"> </v>
      </c>
      <c r="N16" s="459"/>
      <c r="O16" s="4" t="str">
        <f>IF([1]Apr08!$G$11="SAP",[1]Apr08!$H$11," ")</f>
        <v xml:space="preserve"> </v>
      </c>
      <c r="P16" s="463"/>
      <c r="Q16" s="1" t="str">
        <f>IF([1]Apr08!$P$11=0," ",[1]Apr08!$P$11)</f>
        <v xml:space="preserve"> </v>
      </c>
      <c r="R16" s="463"/>
      <c r="S16" s="1" t="str">
        <f>IF([1]Apr08!$M$11&gt;0,[1]Apr08!$M$11," ")</f>
        <v xml:space="preserve"> </v>
      </c>
      <c r="T16" s="1" t="str">
        <f>IF(S16=" "," ",IF([1]Employee!$O$24="W1"," ",IF([1]Employee!$O$24="M1"," ",IF([1]Apr08!$V$11&gt;0,[1]Apr08!$V$11," "))))</f>
        <v xml:space="preserve"> </v>
      </c>
      <c r="U16" s="482" t="str">
        <f>IF(T16=" "," ",IF([1]Employee!$O$24="W1",[1]Apr08!$AK$11,[1]Apr08!$AE$11))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",IF([1]Employee!$O$24="W1"," ",[1]Apr08!$W$11-0))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",IF([1]Apr08!$C$11=" "," ",[1]Apr08!$C$11))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IF([1]Employee!$D$28=" "," ",IF([1]Employee!$D$28="m"," ",IF([1]Apr08!$M$26=" "," ",IF([1]Apr08!$M$26&gt;(D7-0.01),D7," "))))</f>
        <v xml:space="preserve"> </v>
      </c>
      <c r="E17" s="1" t="str">
        <f>IF(D17=" "," ",IF([1]Apr08!$M$26&gt;=F7,E7,[1]Apr08!$M$26-D7))</f>
        <v xml:space="preserve"> </v>
      </c>
      <c r="F17" s="1" t="str">
        <f>IF(D17=" "," ",IF(E17&lt;E7," ",[1]Apr08!$M$26-F7))</f>
        <v xml:space="preserve"> </v>
      </c>
      <c r="G17" s="1" t="str">
        <f>IF(D17=" "," ",[1]Apr08!$O$26+[1]Apr08!$T$26)</f>
        <v xml:space="preserve"> </v>
      </c>
      <c r="H17" s="454" t="str">
        <f>IF(D17=" "," ",[1]Apr08!$O$26)</f>
        <v xml:space="preserve"> </v>
      </c>
      <c r="I17" s="454"/>
      <c r="J17" s="463"/>
      <c r="K17" s="4" t="str">
        <f>IF([1]Apr08!$G$26="SSP",[1]Apr08!$H$26," ")</f>
        <v xml:space="preserve"> </v>
      </c>
      <c r="L17" s="4" t="str">
        <f>IF([1]Apr08!$G$26="SMP",[1]Apr08!$H$26," ")</f>
        <v xml:space="preserve"> </v>
      </c>
      <c r="M17" s="459" t="str">
        <f>IF([1]Apr08!$G$26="SPP",[1]Apr08!$H$26," ")</f>
        <v xml:space="preserve"> </v>
      </c>
      <c r="N17" s="459"/>
      <c r="O17" s="4" t="str">
        <f>IF([1]Apr08!$G$26="SAP",[1]Apr08!$H$26," ")</f>
        <v xml:space="preserve"> </v>
      </c>
      <c r="P17" s="463"/>
      <c r="Q17" s="1" t="str">
        <f>IF([1]Apr08!$P$26=0," ",[1]Apr08!$P$26)</f>
        <v xml:space="preserve"> </v>
      </c>
      <c r="R17" s="463"/>
      <c r="S17" s="1" t="str">
        <f>IF([1]Apr08!$M$26&gt;0,[1]Apr08!$M$26," ")</f>
        <v xml:space="preserve"> </v>
      </c>
      <c r="T17" s="1" t="str">
        <f>IF(S17=" "," ",IF([1]Employee!$O$24="W1"," ",IF([1]Employee!$O$24="M1"," ",IF([1]Apr08!$V$26&gt;0,[1]Apr08!$V$26," "))))</f>
        <v xml:space="preserve"> </v>
      </c>
      <c r="U17" s="459" t="str">
        <f>IF(T17=" "," ",IF([1]Employee!$O$24="W1",[1]Apr08!$AK$26,[1]Apr08!$AE$26))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",IF([1]Employee!$O$24="W1"," ",[1]Apr08!$W$26-[1]Apr08!$W$11))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",IF([1]Apr08!$C$26=" "," ",[1]Apr08!$C$26))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IF([1]Employee!$D$28=" "," ",IF([1]Employee!$D$28="m"," ",IF([1]Apr08!$M$41=" "," ",IF([1]Apr08!$M$41&gt;(D7-0.01),D7," "))))</f>
        <v xml:space="preserve"> </v>
      </c>
      <c r="E18" s="1" t="str">
        <f>IF(D18=" "," ",IF([1]Apr08!$M$41&gt;=F7,E7,[1]Apr08!$M$41-D7))</f>
        <v xml:space="preserve"> </v>
      </c>
      <c r="F18" s="1" t="str">
        <f>IF(D18=" "," ",IF(E18&lt;E7," ",[1]Apr08!$M$41-F7))</f>
        <v xml:space="preserve"> </v>
      </c>
      <c r="G18" s="1" t="str">
        <f>IF(D18=" "," ",[1]Apr08!$O$41+[1]Apr08!$T$41)</f>
        <v xml:space="preserve"> </v>
      </c>
      <c r="H18" s="454" t="str">
        <f>IF(D18=" "," ",[1]Apr08!$O$41)</f>
        <v xml:space="preserve"> </v>
      </c>
      <c r="I18" s="454"/>
      <c r="J18" s="463"/>
      <c r="K18" s="4" t="str">
        <f>IF([1]Apr08!$G$41="SSP",[1]Apr08!$H$41," ")</f>
        <v xml:space="preserve"> </v>
      </c>
      <c r="L18" s="4" t="str">
        <f>IF([1]Apr08!$G$41="SMP",[1]Apr08!$H$41," ")</f>
        <v xml:space="preserve"> </v>
      </c>
      <c r="M18" s="459" t="str">
        <f>IF([1]Apr08!$G$41="SPP",[1]Apr08!$H$41," ")</f>
        <v xml:space="preserve"> </v>
      </c>
      <c r="N18" s="459"/>
      <c r="O18" s="4" t="str">
        <f>IF([1]Apr08!$G$41="SAP",[1]Apr08!$H$41," ")</f>
        <v xml:space="preserve"> </v>
      </c>
      <c r="P18" s="463"/>
      <c r="Q18" s="1" t="str">
        <f>IF([1]Apr08!$P$41=0," ",[1]Apr08!$P$41)</f>
        <v xml:space="preserve"> </v>
      </c>
      <c r="R18" s="463"/>
      <c r="S18" s="1" t="str">
        <f>IF([1]Apr08!$M$41&gt;0,[1]Apr08!$M$41," ")</f>
        <v xml:space="preserve"> </v>
      </c>
      <c r="T18" s="1" t="str">
        <f>IF(S18=" "," ",IF([1]Employee!$O$24="W1"," ",IF([1]Employee!$O$24="M1"," ",IF([1]Apr08!$V$41&gt;0,[1]Apr08!$V$41," "))))</f>
        <v xml:space="preserve"> </v>
      </c>
      <c r="U18" s="459" t="str">
        <f>IF(T18=" "," ",IF([1]Employee!$O$24="W1",[1]Apr08!$AK$41,[1]Apr08!$AE$41))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",IF([1]Employee!$O$24="W1"," ",[1]Apr08!$W$41-[1]Apr08!$W$26))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",IF([1]Apr08!$C$41=" "," ",[1]Apr08!$C$41))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IF([1]Employee!$D$28=" "," ",IF([1]Employee!$D$28="m"," ",IF([1]Apr08!$M$56=" "," ",IF([1]Apr08!$M$56&gt;(D7-0.01),D7," "))))</f>
        <v xml:space="preserve"> </v>
      </c>
      <c r="E19" s="1" t="str">
        <f>IF(D19=" "," ",IF([1]Apr08!$M$56&gt;=F7,E7,[1]Apr08!$M$56-D7))</f>
        <v xml:space="preserve"> </v>
      </c>
      <c r="F19" s="1" t="str">
        <f>IF(D19=" "," ",IF(E19&lt;E7," ",[1]Apr08!$M$56-F7))</f>
        <v xml:space="preserve"> </v>
      </c>
      <c r="G19" s="1" t="str">
        <f>IF(D19=" "," ",[1]Apr08!$O$56+[1]Apr08!$T$56)</f>
        <v xml:space="preserve"> </v>
      </c>
      <c r="H19" s="454" t="str">
        <f>IF(D19=" "," ",[1]Apr08!$O$56)</f>
        <v xml:space="preserve"> </v>
      </c>
      <c r="I19" s="454"/>
      <c r="J19" s="463"/>
      <c r="K19" s="4" t="str">
        <f>IF([1]Apr08!$G$56="SSP",[1]Apr08!$H$56," ")</f>
        <v xml:space="preserve"> </v>
      </c>
      <c r="L19" s="4" t="str">
        <f>IF([1]Apr08!$G$56="SMP",[1]Apr08!$H$56," ")</f>
        <v xml:space="preserve"> </v>
      </c>
      <c r="M19" s="459" t="str">
        <f>IF([1]Apr08!$G$56="SPP",[1]Apr08!$H$56," ")</f>
        <v xml:space="preserve"> </v>
      </c>
      <c r="N19" s="459"/>
      <c r="O19" s="4" t="str">
        <f>IF([1]Apr08!$G$56="SAP",[1]Apr08!$H$56," ")</f>
        <v xml:space="preserve"> </v>
      </c>
      <c r="P19" s="463"/>
      <c r="Q19" s="1" t="str">
        <f>IF([1]Apr08!$P$56=0," ",[1]Apr08!$P$56)</f>
        <v xml:space="preserve"> </v>
      </c>
      <c r="R19" s="463"/>
      <c r="S19" s="1" t="str">
        <f>IF([1]Apr08!$M$56&gt;0,[1]Apr08!$M$56," ")</f>
        <v xml:space="preserve"> </v>
      </c>
      <c r="T19" s="1" t="str">
        <f>IF(S19=" "," ",IF([1]Employee!$O$24="W1"," ",IF([1]Employee!$O$24="M1"," ",IF([1]Apr08!$V$56&gt;0,[1]Apr08!$V$56," "))))</f>
        <v xml:space="preserve"> </v>
      </c>
      <c r="U19" s="459" t="str">
        <f>IF(T19=" "," ",IF([1]Employee!$O$24="W1",[1]Apr08!$AK$56,[1]Apr08!$AE$56))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",IF([1]Employee!$O$24="W1"," ",[1]Apr08!$W$56-[1]Apr08!$W$41))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",IF([1]Apr08!$C$56=" "," ",[1]Apr08!$C$56))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IF([1]Employee!$D$28=" "," ",IF([1]Employee!$D$28="w"," ",IF([1]Apr08!$M$71=" "," ",IF([1]Apr08!$M$71&gt;(D8-0.01),D8," "))))</f>
        <v xml:space="preserve"> </v>
      </c>
      <c r="E20" s="62" t="str">
        <f>IF(D20=" "," ",IF([1]Apr08!$M$71&gt;=F8,E8,[1]Apr08!$M$71-D8))</f>
        <v xml:space="preserve"> </v>
      </c>
      <c r="F20" s="62" t="str">
        <f>IF(D20=" "," ",IF(E20&lt;E8," ",[1]Apr08!$M$71-F8))</f>
        <v xml:space="preserve"> </v>
      </c>
      <c r="G20" s="62" t="str">
        <f>IF(D20=" "," ",[1]Apr08!$O$71+[1]Apr08!$T$71)</f>
        <v xml:space="preserve"> </v>
      </c>
      <c r="H20" s="453" t="str">
        <f>IF(D20=" "," ",[1]Apr08!$O$71)</f>
        <v xml:space="preserve"> </v>
      </c>
      <c r="I20" s="453"/>
      <c r="J20" s="463"/>
      <c r="K20" s="62" t="str">
        <f>IF([1]Apr08!$G$71="SSP",[1]Apr08!$H$71," ")</f>
        <v xml:space="preserve"> </v>
      </c>
      <c r="L20" s="62" t="str">
        <f>IF([1]Apr08!$G$71="SMP",[1]Apr08!$H$71," ")</f>
        <v xml:space="preserve"> </v>
      </c>
      <c r="M20" s="453" t="str">
        <f>IF([1]Apr08!$G$71="SPP",[1]Apr08!$H$71," ")</f>
        <v xml:space="preserve"> </v>
      </c>
      <c r="N20" s="453"/>
      <c r="O20" s="62" t="str">
        <f>IF([1]Apr08!$G$71="SAP",[1]Apr08!$H$71," ")</f>
        <v xml:space="preserve"> </v>
      </c>
      <c r="P20" s="463"/>
      <c r="Q20" s="62" t="str">
        <f>IF([1]Apr08!$P$71=0," ",[1]Apr08!$P$71)</f>
        <v xml:space="preserve"> </v>
      </c>
      <c r="R20" s="463"/>
      <c r="S20" s="62" t="str">
        <f>IF([1]Apr08!$M$71&gt;0,[1]Apr08!$M$71," ")</f>
        <v xml:space="preserve"> </v>
      </c>
      <c r="T20" s="62" t="str">
        <f>IF(S20=" "," ",IF([1]Employee!$O$24="W1"," ",IF([1]Employee!$O$24="M1"," ",IF([1]Apr08!$V$71&gt;0,[1]Apr08!$V$71," "))))</f>
        <v xml:space="preserve"> </v>
      </c>
      <c r="U20" s="453" t="str">
        <f>IF(T20=" "," ",IF([1]Employee!$O$24="M1",[1]Apr08!$AK$71,[1]Apr08!$AE$71))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",IF([1]Employee!$O$24="M1"," ",[1]Apr08!$W$71-0))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",IF([1]Apr08!$C$71=" "," ",[1]Apr08!$C$71))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IF([1]Employee!$D$28=" "," ",IF([1]Employee!$D$28="m"," ",IF([1]May08!$M$11=" "," ",IF([1]May08!$M$11&gt;(D7-0.01),D7," "))))</f>
        <v xml:space="preserve"> </v>
      </c>
      <c r="E21" s="1" t="str">
        <f>IF(D21=" "," ",IF([1]May08!$M$11&gt;=F7,E7,[1]May08!$M$11-D7))</f>
        <v xml:space="preserve"> </v>
      </c>
      <c r="F21" s="1" t="str">
        <f>IF(D21=" "," ",IF(E21&lt;E7," ",[1]May08!$M$11-F7))</f>
        <v xml:space="preserve"> </v>
      </c>
      <c r="G21" s="1" t="str">
        <f>IF(D21=" "," ",[1]May08!$O$11+[1]May08!$T$11)</f>
        <v xml:space="preserve"> </v>
      </c>
      <c r="H21" s="459" t="str">
        <f>IF(D21=" "," ",[1]May08!$O$11)</f>
        <v xml:space="preserve"> </v>
      </c>
      <c r="I21" s="459"/>
      <c r="J21" s="463"/>
      <c r="K21" s="1" t="str">
        <f>IF([1]May08!$G$11="SSP",[1]May08!$H$11," ")</f>
        <v xml:space="preserve"> </v>
      </c>
      <c r="L21" s="1" t="str">
        <f>IF([1]May08!$G$11="SMP",[1]May08!$H$11," ")</f>
        <v xml:space="preserve"> </v>
      </c>
      <c r="M21" s="459" t="str">
        <f>IF([1]May08!$G$11="SPP",[1]May08!$H$11," ")</f>
        <v xml:space="preserve"> </v>
      </c>
      <c r="N21" s="459"/>
      <c r="O21" s="1" t="str">
        <f>IF([1]May08!$G$11="SAP",[1]May08!$H$11," ")</f>
        <v xml:space="preserve"> </v>
      </c>
      <c r="P21" s="463"/>
      <c r="Q21" s="1" t="str">
        <f>IF([1]May08!$P$11=0," ",[1]May08!$P$11)</f>
        <v xml:space="preserve"> </v>
      </c>
      <c r="R21" s="463"/>
      <c r="S21" s="1" t="str">
        <f>IF([1]May08!$M$11&gt;0,[1]May08!$M$11," ")</f>
        <v xml:space="preserve"> </v>
      </c>
      <c r="T21" s="1" t="str">
        <f>IF(S21=" "," ",IF([1]Employee!$O$24="W1"," ",IF([1]Employee!$O$24="M1"," ",IF([1]May08!$V$11&gt;0,[1]May08!$V$11," "))))</f>
        <v xml:space="preserve"> </v>
      </c>
      <c r="U21" s="459" t="str">
        <f>IF(T21=" "," ",IF([1]Employee!$O$24="W1",[1]May08!$AK$11,[1]May08!$AE$11))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",IF([1]Employee!$O$24="W1"," ",[1]May08!$W$11-[1]Apr08!$W$56))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",IF([1]May08!$C$11=" "," ",[1]May08!$C$11))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IF([1]Employee!$D$28=" "," ",IF([1]Employee!$D$28="m"," ",IF([1]May08!$M$26=" "," ",IF([1]May08!$M$26&gt;(D7-0.01),D7," "))))</f>
        <v xml:space="preserve"> </v>
      </c>
      <c r="E22" s="1" t="str">
        <f>IF(D22=" "," ",IF([1]May08!$M$26&gt;=F7,E7,[1]May08!$M$26-D7))</f>
        <v xml:space="preserve"> </v>
      </c>
      <c r="F22" s="1" t="str">
        <f>IF(D22=" "," ",IF(E22&lt;E7," ",[1]May08!$M$26-F7))</f>
        <v xml:space="preserve"> </v>
      </c>
      <c r="G22" s="1" t="str">
        <f>IF(D22=" "," ",[1]May08!$O$26+[1]May08!$T$26)</f>
        <v xml:space="preserve"> </v>
      </c>
      <c r="H22" s="454" t="str">
        <f>IF(D22=" "," ",[1]May08!$O$26)</f>
        <v xml:space="preserve"> </v>
      </c>
      <c r="I22" s="454"/>
      <c r="J22" s="463"/>
      <c r="K22" s="4" t="str">
        <f>IF([1]May08!$G$26="SSP",[1]May08!$H$26," ")</f>
        <v xml:space="preserve"> </v>
      </c>
      <c r="L22" s="4" t="str">
        <f>IF([1]May08!$G$26="SMP",[1]May08!$H$26," ")</f>
        <v xml:space="preserve"> </v>
      </c>
      <c r="M22" s="459" t="str">
        <f>IF([1]May08!$G$26="SPP",[1]May08!$H$26," ")</f>
        <v xml:space="preserve"> </v>
      </c>
      <c r="N22" s="459"/>
      <c r="O22" s="4" t="str">
        <f>IF([1]May08!$G$26="SAP",[1]May08!$H$26," ")</f>
        <v xml:space="preserve"> </v>
      </c>
      <c r="P22" s="463"/>
      <c r="Q22" s="1" t="str">
        <f>IF([1]May08!$P$26=0," ",[1]May08!$P$26)</f>
        <v xml:space="preserve"> </v>
      </c>
      <c r="R22" s="463"/>
      <c r="S22" s="1" t="str">
        <f>IF([1]May08!$M$26&gt;0,[1]May08!$M$26," ")</f>
        <v xml:space="preserve"> </v>
      </c>
      <c r="T22" s="1" t="str">
        <f>IF(S22=" "," ",IF([1]Employee!$O$24="W1"," ",IF([1]Employee!$O$24="M1"," ",IF([1]May08!$V$26&gt;0,[1]May08!$V$26," "))))</f>
        <v xml:space="preserve"> </v>
      </c>
      <c r="U22" s="459" t="str">
        <f>IF(T22=" "," ",IF([1]Employee!$O$24="W1",[1]May08!$AK$26,[1]May08!$AE$26))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",IF([1]Employee!$O$24="W1"," ",[1]May08!$W$26-[1]May08!$W$11))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",IF([1]May08!$C$26=" "," ",[1]May08!$C$26))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IF([1]Employee!$D$28=" "," ",IF([1]Employee!$D$28="m"," ",IF([1]May08!$M$41=" "," ",IF([1]May08!$M$41&gt;(D7-0.01),D7," "))))</f>
        <v xml:space="preserve"> </v>
      </c>
      <c r="E23" s="1" t="str">
        <f>IF(D23=" "," ",IF([1]May08!$M$41&gt;=F7,E7,[1]May08!$M$41-D7))</f>
        <v xml:space="preserve"> </v>
      </c>
      <c r="F23" s="1" t="str">
        <f>IF(D23=" "," ",IF(E23&lt;E7," ",[1]May08!$M$41-F7))</f>
        <v xml:space="preserve"> </v>
      </c>
      <c r="G23" s="1" t="str">
        <f>IF(D23=" "," ",[1]May08!$O$41+[1]May08!$T$41)</f>
        <v xml:space="preserve"> </v>
      </c>
      <c r="H23" s="454" t="str">
        <f>IF(D23=" "," ",[1]May08!$O$41)</f>
        <v xml:space="preserve"> </v>
      </c>
      <c r="I23" s="454"/>
      <c r="J23" s="463"/>
      <c r="K23" s="4" t="str">
        <f>IF([1]May08!$G$41="SSP",[1]May08!$H$41," ")</f>
        <v xml:space="preserve"> </v>
      </c>
      <c r="L23" s="4" t="str">
        <f>IF([1]May08!$G$41="SMP",[1]May08!$H$41," ")</f>
        <v xml:space="preserve"> </v>
      </c>
      <c r="M23" s="459" t="str">
        <f>IF([1]May08!$G$41="SPP",[1]May08!$H$41," ")</f>
        <v xml:space="preserve"> </v>
      </c>
      <c r="N23" s="459"/>
      <c r="O23" s="4" t="str">
        <f>IF([1]May08!$G$41="SAP",[1]May08!$H$41," ")</f>
        <v xml:space="preserve"> </v>
      </c>
      <c r="P23" s="463"/>
      <c r="Q23" s="1" t="str">
        <f>IF([1]May08!$P$41=0," ",[1]May08!$P$41)</f>
        <v xml:space="preserve"> </v>
      </c>
      <c r="R23" s="463"/>
      <c r="S23" s="1" t="str">
        <f>IF([1]May08!$M$41&gt;0,[1]May08!$M$41," ")</f>
        <v xml:space="preserve"> </v>
      </c>
      <c r="T23" s="1" t="str">
        <f>IF(S23=" "," ",IF([1]Employee!$O$24="W1"," ",IF([1]Employee!$O$24="M1"," ",IF([1]May08!$V$41&gt;0,[1]May08!$V$41," "))))</f>
        <v xml:space="preserve"> </v>
      </c>
      <c r="U23" s="459" t="str">
        <f>IF(T23=" "," ",IF([1]Employee!$O$24="W1",[1]May08!$AK$41,[1]May08!$AE$41))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",IF([1]Employee!$O$24="W1"," ",[1]May08!$W$41-[1]May08!$W$26))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",IF([1]May08!$C$41=" "," ",[1]May08!$C$41))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IF([1]Employee!$D$28=" "," ",IF([1]Employee!$D$28="m"," ",IF([1]May08!$M$56=" "," ",IF([1]May08!$M$56&gt;(D7-0.01),D7," "))))</f>
        <v xml:space="preserve"> </v>
      </c>
      <c r="E24" s="1" t="str">
        <f>IF(D24=" "," ",IF([1]May08!$M$56&gt;=F7,E7,[1]May08!$M$56-D7))</f>
        <v xml:space="preserve"> </v>
      </c>
      <c r="F24" s="1" t="str">
        <f>IF(D24=" "," ",IF(E24&lt;E7," ",[1]May08!$M$56-F7))</f>
        <v xml:space="preserve"> </v>
      </c>
      <c r="G24" s="1" t="str">
        <f>IF(D24=" "," ",[1]May08!$O$56+[1]May08!$T$56)</f>
        <v xml:space="preserve"> </v>
      </c>
      <c r="H24" s="454" t="str">
        <f>IF(D24=" "," ",[1]May08!$O$56)</f>
        <v xml:space="preserve"> </v>
      </c>
      <c r="I24" s="454"/>
      <c r="J24" s="463"/>
      <c r="K24" s="4" t="str">
        <f>IF([1]May08!$G$56="SSP",[1]May08!$H$56," ")</f>
        <v xml:space="preserve"> </v>
      </c>
      <c r="L24" s="4" t="str">
        <f>IF([1]May08!$G$56="SMP",[1]May08!$H$56," ")</f>
        <v xml:space="preserve"> </v>
      </c>
      <c r="M24" s="459" t="str">
        <f>IF([1]May08!$G$56="SPP",[1]May08!$H$56," ")</f>
        <v xml:space="preserve"> </v>
      </c>
      <c r="N24" s="459"/>
      <c r="O24" s="4" t="str">
        <f>IF([1]May08!$G$56="SAP",[1]May08!$H$56," ")</f>
        <v xml:space="preserve"> </v>
      </c>
      <c r="P24" s="463"/>
      <c r="Q24" s="1" t="str">
        <f>IF([1]May08!$P$56=0," ",[1]May08!$P$56)</f>
        <v xml:space="preserve"> </v>
      </c>
      <c r="R24" s="463"/>
      <c r="S24" s="1" t="str">
        <f>IF([1]May08!$M$56&gt;0,[1]May08!$M$56," ")</f>
        <v xml:space="preserve"> </v>
      </c>
      <c r="T24" s="1" t="str">
        <f>IF(S24=" "," ",IF([1]Employee!$O$24="W1"," ",IF([1]Employee!$O$24="M1"," ",IF([1]May08!$V$56&gt;0,[1]May08!$V$56," "))))</f>
        <v xml:space="preserve"> </v>
      </c>
      <c r="U24" s="459" t="str">
        <f>IF(T24=" "," ",IF([1]Employee!$O$24="W1",[1]May08!$AK$56,[1]May08!$AE$56))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",IF([1]Employee!$O$24="W1"," ",[1]May08!$W$56-[1]May08!$W$41))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",IF([1]May08!$C$56=" "," ",[1]May08!$C$56))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IF([1]Employee!$D$28=" "," ",IF([1]Employee!$D$28="w"," ",IF([1]May08!$M$71=" "," ",IF([1]May08!$M$71&gt;(D8-0.01),D8," "))))</f>
        <v xml:space="preserve"> </v>
      </c>
      <c r="E25" s="62" t="str">
        <f>IF(D25=" "," ",IF([1]May08!$M$71&gt;=F8,E8,[1]May08!$M$71-D8))</f>
        <v xml:space="preserve"> </v>
      </c>
      <c r="F25" s="62" t="str">
        <f>IF(D25=" "," ",IF(E25&lt;E8," ",[1]May08!$M$71-F8))</f>
        <v xml:space="preserve"> </v>
      </c>
      <c r="G25" s="62" t="str">
        <f>IF(D25=" "," ",[1]May08!$O$71+[1]May08!$T$71)</f>
        <v xml:space="preserve"> </v>
      </c>
      <c r="H25" s="453" t="str">
        <f>IF(D25=" "," ",[1]May08!$O$71)</f>
        <v xml:space="preserve"> </v>
      </c>
      <c r="I25" s="453"/>
      <c r="J25" s="463"/>
      <c r="K25" s="62" t="str">
        <f>IF([1]May08!$G$71="SSP",[1]May08!$H$71," ")</f>
        <v xml:space="preserve"> </v>
      </c>
      <c r="L25" s="62" t="str">
        <f>IF([1]May08!$G$71="SMP",[1]May08!$H$71," ")</f>
        <v xml:space="preserve"> </v>
      </c>
      <c r="M25" s="453" t="str">
        <f>IF([1]May08!$G$71="SPP",[1]May08!$H$71," ")</f>
        <v xml:space="preserve"> </v>
      </c>
      <c r="N25" s="453"/>
      <c r="O25" s="62" t="str">
        <f>IF([1]May08!$G$71="SAP",[1]May08!$H$71," ")</f>
        <v xml:space="preserve"> </v>
      </c>
      <c r="P25" s="463"/>
      <c r="Q25" s="62" t="str">
        <f>IF([1]May08!$P$71=0," ",[1]May08!$P$71)</f>
        <v xml:space="preserve"> </v>
      </c>
      <c r="R25" s="463"/>
      <c r="S25" s="62" t="str">
        <f>IF([1]May08!$M$71&gt;0,[1]May08!$M$71," ")</f>
        <v xml:space="preserve"> </v>
      </c>
      <c r="T25" s="62" t="str">
        <f>IF(S25=" "," ",IF([1]Employee!$O$24="W1"," ",IF([1]Employee!$O$24="M1"," ",IF([1]May08!$V$71&gt;0,[1]May08!$V$71," "))))</f>
        <v xml:space="preserve"> </v>
      </c>
      <c r="U25" s="453" t="str">
        <f>IF(T25=" "," ",IF([1]Employee!$O$24="M1",[1]May08!$AK$71,[1]May08!$AE$71))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",IF([1]Employee!$O$24="M1"," ",[1]May08!$W$71-[1]Apr08!$W$71))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",IF([1]May08!$C$71=" "," ",[1]May08!$C$71))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IF([1]Employee!$D$28=" "," ",IF([1]Employee!$D$28="m"," ",IF([1]Jun08!$M$11=" "," ",IF([1]Jun08!$M$11&gt;(D7-0.01),D7," "))))</f>
        <v xml:space="preserve"> </v>
      </c>
      <c r="E26" s="1" t="str">
        <f>IF(D26=" "," ",IF([1]Jun08!$M$11&gt;=F7,E7,[1]Jun08!$M$11-D7))</f>
        <v xml:space="preserve"> </v>
      </c>
      <c r="F26" s="1" t="str">
        <f>IF(D26=" "," ",IF(E26&lt;E7," ",[1]Jun08!$M$11-F7))</f>
        <v xml:space="preserve"> </v>
      </c>
      <c r="G26" s="1" t="str">
        <f>IF(D26=" "," ",[1]Jun08!$O$11+[1]Jun08!$T$11)</f>
        <v xml:space="preserve"> </v>
      </c>
      <c r="H26" s="459" t="str">
        <f>IF(D26=" "," ",[1]Jun08!$O$11)</f>
        <v xml:space="preserve"> </v>
      </c>
      <c r="I26" s="459"/>
      <c r="J26" s="463"/>
      <c r="K26" s="1" t="str">
        <f>IF([1]Jun08!$G$11="SSP",[1]Jun08!$H$11," ")</f>
        <v xml:space="preserve"> </v>
      </c>
      <c r="L26" s="1" t="str">
        <f>IF([1]Jun08!$G$11="SMP",[1]Jun08!$H$11," ")</f>
        <v xml:space="preserve"> </v>
      </c>
      <c r="M26" s="459" t="str">
        <f>IF([1]Jun08!$G$11="SPP",[1]Jun08!$H$11," ")</f>
        <v xml:space="preserve"> </v>
      </c>
      <c r="N26" s="459"/>
      <c r="O26" s="1" t="str">
        <f>IF([1]Jun08!$G$11="SAP",[1]Jun08!$H$11," ")</f>
        <v xml:space="preserve"> </v>
      </c>
      <c r="P26" s="463"/>
      <c r="Q26" s="1" t="str">
        <f>IF([1]Jun08!$P$11=0," ",[1]Jun08!$P$11)</f>
        <v xml:space="preserve"> </v>
      </c>
      <c r="R26" s="463"/>
      <c r="S26" s="1" t="str">
        <f>IF([1]Jun08!$M$11&gt;0,[1]Jun08!$M$11," ")</f>
        <v xml:space="preserve"> </v>
      </c>
      <c r="T26" s="1" t="str">
        <f>IF(S26=" "," ",IF([1]Employee!$O$24="W1"," ",IF([1]Employee!$O$24="M1"," ",IF([1]Jun08!$V$11&gt;0,[1]Jun08!$V$11," "))))</f>
        <v xml:space="preserve"> </v>
      </c>
      <c r="U26" s="459" t="str">
        <f>IF(T26=" "," ",IF([1]Employee!$O$24="W1",[1]Jun08!$AK$11,[1]Jun08!$AE$11))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",IF([1]Employee!$O$24="W1"," ",[1]Jun08!$W$11-[1]May08!$W$56))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",IF([1]Jun08!$C$11=" "," ",[1]Jun08!$C$11))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IF([1]Employee!$D$28=" "," ",IF([1]Employee!$D$28="m"," ",IF([1]Jun08!$M$26=" "," ",IF([1]Jun08!$M$26&gt;(D7-0.01),D7," "))))</f>
        <v xml:space="preserve"> </v>
      </c>
      <c r="E27" s="1" t="str">
        <f>IF(D27=" "," ",IF([1]Jun08!$M$26&gt;=F7,E7,[1]Jun08!$M$26-D7))</f>
        <v xml:space="preserve"> </v>
      </c>
      <c r="F27" s="1" t="str">
        <f>IF(D27=" "," ",IF(E27&lt;E7," ",[1]Jun08!$M$26-F7))</f>
        <v xml:space="preserve"> </v>
      </c>
      <c r="G27" s="1" t="str">
        <f>IF(D27=" "," ",[1]Jun08!$O$26+[1]Jun08!$T$26)</f>
        <v xml:space="preserve"> </v>
      </c>
      <c r="H27" s="454" t="str">
        <f>IF(D27=" "," ",[1]Jun08!$O$26)</f>
        <v xml:space="preserve"> </v>
      </c>
      <c r="I27" s="454"/>
      <c r="J27" s="463"/>
      <c r="K27" s="4" t="str">
        <f>IF([1]Jun08!$G$26="SSP",[1]Jun08!$H$26," ")</f>
        <v xml:space="preserve"> </v>
      </c>
      <c r="L27" s="4" t="str">
        <f>IF([1]Jun08!$G$26="SMP",[1]Jun08!$H$26," ")</f>
        <v xml:space="preserve"> </v>
      </c>
      <c r="M27" s="459" t="str">
        <f>IF([1]Jun08!$G$26="SPP",[1]Jun08!$H$26," ")</f>
        <v xml:space="preserve"> </v>
      </c>
      <c r="N27" s="459"/>
      <c r="O27" s="4" t="str">
        <f>IF([1]Jun08!$G$26="SAP",[1]Jun08!$H$26," ")</f>
        <v xml:space="preserve"> </v>
      </c>
      <c r="P27" s="463"/>
      <c r="Q27" s="1" t="str">
        <f>IF([1]Jun08!$P$26=0," ",[1]Jun08!$P$26)</f>
        <v xml:space="preserve"> </v>
      </c>
      <c r="R27" s="463"/>
      <c r="S27" s="1" t="str">
        <f>IF([1]Jun08!$M$26&gt;0,[1]Jun08!$M$26," ")</f>
        <v xml:space="preserve"> </v>
      </c>
      <c r="T27" s="1" t="str">
        <f>IF(S27=" "," ",IF([1]Employee!$O$24="W1"," ",IF([1]Employee!$O$24="M1"," ",IF([1]Jun08!$V$26&gt;0,[1]Jun08!$V$26," "))))</f>
        <v xml:space="preserve"> </v>
      </c>
      <c r="U27" s="459" t="str">
        <f>IF(T27=" "," ",IF([1]Employee!$O$24="W1",[1]Jun08!$AK$26,[1]Jun08!$AE$26))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",IF([1]Employee!$O$24="W1"," ",[1]Jun08!$W$26-[1]Jun08!$W$11))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",IF([1]Jun08!$C$26=" "," ",[1]Jun08!$C$26))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IF([1]Employee!$D$28=" "," ",IF([1]Employee!$D$28="m"," ",IF([1]Jun08!$M$41=" "," ",IF([1]Jun08!$M$41&gt;(D7-0.01),D7," "))))</f>
        <v xml:space="preserve"> </v>
      </c>
      <c r="E28" s="1" t="str">
        <f>IF(D28=" "," ",IF([1]Jun08!$M$41&gt;=F7,E7,[1]Jun08!$M$41-D7))</f>
        <v xml:space="preserve"> </v>
      </c>
      <c r="F28" s="1" t="str">
        <f>IF(D28=" "," ",IF(E28&lt;E7," ",[1]Jun08!$M$41-F7))</f>
        <v xml:space="preserve"> </v>
      </c>
      <c r="G28" s="1" t="str">
        <f>IF(D28=" "," ",[1]Jun08!$O$41+[1]Jun08!$T$41)</f>
        <v xml:space="preserve"> </v>
      </c>
      <c r="H28" s="454" t="str">
        <f>IF(D28=" "," ",[1]Jun08!$O$41)</f>
        <v xml:space="preserve"> </v>
      </c>
      <c r="I28" s="454"/>
      <c r="J28" s="463"/>
      <c r="K28" s="4" t="str">
        <f>IF([1]Jun08!$G$41="SSP",[1]Jun08!$H$41," ")</f>
        <v xml:space="preserve"> </v>
      </c>
      <c r="L28" s="4" t="str">
        <f>IF([1]Jun08!$G$41="SMP",[1]Jun08!$H$41," ")</f>
        <v xml:space="preserve"> </v>
      </c>
      <c r="M28" s="459" t="str">
        <f>IF([1]Jun08!$G$41="SPP",[1]Jun08!$H$41," ")</f>
        <v xml:space="preserve"> </v>
      </c>
      <c r="N28" s="459"/>
      <c r="O28" s="4" t="str">
        <f>IF([1]Jun08!$G$41="SAP",[1]Jun08!$H$41," ")</f>
        <v xml:space="preserve"> </v>
      </c>
      <c r="P28" s="463"/>
      <c r="Q28" s="1" t="str">
        <f>IF([1]Jun08!$P$41=0," ",[1]Jun08!$P$41)</f>
        <v xml:space="preserve"> </v>
      </c>
      <c r="R28" s="463"/>
      <c r="S28" s="1" t="str">
        <f>IF([1]Jun08!$M$41&gt;0,[1]Jun08!$M$41," ")</f>
        <v xml:space="preserve"> </v>
      </c>
      <c r="T28" s="1" t="str">
        <f>IF(S28=" "," ",IF([1]Employee!$O$24="W1"," ",IF([1]Employee!$O$24="M1"," ",IF([1]Jun08!$V$41&gt;0,[1]Jun08!$V$41," "))))</f>
        <v xml:space="preserve"> </v>
      </c>
      <c r="U28" s="459" t="str">
        <f>IF(T28=" "," ",IF([1]Employee!$O$24="W1",[1]Jun08!$AK$41,[1]Jun08!$AE$41))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",IF([1]Employee!$O$24="W1"," ",[1]Jun08!$W$41-[1]Jun08!$W$26))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",IF([1]Jun08!$C$41=" "," ",[1]Jun08!$C$41))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IF([1]Employee!$D$28=" "," ",IF([1]Employee!$D$28="m"," ",IF([1]Jun08!$M$56=" "," ",IF([1]Jun08!$M$56&gt;(D7-0.01),D7," "))))</f>
        <v xml:space="preserve"> </v>
      </c>
      <c r="E29" s="1" t="str">
        <f>IF(D29=" "," ",IF([1]Jun08!$M$56&gt;=F7,E7,[1]Jun08!$M$56-D7))</f>
        <v xml:space="preserve"> </v>
      </c>
      <c r="F29" s="1" t="str">
        <f>IF(D29=" "," ",IF(E29&lt;E7," ",[1]Jun08!$M$56-F7))</f>
        <v xml:space="preserve"> </v>
      </c>
      <c r="G29" s="1" t="str">
        <f>IF(D29=" "," ",[1]Jun08!$O$56+[1]Jun08!$T$56)</f>
        <v xml:space="preserve"> </v>
      </c>
      <c r="H29" s="454" t="str">
        <f>IF(D29=" "," ",[1]Jun08!$O$56)</f>
        <v xml:space="preserve"> </v>
      </c>
      <c r="I29" s="454"/>
      <c r="J29" s="463"/>
      <c r="K29" s="4" t="str">
        <f>IF([1]Jun08!$G$56="SSP",[1]Jun08!$H$56," ")</f>
        <v xml:space="preserve"> </v>
      </c>
      <c r="L29" s="4" t="str">
        <f>IF([1]Jun08!$G$56="SMP",[1]Jun08!$H$56," ")</f>
        <v xml:space="preserve"> </v>
      </c>
      <c r="M29" s="459" t="str">
        <f>IF([1]Jun08!$G$56="SPP",[1]Jun08!$H$56," ")</f>
        <v xml:space="preserve"> </v>
      </c>
      <c r="N29" s="459"/>
      <c r="O29" s="4" t="str">
        <f>IF([1]Jun08!$G$56="SAP",[1]Jun08!$H$56," ")</f>
        <v xml:space="preserve"> </v>
      </c>
      <c r="P29" s="463"/>
      <c r="Q29" s="1" t="str">
        <f>IF([1]Jun08!$P$56=0," ",[1]Jun08!$P$56)</f>
        <v xml:space="preserve"> </v>
      </c>
      <c r="R29" s="463"/>
      <c r="S29" s="1" t="str">
        <f>IF([1]Jun08!$M$56&gt;0,[1]Jun08!$M$56," ")</f>
        <v xml:space="preserve"> </v>
      </c>
      <c r="T29" s="1" t="str">
        <f>IF(S29=" "," ",IF([1]Employee!$O$24="W1"," ",IF([1]Employee!$O$24="M1"," ",IF([1]Jun08!$V$56&gt;0,[1]Jun08!$V$56," "))))</f>
        <v xml:space="preserve"> </v>
      </c>
      <c r="U29" s="459" t="str">
        <f>IF(T29=" "," ",IF([1]Employee!$O$24="W1",[1]Jun08!$AK$56,[1]Jun08!$AE$56))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",IF([1]Employee!$O$24="W1"," ",[1]Jun08!$W$56-[1]Jun08!$W$41))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",IF([1]Jun08!$C$56=" "," ",[1]Jun08!$C$56))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IF([1]Employee!$D$28=" "," ",IF([1]Employee!$D$28="m"," ",IF([1]Jun08!$M$71=" "," ",IF([1]Jun08!$M$71&gt;(D7-0.01),D7," "))))</f>
        <v xml:space="preserve"> </v>
      </c>
      <c r="E30" s="1" t="str">
        <f>IF(D30=" "," ",IF([1]Jun08!$M$71&gt;=F7,E7,[1]Jun08!$M$71-D7))</f>
        <v xml:space="preserve"> </v>
      </c>
      <c r="F30" s="1" t="str">
        <f>IF(D30=" "," ",IF(E30&lt;E7," ",[1]Jun08!$M$71-F7))</f>
        <v xml:space="preserve"> </v>
      </c>
      <c r="G30" s="1" t="str">
        <f>IF(D30=" "," ",[1]Jun08!$O$71+[1]Jun08!$T$71)</f>
        <v xml:space="preserve"> </v>
      </c>
      <c r="H30" s="454" t="str">
        <f>IF(D30=" "," ",[1]Jun08!$O$71)</f>
        <v xml:space="preserve"> </v>
      </c>
      <c r="I30" s="454"/>
      <c r="J30" s="463"/>
      <c r="K30" s="4" t="str">
        <f>IF([1]Jun08!$G$71="SSP",[1]Jun08!$H$71," ")</f>
        <v xml:space="preserve"> </v>
      </c>
      <c r="L30" s="4" t="str">
        <f>IF([1]Jun08!$G$71="SMP",[1]Jun08!$H$71," ")</f>
        <v xml:space="preserve"> </v>
      </c>
      <c r="M30" s="459" t="str">
        <f>IF([1]Jun08!$G$71="SPP",[1]Jun08!$H$71," ")</f>
        <v xml:space="preserve"> </v>
      </c>
      <c r="N30" s="459"/>
      <c r="O30" s="4" t="str">
        <f>IF([1]Jun08!$G$71="SAP",[1]Jun08!$H$71," ")</f>
        <v xml:space="preserve"> </v>
      </c>
      <c r="P30" s="463"/>
      <c r="Q30" s="1" t="str">
        <f>IF([1]Jun08!$P$71=0," ",[1]Jun08!$P$71)</f>
        <v xml:space="preserve"> </v>
      </c>
      <c r="R30" s="463"/>
      <c r="S30" s="1" t="str">
        <f>IF([1]Jun08!$M$71&gt;0,[1]Jun08!$M$71," ")</f>
        <v xml:space="preserve"> </v>
      </c>
      <c r="T30" s="1" t="str">
        <f>IF(S30=" "," ",IF([1]Employee!$O$24="W1"," ",IF([1]Employee!$O$24="M1"," ",IF([1]Jun08!$V$71&gt;0,[1]Jun08!$V$71," "))))</f>
        <v xml:space="preserve"> </v>
      </c>
      <c r="U30" s="459" t="str">
        <f>IF(T30=" "," ",IF([1]Employee!$O$24="W1",[1]Jun08!$AK$71,[1]Jun08!$AE$71))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",IF([1]Employee!$O$24="W1"," ",[1]Jun08!$W$71-[1]Jun08!$W$56))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",IF([1]Jun08!$C$71=" "," ",[1]Jun08!$C$71))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IF([1]Employee!$D$28=" "," ",IF([1]Employee!$D$28="w"," ",IF([1]Jun08!$M$86=" "," ",IF([1]Jun08!$M$86&gt;(D8-0.01),D8," "))))</f>
        <v xml:space="preserve"> </v>
      </c>
      <c r="E31" s="62" t="str">
        <f>IF(D31=" "," ",IF([1]Jun08!$M$86&gt;=F8,E8,[1]Jun08!$M$86-D8))</f>
        <v xml:space="preserve"> </v>
      </c>
      <c r="F31" s="62" t="str">
        <f>IF(D31=" "," ",IF(E31&lt;E8," ",[1]Jun08!$M$86-F8))</f>
        <v xml:space="preserve"> </v>
      </c>
      <c r="G31" s="62" t="str">
        <f>IF(D31=" "," ",[1]Jun08!$O$86+[1]Jun08!$T$86)</f>
        <v xml:space="preserve"> </v>
      </c>
      <c r="H31" s="453" t="str">
        <f>IF(D31=" "," ",[1]Jun08!$O$86)</f>
        <v xml:space="preserve"> </v>
      </c>
      <c r="I31" s="453"/>
      <c r="J31" s="463"/>
      <c r="K31" s="62" t="str">
        <f>IF([1]Jun08!$G$86="SSP",[1]Jun08!$H$86," ")</f>
        <v xml:space="preserve"> </v>
      </c>
      <c r="L31" s="62" t="str">
        <f>IF([1]Jun08!$G$86="SMP",[1]Jun08!$H$86," ")</f>
        <v xml:space="preserve"> </v>
      </c>
      <c r="M31" s="453" t="str">
        <f>IF([1]Jun08!$G$86="SPP",[1]Jun08!$H$86," ")</f>
        <v xml:space="preserve"> </v>
      </c>
      <c r="N31" s="453"/>
      <c r="O31" s="62" t="str">
        <f>IF([1]Jun08!$G$86="SAP",[1]Jun08!$H$86," ")</f>
        <v xml:space="preserve"> </v>
      </c>
      <c r="P31" s="463"/>
      <c r="Q31" s="62" t="str">
        <f>IF([1]Jun08!$P$86=0," ",[1]Jun08!$P$86)</f>
        <v xml:space="preserve"> </v>
      </c>
      <c r="R31" s="463"/>
      <c r="S31" s="62" t="str">
        <f>IF([1]Jun08!$M$86&gt;0,[1]Jun08!$M$86," ")</f>
        <v xml:space="preserve"> </v>
      </c>
      <c r="T31" s="62" t="str">
        <f>IF(S31=" "," ",IF([1]Employee!$O$24="W1"," ",IF([1]Employee!$O$24="M1"," ",IF([1]Jun08!$V$86&gt;0,[1]Jun08!$V$86," "))))</f>
        <v xml:space="preserve"> </v>
      </c>
      <c r="U31" s="453" t="str">
        <f>IF(T31=" "," ",IF([1]Employee!$O$24="M1",[1]Jun08!$AK$86,[1]Jun08!$AE$86))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",IF([1]Employee!$O$24="M1"," ",[1]Jun08!$W$86-[1]May08!$W$71))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",IF([1]Jun08!$C$86=" "," ",[1]Jun08!$C$86))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IF([1]Employee!$D$28=" "," ",IF([1]Employee!$D$28="m"," ",IF([1]Jul08!$M$11=" "," ",IF([1]Jul08!$M$11&gt;(D7-0.01),D7," "))))</f>
        <v xml:space="preserve"> </v>
      </c>
      <c r="E32" s="1" t="str">
        <f>IF(D32=" "," ",IF([1]Jul08!$M$11&gt;=F7,E7,[1]Jul08!$M$11-D7))</f>
        <v xml:space="preserve"> </v>
      </c>
      <c r="F32" s="1" t="str">
        <f>IF(D32=" "," ",IF(E32&lt;E7," ",[1]Jul08!$M$11-F7))</f>
        <v xml:space="preserve"> </v>
      </c>
      <c r="G32" s="1" t="str">
        <f>IF(D32=" "," ",[1]Jul08!$O$11+[1]Jul08!$T$11)</f>
        <v xml:space="preserve"> </v>
      </c>
      <c r="H32" s="482" t="str">
        <f>IF(D32=" "," ",[1]Jul08!$O$11)</f>
        <v xml:space="preserve"> </v>
      </c>
      <c r="I32" s="482"/>
      <c r="J32" s="463"/>
      <c r="K32" s="4" t="str">
        <f>IF([1]Jul08!$G$11="SSP",[1]Jul08!$H$11," ")</f>
        <v xml:space="preserve"> </v>
      </c>
      <c r="L32" s="4" t="str">
        <f>IF([1]Jul08!$G$11="SMP",[1]Jul08!$H$11," ")</f>
        <v xml:space="preserve"> </v>
      </c>
      <c r="M32" s="459" t="str">
        <f>IF([1]Jul08!$G$11="SPP",[1]Jul08!$H$11," ")</f>
        <v xml:space="preserve"> </v>
      </c>
      <c r="N32" s="459"/>
      <c r="O32" s="4" t="str">
        <f>IF([1]Jul08!$G$11="SAP",[1]Jul08!$H$11," ")</f>
        <v xml:space="preserve"> </v>
      </c>
      <c r="P32" s="463"/>
      <c r="Q32" s="1" t="str">
        <f>IF([1]Jul08!$P$11=0," ",[1]Jul08!$P$11)</f>
        <v xml:space="preserve"> </v>
      </c>
      <c r="R32" s="463"/>
      <c r="S32" s="1" t="str">
        <f>IF([1]Jul08!$M$11&gt;0,[1]Jul08!$M$11," ")</f>
        <v xml:space="preserve"> </v>
      </c>
      <c r="T32" s="1" t="str">
        <f>IF(S32=" "," ",IF([1]Employee!$O$24="W1"," ",IF([1]Employee!$O$24="M1"," ",IF([1]Jul08!$V$11&gt;0,[1]Jul08!$V$11," "))))</f>
        <v xml:space="preserve"> </v>
      </c>
      <c r="U32" s="482" t="str">
        <f>IF(T32=" "," ",IF([1]Employee!$O$24="W1",[1]Jul08!$AK$11,[1]Jul08!$AE$11))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",IF([1]Employee!$O$24="W1"," ",[1]Jul08!$W$11-[1]Jun08!$W$71))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",IF([1]Jul08!$C$11=" "," ",[1]Jul08!$C$11))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IF([1]Employee!$D$28=" "," ",IF([1]Employee!$D$28="m"," ",IF([1]Jul08!$M$26=" "," ",IF([1]Jul08!$M$26&gt;(D7-0.01),D7," "))))</f>
        <v xml:space="preserve"> </v>
      </c>
      <c r="E33" s="1" t="str">
        <f>IF(D33=" "," ",IF([1]Jul08!$M$26&gt;=F7,E7,[1]Jul08!$M$26-D7))</f>
        <v xml:space="preserve"> </v>
      </c>
      <c r="F33" s="1" t="str">
        <f>IF(D33=" "," ",IF(E33&lt;E7," ",[1]Jul08!$M$26-F7))</f>
        <v xml:space="preserve"> </v>
      </c>
      <c r="G33" s="1" t="str">
        <f>IF(D33=" "," ",[1]Jul08!$O$26+[1]Jul08!$T$26)</f>
        <v xml:space="preserve"> </v>
      </c>
      <c r="H33" s="454" t="str">
        <f>IF(D33=" "," ",[1]Jul08!$O$26)</f>
        <v xml:space="preserve"> </v>
      </c>
      <c r="I33" s="454"/>
      <c r="J33" s="463"/>
      <c r="K33" s="4" t="str">
        <f>IF([1]Jul08!$G$26="SSP",[1]Jul08!$H$26," ")</f>
        <v xml:space="preserve"> </v>
      </c>
      <c r="L33" s="4" t="str">
        <f>IF([1]Jul08!$G$26="SMP",[1]Jul08!$H$26," ")</f>
        <v xml:space="preserve"> </v>
      </c>
      <c r="M33" s="459" t="str">
        <f>IF([1]Jul08!$G$26="SPP",[1]Jul08!$H$26," ")</f>
        <v xml:space="preserve"> </v>
      </c>
      <c r="N33" s="459"/>
      <c r="O33" s="4" t="str">
        <f>IF([1]Jul08!$G$26="SAP",[1]Jul08!$H$26," ")</f>
        <v xml:space="preserve"> </v>
      </c>
      <c r="P33" s="463"/>
      <c r="Q33" s="1" t="str">
        <f>IF([1]Jul08!$P$26=0," ",[1]Jul08!$P$26)</f>
        <v xml:space="preserve"> </v>
      </c>
      <c r="R33" s="463"/>
      <c r="S33" s="1" t="str">
        <f>IF([1]Jul08!$M$26&gt;0,[1]Jul08!$M$26," ")</f>
        <v xml:space="preserve"> </v>
      </c>
      <c r="T33" s="1" t="str">
        <f>IF(S33=" "," ",IF([1]Employee!$O$24="W1"," ",IF([1]Employee!$O$24="M1"," ",IF([1]Jul08!$V$26&gt;0,[1]Jul08!$V$26," "))))</f>
        <v xml:space="preserve"> </v>
      </c>
      <c r="U33" s="459" t="str">
        <f>IF(T33=" "," ",IF([1]Employee!$O$24="W1",[1]Jul08!$AK$26,[1]Jul08!$AE$26))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",IF([1]Employee!$O$24="W1"," ",[1]Jul08!$W$26-[1]Jul08!$W$11))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",IF([1]Jul08!$C$26=" "," ",[1]Jul08!$C$26))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IF([1]Employee!$D$28=" "," ",IF([1]Employee!$D$28="m"," ",IF([1]Jul08!$M$41=" "," ",IF([1]Jul08!$M$41&gt;(D7-0.01),D7," "))))</f>
        <v xml:space="preserve"> </v>
      </c>
      <c r="E34" s="1" t="str">
        <f>IF(D34=" "," ",IF([1]Jul08!$M$41&gt;=F7,E7,[1]Jul08!$M$41-D7))</f>
        <v xml:space="preserve"> </v>
      </c>
      <c r="F34" s="1" t="str">
        <f>IF(D34=" "," ",IF(E34&lt;E7," ",[1]Jul08!$M$41-F7))</f>
        <v xml:space="preserve"> </v>
      </c>
      <c r="G34" s="1" t="str">
        <f>IF(D34=" "," ",[1]Jul08!$O$41+[1]Jul08!$T$41)</f>
        <v xml:space="preserve"> </v>
      </c>
      <c r="H34" s="454" t="str">
        <f>IF(D34=" "," ",[1]Jul08!$O$41)</f>
        <v xml:space="preserve"> </v>
      </c>
      <c r="I34" s="454"/>
      <c r="J34" s="463"/>
      <c r="K34" s="4" t="str">
        <f>IF([1]Jul08!$G$41="SSP",[1]Jul08!$H$41," ")</f>
        <v xml:space="preserve"> </v>
      </c>
      <c r="L34" s="4" t="str">
        <f>IF([1]Jul08!$G$41="SMP",[1]Jul08!$H$41," ")</f>
        <v xml:space="preserve"> </v>
      </c>
      <c r="M34" s="459" t="str">
        <f>IF([1]Jul08!$G$41="SPP",[1]Jul08!$H$41," ")</f>
        <v xml:space="preserve"> </v>
      </c>
      <c r="N34" s="459"/>
      <c r="O34" s="4" t="str">
        <f>IF([1]Jul08!$G$41="SAP",[1]Jul08!$H$41," ")</f>
        <v xml:space="preserve"> </v>
      </c>
      <c r="P34" s="463"/>
      <c r="Q34" s="1" t="str">
        <f>IF([1]Jul08!$P$41=0," ",[1]Jul08!$P$41)</f>
        <v xml:space="preserve"> </v>
      </c>
      <c r="R34" s="463"/>
      <c r="S34" s="1" t="str">
        <f>IF([1]Jul08!$M$41&gt;0,[1]Jul08!$M$41," ")</f>
        <v xml:space="preserve"> </v>
      </c>
      <c r="T34" s="1" t="str">
        <f>IF(S34=" "," ",IF([1]Employee!$O$24="W1"," ",IF([1]Employee!$O$24="M1"," ",IF([1]Jul08!$V$41&gt;0,[1]Jul08!$V$41," "))))</f>
        <v xml:space="preserve"> </v>
      </c>
      <c r="U34" s="459" t="str">
        <f>IF(T34=" "," ",IF([1]Employee!$O$24="W1",[1]Jul08!$AK$41,[1]Jul08!$AE$41))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",IF([1]Employee!$O$24="W1"," ",[1]Jul08!$W$41-[1]Jul08!$W$26))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",IF([1]Jul08!$C$41=" "," ",[1]Jul08!$C$41))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IF([1]Employee!$D$28=" "," ",IF([1]Employee!$D$28="m"," ",IF([1]Jul08!$M$56=" "," ",IF([1]Jul08!$M$56&gt;(D7-0.01),D7," "))))</f>
        <v xml:space="preserve"> </v>
      </c>
      <c r="E35" s="1" t="str">
        <f>IF(D35=" "," ",IF([1]Jul08!$M$56&gt;=F7,E7,[1]Jul08!$M$56-D7))</f>
        <v xml:space="preserve"> </v>
      </c>
      <c r="F35" s="1" t="str">
        <f>IF(D35=" "," ",IF(E35&lt;E7," ",[1]Jul08!$M$56-F7))</f>
        <v xml:space="preserve"> </v>
      </c>
      <c r="G35" s="1" t="str">
        <f>IF(D35=" "," ",[1]Jul08!$O$56+[1]Jul08!$T$56)</f>
        <v xml:space="preserve"> </v>
      </c>
      <c r="H35" s="454" t="str">
        <f>IF(D35=" "," ",[1]Jul08!$O$56)</f>
        <v xml:space="preserve"> </v>
      </c>
      <c r="I35" s="454"/>
      <c r="J35" s="463"/>
      <c r="K35" s="4" t="str">
        <f>IF([1]Jul08!$G$56="SSP",[1]Jul08!$H$56," ")</f>
        <v xml:space="preserve"> </v>
      </c>
      <c r="L35" s="4" t="str">
        <f>IF([1]Jul08!$G$56="SMP",[1]Jul08!$H$56," ")</f>
        <v xml:space="preserve"> </v>
      </c>
      <c r="M35" s="459" t="str">
        <f>IF([1]Jul08!$G$56="SPP",[1]Jul08!$H$56," ")</f>
        <v xml:space="preserve"> </v>
      </c>
      <c r="N35" s="459"/>
      <c r="O35" s="4" t="str">
        <f>IF([1]Jul08!$G$56="SAP",[1]Jul08!$H$56," ")</f>
        <v xml:space="preserve"> </v>
      </c>
      <c r="P35" s="463"/>
      <c r="Q35" s="1" t="str">
        <f>IF([1]Jul08!$P$56=0," ",[1]Jul08!$P$56)</f>
        <v xml:space="preserve"> </v>
      </c>
      <c r="R35" s="463"/>
      <c r="S35" s="1" t="str">
        <f>IF([1]Jul08!$M$56&gt;0,[1]Jul08!$M$56," ")</f>
        <v xml:space="preserve"> </v>
      </c>
      <c r="T35" s="1" t="str">
        <f>IF(S35=" "," ",IF([1]Employee!$O$24="W1"," ",IF([1]Employee!$O$24="M1"," ",IF([1]Jul08!$V$56&gt;0,[1]Jul08!$V$56," "))))</f>
        <v xml:space="preserve"> </v>
      </c>
      <c r="U35" s="459" t="str">
        <f>IF(T35=" "," ",IF([1]Employee!$O$24="W1",[1]Jul08!$AK$56,[1]Jul08!$AE$56))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",IF([1]Employee!$O$24="W1"," ",[1]Jul08!$W$56-[1]Jul08!$W$41))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",IF([1]Jul08!$C$56=" "," ",[1]Jul08!$C$56))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IF([1]Employee!$D$28=" "," ",IF([1]Employee!$D$28="w"," ",IF([1]Jul08!$M$71=" "," ",IF([1]Jul08!$M$71&gt;(D8-0.01),D8," "))))</f>
        <v xml:space="preserve"> </v>
      </c>
      <c r="E36" s="62" t="str">
        <f>IF(D36=" "," ",IF([1]Jul08!$M$71&gt;=F8,E8,[1]Jul08!$M$71-D8))</f>
        <v xml:space="preserve"> </v>
      </c>
      <c r="F36" s="62" t="str">
        <f>IF(D36=" "," ",IF(E36&lt;E8," ",[1]Jul08!$M$71-F8))</f>
        <v xml:space="preserve"> </v>
      </c>
      <c r="G36" s="62" t="str">
        <f>IF(D36=" "," ",[1]Jul08!$O$71+[1]Jul08!$T$71)</f>
        <v xml:space="preserve"> </v>
      </c>
      <c r="H36" s="453" t="str">
        <f>IF(D36=" "," ",[1]Jul08!$O$71)</f>
        <v xml:space="preserve"> </v>
      </c>
      <c r="I36" s="453"/>
      <c r="J36" s="463"/>
      <c r="K36" s="62" t="str">
        <f>IF([1]Jul08!$G$71="SSP",[1]Jul08!$H$71," ")</f>
        <v xml:space="preserve"> </v>
      </c>
      <c r="L36" s="62" t="str">
        <f>IF([1]Jul08!$G$71="SMP",[1]Jul08!$H$71," ")</f>
        <v xml:space="preserve"> </v>
      </c>
      <c r="M36" s="453" t="str">
        <f>IF([1]Jul08!$G$71="SPP",[1]Jul08!$H$71," ")</f>
        <v xml:space="preserve"> </v>
      </c>
      <c r="N36" s="453"/>
      <c r="O36" s="62" t="str">
        <f>IF([1]Jul08!$G$71="SAP",[1]Jul08!$H$71," ")</f>
        <v xml:space="preserve"> </v>
      </c>
      <c r="P36" s="463"/>
      <c r="Q36" s="62" t="str">
        <f>IF([1]Jul08!$P$71=0," ",[1]Jul08!$P$71)</f>
        <v xml:space="preserve"> </v>
      </c>
      <c r="R36" s="463"/>
      <c r="S36" s="62" t="str">
        <f>IF([1]Jul08!$M$71&gt;0,[1]Jul08!$M$71," ")</f>
        <v xml:space="preserve"> </v>
      </c>
      <c r="T36" s="62" t="str">
        <f>IF(S36=" "," ",IF([1]Employee!$O$24="W1"," ",IF([1]Employee!$O$24="M1"," ",IF([1]Jul08!$V$71&gt;0,[1]Jul08!$V$71," "))))</f>
        <v xml:space="preserve"> </v>
      </c>
      <c r="U36" s="453" t="str">
        <f>IF(T36=" "," ",IF([1]Employee!$O$24="M1",[1]Jul08!$AK$71,[1]Jul08!$AE$71))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",IF([1]Employee!$O$24="M1"," ",[1]Jul08!$W$71-[1]Jun08!$W$86))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",IF([1]Jul08!$C$71=" "," ",[1]Jul08!$C$71))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IF([1]Employee!$D$28=" "," ",IF([1]Employee!$D$28="m"," ",IF([1]Aug08!$M$11=" "," ",IF([1]Aug08!$M$11&gt;(D7-0.01),D7," "))))</f>
        <v xml:space="preserve"> </v>
      </c>
      <c r="E37" s="1" t="str">
        <f>IF(D37=" "," ",IF([1]Aug08!$M$11&gt;=F7,E7,[1]Aug08!$M$11-D7))</f>
        <v xml:space="preserve"> </v>
      </c>
      <c r="F37" s="1" t="str">
        <f>IF(D37=" "," ",IF(E37&lt;E7," ",[1]Aug08!$M$11-F7))</f>
        <v xml:space="preserve"> </v>
      </c>
      <c r="G37" s="1" t="str">
        <f>IF(D37=" "," ",[1]Aug08!$O$11+[1]Aug08!$T$11)</f>
        <v xml:space="preserve"> </v>
      </c>
      <c r="H37" s="459" t="str">
        <f>IF(D37=" "," ",[1]Aug08!$O$11)</f>
        <v xml:space="preserve"> </v>
      </c>
      <c r="I37" s="459"/>
      <c r="J37" s="463"/>
      <c r="K37" s="1" t="str">
        <f>IF([1]Aug08!$G$11="SSP",[1]Aug08!$H$11," ")</f>
        <v xml:space="preserve"> </v>
      </c>
      <c r="L37" s="1" t="str">
        <f>IF([1]Aug08!$G$11="SMP",[1]Aug08!$H$11," ")</f>
        <v xml:space="preserve"> </v>
      </c>
      <c r="M37" s="459" t="str">
        <f>IF([1]Aug08!$G$11="SPP",[1]Aug08!$H$11," ")</f>
        <v xml:space="preserve"> </v>
      </c>
      <c r="N37" s="459"/>
      <c r="O37" s="1" t="str">
        <f>IF([1]Aug08!$G$11="SAP",[1]Aug08!$H$11," ")</f>
        <v xml:space="preserve"> </v>
      </c>
      <c r="P37" s="463"/>
      <c r="Q37" s="1" t="str">
        <f>IF([1]Aug08!$P$11=0," ",[1]Aug08!$P$11)</f>
        <v xml:space="preserve"> </v>
      </c>
      <c r="R37" s="463"/>
      <c r="S37" s="1" t="str">
        <f>IF([1]Aug08!$M$11&gt;0,[1]Aug08!$M$11," ")</f>
        <v xml:space="preserve"> </v>
      </c>
      <c r="T37" s="1" t="str">
        <f>IF(S37=" "," ",IF([1]Employee!$O$24="W1"," ",IF([1]Employee!$O$24="M1"," ",IF([1]Aug08!$V$11&gt;0,[1]Aug08!$V$11," "))))</f>
        <v xml:space="preserve"> </v>
      </c>
      <c r="U37" s="459" t="str">
        <f>IF(T37=" "," ",IF([1]Employee!$O$24="W1",[1]Aug08!$AK$11,[1]Aug08!$AE$11))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",IF([1]Employee!$O$24="W1"," ",[1]Aug08!$W$11-[1]Jul08!$W$56))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",IF([1]Aug08!$C$11=" "," ",[1]Aug08!$C$11))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IF([1]Employee!$D$28=" "," ",IF([1]Employee!$D$28="m"," ",IF([1]Aug08!$M$26=" "," ",IF([1]Aug08!$M$26&gt;(D7-0.01),D7," "))))</f>
        <v xml:space="preserve"> </v>
      </c>
      <c r="E38" s="1" t="str">
        <f>IF(D38=" "," ",IF([1]Aug08!$M$26&gt;=F7,E7,[1]Aug08!$M$26-D7))</f>
        <v xml:space="preserve"> </v>
      </c>
      <c r="F38" s="1" t="str">
        <f>IF(D38=" "," ",IF(E38&lt;E7," ",[1]Aug08!$M$26-F7))</f>
        <v xml:space="preserve"> </v>
      </c>
      <c r="G38" s="1" t="str">
        <f>IF(D38=" "," ",[1]Aug08!$O$26+[1]Aug08!$T$26)</f>
        <v xml:space="preserve"> </v>
      </c>
      <c r="H38" s="454" t="str">
        <f>IF(D38=" "," ",[1]Aug08!$O$26)</f>
        <v xml:space="preserve"> </v>
      </c>
      <c r="I38" s="454"/>
      <c r="J38" s="463"/>
      <c r="K38" s="4" t="str">
        <f>IF([1]Aug08!$G$26="SSP",[1]Aug08!$H$26," ")</f>
        <v xml:space="preserve"> </v>
      </c>
      <c r="L38" s="4" t="str">
        <f>IF([1]Aug08!$G$26="SMP",[1]Aug08!$H$26," ")</f>
        <v xml:space="preserve"> </v>
      </c>
      <c r="M38" s="459" t="str">
        <f>IF([1]Aug08!$G$26="SPP",[1]Aug08!$H$26," ")</f>
        <v xml:space="preserve"> </v>
      </c>
      <c r="N38" s="459"/>
      <c r="O38" s="4" t="str">
        <f>IF([1]Aug08!$G$26="SAP",[1]Aug08!$H$26," ")</f>
        <v xml:space="preserve"> </v>
      </c>
      <c r="P38" s="463"/>
      <c r="Q38" s="1" t="str">
        <f>IF([1]Aug08!$P$26=0," ",[1]Aug08!$P$26)</f>
        <v xml:space="preserve"> </v>
      </c>
      <c r="R38" s="463"/>
      <c r="S38" s="1" t="str">
        <f>IF([1]Aug08!$M$26&gt;0,[1]Aug08!$M$26," ")</f>
        <v xml:space="preserve"> </v>
      </c>
      <c r="T38" s="1" t="str">
        <f>IF(S38=" "," ",IF([1]Employee!$O$24="W1"," ",IF([1]Employee!$O$24="M1"," ",IF([1]Aug08!$V$26&gt;0,[1]Aug08!$V$26," "))))</f>
        <v xml:space="preserve"> </v>
      </c>
      <c r="U38" s="459" t="str">
        <f>IF(T38=" "," ",IF([1]Employee!$O$24="W1",[1]Aug08!$AK$26,[1]Aug08!$AE$26))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",IF([1]Employee!$O$24="W1"," ",[1]Aug08!$W$26-[1]Aug08!$W$11))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",IF([1]Aug08!$C$26=" "," ",[1]Aug08!$C$26))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IF([1]Employee!$D$28=" "," ",IF([1]Employee!$D$28="m"," ",IF([1]Aug08!$M$41=" "," ",IF([1]Aug08!$M$41&gt;(D7-0.01),D7," "))))</f>
        <v xml:space="preserve"> </v>
      </c>
      <c r="E39" s="1" t="str">
        <f>IF(D39=" "," ",IF([1]Aug08!$M$41&gt;=F7,E7,[1]Aug08!$M$41-D7))</f>
        <v xml:space="preserve"> </v>
      </c>
      <c r="F39" s="1" t="str">
        <f>IF(D39=" "," ",IF(E39&lt;E7," ",[1]Aug08!$M$41-F7))</f>
        <v xml:space="preserve"> </v>
      </c>
      <c r="G39" s="1" t="str">
        <f>IF(D39=" "," ",[1]Aug08!$O$41+[1]Aug08!$T$41)</f>
        <v xml:space="preserve"> </v>
      </c>
      <c r="H39" s="454" t="str">
        <f>IF(D39=" "," ",[1]Aug08!$O$41)</f>
        <v xml:space="preserve"> </v>
      </c>
      <c r="I39" s="454"/>
      <c r="J39" s="463"/>
      <c r="K39" s="4" t="str">
        <f>IF([1]Aug08!$G$41="SSP",[1]Aug08!$H$41," ")</f>
        <v xml:space="preserve"> </v>
      </c>
      <c r="L39" s="4" t="str">
        <f>IF([1]Aug08!$G$41="SMP",[1]Aug08!$H$41," ")</f>
        <v xml:space="preserve"> </v>
      </c>
      <c r="M39" s="459" t="str">
        <f>IF([1]Aug08!$G$41="SPP",[1]Aug08!$H$41," ")</f>
        <v xml:space="preserve"> </v>
      </c>
      <c r="N39" s="459"/>
      <c r="O39" s="4" t="str">
        <f>IF([1]Aug08!$G$41="SAP",[1]Aug08!$H$41," ")</f>
        <v xml:space="preserve"> </v>
      </c>
      <c r="P39" s="463"/>
      <c r="Q39" s="1" t="str">
        <f>IF([1]Aug08!$P$41=0," ",[1]Aug08!$P$41)</f>
        <v xml:space="preserve"> </v>
      </c>
      <c r="R39" s="463"/>
      <c r="S39" s="1" t="str">
        <f>IF([1]Aug08!$M$41&gt;0,[1]Aug08!$M$41," ")</f>
        <v xml:space="preserve"> </v>
      </c>
      <c r="T39" s="1" t="str">
        <f>IF(S39=" "," ",IF([1]Employee!$O$24="W1"," ",IF([1]Employee!$O$24="M1"," ",IF([1]Aug08!$V$41&gt;0,[1]Aug08!$V$41," "))))</f>
        <v xml:space="preserve"> </v>
      </c>
      <c r="U39" s="459" t="str">
        <f>IF(T39=" "," ",IF([1]Employee!$O$24="W1",[1]Aug08!$AK$41,[1]Aug08!$AE$41))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",IF([1]Employee!$O$24="W1"," ",[1]Aug08!$W$41-[1]Aug08!$W$26))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",IF([1]Aug08!$C$41=" "," ",[1]Aug08!$C$41))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IF([1]Employee!$D$28=" "," ",IF([1]Employee!$D$28="m"," ",IF([1]Aug08!$M$56=" "," ",IF([1]Aug08!$M$56&gt;(D7-0.01),D7," "))))</f>
        <v xml:space="preserve"> </v>
      </c>
      <c r="E40" s="1" t="str">
        <f>IF(D40=" "," ",IF([1]Aug08!$M$56&gt;=F7,E7,[1]Aug08!$M$56-D7))</f>
        <v xml:space="preserve"> </v>
      </c>
      <c r="F40" s="1" t="str">
        <f>IF(D40=" "," ",IF(E40&lt;E7," ",[1]Aug08!$M$56-F7))</f>
        <v xml:space="preserve"> </v>
      </c>
      <c r="G40" s="1" t="str">
        <f>IF(D40=" "," ",[1]Aug08!$O$56+[1]Aug08!$T$56)</f>
        <v xml:space="preserve"> </v>
      </c>
      <c r="H40" s="454" t="str">
        <f>IF(D40=" "," ",[1]Aug08!$O$56)</f>
        <v xml:space="preserve"> </v>
      </c>
      <c r="I40" s="454"/>
      <c r="J40" s="463"/>
      <c r="K40" s="4" t="str">
        <f>IF([1]Aug08!$G$56="SSP",[1]Aug08!$H$56," ")</f>
        <v xml:space="preserve"> </v>
      </c>
      <c r="L40" s="4" t="str">
        <f>IF([1]Aug08!$G$56="SMP",[1]Aug08!$H$56," ")</f>
        <v xml:space="preserve"> </v>
      </c>
      <c r="M40" s="459" t="str">
        <f>IF([1]Aug08!$G$56="SPP",[1]Aug08!$H$56," ")</f>
        <v xml:space="preserve"> </v>
      </c>
      <c r="N40" s="459"/>
      <c r="O40" s="4" t="str">
        <f>IF([1]Aug08!$G$56="SAP",[1]Aug08!$H$56," ")</f>
        <v xml:space="preserve"> </v>
      </c>
      <c r="P40" s="463"/>
      <c r="Q40" s="1" t="str">
        <f>IF([1]Aug08!$P$56=0," ",[1]Aug08!$P$56)</f>
        <v xml:space="preserve"> </v>
      </c>
      <c r="R40" s="463"/>
      <c r="S40" s="1" t="str">
        <f>IF([1]Aug08!$M$56&gt;0,[1]Aug08!$M$56," ")</f>
        <v xml:space="preserve"> </v>
      </c>
      <c r="T40" s="1" t="str">
        <f>IF(S40=" "," ",IF([1]Employee!$O$24="W1"," ",IF([1]Employee!$O$24="M1"," ",IF([1]Aug08!$V$56&gt;0,[1]Aug08!$V$56," "))))</f>
        <v xml:space="preserve"> </v>
      </c>
      <c r="U40" s="459" t="str">
        <f>IF(T40=" "," ",IF([1]Employee!$O$24="W1",[1]Aug08!$AK$56,[1]Aug08!$AE$56))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",IF([1]Employee!$O$24="W1"," ",[1]Aug08!$W$56-[1]Aug08!$W$41))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",IF([1]Aug08!$C$56=" "," ",[1]Aug08!$C$56))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IF([1]Employee!$D$28=" "," ",IF([1]Employee!$D$28="w"," ",IF([1]Aug08!$M$71=" "," ",IF([1]Aug08!$M$71&gt;(D8-0.01),D8," "))))</f>
        <v xml:space="preserve"> </v>
      </c>
      <c r="E41" s="62" t="str">
        <f>IF(D41=" "," ",IF([1]Aug08!$M$71&gt;=F8,E8,[1]Aug08!$M$71-D8))</f>
        <v xml:space="preserve"> </v>
      </c>
      <c r="F41" s="62" t="str">
        <f>IF(D41=" "," ",IF(E41&lt;E8," ",[1]Aug08!$M$71-F8))</f>
        <v xml:space="preserve"> </v>
      </c>
      <c r="G41" s="62" t="str">
        <f>IF(D41=" "," ",[1]Aug08!$O$71+[1]Aug08!$T$71)</f>
        <v xml:space="preserve"> </v>
      </c>
      <c r="H41" s="453" t="str">
        <f>IF(D41=" "," ",[1]Aug08!$O$71)</f>
        <v xml:space="preserve"> </v>
      </c>
      <c r="I41" s="453"/>
      <c r="J41" s="463"/>
      <c r="K41" s="62" t="str">
        <f>IF([1]Aug08!$G$71="SSP",[1]Aug08!$H$71," ")</f>
        <v xml:space="preserve"> </v>
      </c>
      <c r="L41" s="62" t="str">
        <f>IF([1]Aug08!$G$71="SMP",[1]Aug08!$H$71," ")</f>
        <v xml:space="preserve"> </v>
      </c>
      <c r="M41" s="453" t="str">
        <f>IF([1]Aug08!$G$71="SPP",[1]Aug08!$H$71," ")</f>
        <v xml:space="preserve"> </v>
      </c>
      <c r="N41" s="453"/>
      <c r="O41" s="62" t="str">
        <f>IF([1]Aug08!$G$71="SAP",[1]Aug08!$H$71," ")</f>
        <v xml:space="preserve"> </v>
      </c>
      <c r="P41" s="463"/>
      <c r="Q41" s="62" t="str">
        <f>IF([1]Aug08!$P$71=0," ",[1]Aug08!$P$71)</f>
        <v xml:space="preserve"> </v>
      </c>
      <c r="R41" s="463"/>
      <c r="S41" s="62" t="str">
        <f>IF([1]Aug08!$M$71&gt;0,[1]Aug08!$M$71," ")</f>
        <v xml:space="preserve"> </v>
      </c>
      <c r="T41" s="62" t="str">
        <f>IF(S41=" "," ",IF([1]Employee!$O$24="W1"," ",IF([1]Employee!$O$24="M1"," ",IF([1]Aug08!$V$71&gt;0,[1]Aug08!$V$71," "))))</f>
        <v xml:space="preserve"> </v>
      </c>
      <c r="U41" s="453" t="str">
        <f>IF(T41=" "," ",IF([1]Employee!$O$24="M1",[1]Aug08!$AK$71,[1]Aug08!$AE$71))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",IF([1]Employee!$O$24="M1"," ",[1]Aug08!$W$71-[1]Jul08!$W$71))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",IF([1]Aug08!$C$71=" "," ",[1]Aug08!$C$71))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IF([1]Employee!$D$28=" "," ",IF([1]Employee!$D$28="m"," ",IF([1]Sep08!$M$11=" "," ",IF([1]Sep08!$M$11&gt;(D7-0.01),D7," "))))</f>
        <v xml:space="preserve"> </v>
      </c>
      <c r="E42" s="1" t="str">
        <f>IF(D42=" "," ",IF([1]Sep08!$M$11&gt;=F7,E7,[1]Sep08!$M$11-D7))</f>
        <v xml:space="preserve"> </v>
      </c>
      <c r="F42" s="1" t="str">
        <f>IF(D42=" "," ",IF(E42&lt;E7," ",[1]Sep08!$M$11-F7))</f>
        <v xml:space="preserve"> </v>
      </c>
      <c r="G42" s="1" t="str">
        <f>IF(D42=" "," ",[1]Sep08!$O$11+[1]Sep08!$T$11)</f>
        <v xml:space="preserve"> </v>
      </c>
      <c r="H42" s="459" t="str">
        <f>IF(D42=" "," ",[1]Sep08!$O$11)</f>
        <v xml:space="preserve"> </v>
      </c>
      <c r="I42" s="459"/>
      <c r="J42" s="463"/>
      <c r="K42" s="1" t="str">
        <f>IF([1]Sep08!$G$11="SSP",[1]Sep08!$H$11," ")</f>
        <v xml:space="preserve"> </v>
      </c>
      <c r="L42" s="1" t="str">
        <f>IF([1]Sep08!$G$11="SMP",[1]Sep08!$H$11," ")</f>
        <v xml:space="preserve"> </v>
      </c>
      <c r="M42" s="459" t="str">
        <f>IF([1]Sep08!$G$11="SPP",[1]Sep08!$H$11," ")</f>
        <v xml:space="preserve"> </v>
      </c>
      <c r="N42" s="459"/>
      <c r="O42" s="1" t="str">
        <f>IF([1]Sep08!$G$11="SAP",[1]Sep08!$H$11," ")</f>
        <v xml:space="preserve"> </v>
      </c>
      <c r="P42" s="463"/>
      <c r="Q42" s="1" t="str">
        <f>IF([1]Sep08!$P$11=0," ",[1]Sep08!$P$11)</f>
        <v xml:space="preserve"> </v>
      </c>
      <c r="R42" s="463"/>
      <c r="S42" s="1" t="str">
        <f>IF([1]Sep08!$M$11&gt;0,[1]Sep08!$M$11," ")</f>
        <v xml:space="preserve"> </v>
      </c>
      <c r="T42" s="1" t="str">
        <f>IF(S42=" "," ",IF([1]Employee!$O$24="W1"," ",IF([1]Employee!$O$24="M1"," ",IF([1]Sep08!$V$11&gt;0,[1]Sep08!$V$11," "))))</f>
        <v xml:space="preserve"> </v>
      </c>
      <c r="U42" s="459" t="str">
        <f>IF(T42=" "," ",IF([1]Employee!$O$24="W1",[1]Sep08!$AK$11,[1]Sep08!$AE$11))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",IF([1]Employee!$O$24="W1"," ",[1]Sep08!$W$11-[1]Aug08!$W$56))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",IF([1]Sep08!$C$11=" "," ",[1]Sep08!$C$11))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IF([1]Employee!$D$28=" "," ",IF([1]Employee!$D$28="m"," ",IF([1]Sep08!$M$26=" "," ",IF([1]Sep08!$M$26&gt;(D7-0.01),D7," "))))</f>
        <v xml:space="preserve"> </v>
      </c>
      <c r="E43" s="1" t="str">
        <f>IF(D43=" "," ",IF([1]Sep08!$M$26&gt;=F7,E7,[1]Sep08!$M$26-D7))</f>
        <v xml:space="preserve"> </v>
      </c>
      <c r="F43" s="1" t="str">
        <f>IF(D43=" "," ",IF(E43&lt;E7," ",[1]Sep08!$M$26-F7))</f>
        <v xml:space="preserve"> </v>
      </c>
      <c r="G43" s="1" t="str">
        <f>IF(D43=" "," ",[1]Sep08!$O$26+[1]Sep08!$T$26)</f>
        <v xml:space="preserve"> </v>
      </c>
      <c r="H43" s="454" t="str">
        <f>IF(D43=" "," ",[1]Sep08!$O$26)</f>
        <v xml:space="preserve"> </v>
      </c>
      <c r="I43" s="454"/>
      <c r="J43" s="463"/>
      <c r="K43" s="4" t="str">
        <f>IF([1]Sep08!$G$26="SSP",[1]Sep08!$H$26," ")</f>
        <v xml:space="preserve"> </v>
      </c>
      <c r="L43" s="4" t="str">
        <f>IF([1]Sep08!$G$26="SMP",[1]Sep08!$H$26," ")</f>
        <v xml:space="preserve"> </v>
      </c>
      <c r="M43" s="459" t="str">
        <f>IF([1]Sep08!$G$26="SPP",[1]Sep08!$H$26," ")</f>
        <v xml:space="preserve"> </v>
      </c>
      <c r="N43" s="459"/>
      <c r="O43" s="4" t="str">
        <f>IF([1]Sep08!$G$26="SAP",[1]Sep08!$H$26," ")</f>
        <v xml:space="preserve"> </v>
      </c>
      <c r="P43" s="463"/>
      <c r="Q43" s="1" t="str">
        <f>IF([1]Sep08!$P$26=0," ",[1]Sep08!$P$26)</f>
        <v xml:space="preserve"> </v>
      </c>
      <c r="R43" s="463"/>
      <c r="S43" s="1" t="str">
        <f>IF([1]Sep08!$M$26&gt;0,[1]Sep08!$M$26," ")</f>
        <v xml:space="preserve"> </v>
      </c>
      <c r="T43" s="1" t="str">
        <f>IF(S43=" "," ",IF([1]Employee!$O$24="W1"," ",IF([1]Employee!$O$24="M1"," ",IF([1]Sep08!$V$26&gt;0,[1]Sep08!$V$26," "))))</f>
        <v xml:space="preserve"> </v>
      </c>
      <c r="U43" s="459" t="str">
        <f>IF(T43=" "," ",IF([1]Employee!$O$24="W1",[1]Sep08!$AK$26,[1]Sep08!$AE$26))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",IF([1]Employee!$O$24="W1"," ",[1]Sep08!$W$26-[1]Sep08!$W$11))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",IF([1]Sep08!$C$26=" "," ",[1]Sep08!$C$26))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IF([1]Employee!$D$28=" "," ",IF([1]Employee!$D$28="m"," ",IF([1]Sep08!$M$41=" "," ",IF([1]Sep08!$M$41&gt;(D7-0.01),D7," "))))</f>
        <v xml:space="preserve"> </v>
      </c>
      <c r="E44" s="1" t="str">
        <f>IF(D44=" "," ",IF([1]Sep08!$M$41&gt;=F7,E7,[1]Sep08!$M$41-D7))</f>
        <v xml:space="preserve"> </v>
      </c>
      <c r="F44" s="1" t="str">
        <f>IF(D44=" "," ",IF(E44&lt;E7," ",[1]Sep08!$M$41-F7))</f>
        <v xml:space="preserve"> </v>
      </c>
      <c r="G44" s="1" t="str">
        <f>IF(D44=" "," ",[1]Sep08!$O$41+[1]Sep08!$T$41)</f>
        <v xml:space="preserve"> </v>
      </c>
      <c r="H44" s="454" t="str">
        <f>IF(D44=" "," ",[1]Sep08!$O$41)</f>
        <v xml:space="preserve"> </v>
      </c>
      <c r="I44" s="454"/>
      <c r="J44" s="463"/>
      <c r="K44" s="4" t="str">
        <f>IF([1]Sep08!$G$41="SSP",[1]Sep08!$H$41," ")</f>
        <v xml:space="preserve"> </v>
      </c>
      <c r="L44" s="4" t="str">
        <f>IF([1]Sep08!$G$41="SMP",[1]Sep08!$H$41," ")</f>
        <v xml:space="preserve"> </v>
      </c>
      <c r="M44" s="459" t="str">
        <f>IF([1]Sep08!$G$41="SPP",[1]Sep08!$H$41," ")</f>
        <v xml:space="preserve"> </v>
      </c>
      <c r="N44" s="459"/>
      <c r="O44" s="4" t="str">
        <f>IF([1]Sep08!$G$41="SAP",[1]Sep08!$H$41," ")</f>
        <v xml:space="preserve"> </v>
      </c>
      <c r="P44" s="463"/>
      <c r="Q44" s="1" t="str">
        <f>IF([1]Sep08!$P$41=0," ",[1]Sep08!$P$41)</f>
        <v xml:space="preserve"> </v>
      </c>
      <c r="R44" s="463"/>
      <c r="S44" s="1" t="str">
        <f>IF([1]Sep08!$M$41&gt;0,[1]Sep08!$M$41," ")</f>
        <v xml:space="preserve"> </v>
      </c>
      <c r="T44" s="1" t="str">
        <f>IF(S44=" "," ",IF([1]Employee!$O$24="W1"," ",IF([1]Employee!$O$24="M1"," ",IF([1]Sep08!$V$41&gt;0,[1]Sep08!$V$41," "))))</f>
        <v xml:space="preserve"> </v>
      </c>
      <c r="U44" s="459" t="str">
        <f>IF(T44=" "," ",IF([1]Employee!$O$24="W1",[1]Sep08!$AK$41,[1]Sep08!$AE$41))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",IF([1]Employee!$O$24="W1"," ",[1]Sep08!$W$41-[1]Sep08!$W$26))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",IF([1]Sep08!$C$41=" "," ",[1]Sep08!$C$41))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IF([1]Employee!$D$28=" "," ",IF([1]Employee!$D$28="m"," ",IF([1]Sep08!$M$56=" "," ",IF([1]Sep08!$M$56&gt;(D7-0.01),D7," "))))</f>
        <v xml:space="preserve"> </v>
      </c>
      <c r="E45" s="1" t="str">
        <f>IF(D45=" "," ",IF([1]Sep08!$M$56&gt;=F7,E7,[1]Sep08!$M$56-D7))</f>
        <v xml:space="preserve"> </v>
      </c>
      <c r="F45" s="1" t="str">
        <f>IF(D45=" "," ",IF(E45&lt;E7," ",[1]Sep08!$M$56-F7))</f>
        <v xml:space="preserve"> </v>
      </c>
      <c r="G45" s="1" t="str">
        <f>IF(D45=" "," ",[1]Sep08!$O$56+[1]Sep08!$T$56)</f>
        <v xml:space="preserve"> </v>
      </c>
      <c r="H45" s="454" t="str">
        <f>IF(D45=" "," ",[1]Sep08!$O$56)</f>
        <v xml:space="preserve"> </v>
      </c>
      <c r="I45" s="454"/>
      <c r="J45" s="463"/>
      <c r="K45" s="4" t="str">
        <f>IF([1]Sep08!$G$56="SSP",[1]Sep08!$H$56," ")</f>
        <v xml:space="preserve"> </v>
      </c>
      <c r="L45" s="4" t="str">
        <f>IF([1]Sep08!$G$56="SMP",[1]Sep08!$H$56," ")</f>
        <v xml:space="preserve"> </v>
      </c>
      <c r="M45" s="459" t="str">
        <f>IF([1]Sep08!$G$56="SPP",[1]Sep08!$H$56," ")</f>
        <v xml:space="preserve"> </v>
      </c>
      <c r="N45" s="459"/>
      <c r="O45" s="4" t="str">
        <f>IF([1]Sep08!$G$56="SAP",[1]Sep08!$H$56," ")</f>
        <v xml:space="preserve"> </v>
      </c>
      <c r="P45" s="463"/>
      <c r="Q45" s="1" t="str">
        <f>IF([1]Sep08!$P$56=0," ",[1]Sep08!$P$56)</f>
        <v xml:space="preserve"> </v>
      </c>
      <c r="R45" s="463"/>
      <c r="S45" s="1" t="str">
        <f>IF([1]Sep08!$M$56&gt;0,[1]Sep08!$M$56," ")</f>
        <v xml:space="preserve"> </v>
      </c>
      <c r="T45" s="1" t="str">
        <f>IF(S45=" "," ",IF([1]Employee!$O$24="W1"," ",IF([1]Employee!$O$24="M1"," ",IF([1]Sep08!$V$56&gt;0,[1]Sep08!$V$56," "))))</f>
        <v xml:space="preserve"> </v>
      </c>
      <c r="U45" s="459" t="str">
        <f>IF(T45=" "," ",IF([1]Employee!$O$24="W1",[1]Sep08!$AK$56,[1]Sep08!$AE$56))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",IF([1]Employee!$O$24="W1"," ",[1]Sep08!$W$56-[1]Sep08!$W$41))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",IF([1]Sep08!$C$56=" "," ",[1]Sep08!$C$56))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IF([1]Employee!$D$28=" "," ",IF([1]Employee!$D$28="m"," ",IF([1]Sep08!$M$71=" "," ",IF([1]Sep08!$M$71&gt;(D7-0.01),D7," "))))</f>
        <v xml:space="preserve"> </v>
      </c>
      <c r="E46" s="1" t="str">
        <f>IF(D46=" "," ",IF([1]Sep08!$M$71&gt;=F7,E7,[1]Sep08!$M$71-D7))</f>
        <v xml:space="preserve"> </v>
      </c>
      <c r="F46" s="1" t="str">
        <f>IF(D46=" "," ",IF(E46&lt;E7," ",[1]Sep08!$M$71-F7))</f>
        <v xml:space="preserve"> </v>
      </c>
      <c r="G46" s="1" t="str">
        <f>IF(D46=" "," ",[1]Sep08!$O$71+[1]Sep08!$T$71)</f>
        <v xml:space="preserve"> </v>
      </c>
      <c r="H46" s="454" t="str">
        <f>IF(D46=" "," ",[1]Sep08!$O$71)</f>
        <v xml:space="preserve"> </v>
      </c>
      <c r="I46" s="454"/>
      <c r="J46" s="463"/>
      <c r="K46" s="4" t="str">
        <f>IF([1]Sep08!$G$71="SSP",[1]Sep08!$H$71," ")</f>
        <v xml:space="preserve"> </v>
      </c>
      <c r="L46" s="4" t="str">
        <f>IF([1]Sep08!$G$71="SMP",[1]Sep08!$H$71," ")</f>
        <v xml:space="preserve"> </v>
      </c>
      <c r="M46" s="459" t="str">
        <f>IF([1]Sep08!$G$71="SPP",[1]Sep08!$H$71," ")</f>
        <v xml:space="preserve"> </v>
      </c>
      <c r="N46" s="459"/>
      <c r="O46" s="4" t="str">
        <f>IF([1]Sep08!$G$71="SAP",[1]Sep08!$H$71," ")</f>
        <v xml:space="preserve"> </v>
      </c>
      <c r="P46" s="463"/>
      <c r="Q46" s="1" t="str">
        <f>IF([1]Sep08!$P$71=0," ",[1]Sep08!$P$71)</f>
        <v xml:space="preserve"> </v>
      </c>
      <c r="R46" s="463"/>
      <c r="S46" s="1" t="str">
        <f>IF([1]Sep08!$M$71&gt;0,[1]Sep08!$M$71," ")</f>
        <v xml:space="preserve"> </v>
      </c>
      <c r="T46" s="1" t="str">
        <f>IF(S46=" "," ",IF([1]Employee!$O$24="W1"," ",IF([1]Employee!$O$24="M1"," ",IF([1]Sep08!$V$71&gt;0,[1]Sep08!$V$71," "))))</f>
        <v xml:space="preserve"> </v>
      </c>
      <c r="U46" s="459" t="str">
        <f>IF(T46=" "," ",IF([1]Employee!$O$24="W1",[1]Sep08!$AK$71,[1]Sep08!$AE$71))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",IF([1]Employee!$O$24="W1"," ",[1]Sep08!$W$71-[1]Sep08!$W$56))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",IF([1]Sep08!$C$71=" "," ",[1]Sep08!$C$71))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IF([1]Employee!$D$28=" "," ",IF([1]Employee!$D$28="w"," ",IF([1]Sep08!$M$86=" "," ",IF([1]Sep08!$M$86&gt;(D8-0.01),D8," "))))</f>
        <v xml:space="preserve"> </v>
      </c>
      <c r="E47" s="62" t="str">
        <f>IF(D47=" "," ",IF([1]Sep08!$M$86&gt;=F8,E8,[1]Sep08!$M$86-D8))</f>
        <v xml:space="preserve"> </v>
      </c>
      <c r="F47" s="62" t="str">
        <f>IF(D47=" "," ",IF(E47&lt;E8," ",[1]Sep08!$M$86-F8))</f>
        <v xml:space="preserve"> </v>
      </c>
      <c r="G47" s="62" t="str">
        <f>IF(D47=" "," ",[1]Sep08!$O$86+[1]Sep08!$T$86)</f>
        <v xml:space="preserve"> </v>
      </c>
      <c r="H47" s="453" t="str">
        <f>IF(D47=" "," ",[1]Sep08!$O$86)</f>
        <v xml:space="preserve"> </v>
      </c>
      <c r="I47" s="453"/>
      <c r="J47" s="463"/>
      <c r="K47" s="62" t="str">
        <f>IF([1]Sep08!$G$86="SSP",[1]Sep08!$H$86," ")</f>
        <v xml:space="preserve"> </v>
      </c>
      <c r="L47" s="62" t="str">
        <f>IF([1]Sep08!$G$86="SMP",[1]Sep08!$H$86," ")</f>
        <v xml:space="preserve"> </v>
      </c>
      <c r="M47" s="453" t="str">
        <f>IF([1]Sep08!$G$86="SPP",[1]Sep08!$H$86," ")</f>
        <v xml:space="preserve"> </v>
      </c>
      <c r="N47" s="453"/>
      <c r="O47" s="62" t="str">
        <f>IF([1]Sep08!$G$86="SAP",[1]Sep08!$H$86," ")</f>
        <v xml:space="preserve"> </v>
      </c>
      <c r="P47" s="463"/>
      <c r="Q47" s="62" t="str">
        <f>IF([1]Sep08!$P$86=0," ",[1]Sep08!$P$86)</f>
        <v xml:space="preserve"> </v>
      </c>
      <c r="R47" s="463"/>
      <c r="S47" s="62" t="str">
        <f>IF([1]Sep08!$M$86&gt;0,[1]Sep08!$M$86," ")</f>
        <v xml:space="preserve"> </v>
      </c>
      <c r="T47" s="62" t="str">
        <f>IF(S47=" "," ",IF([1]Employee!$O$24="W1"," ",IF([1]Employee!$O$24="M1"," ",IF([1]Sep08!$V$86&gt;0,[1]Sep08!$V$86," "))))</f>
        <v xml:space="preserve"> </v>
      </c>
      <c r="U47" s="453" t="str">
        <f>IF(T47=" "," ",IF([1]Employee!$O$24="M1",[1]Sep08!$AK$86,[1]Sep08!$AE$86))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",IF([1]Employee!$O$24="M1"," ",[1]Sep08!$W$86-[1]Aug08!$W$71))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",IF([1]Sep08!$C$86=" "," ",[1]Sep08!$C$86))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IF([1]Employee!$D$28=" "," ",IF([1]Employee!$D$28="m"," ",IF([1]Oct08!$M$11=" "," ",IF([1]Oct08!$M$11&gt;(D7-0.01),D7," "))))</f>
        <v xml:space="preserve"> </v>
      </c>
      <c r="E48" s="1" t="str">
        <f>IF(D48=" "," ",IF([1]Oct08!$M$11&gt;=F7,E7,[1]Oct08!$M$11-D7))</f>
        <v xml:space="preserve"> </v>
      </c>
      <c r="F48" s="1" t="str">
        <f>IF(D48=" "," ",IF(E48&lt;E7," ",[1]Oct08!$M$11-F7))</f>
        <v xml:space="preserve"> </v>
      </c>
      <c r="G48" s="1" t="str">
        <f>IF(D48=" "," ",[1]Oct08!$O$11+[1]Oct08!$T$11)</f>
        <v xml:space="preserve"> </v>
      </c>
      <c r="H48" s="482" t="str">
        <f>IF(D48=" "," ",[1]Oct08!$O$11)</f>
        <v xml:space="preserve"> </v>
      </c>
      <c r="I48" s="482"/>
      <c r="J48" s="463"/>
      <c r="K48" s="4" t="str">
        <f>IF([1]Oct08!$G$11="SSP",[1]Oct08!$H$11," ")</f>
        <v xml:space="preserve"> </v>
      </c>
      <c r="L48" s="4" t="str">
        <f>IF([1]Oct08!$G$11="SMP",[1]Oct08!$H$11," ")</f>
        <v xml:space="preserve"> </v>
      </c>
      <c r="M48" s="459" t="str">
        <f>IF([1]Oct08!$G$11="SPP",[1]Oct08!$H$11," ")</f>
        <v xml:space="preserve"> </v>
      </c>
      <c r="N48" s="459"/>
      <c r="O48" s="4" t="str">
        <f>IF([1]Oct08!$G$11="SAP",[1]Oct08!$H$11," ")</f>
        <v xml:space="preserve"> </v>
      </c>
      <c r="P48" s="463"/>
      <c r="Q48" s="1" t="str">
        <f>IF([1]Oct08!$P$11=0," ",[1]Oct08!$P$11)</f>
        <v xml:space="preserve"> </v>
      </c>
      <c r="R48" s="463"/>
      <c r="S48" s="1" t="str">
        <f>IF([1]Oct08!$M$11&gt;0,[1]Oct08!$M$11," ")</f>
        <v xml:space="preserve"> </v>
      </c>
      <c r="T48" s="1" t="str">
        <f>IF(S48=" "," ",IF([1]Employee!$O$24="W1"," ",IF([1]Employee!$O$24="M1"," ",IF([1]Oct08!$V$11&gt;0,[1]Oct08!$V$11," "))))</f>
        <v xml:space="preserve"> </v>
      </c>
      <c r="U48" s="482" t="str">
        <f>IF(T48=" "," ",IF([1]Employee!$O$24="W1",[1]Oct08!$AK$11,[1]Oct08!$AE$11))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",IF([1]Employee!$O$24="W1"," ",[1]Oct08!$W$11-[1]Sep08!$W$71))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",IF([1]Oct08!$C$11=" "," ",[1]Oct08!$C$11))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IF([1]Employee!$D$28=" "," ",IF([1]Employee!$D$28="m"," ",IF([1]Oct08!$M$26=" "," ",IF([1]Oct08!$M$26&gt;(D7-0.01),D7," "))))</f>
        <v xml:space="preserve"> </v>
      </c>
      <c r="E49" s="1" t="str">
        <f>IF(D49=" "," ",IF([1]Oct08!$M$26&gt;=F7,E7,[1]Oct08!$M$26-D7))</f>
        <v xml:space="preserve"> </v>
      </c>
      <c r="F49" s="1" t="str">
        <f>IF(D49=" "," ",IF(E49&lt;E7," ",[1]Oct08!$M$26-F7))</f>
        <v xml:space="preserve"> </v>
      </c>
      <c r="G49" s="1" t="str">
        <f>IF(D49=" "," ",[1]Oct08!$O$26+[1]Oct08!$T$26)</f>
        <v xml:space="preserve"> </v>
      </c>
      <c r="H49" s="454" t="str">
        <f>IF(D49=" "," ",[1]Oct08!$O$26)</f>
        <v xml:space="preserve"> </v>
      </c>
      <c r="I49" s="454"/>
      <c r="J49" s="463"/>
      <c r="K49" s="4" t="str">
        <f>IF([1]Oct08!$G$26="SSP",[1]Oct08!$H$26," ")</f>
        <v xml:space="preserve"> </v>
      </c>
      <c r="L49" s="4" t="str">
        <f>IF([1]Oct08!$G$26="SMP",[1]Oct08!$H$26," ")</f>
        <v xml:space="preserve"> </v>
      </c>
      <c r="M49" s="459" t="str">
        <f>IF([1]Oct08!$G$26="SPP",[1]Oct08!$H$26," ")</f>
        <v xml:space="preserve"> </v>
      </c>
      <c r="N49" s="459"/>
      <c r="O49" s="4" t="str">
        <f>IF([1]Oct08!$G$26="SAP",[1]Oct08!$H$26," ")</f>
        <v xml:space="preserve"> </v>
      </c>
      <c r="P49" s="463"/>
      <c r="Q49" s="1" t="str">
        <f>IF([1]Oct08!$P$26=0," ",[1]Oct08!$P$26)</f>
        <v xml:space="preserve"> </v>
      </c>
      <c r="R49" s="463"/>
      <c r="S49" s="1" t="str">
        <f>IF([1]Oct08!$M$26&gt;0,[1]Oct08!$M$26," ")</f>
        <v xml:space="preserve"> </v>
      </c>
      <c r="T49" s="1" t="str">
        <f>IF(S49=" "," ",IF([1]Employee!$O$24="W1"," ",IF([1]Employee!$O$24="M1"," ",IF([1]Oct08!$V$26&gt;0,[1]Oct08!$V$26," "))))</f>
        <v xml:space="preserve"> </v>
      </c>
      <c r="U49" s="459" t="str">
        <f>IF(T49=" "," ",IF([1]Employee!$O$24="W1",[1]Oct08!$AK$26,[1]Oct08!$AE$26))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",IF([1]Employee!$O$24="W1"," ",[1]Oct08!$W$26-[1]Oct08!$W$11))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",IF([1]Oct08!$C$26=" "," ",[1]Oct08!$C$26))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IF([1]Employee!$D$28=" "," ",IF([1]Employee!$D$28="m"," ",IF([1]Oct08!$M$41=" "," ",IF([1]Oct08!$M$41&gt;(D7-0.01),D7," "))))</f>
        <v xml:space="preserve"> </v>
      </c>
      <c r="E50" s="1" t="str">
        <f>IF(D50=" "," ",IF([1]Oct08!$M$41&gt;=F7,E7,[1]Oct08!$M$41-D7))</f>
        <v xml:space="preserve"> </v>
      </c>
      <c r="F50" s="1" t="str">
        <f>IF(D50=" "," ",IF(E50&lt;E7," ",[1]Oct08!$M$41-F7))</f>
        <v xml:space="preserve"> </v>
      </c>
      <c r="G50" s="1" t="str">
        <f>IF(D50=" "," ",[1]Oct08!$O$41+[1]Oct08!$T$41)</f>
        <v xml:space="preserve"> </v>
      </c>
      <c r="H50" s="454" t="str">
        <f>IF(D50=" "," ",[1]Oct08!$O$41)</f>
        <v xml:space="preserve"> </v>
      </c>
      <c r="I50" s="454"/>
      <c r="J50" s="463"/>
      <c r="K50" s="4" t="str">
        <f>IF([1]Oct08!$G$41="SSP",[1]Oct08!$H$41," ")</f>
        <v xml:space="preserve"> </v>
      </c>
      <c r="L50" s="4" t="str">
        <f>IF([1]Oct08!$G$41="SMP",[1]Oct08!$H$41," ")</f>
        <v xml:space="preserve"> </v>
      </c>
      <c r="M50" s="459" t="str">
        <f>IF([1]Oct08!$G$41="SPP",[1]Oct08!$H$41," ")</f>
        <v xml:space="preserve"> </v>
      </c>
      <c r="N50" s="459"/>
      <c r="O50" s="4" t="str">
        <f>IF([1]Oct08!$G$41="SAP",[1]Oct08!$H$41," ")</f>
        <v xml:space="preserve"> </v>
      </c>
      <c r="P50" s="463"/>
      <c r="Q50" s="1" t="str">
        <f>IF([1]Oct08!$P$41=0," ",[1]Oct08!$P$41)</f>
        <v xml:space="preserve"> </v>
      </c>
      <c r="R50" s="463"/>
      <c r="S50" s="1" t="str">
        <f>IF([1]Oct08!$M$41&gt;0,[1]Oct08!$M$41," ")</f>
        <v xml:space="preserve"> </v>
      </c>
      <c r="T50" s="1" t="str">
        <f>IF(S50=" "," ",IF([1]Employee!$O$24="W1"," ",IF([1]Employee!$O$24="M1"," ",IF([1]Oct08!$V$41&gt;0,[1]Oct08!$V$41," "))))</f>
        <v xml:space="preserve"> </v>
      </c>
      <c r="U50" s="459" t="str">
        <f>IF(T50=" "," ",IF([1]Employee!$O$24="W1",[1]Oct08!$AK$41,[1]Oct08!$AE$41))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",IF([1]Employee!$O$24="W1"," ",[1]Oct08!$W$41-[1]Oct08!$W$26))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",IF([1]Oct08!$C$41=" "," ",[1]Oct08!$C$41))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IF([1]Employee!$D$28=" "," ",IF([1]Employee!$D$28="m"," ",IF([1]Oct08!$M$56=" "," ",IF([1]Oct08!$M$56&gt;(D7-0.01),D7," "))))</f>
        <v xml:space="preserve"> </v>
      </c>
      <c r="E51" s="1" t="str">
        <f>IF(D51=" "," ",IF([1]Oct08!$M$56&gt;=F7,E7,[1]Oct08!$M$56-D7))</f>
        <v xml:space="preserve"> </v>
      </c>
      <c r="F51" s="1" t="str">
        <f>IF(D51=" "," ",IF(E51&lt;E7," ",[1]Oct08!$M$56-F7))</f>
        <v xml:space="preserve"> </v>
      </c>
      <c r="G51" s="1" t="str">
        <f>IF(D51=" "," ",[1]Oct08!$O$56+[1]Oct08!$T$56)</f>
        <v xml:space="preserve"> </v>
      </c>
      <c r="H51" s="454" t="str">
        <f>IF(D51=" "," ",[1]Oct08!$O$56)</f>
        <v xml:space="preserve"> </v>
      </c>
      <c r="I51" s="454"/>
      <c r="J51" s="463"/>
      <c r="K51" s="4" t="str">
        <f>IF([1]Oct08!$G$56="SSP",[1]Oct08!$H$56," ")</f>
        <v xml:space="preserve"> </v>
      </c>
      <c r="L51" s="4" t="str">
        <f>IF([1]Oct08!$G$56="SMP",[1]Oct08!$H$56," ")</f>
        <v xml:space="preserve"> </v>
      </c>
      <c r="M51" s="459" t="str">
        <f>IF([1]Oct08!$G$56="SPP",[1]Oct08!$H$56," ")</f>
        <v xml:space="preserve"> </v>
      </c>
      <c r="N51" s="459"/>
      <c r="O51" s="4" t="str">
        <f>IF([1]Oct08!$G$56="SAP",[1]Oct08!$H$56," ")</f>
        <v xml:space="preserve"> </v>
      </c>
      <c r="P51" s="463"/>
      <c r="Q51" s="1" t="str">
        <f>IF([1]Oct08!$P$56=0," ",[1]Oct08!$P$56)</f>
        <v xml:space="preserve"> </v>
      </c>
      <c r="R51" s="463"/>
      <c r="S51" s="1" t="str">
        <f>IF([1]Oct08!$M$56&gt;0,[1]Oct08!$M$56," ")</f>
        <v xml:space="preserve"> </v>
      </c>
      <c r="T51" s="1" t="str">
        <f>IF(S51=" "," ",IF([1]Employee!$O$24="W1"," ",IF([1]Employee!$O$24="M1"," ",IF([1]Oct08!$V$56&gt;0,[1]Oct08!$V$56," "))))</f>
        <v xml:space="preserve"> </v>
      </c>
      <c r="U51" s="459" t="str">
        <f>IF(T51=" "," ",IF([1]Employee!$O$24="W1",[1]Oct08!$AK$56,[1]Oct08!$AE$56))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",IF([1]Employee!$O$24="W1"," ",[1]Oct08!$W$56-[1]Oct08!$W$41))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",IF([1]Oct08!$C$56=" "," ",[1]Oct08!$C$56))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IF([1]Employee!$D$28=" "," ",IF([1]Employee!$D$28="w"," ",IF([1]Oct08!$M$71=" "," ",IF([1]Oct08!$M$71&gt;(D8-0.01),D8," "))))</f>
        <v xml:space="preserve"> </v>
      </c>
      <c r="E52" s="62" t="str">
        <f>IF(D52=" "," ",IF([1]Oct08!$M$71&gt;=F8,E8,[1]Oct08!$M$71-D8))</f>
        <v xml:space="preserve"> </v>
      </c>
      <c r="F52" s="62" t="str">
        <f>IF(D52=" "," ",IF(E52&lt;E8," ",[1]Oct08!$M$71-F8))</f>
        <v xml:space="preserve"> </v>
      </c>
      <c r="G52" s="62" t="str">
        <f>IF(D52=" "," ",[1]Oct08!$O$71+[1]Oct08!$T$71)</f>
        <v xml:space="preserve"> </v>
      </c>
      <c r="H52" s="453" t="str">
        <f>IF(D52=" "," ",[1]Oct08!$O$71)</f>
        <v xml:space="preserve"> </v>
      </c>
      <c r="I52" s="453"/>
      <c r="J52" s="463"/>
      <c r="K52" s="62" t="str">
        <f>IF([1]Oct08!$G$71="SSP",[1]Oct08!$H$71," ")</f>
        <v xml:space="preserve"> </v>
      </c>
      <c r="L52" s="62" t="str">
        <f>IF([1]Oct08!$G$71="SMP",[1]Oct08!$H$71," ")</f>
        <v xml:space="preserve"> </v>
      </c>
      <c r="M52" s="453" t="str">
        <f>IF([1]Oct08!$G$71="SPP",[1]Oct08!$H$71," ")</f>
        <v xml:space="preserve"> </v>
      </c>
      <c r="N52" s="453"/>
      <c r="O52" s="62" t="str">
        <f>IF([1]Oct08!$G$71="SAP",[1]Oct08!$H$71," ")</f>
        <v xml:space="preserve"> </v>
      </c>
      <c r="P52" s="463"/>
      <c r="Q52" s="62" t="str">
        <f>IF([1]Oct08!$P$71=0," ",[1]Oct08!$P$71)</f>
        <v xml:space="preserve"> </v>
      </c>
      <c r="R52" s="463"/>
      <c r="S52" s="62" t="str">
        <f>IF([1]Oct08!$M$71&gt;0,[1]Oct08!$M$71," ")</f>
        <v xml:space="preserve"> </v>
      </c>
      <c r="T52" s="62" t="str">
        <f>IF(S52=" "," ",IF([1]Employee!$O$24="W1"," ",IF([1]Employee!$O$24="M1"," ",IF([1]Oct08!$V$71&gt;0,[1]Oct08!$V$71," "))))</f>
        <v xml:space="preserve"> </v>
      </c>
      <c r="U52" s="453" t="str">
        <f>IF(T52=" "," ",IF([1]Employee!$O$24="M1",[1]Oct08!$AK$71,[1]Oct08!$AE$71))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",IF([1]Employee!$O$24="M1"," ",[1]Oct08!$W$71-[1]Sep08!$W$86))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",IF([1]Oct08!$C$71=" "," ",[1]Oct08!$C$71))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IF([1]Employee!$D$28=" "," ",IF([1]Employee!$D$28="m"," ",IF([1]Nov08!$M$11=" "," ",IF([1]Nov08!$M$11&gt;(D7-0.01),D7," "))))</f>
        <v xml:space="preserve"> </v>
      </c>
      <c r="E53" s="1" t="str">
        <f>IF(D53=" "," ",IF([1]Nov08!$M$11&gt;=F7,E7,[1]Nov08!$M$11-D7))</f>
        <v xml:space="preserve"> </v>
      </c>
      <c r="F53" s="1" t="str">
        <f>IF(D53=" "," ",IF(E53&lt;E7," ",[1]Nov08!$M$11-F7))</f>
        <v xml:space="preserve"> </v>
      </c>
      <c r="G53" s="1" t="str">
        <f>IF(D53=" "," ",[1]Nov08!$O$11+[1]Nov08!$T$11)</f>
        <v xml:space="preserve"> </v>
      </c>
      <c r="H53" s="459" t="str">
        <f>IF(D53=" "," ",[1]Nov08!$O$11)</f>
        <v xml:space="preserve"> </v>
      </c>
      <c r="I53" s="459"/>
      <c r="J53" s="463"/>
      <c r="K53" s="1" t="str">
        <f>IF([1]Nov08!$G$11="SSP",[1]Nov08!$H$11," ")</f>
        <v xml:space="preserve"> </v>
      </c>
      <c r="L53" s="1" t="str">
        <f>IF([1]Nov08!$G$11="SMP",[1]Nov08!$H$11," ")</f>
        <v xml:space="preserve"> </v>
      </c>
      <c r="M53" s="459" t="str">
        <f>IF([1]Nov08!$G$11="SPP",[1]Nov08!$H$11," ")</f>
        <v xml:space="preserve"> </v>
      </c>
      <c r="N53" s="459"/>
      <c r="O53" s="1" t="str">
        <f>IF([1]Nov08!$G$11="SAP",[1]Nov08!$H$11," ")</f>
        <v xml:space="preserve"> </v>
      </c>
      <c r="P53" s="463"/>
      <c r="Q53" s="1" t="str">
        <f>IF([1]Nov08!$P$11=0," ",[1]Nov08!$P$11)</f>
        <v xml:space="preserve"> </v>
      </c>
      <c r="R53" s="463"/>
      <c r="S53" s="1" t="str">
        <f>IF([1]Nov08!$M$11&gt;0,[1]Nov08!$M$11," ")</f>
        <v xml:space="preserve"> </v>
      </c>
      <c r="T53" s="1" t="str">
        <f>IF(S53=" "," ",IF([1]Employee!$O$24="W1"," ",IF([1]Employee!$O$24="M1"," ",IF([1]Nov08!$V$11&gt;0,[1]Nov08!$V$11," "))))</f>
        <v xml:space="preserve"> </v>
      </c>
      <c r="U53" s="459" t="str">
        <f>IF(T53=" "," ",IF([1]Employee!$O$24="W1",[1]Nov08!$AK$11,[1]Nov08!$AE$11))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",IF([1]Employee!$O$24="W1"," ",[1]Nov08!$W$11-[1]Oct08!$W$56))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",IF([1]Nov08!$C$11=" "," ",[1]Nov08!$C$11))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IF([1]Employee!$D$28=" "," ",IF([1]Employee!$D$28="m"," ",IF([1]Nov08!$M$26=" "," ",IF([1]Nov08!$M$26&gt;(D7-0.01),D7," "))))</f>
        <v xml:space="preserve"> </v>
      </c>
      <c r="E54" s="1" t="str">
        <f>IF(D54=" "," ",IF([1]Nov08!$M$26&gt;=F7,E7,[1]Nov08!$M$26-D7))</f>
        <v xml:space="preserve"> </v>
      </c>
      <c r="F54" s="1" t="str">
        <f>IF(D54=" "," ",IF(E54&lt;E7," ",[1]Nov08!$M$26-F7))</f>
        <v xml:space="preserve"> </v>
      </c>
      <c r="G54" s="1" t="str">
        <f>IF(D54=" "," ",[1]Nov08!$O$26+[1]Nov08!$T$26)</f>
        <v xml:space="preserve"> </v>
      </c>
      <c r="H54" s="454" t="str">
        <f>IF(D54=" "," ",[1]Nov08!$O$26)</f>
        <v xml:space="preserve"> </v>
      </c>
      <c r="I54" s="454"/>
      <c r="J54" s="463"/>
      <c r="K54" s="4" t="str">
        <f>IF([1]Nov08!$G$26="SSP",[1]Nov08!$H$26," ")</f>
        <v xml:space="preserve"> </v>
      </c>
      <c r="L54" s="4" t="str">
        <f>IF([1]Nov08!$G$26="SMP",[1]Nov08!$H$26," ")</f>
        <v xml:space="preserve"> </v>
      </c>
      <c r="M54" s="459" t="str">
        <f>IF([1]Nov08!$G$26="SPP",[1]Nov08!$H$26," ")</f>
        <v xml:space="preserve"> </v>
      </c>
      <c r="N54" s="459"/>
      <c r="O54" s="4" t="str">
        <f>IF([1]Nov08!$G$26="SAP",[1]Nov08!$H$26," ")</f>
        <v xml:space="preserve"> </v>
      </c>
      <c r="P54" s="463"/>
      <c r="Q54" s="1" t="str">
        <f>IF([1]Nov08!$P$26=0," ",[1]Nov08!$P$26)</f>
        <v xml:space="preserve"> </v>
      </c>
      <c r="R54" s="463"/>
      <c r="S54" s="1" t="str">
        <f>IF([1]Nov08!$M$26&gt;0,[1]Nov08!$M$26," ")</f>
        <v xml:space="preserve"> </v>
      </c>
      <c r="T54" s="1" t="str">
        <f>IF(S54=" "," ",IF([1]Employee!$O$24="W1"," ",IF([1]Employee!$O$24="M1"," ",IF([1]Nov08!$V$26&gt;0,[1]Nov08!$V$26," "))))</f>
        <v xml:space="preserve"> </v>
      </c>
      <c r="U54" s="459" t="str">
        <f>IF(T54=" "," ",IF([1]Employee!$O$24="W1",[1]Nov08!$AK$26,[1]Nov08!$AE$26))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",IF([1]Employee!$O$24="W1"," ",[1]Nov08!$W$26-[1]Nov08!$W$11))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",IF([1]Nov08!$C$26=" "," ",[1]Nov08!$C$26))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IF([1]Employee!$D$28=" "," ",IF([1]Employee!$D$28="m"," ",IF([1]Nov08!$M$41=" "," ",IF([1]Nov08!$M$41&gt;(D7-0.01),D7," "))))</f>
        <v xml:space="preserve"> </v>
      </c>
      <c r="E55" s="1" t="str">
        <f>IF(D55=" "," ",IF([1]Nov08!$M$41&gt;=F7,E7,[1]Nov08!$M$41-D7))</f>
        <v xml:space="preserve"> </v>
      </c>
      <c r="F55" s="1" t="str">
        <f>IF(D55=" "," ",IF(E55&lt;E7," ",[1]Nov08!$M$41-F7))</f>
        <v xml:space="preserve"> </v>
      </c>
      <c r="G55" s="1" t="str">
        <f>IF(D55=" "," ",[1]Nov08!$O$41+[1]Nov08!$T$41)</f>
        <v xml:space="preserve"> </v>
      </c>
      <c r="H55" s="454" t="str">
        <f>IF(D55=" "," ",[1]Nov08!$O$41)</f>
        <v xml:space="preserve"> </v>
      </c>
      <c r="I55" s="454"/>
      <c r="J55" s="463"/>
      <c r="K55" s="4" t="str">
        <f>IF([1]Nov08!$G$41="SSP",[1]Nov08!$H$41," ")</f>
        <v xml:space="preserve"> </v>
      </c>
      <c r="L55" s="4" t="str">
        <f>IF([1]Nov08!$G$41="SMP",[1]Nov08!$H$41," ")</f>
        <v xml:space="preserve"> </v>
      </c>
      <c r="M55" s="459" t="str">
        <f>IF([1]Nov08!$G$41="SPP",[1]Nov08!$H$41," ")</f>
        <v xml:space="preserve"> </v>
      </c>
      <c r="N55" s="459"/>
      <c r="O55" s="4" t="str">
        <f>IF([1]Nov08!$G$41="SAP",[1]Nov08!$H$41," ")</f>
        <v xml:space="preserve"> </v>
      </c>
      <c r="P55" s="463"/>
      <c r="Q55" s="1" t="str">
        <f>IF([1]Nov08!$P$41=0," ",[1]Nov08!$P$41)</f>
        <v xml:space="preserve"> </v>
      </c>
      <c r="R55" s="463"/>
      <c r="S55" s="1" t="str">
        <f>IF([1]Nov08!$M$41&gt;0,[1]Nov08!$M$41," ")</f>
        <v xml:space="preserve"> </v>
      </c>
      <c r="T55" s="1" t="str">
        <f>IF(S55=" "," ",IF([1]Employee!$O$24="W1"," ",IF([1]Employee!$O$24="M1"," ",IF([1]Nov08!$V$41&gt;0,[1]Nov08!$V$41," "))))</f>
        <v xml:space="preserve"> </v>
      </c>
      <c r="U55" s="459" t="str">
        <f>IF(T55=" "," ",IF([1]Employee!$O$24="W1",[1]Nov08!$AK$41,[1]Nov08!$AE$41))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",IF([1]Employee!$O$24="W1"," ",[1]Nov08!$W$41-[1]Nov08!$W$26))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",IF([1]Nov08!$C$41=" "," ",[1]Nov08!$C$41))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IF([1]Employee!$D$28=" "," ",IF([1]Employee!$D$28="m"," ",IF([1]Nov08!$M$56=" "," ",IF([1]Nov08!$M$56&gt;(D7-0.01),D7," "))))</f>
        <v xml:space="preserve"> </v>
      </c>
      <c r="E56" s="1" t="str">
        <f>IF(D56=" "," ",IF([1]Nov08!$M$56&gt;=F7,E7,[1]Nov08!$M$56-D7))</f>
        <v xml:space="preserve"> </v>
      </c>
      <c r="F56" s="1" t="str">
        <f>IF(D56=" "," ",IF(E56&lt;E7," ",[1]Nov08!$M$56-F7))</f>
        <v xml:space="preserve"> </v>
      </c>
      <c r="G56" s="1" t="str">
        <f>IF(D56=" "," ",[1]Nov08!$O$56+[1]Nov08!$T$56)</f>
        <v xml:space="preserve"> </v>
      </c>
      <c r="H56" s="454" t="str">
        <f>IF(D56=" "," ",[1]Nov08!$O$56)</f>
        <v xml:space="preserve"> </v>
      </c>
      <c r="I56" s="454"/>
      <c r="J56" s="463"/>
      <c r="K56" s="4" t="str">
        <f>IF([1]Nov08!$G$56="SSP",[1]Nov08!$H$56," ")</f>
        <v xml:space="preserve"> </v>
      </c>
      <c r="L56" s="4" t="str">
        <f>IF([1]Nov08!$G$56="SMP",[1]Nov08!$H$56," ")</f>
        <v xml:space="preserve"> </v>
      </c>
      <c r="M56" s="459" t="str">
        <f>IF([1]Nov08!$G$56="SPP",[1]Nov08!$H$56," ")</f>
        <v xml:space="preserve"> </v>
      </c>
      <c r="N56" s="459"/>
      <c r="O56" s="4" t="str">
        <f>IF([1]Nov08!$G$56="SAP",[1]Nov08!$H$56," ")</f>
        <v xml:space="preserve"> </v>
      </c>
      <c r="P56" s="463"/>
      <c r="Q56" s="1" t="str">
        <f>IF([1]Nov08!$P$56=0," ",[1]Nov08!$P$56)</f>
        <v xml:space="preserve"> </v>
      </c>
      <c r="R56" s="463"/>
      <c r="S56" s="1" t="str">
        <f>IF([1]Nov08!$M$56&gt;0,[1]Nov08!$M$56," ")</f>
        <v xml:space="preserve"> </v>
      </c>
      <c r="T56" s="1" t="str">
        <f>IF(S56=" "," ",IF([1]Employee!$O$24="W1"," ",IF([1]Employee!$O$24="M1"," ",IF([1]Nov08!$V$56&gt;0,[1]Nov08!$V$56," "))))</f>
        <v xml:space="preserve"> </v>
      </c>
      <c r="U56" s="459" t="str">
        <f>IF(T56=" "," ",IF([1]Employee!$O$24="W1",[1]Nov08!$AK$56,[1]Nov08!$AE$56))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",IF([1]Employee!$O$24="W1"," ",[1]Nov08!$W$56-[1]Nov08!$W$41))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",IF([1]Nov08!$C$56=" "," ",[1]Nov08!$C$56))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IF([1]Employee!$D$28=" "," ",IF([1]Employee!$D$28="w"," ",IF([1]Nov08!$M$71=" "," ",IF([1]Nov08!$M$71&gt;(D8-0.01),D8," "))))</f>
        <v xml:space="preserve"> </v>
      </c>
      <c r="E57" s="62" t="str">
        <f>IF(D57=" "," ",IF([1]Nov08!$M$71&gt;=F8,E8,[1]Nov08!$M$71-D8))</f>
        <v xml:space="preserve"> </v>
      </c>
      <c r="F57" s="62" t="str">
        <f>IF(D57=" "," ",IF(E57&lt;E8," ",[1]Nov08!$M$71-F8))</f>
        <v xml:space="preserve"> </v>
      </c>
      <c r="G57" s="62" t="str">
        <f>IF(D57=" "," ",[1]Nov08!$O$71+[1]Nov08!$T$71)</f>
        <v xml:space="preserve"> </v>
      </c>
      <c r="H57" s="453" t="str">
        <f>IF(D57=" "," ",[1]Nov08!$O$71)</f>
        <v xml:space="preserve"> </v>
      </c>
      <c r="I57" s="453"/>
      <c r="J57" s="463"/>
      <c r="K57" s="62" t="str">
        <f>IF([1]Nov08!$G$71="SSP",[1]Nov08!$H$71," ")</f>
        <v xml:space="preserve"> </v>
      </c>
      <c r="L57" s="62" t="str">
        <f>IF([1]Nov08!$G$71="SMP",[1]Nov08!$H$71," ")</f>
        <v xml:space="preserve"> </v>
      </c>
      <c r="M57" s="453" t="str">
        <f>IF([1]Nov08!$G$71="SPP",[1]Nov08!$H$71," ")</f>
        <v xml:space="preserve"> </v>
      </c>
      <c r="N57" s="453"/>
      <c r="O57" s="62" t="str">
        <f>IF([1]Nov08!$G$71="SAP",[1]Nov08!$H$71," ")</f>
        <v xml:space="preserve"> </v>
      </c>
      <c r="P57" s="463"/>
      <c r="Q57" s="62" t="str">
        <f>IF([1]Nov08!$P$71=0," ",[1]Nov08!$P$71)</f>
        <v xml:space="preserve"> </v>
      </c>
      <c r="R57" s="463"/>
      <c r="S57" s="62" t="str">
        <f>IF([1]Nov08!$M$71&gt;0,[1]Nov08!$M$71," ")</f>
        <v xml:space="preserve"> </v>
      </c>
      <c r="T57" s="62" t="str">
        <f>IF(S57=" "," ",IF([1]Employee!$O$24="W1"," ",IF([1]Employee!$O$24="M1"," ",IF([1]Nov08!$V$71&gt;0,[1]Nov08!$V$71," "))))</f>
        <v xml:space="preserve"> </v>
      </c>
      <c r="U57" s="453" t="str">
        <f>IF(T57=" "," ",IF([1]Employee!$O$24="M1",[1]Nov08!$AK$71,[1]Nov08!$AE$71))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",IF([1]Employee!$O$24="M1"," ",[1]Nov08!$W$71-[1]Oct08!$W$71))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",IF([1]Nov08!$C$71=" "," ",[1]Nov08!$C$71))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4" t="str">
        <f>IF([1]Employee!$D$28=" "," ",IF([1]Employee!$D$28="m"," ",IF([1]Dec08!$M$11=" "," ",IF([1]Dec08!$M$11&gt;(D7-0.01),D7," "))))</f>
        <v xml:space="preserve"> </v>
      </c>
      <c r="E58" s="4" t="str">
        <f>IF(D58=" "," ",IF([1]Dec08!$M$11&gt;=F7,E7,[1]Dec08!$M$11-D7))</f>
        <v xml:space="preserve"> </v>
      </c>
      <c r="F58" s="4" t="str">
        <f>IF(D58=" "," ",IF(E58&lt;E7," ",[1]Dec08!$M$11-F7))</f>
        <v xml:space="preserve"> </v>
      </c>
      <c r="G58" s="4" t="str">
        <f>IF(D58=" "," ",[1]Dec08!$O$11+[1]Dec08!$T$11)</f>
        <v xml:space="preserve"> </v>
      </c>
      <c r="H58" s="459" t="str">
        <f>IF(D58=" "," ",[1]Dec08!$O$11)</f>
        <v xml:space="preserve"> </v>
      </c>
      <c r="I58" s="459"/>
      <c r="J58" s="463"/>
      <c r="K58" s="1" t="str">
        <f>IF([1]Dec08!$G$11="SSP",[1]Dec08!$H$11," ")</f>
        <v xml:space="preserve"> </v>
      </c>
      <c r="L58" s="1" t="str">
        <f>IF([1]Dec08!$G$11="SMP",[1]Dec08!$H$11," ")</f>
        <v xml:space="preserve"> </v>
      </c>
      <c r="M58" s="459" t="str">
        <f>IF([1]Dec08!$G$11="SPP",[1]Dec08!$H$11," ")</f>
        <v xml:space="preserve"> </v>
      </c>
      <c r="N58" s="459"/>
      <c r="O58" s="1" t="str">
        <f>IF([1]Dec08!$G$11="SAP",[1]Dec08!$H$11," ")</f>
        <v xml:space="preserve"> </v>
      </c>
      <c r="P58" s="463"/>
      <c r="Q58" s="1" t="str">
        <f>IF([1]Dec08!$P$11=0," ",[1]Dec08!$P$11)</f>
        <v xml:space="preserve"> </v>
      </c>
      <c r="R58" s="463"/>
      <c r="S58" s="1" t="str">
        <f>IF([1]Dec08!$M$11&gt;0,[1]Dec08!$M$11," ")</f>
        <v xml:space="preserve"> </v>
      </c>
      <c r="T58" s="1" t="str">
        <f>IF(S58=" "," ",IF([1]Employee!$O$24="W1"," ",IF([1]Employee!$O$24="M1"," ",IF([1]Dec08!$V$11&gt;0,[1]Dec08!$V$11," "))))</f>
        <v xml:space="preserve"> </v>
      </c>
      <c r="U58" s="459" t="str">
        <f>IF(T58=" "," ",IF([1]Employee!$O$24="W1",[1]Dec08!$AK$11,[1]Dec08!$AE$11))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",IF([1]Employee!$O$24="W1"," ",[1]Dec08!$W$11-[1]Nov08!$W$56))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",IF([1]Dec08!$C$11=" "," ",[1]Dec08!$C$11))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IF([1]Employee!$D$28=" "," ",IF([1]Employee!$D$28="m"," ",IF([1]Dec08!$M$26=" "," ",IF([1]Dec08!$M$26&gt;(D7-0.01),D7," "))))</f>
        <v xml:space="preserve"> </v>
      </c>
      <c r="E59" s="1" t="str">
        <f>IF(D59=" "," ",IF([1]Dec08!$M$26&gt;=F7,E7,[1]Dec08!$M$26-D7))</f>
        <v xml:space="preserve"> </v>
      </c>
      <c r="F59" s="1" t="str">
        <f>IF(D59=" "," ",IF(E59&lt;E7," ",[1]Dec08!$M$26-F7))</f>
        <v xml:space="preserve"> </v>
      </c>
      <c r="G59" s="1" t="str">
        <f>IF(D59=" "," ",[1]Dec08!$O$26+[1]Dec08!$T$26)</f>
        <v xml:space="preserve"> </v>
      </c>
      <c r="H59" s="454" t="str">
        <f>IF(D59=" "," ",[1]Dec08!$O$26)</f>
        <v xml:space="preserve"> </v>
      </c>
      <c r="I59" s="454"/>
      <c r="J59" s="463"/>
      <c r="K59" s="4" t="str">
        <f>IF([1]Dec08!$G$26="SSP",[1]Dec08!$H$26," ")</f>
        <v xml:space="preserve"> </v>
      </c>
      <c r="L59" s="4" t="str">
        <f>IF([1]Dec08!$G$26="SMP",[1]Dec08!$H$26," ")</f>
        <v xml:space="preserve"> </v>
      </c>
      <c r="M59" s="459" t="str">
        <f>IF([1]Dec08!$G$26="SPP",[1]Dec08!$H$26," ")</f>
        <v xml:space="preserve"> </v>
      </c>
      <c r="N59" s="459"/>
      <c r="O59" s="4" t="str">
        <f>IF([1]Dec08!$G$26="SAP",[1]Dec08!$H$26," ")</f>
        <v xml:space="preserve"> </v>
      </c>
      <c r="P59" s="463"/>
      <c r="Q59" s="1" t="str">
        <f>IF([1]Dec08!$P$26=0," ",[1]Dec08!$P$26)</f>
        <v xml:space="preserve"> </v>
      </c>
      <c r="R59" s="463"/>
      <c r="S59" s="1" t="str">
        <f>IF([1]Dec08!$M$26&gt;0,[1]Dec08!$M$26," ")</f>
        <v xml:space="preserve"> </v>
      </c>
      <c r="T59" s="1" t="str">
        <f>IF(S59=" "," ",IF([1]Employee!$O$24="W1"," ",IF([1]Employee!$O$24="M1"," ",IF([1]Dec08!$V$26&gt;0,[1]Dec08!$V$26," "))))</f>
        <v xml:space="preserve"> </v>
      </c>
      <c r="U59" s="459" t="str">
        <f>IF(T59=" "," ",IF([1]Employee!$O$24="W1",[1]Dec08!$AK$26,[1]Dec08!$AE$26))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",IF([1]Employee!$O$24="W1"," ",[1]Dec08!$W$26-[1]Dec08!$W$11))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",IF([1]Dec08!$C$26=" "," ",[1]Dec08!$C$26))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IF([1]Employee!$D$28=" "," ",IF([1]Employee!$D$28="m"," ",IF([1]Dec08!$M$41=" "," ",IF([1]Dec08!$M$41&gt;(D7-0.01),D7," "))))</f>
        <v xml:space="preserve"> </v>
      </c>
      <c r="E60" s="1" t="str">
        <f>IF(D60=" "," ",IF([1]Dec08!$M$41&gt;=F7,E7,[1]Dec08!$M$41-D7))</f>
        <v xml:space="preserve"> </v>
      </c>
      <c r="F60" s="1" t="str">
        <f>IF(D60=" "," ",IF(E60&lt;E7," ",[1]Dec08!$M$41-F7))</f>
        <v xml:space="preserve"> </v>
      </c>
      <c r="G60" s="1" t="str">
        <f>IF(D60=" "," ",[1]Dec08!$O$41+[1]Dec08!$T$41)</f>
        <v xml:space="preserve"> </v>
      </c>
      <c r="H60" s="454" t="str">
        <f>IF(D60=" "," ",[1]Dec08!$O$41)</f>
        <v xml:space="preserve"> </v>
      </c>
      <c r="I60" s="454"/>
      <c r="J60" s="463"/>
      <c r="K60" s="4" t="str">
        <f>IF([1]Dec08!$G$41="SSP",[1]Dec08!$H$41," ")</f>
        <v xml:space="preserve"> </v>
      </c>
      <c r="L60" s="4" t="str">
        <f>IF([1]Dec08!$G$41="SMP",[1]Dec08!$H$41," ")</f>
        <v xml:space="preserve"> </v>
      </c>
      <c r="M60" s="459" t="str">
        <f>IF([1]Dec08!$G$41="SPP",[1]Dec08!$H$41," ")</f>
        <v xml:space="preserve"> </v>
      </c>
      <c r="N60" s="459"/>
      <c r="O60" s="4" t="str">
        <f>IF([1]Dec08!$G$41="SAP",[1]Dec08!$H$41," ")</f>
        <v xml:space="preserve"> </v>
      </c>
      <c r="P60" s="463"/>
      <c r="Q60" s="1" t="str">
        <f>IF([1]Dec08!$P$41=0," ",[1]Dec08!$P$41)</f>
        <v xml:space="preserve"> </v>
      </c>
      <c r="R60" s="463"/>
      <c r="S60" s="1" t="str">
        <f>IF([1]Dec08!$M$41&gt;0,[1]Dec08!$M$41," ")</f>
        <v xml:space="preserve"> </v>
      </c>
      <c r="T60" s="1" t="str">
        <f>IF(S60=" "," ",IF([1]Employee!$O$24="W1"," ",IF([1]Employee!$O$24="M1"," ",IF([1]Dec08!$V$41&gt;0,[1]Dec08!$V$41," "))))</f>
        <v xml:space="preserve"> </v>
      </c>
      <c r="U60" s="459" t="str">
        <f>IF(T60=" "," ",IF([1]Employee!$O$24="W1",[1]Dec08!$AK$41,[1]Dec08!$AE$41))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",IF([1]Employee!$O$24="W1"," ",[1]Dec08!$W$41-[1]Dec08!$W$26))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",IF([1]Dec08!$C$41=" "," ",[1]Dec08!$C$41))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IF([1]Employee!$D$28=" "," ",IF([1]Employee!$D$28="m"," ",IF([1]Dec08!$M$56=" "," ",IF([1]Dec08!$M$56&gt;(D7-0.01),D7," "))))</f>
        <v xml:space="preserve"> </v>
      </c>
      <c r="E61" s="1" t="str">
        <f>IF(D61=" "," ",IF([1]Dec08!$M$56&gt;=F7,E7,[1]Dec08!$M$56-D7))</f>
        <v xml:space="preserve"> </v>
      </c>
      <c r="F61" s="1" t="str">
        <f>IF(D61=" "," ",IF(E61&lt;E7," ",[1]Dec08!$M$56-F7))</f>
        <v xml:space="preserve"> </v>
      </c>
      <c r="G61" s="1" t="str">
        <f>IF(D61=" "," ",[1]Dec08!$O$56+[1]Dec08!$T$56)</f>
        <v xml:space="preserve"> </v>
      </c>
      <c r="H61" s="454" t="str">
        <f>IF(D61=" "," ",[1]Dec08!$O$56)</f>
        <v xml:space="preserve"> </v>
      </c>
      <c r="I61" s="454"/>
      <c r="J61" s="463"/>
      <c r="K61" s="4" t="str">
        <f>IF([1]Dec08!$G$56="SSP",[1]Dec08!$H$56," ")</f>
        <v xml:space="preserve"> </v>
      </c>
      <c r="L61" s="4" t="str">
        <f>IF([1]Dec08!$G$56="SMP",[1]Dec08!$H$56," ")</f>
        <v xml:space="preserve"> </v>
      </c>
      <c r="M61" s="459" t="str">
        <f>IF([1]Dec08!$G$56="SPP",[1]Dec08!$H$56," ")</f>
        <v xml:space="preserve"> </v>
      </c>
      <c r="N61" s="459"/>
      <c r="O61" s="4" t="str">
        <f>IF([1]Dec08!$G$56="SAP",[1]Dec08!$H$56," ")</f>
        <v xml:space="preserve"> </v>
      </c>
      <c r="P61" s="463"/>
      <c r="Q61" s="1" t="str">
        <f>IF([1]Dec08!$P$56=0," ",[1]Dec08!$P$56)</f>
        <v xml:space="preserve"> </v>
      </c>
      <c r="R61" s="463"/>
      <c r="S61" s="1" t="str">
        <f>IF([1]Dec08!$M$56&gt;0,[1]Dec08!$M$56," ")</f>
        <v xml:space="preserve"> </v>
      </c>
      <c r="T61" s="1" t="str">
        <f>IF(S61=" "," ",IF([1]Employee!$O$24="W1"," ",IF([1]Employee!$O$24="M1"," ",IF([1]Dec08!$V$56&gt;0,[1]Dec08!$V$56," "))))</f>
        <v xml:space="preserve"> </v>
      </c>
      <c r="U61" s="459" t="str">
        <f>IF(T61=" "," ",IF([1]Employee!$O$24="W1",[1]Dec08!$AK$56,[1]Dec08!$AE$56))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",IF([1]Employee!$O$24="W1"," ",[1]Dec08!$W$56-[1]Dec08!$W$41))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",IF([1]Dec08!$C$56=" "," ",[1]Dec08!$C$56))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IF([1]Employee!$D$28=" "," ",IF([1]Employee!$D$28="m"," ",IF([1]Dec08!$M$71=" "," ",IF([1]Dec08!$M$71&gt;(D7-0.01),D7," "))))</f>
        <v xml:space="preserve"> </v>
      </c>
      <c r="E62" s="1" t="str">
        <f>IF(D62=" "," ",IF([1]Dec08!$M$71&gt;=F7,E7,[1]Dec08!$M$71-D7))</f>
        <v xml:space="preserve"> </v>
      </c>
      <c r="F62" s="1" t="str">
        <f>IF(D62=" "," ",IF(E62&lt;E7," ",[1]Dec08!$M$71-F7))</f>
        <v xml:space="preserve"> </v>
      </c>
      <c r="G62" s="1" t="str">
        <f>IF(D62=" "," ",[1]Dec08!$O$71+[1]Dec08!$T$71)</f>
        <v xml:space="preserve"> </v>
      </c>
      <c r="H62" s="454" t="str">
        <f>IF(D62=" "," ",[1]Dec08!$O$71)</f>
        <v xml:space="preserve"> </v>
      </c>
      <c r="I62" s="454"/>
      <c r="J62" s="463"/>
      <c r="K62" s="4" t="str">
        <f>IF([1]Dec08!$G$71="SSP",[1]Dec08!$H$71," ")</f>
        <v xml:space="preserve"> </v>
      </c>
      <c r="L62" s="4" t="str">
        <f>IF([1]Dec08!$G$71="SMP",[1]Dec08!$H$71," ")</f>
        <v xml:space="preserve"> </v>
      </c>
      <c r="M62" s="459" t="str">
        <f>IF([1]Dec08!$G$71="SPP",[1]Dec08!$H$71," ")</f>
        <v xml:space="preserve"> </v>
      </c>
      <c r="N62" s="459"/>
      <c r="O62" s="4" t="str">
        <f>IF([1]Dec08!$G$71="SAP",[1]Dec08!$H$71," ")</f>
        <v xml:space="preserve"> </v>
      </c>
      <c r="P62" s="463"/>
      <c r="Q62" s="1" t="str">
        <f>IF([1]Dec08!$P$71=0," ",[1]Dec08!$P$71)</f>
        <v xml:space="preserve"> </v>
      </c>
      <c r="R62" s="463"/>
      <c r="S62" s="1" t="str">
        <f>IF([1]Dec08!$M$71&gt;0,[1]Dec08!$M$71," ")</f>
        <v xml:space="preserve"> </v>
      </c>
      <c r="T62" s="1" t="str">
        <f>IF(S62=" "," ",IF([1]Employee!$O$24="W1"," ",IF([1]Employee!$O$24="M1"," ",IF([1]Dec08!$V$71&gt;0,[1]Dec08!$V$71," "))))</f>
        <v xml:space="preserve"> </v>
      </c>
      <c r="U62" s="459" t="str">
        <f>IF(T62=" "," ",IF([1]Employee!$O$24="W1",[1]Dec08!$AK$71,[1]Dec08!$AE$71))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",IF([1]Employee!$O$24="W1"," ",[1]Dec08!$W$71-[1]Dec08!$W$56))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",IF([1]Dec08!$C$71=" "," ",[1]Dec08!$C$71))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IF([1]Employee!$D$28=" "," ",IF([1]Employee!$D$28="w"," ",IF([1]Dec08!$M$86=" "," ",IF([1]Dec08!$M$86&gt;(D8-0.01),D8," "))))</f>
        <v xml:space="preserve"> </v>
      </c>
      <c r="E63" s="62" t="str">
        <f>IF(D63=" "," ",IF([1]Dec08!$M$86&gt;=F8,E8,[1]Dec08!$M$86-D8))</f>
        <v xml:space="preserve"> </v>
      </c>
      <c r="F63" s="62" t="str">
        <f>IF(D63=" "," ",IF(E63&lt;E8," ",[1]Dec08!$M$86-F8))</f>
        <v xml:space="preserve"> </v>
      </c>
      <c r="G63" s="62" t="str">
        <f>IF(D63=" "," ",[1]Dec08!$O$86+[1]Dec08!$T$86)</f>
        <v xml:space="preserve"> </v>
      </c>
      <c r="H63" s="453" t="str">
        <f>IF(D63=" "," ",[1]Dec08!$O$86)</f>
        <v xml:space="preserve"> </v>
      </c>
      <c r="I63" s="453"/>
      <c r="J63" s="463"/>
      <c r="K63" s="62" t="str">
        <f>IF([1]Dec08!$G$86="SSP",[1]Dec08!$H$86," ")</f>
        <v xml:space="preserve"> </v>
      </c>
      <c r="L63" s="62" t="str">
        <f>IF([1]Dec08!$G$86="SMP",[1]Dec08!$H$86," ")</f>
        <v xml:space="preserve"> </v>
      </c>
      <c r="M63" s="453" t="str">
        <f>IF([1]Dec08!$G$86="SPP",[1]Dec08!$H$86," ")</f>
        <v xml:space="preserve"> </v>
      </c>
      <c r="N63" s="453"/>
      <c r="O63" s="62" t="str">
        <f>IF([1]Dec08!$G$86="SAP",[1]Dec08!$H$86," ")</f>
        <v xml:space="preserve"> </v>
      </c>
      <c r="P63" s="463"/>
      <c r="Q63" s="62" t="str">
        <f>IF([1]Dec08!$P$86=0," ",[1]Dec08!$P$86)</f>
        <v xml:space="preserve"> </v>
      </c>
      <c r="R63" s="463"/>
      <c r="S63" s="62" t="str">
        <f>IF([1]Dec08!$M$86&gt;0,[1]Dec08!$M$86," ")</f>
        <v xml:space="preserve"> </v>
      </c>
      <c r="T63" s="62" t="str">
        <f>IF(S63=" "," ",IF([1]Employee!$O$24="W1"," ",IF([1]Employee!$O$24="M1"," ",IF([1]Dec08!$V$86&gt;0,[1]Dec08!$V$86," "))))</f>
        <v xml:space="preserve"> </v>
      </c>
      <c r="U63" s="453" t="str">
        <f>IF(T63=" "," ",IF([1]Employee!$O$24="M1",[1]Dec08!$AK$86,[1]Dec08!$AE$86))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",IF([1]Employee!$O$24="M1"," ",[1]Dec08!$W$86-[1]Nov08!$W$71))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",IF([1]Dec08!$C$86=" "," ",[1]Dec08!$C$86))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IF([1]Employee!$D$28=" "," ",IF([1]Employee!$D$28="m"," ",IF([1]Jan09!$M$11=" "," ",IF([1]Jan09!$M$11&gt;(D7-0.01),D7," "))))</f>
        <v xml:space="preserve"> </v>
      </c>
      <c r="E64" s="1" t="str">
        <f>IF(D64=" "," ",IF([1]Jan09!$M$11&gt;=F7,E7,[1]Jan09!$M$11-D7))</f>
        <v xml:space="preserve"> </v>
      </c>
      <c r="F64" s="1" t="str">
        <f>IF(D64=" "," ",IF(E64&lt;E7," ",[1]Jan09!$M$11-F7))</f>
        <v xml:space="preserve"> </v>
      </c>
      <c r="G64" s="1" t="str">
        <f>IF(D64=" "," ",[1]Jan09!$O$11+[1]Jan09!$T$11)</f>
        <v xml:space="preserve"> </v>
      </c>
      <c r="H64" s="482" t="str">
        <f>IF(D64=" "," ",[1]Jan09!$O$11)</f>
        <v xml:space="preserve"> </v>
      </c>
      <c r="I64" s="482"/>
      <c r="J64" s="463"/>
      <c r="K64" s="4" t="str">
        <f>IF([1]Jan09!$G$11="SSP",[1]Jan09!$H$11," ")</f>
        <v xml:space="preserve"> </v>
      </c>
      <c r="L64" s="4" t="str">
        <f>IF([1]Jan09!$G$11="SMP",[1]Jan09!$H$11," ")</f>
        <v xml:space="preserve"> </v>
      </c>
      <c r="M64" s="459" t="str">
        <f>IF([1]Jan09!$G$11="SPP",[1]Jan09!$H$11," ")</f>
        <v xml:space="preserve"> </v>
      </c>
      <c r="N64" s="459"/>
      <c r="O64" s="4" t="str">
        <f>IF([1]Jan09!$G$11="SAP",[1]Jan09!$H$11," ")</f>
        <v xml:space="preserve"> </v>
      </c>
      <c r="P64" s="463"/>
      <c r="Q64" s="1" t="str">
        <f>IF([1]Jan09!$P$11=0," ",[1]Jan09!$P$11)</f>
        <v xml:space="preserve"> </v>
      </c>
      <c r="R64" s="463"/>
      <c r="S64" s="1" t="str">
        <f>IF([1]Jan09!$M$11&gt;0,[1]Jan09!$M$11," ")</f>
        <v xml:space="preserve"> </v>
      </c>
      <c r="T64" s="1" t="str">
        <f>IF(S64=" "," ",IF([1]Employee!$O$24="W1"," ",IF([1]Employee!$O$24="M1"," ",IF([1]Jan09!$V$11&gt;0,[1]Jan09!$V$11," "))))</f>
        <v xml:space="preserve"> </v>
      </c>
      <c r="U64" s="482" t="str">
        <f>IF(T64=" "," ",IF([1]Employee!$O$24="W1",[1]Jan09!$AK$11,[1]Jan09!$AE$11))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",IF([1]Employee!$O$24="W1"," ",[1]Jan09!$W$11-[1]Dec08!$W$71))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",IF([1]Jan09!$C$11=" "," ",[1]Jan09!$C$11))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IF([1]Employee!$D$28=" "," ",IF([1]Employee!$D$28="m"," ",IF([1]Jan09!$M$26=" "," ",IF([1]Jan09!$M$26&gt;(D7-0.01),D7," "))))</f>
        <v xml:space="preserve"> </v>
      </c>
      <c r="E65" s="1" t="str">
        <f>IF(D65=" "," ",IF([1]Jan09!$M$26&gt;=F7,E7,[1]Jan09!$M$26-D7))</f>
        <v xml:space="preserve"> </v>
      </c>
      <c r="F65" s="1" t="str">
        <f>IF(D65=" "," ",IF(E65&lt;E7," ",[1]Jan09!$M$26-F7))</f>
        <v xml:space="preserve"> </v>
      </c>
      <c r="G65" s="1" t="str">
        <f>IF(D65=" "," ",[1]Jan09!$O$26+[1]Jan09!$T$26)</f>
        <v xml:space="preserve"> </v>
      </c>
      <c r="H65" s="454" t="str">
        <f>IF(D65=" "," ",[1]Jan09!$O$26)</f>
        <v xml:space="preserve"> </v>
      </c>
      <c r="I65" s="454"/>
      <c r="J65" s="463"/>
      <c r="K65" s="4" t="str">
        <f>IF([1]Jan09!$G$26="SSP",[1]Jan09!$H$26," ")</f>
        <v xml:space="preserve"> </v>
      </c>
      <c r="L65" s="4" t="str">
        <f>IF([1]Jan09!$G$26="SMP",[1]Jan09!$H$26," ")</f>
        <v xml:space="preserve"> </v>
      </c>
      <c r="M65" s="459" t="str">
        <f>IF([1]Jan09!$G$26="SPP",[1]Jan09!$H$26," ")</f>
        <v xml:space="preserve"> </v>
      </c>
      <c r="N65" s="459"/>
      <c r="O65" s="4" t="str">
        <f>IF([1]Jan09!$G$26="SAP",[1]Jan09!$H$26," ")</f>
        <v xml:space="preserve"> </v>
      </c>
      <c r="P65" s="463"/>
      <c r="Q65" s="1" t="str">
        <f>IF([1]Jan09!$P$26=0," ",[1]Jan09!$P$26)</f>
        <v xml:space="preserve"> </v>
      </c>
      <c r="R65" s="463"/>
      <c r="S65" s="1" t="str">
        <f>IF([1]Jan09!$M$26&gt;0,[1]Jan09!$M$26," ")</f>
        <v xml:space="preserve"> </v>
      </c>
      <c r="T65" s="1" t="str">
        <f>IF(S65=" "," ",IF([1]Employee!$O$24="W1"," ",IF([1]Employee!$O$24="M1"," ",IF([1]Jan09!$V$26&gt;0,[1]Jan09!$V$26," "))))</f>
        <v xml:space="preserve"> </v>
      </c>
      <c r="U65" s="459" t="str">
        <f>IF(T65=" "," ",IF([1]Employee!$O$24="W1",[1]Jan09!$AK$26,[1]Jan09!$AE$26))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",IF([1]Employee!$O$24="W1"," ",[1]Jan09!$W$26-[1]Jan09!$W$11))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",IF([1]Jan09!$C$26=" "," ",[1]Jan09!$C$26))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IF([1]Employee!$D$28=" "," ",IF([1]Employee!$D$28="m"," ",IF([1]Jan09!$M$41=" "," ",IF([1]Jan09!$M$41&gt;(D7-0.01),D7," "))))</f>
        <v xml:space="preserve"> </v>
      </c>
      <c r="E66" s="1" t="str">
        <f>IF(D66=" "," ",IF([1]Jan09!$M$41&gt;=F7,E7,[1]Jan09!$M$41-D7))</f>
        <v xml:space="preserve"> </v>
      </c>
      <c r="F66" s="1" t="str">
        <f>IF(D66=" "," ",IF(E66&lt;E7," ",[1]Jan09!$M$41-F7))</f>
        <v xml:space="preserve"> </v>
      </c>
      <c r="G66" s="1" t="str">
        <f>IF(D66=" "," ",[1]Jan09!$O$41+[1]Jan09!$T$41)</f>
        <v xml:space="preserve"> </v>
      </c>
      <c r="H66" s="454" t="str">
        <f>IF(D66=" "," ",[1]Jan09!$O$41)</f>
        <v xml:space="preserve"> </v>
      </c>
      <c r="I66" s="454"/>
      <c r="J66" s="463"/>
      <c r="K66" s="4" t="str">
        <f>IF([1]Jan09!$G$41="SSP",[1]Jan09!$H$41," ")</f>
        <v xml:space="preserve"> </v>
      </c>
      <c r="L66" s="4" t="str">
        <f>IF([1]Jan09!$G$41="SMP",[1]Jan09!$H$41," ")</f>
        <v xml:space="preserve"> </v>
      </c>
      <c r="M66" s="459" t="str">
        <f>IF([1]Jan09!$G$41="SPP",[1]Jan09!$H$41," ")</f>
        <v xml:space="preserve"> </v>
      </c>
      <c r="N66" s="459"/>
      <c r="O66" s="4" t="str">
        <f>IF([1]Jan09!$G$41="SAP",[1]Jan09!$H$41," ")</f>
        <v xml:space="preserve"> </v>
      </c>
      <c r="P66" s="463"/>
      <c r="Q66" s="1" t="str">
        <f>IF([1]Jan09!$P$41=0," ",[1]Jan09!$P$41)</f>
        <v xml:space="preserve"> </v>
      </c>
      <c r="R66" s="463"/>
      <c r="S66" s="1" t="str">
        <f>IF([1]Jan09!$M$41&gt;0,[1]Jan09!$M$41," ")</f>
        <v xml:space="preserve"> </v>
      </c>
      <c r="T66" s="1" t="str">
        <f>IF(S66=" "," ",IF([1]Employee!$O$24="W1"," ",IF([1]Employee!$O$24="M1"," ",IF([1]Jan09!$V$41&gt;0,[1]Jan09!$V$41," "))))</f>
        <v xml:space="preserve"> </v>
      </c>
      <c r="U66" s="459" t="str">
        <f>IF(T66=" "," ",IF([1]Employee!$O$24="W1",[1]Jan09!$AK$41,[1]Jan09!$AE$41))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",IF([1]Employee!$O$24="W1"," ",[1]Jan09!$W$41-[1]Jan09!$W$26))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",IF([1]Jan09!$C$41=" "," ",[1]Jan09!$C$41))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IF([1]Employee!$D$28=" "," ",IF([1]Employee!$D$28="m"," ",IF([1]Jan09!$M$56=" "," ",IF([1]Jan09!$M$56&gt;(D7-0.01),D7," "))))</f>
        <v xml:space="preserve"> </v>
      </c>
      <c r="E67" s="1" t="str">
        <f>IF(D67=" "," ",IF([1]Jan09!$M$56&gt;=F7,E7,[1]Jan09!$M$56-D7))</f>
        <v xml:space="preserve"> </v>
      </c>
      <c r="F67" s="1" t="str">
        <f>IF(D67=" "," ",IF(E67&lt;E7," ",[1]Jan09!$M$56-F7))</f>
        <v xml:space="preserve"> </v>
      </c>
      <c r="G67" s="1" t="str">
        <f>IF(D67=" "," ",[1]Jan09!$O$56+[1]Jan09!$T$56)</f>
        <v xml:space="preserve"> </v>
      </c>
      <c r="H67" s="454" t="str">
        <f>IF(D67=" "," ",[1]Jan09!$O$56)</f>
        <v xml:space="preserve"> </v>
      </c>
      <c r="I67" s="454"/>
      <c r="J67" s="463"/>
      <c r="K67" s="4" t="str">
        <f>IF([1]Jan09!$G$56="SSP",[1]Jan09!$H$56," ")</f>
        <v xml:space="preserve"> </v>
      </c>
      <c r="L67" s="4" t="str">
        <f>IF([1]Jan09!$G$56="SMP",[1]Jan09!$H$56," ")</f>
        <v xml:space="preserve"> </v>
      </c>
      <c r="M67" s="459" t="str">
        <f>IF([1]Jan09!$G$56="SPP",[1]Jan09!$H$56," ")</f>
        <v xml:space="preserve"> </v>
      </c>
      <c r="N67" s="459"/>
      <c r="O67" s="4" t="str">
        <f>IF([1]Jan09!$G$56="SAP",[1]Jan09!$H$56," ")</f>
        <v xml:space="preserve"> </v>
      </c>
      <c r="P67" s="463"/>
      <c r="Q67" s="1" t="str">
        <f>IF([1]Jan09!$P$56=0," ",[1]Jan09!$P$56)</f>
        <v xml:space="preserve"> </v>
      </c>
      <c r="R67" s="463"/>
      <c r="S67" s="1" t="str">
        <f>IF([1]Jan09!$M$56&gt;0,[1]Jan09!$M$56," ")</f>
        <v xml:space="preserve"> </v>
      </c>
      <c r="T67" s="1" t="str">
        <f>IF(S67=" "," ",IF([1]Employee!$O$24="W1"," ",IF([1]Employee!$O$24="M1"," ",IF([1]Jan09!$V$56&gt;0,[1]Jan09!$V$56," "))))</f>
        <v xml:space="preserve"> </v>
      </c>
      <c r="U67" s="459" t="str">
        <f>IF(T67=" "," ",IF([1]Employee!$O$24="W1",[1]Jan09!$AK$56,[1]Jan09!$AE$56))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",IF([1]Employee!$O$24="W1"," ",[1]Jan09!$W$56-[1]Jan09!$W$41))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",IF([1]Jan09!$C$56=" "," ",[1]Jan09!$C$56))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IF([1]Employee!$D$28=" "," ",IF([1]Employee!$D$28="w"," ",IF([1]Jan09!$M$71=" "," ",IF([1]Jan09!$M$71&gt;(D8-0.01),D8," "))))</f>
        <v xml:space="preserve"> </v>
      </c>
      <c r="E68" s="62" t="str">
        <f>IF(D68=" "," ",IF([1]Jan09!$M$71&gt;=F8,E8,[1]Jan09!$M$71-D8))</f>
        <v xml:space="preserve"> </v>
      </c>
      <c r="F68" s="62" t="str">
        <f>IF(D68=" "," ",IF(E68&lt;E8," ",[1]Jan09!$M$71-F8))</f>
        <v xml:space="preserve"> </v>
      </c>
      <c r="G68" s="62" t="str">
        <f>IF(D68=" "," ",[1]Jan09!$O$71+[1]Jan09!$T$71)</f>
        <v xml:space="preserve"> </v>
      </c>
      <c r="H68" s="453" t="str">
        <f>IF(D68=" "," ",[1]Jan09!$O$71)</f>
        <v xml:space="preserve"> </v>
      </c>
      <c r="I68" s="453"/>
      <c r="J68" s="463"/>
      <c r="K68" s="62" t="str">
        <f>IF([1]Jan09!$G$71="SSP",[1]Jan09!$H$71," ")</f>
        <v xml:space="preserve"> </v>
      </c>
      <c r="L68" s="62" t="str">
        <f>IF([1]Jan09!$G$71="SMP",[1]Jan09!$H$71," ")</f>
        <v xml:space="preserve"> </v>
      </c>
      <c r="M68" s="453" t="str">
        <f>IF([1]Jan09!$G$71="SPP",[1]Jan09!$H$71," ")</f>
        <v xml:space="preserve"> </v>
      </c>
      <c r="N68" s="453"/>
      <c r="O68" s="62" t="str">
        <f>IF([1]Jan09!$G$71="SAP",[1]Jan09!$H$71," ")</f>
        <v xml:space="preserve"> </v>
      </c>
      <c r="P68" s="463"/>
      <c r="Q68" s="62" t="str">
        <f>IF([1]Jan09!$P$71=0," ",[1]Jan09!$P$71)</f>
        <v xml:space="preserve"> </v>
      </c>
      <c r="R68" s="463"/>
      <c r="S68" s="62" t="str">
        <f>IF([1]Jan09!$M$71&gt;0,[1]Jan09!$M$71," ")</f>
        <v xml:space="preserve"> </v>
      </c>
      <c r="T68" s="62" t="str">
        <f>IF(S68=" "," ",IF([1]Employee!$O$24="W1"," ",IF([1]Employee!$O$24="M1"," ",IF([1]Jan09!$V$71&gt;0,[1]Jan09!$V$71," "))))</f>
        <v xml:space="preserve"> </v>
      </c>
      <c r="U68" s="453" t="str">
        <f>IF(T68=" "," ",IF([1]Employee!$O$24="M1",[1]Jan09!$AK$71,[1]Jan09!$AE$71))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",IF([1]Employee!$O$24="M1"," ",[1]Jan09!$W$71-[1]Dec08!$W$86))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",IF([1]Jan09!$C$71=" "," ",[1]Jan09!$C$71))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IF([1]Employee!$D$28=" "," ",IF([1]Employee!$D$28="m"," ",IF([1]Feb09!$M$11=" "," ",IF([1]Feb09!$M$11&gt;(D7-0.01),D7," "))))</f>
        <v xml:space="preserve"> </v>
      </c>
      <c r="E69" s="1" t="str">
        <f>IF(D69=" "," ",IF([1]Feb09!$M$11&gt;=F7,E7,[1]Feb09!$M$11-D7))</f>
        <v xml:space="preserve"> </v>
      </c>
      <c r="F69" s="1" t="str">
        <f>IF(D69=" "," ",IF(E69&lt;E7," ",[1]Feb09!$M$11-F7))</f>
        <v xml:space="preserve"> </v>
      </c>
      <c r="G69" s="1" t="str">
        <f>IF(D69=" "," ",[1]Feb09!$O$11+[1]Feb09!$T$11)</f>
        <v xml:space="preserve"> </v>
      </c>
      <c r="H69" s="459" t="str">
        <f>IF(D69=" "," ",[1]Feb09!$O$11)</f>
        <v xml:space="preserve"> </v>
      </c>
      <c r="I69" s="459"/>
      <c r="J69" s="463"/>
      <c r="K69" s="1" t="str">
        <f>IF([1]Feb09!$G$11="SSP",[1]Feb09!$H$11," ")</f>
        <v xml:space="preserve"> </v>
      </c>
      <c r="L69" s="1" t="str">
        <f>IF([1]Feb09!$G$11="SMP",[1]Feb09!$H$11," ")</f>
        <v xml:space="preserve"> </v>
      </c>
      <c r="M69" s="459" t="str">
        <f>IF([1]Feb09!$G$11="SPP",[1]Feb09!$H$11," ")</f>
        <v xml:space="preserve"> </v>
      </c>
      <c r="N69" s="459"/>
      <c r="O69" s="1" t="str">
        <f>IF([1]Feb09!$G$11="SAP",[1]Feb09!$H$11," ")</f>
        <v xml:space="preserve"> </v>
      </c>
      <c r="P69" s="463"/>
      <c r="Q69" s="1" t="str">
        <f>IF([1]Feb09!$P$11=0," ",[1]Feb09!$P$11)</f>
        <v xml:space="preserve"> </v>
      </c>
      <c r="R69" s="463"/>
      <c r="S69" s="1" t="str">
        <f>IF([1]Feb09!$M$11&gt;0,[1]Feb09!$M$11," ")</f>
        <v xml:space="preserve"> </v>
      </c>
      <c r="T69" s="1" t="str">
        <f>IF(S69=" "," ",IF([1]Employee!$O$24="W1"," ",IF([1]Employee!$O$24="M1"," ",IF([1]Feb09!$V$11&gt;0,[1]Feb09!$V$11," "))))</f>
        <v xml:space="preserve"> </v>
      </c>
      <c r="U69" s="459" t="str">
        <f>IF(T69=" "," ",IF([1]Employee!$O$24="W1",[1]Feb09!$AK$11,[1]Feb09!$AE$11))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",IF([1]Employee!$O$24="W1"," ",[1]Feb09!$W$11-[1]Jan09!$W$56))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",IF([1]Feb09!$C$11=" "," ",[1]Feb09!$C$11))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IF([1]Employee!$D$28=" "," ",IF([1]Employee!$D$28="m"," ",IF([1]Feb09!$M$26=" "," ",IF([1]Feb09!$M$26&gt;(D7-0.01),D7," "))))</f>
        <v xml:space="preserve"> </v>
      </c>
      <c r="E70" s="1" t="str">
        <f>IF(D70=" "," ",IF([1]Feb09!$M$26&gt;=F7,E7,[1]Feb09!$M$26-D7))</f>
        <v xml:space="preserve"> </v>
      </c>
      <c r="F70" s="1" t="str">
        <f>IF(D70=" "," ",IF(E70&lt;E7," ",[1]Feb09!$M$26-F7))</f>
        <v xml:space="preserve"> </v>
      </c>
      <c r="G70" s="1" t="str">
        <f>IF(D70=" "," ",[1]Feb09!$O$26+[1]Feb09!$T$26)</f>
        <v xml:space="preserve"> </v>
      </c>
      <c r="H70" s="454" t="str">
        <f>IF(D70=" "," ",[1]Feb09!$O$26)</f>
        <v xml:space="preserve"> </v>
      </c>
      <c r="I70" s="454"/>
      <c r="J70" s="463"/>
      <c r="K70" s="4" t="str">
        <f>IF([1]Feb09!$G$26="SSP",[1]Feb09!$H$26," ")</f>
        <v xml:space="preserve"> </v>
      </c>
      <c r="L70" s="4" t="str">
        <f>IF([1]Feb09!$G$26="SMP",[1]Feb09!$H$26," ")</f>
        <v xml:space="preserve"> </v>
      </c>
      <c r="M70" s="459" t="str">
        <f>IF([1]Feb09!$G$26="SPP",[1]Feb09!$H$26," ")</f>
        <v xml:space="preserve"> </v>
      </c>
      <c r="N70" s="459"/>
      <c r="O70" s="4" t="str">
        <f>IF([1]Feb09!$G$26="SAP",[1]Feb09!$H$26," ")</f>
        <v xml:space="preserve"> </v>
      </c>
      <c r="P70" s="463"/>
      <c r="Q70" s="1" t="str">
        <f>IF([1]Feb09!$P$26=0," ",[1]Feb09!$P$26)</f>
        <v xml:space="preserve"> </v>
      </c>
      <c r="R70" s="463"/>
      <c r="S70" s="1" t="str">
        <f>IF([1]Feb09!$M$26&gt;0,[1]Feb09!$M$26," ")</f>
        <v xml:space="preserve"> </v>
      </c>
      <c r="T70" s="1" t="str">
        <f>IF(S70=" "," ",IF([1]Employee!$O$24="W1"," ",IF([1]Employee!$O$24="M1"," ",IF([1]Feb09!$V$26&gt;0,[1]Feb09!$V$26," "))))</f>
        <v xml:space="preserve"> </v>
      </c>
      <c r="U70" s="459" t="str">
        <f>IF(T70=" "," ",IF([1]Employee!$O$24="W1",[1]Feb09!$AK$26,[1]Feb09!$AE$26))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",IF([1]Employee!$O$24="W1"," ",[1]Feb09!$W$26-[1]Feb09!$W$11))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",IF([1]Feb09!$C$26=" "," ",[1]Feb09!$C$26))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IF([1]Employee!$D$28=" "," ",IF([1]Employee!$D$28="m"," ",IF([1]Feb09!$M$41=" "," ",IF([1]Feb09!$M$41&gt;(D7-0.01),D7," "))))</f>
        <v xml:space="preserve"> </v>
      </c>
      <c r="E71" s="1" t="str">
        <f>IF(D71=" "," ",IF([1]Feb09!$M$41&gt;=F7,E7,[1]Feb09!$M$41-D7))</f>
        <v xml:space="preserve"> </v>
      </c>
      <c r="F71" s="1" t="str">
        <f>IF(D71=" "," ",IF(E71&lt;E7," ",[1]Feb09!$M$41-F7))</f>
        <v xml:space="preserve"> </v>
      </c>
      <c r="G71" s="1" t="str">
        <f>IF(D71=" "," ",[1]Feb09!$O$41+[1]Feb09!$T$41)</f>
        <v xml:space="preserve"> </v>
      </c>
      <c r="H71" s="454" t="str">
        <f>IF(D71=" "," ",[1]Feb09!$O$41)</f>
        <v xml:space="preserve"> </v>
      </c>
      <c r="I71" s="454"/>
      <c r="J71" s="463"/>
      <c r="K71" s="4" t="str">
        <f>IF([1]Feb09!$G$41="SSP",[1]Feb09!$H$41," ")</f>
        <v xml:space="preserve"> </v>
      </c>
      <c r="L71" s="4" t="str">
        <f>IF([1]Feb09!$G$41="SMP",[1]Feb09!$H$41," ")</f>
        <v xml:space="preserve"> </v>
      </c>
      <c r="M71" s="459" t="str">
        <f>IF([1]Feb09!$G$41="SPP",[1]Feb09!$H$41," ")</f>
        <v xml:space="preserve"> </v>
      </c>
      <c r="N71" s="459"/>
      <c r="O71" s="4" t="str">
        <f>IF([1]Feb09!$G$41="SAP",[1]Feb09!$H$41," ")</f>
        <v xml:space="preserve"> </v>
      </c>
      <c r="P71" s="463"/>
      <c r="Q71" s="1" t="str">
        <f>IF([1]Feb09!$P$41=0," ",[1]Feb09!$P$41)</f>
        <v xml:space="preserve"> </v>
      </c>
      <c r="R71" s="463"/>
      <c r="S71" s="1" t="str">
        <f>IF([1]Feb09!$M$41&gt;0,[1]Feb09!$M$41," ")</f>
        <v xml:space="preserve"> </v>
      </c>
      <c r="T71" s="1" t="str">
        <f>IF(S71=" "," ",IF([1]Employee!$O$24="W1"," ",IF([1]Employee!$O$24="M1"," ",IF([1]Feb09!$V$41&gt;0,[1]Feb09!$V$41," "))))</f>
        <v xml:space="preserve"> </v>
      </c>
      <c r="U71" s="459" t="str">
        <f>IF(T71=" "," ",IF([1]Employee!$O$24="W1",[1]Feb09!$AK$41,[1]Feb09!$AE$41))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",IF([1]Employee!$O$24="W1"," ",[1]Feb09!$W$41-[1]Feb09!$W$26))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",IF([1]Feb09!$C$41=" "," ",[1]Feb09!$C$41))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IF([1]Employee!$D$28=" "," ",IF([1]Employee!$D$28="m"," ",IF([1]Feb09!$M$56=" "," ",IF([1]Feb09!$M$56&gt;(D7-0.01),D7," "))))</f>
        <v xml:space="preserve"> </v>
      </c>
      <c r="E72" s="1" t="str">
        <f>IF(D72=" "," ",IF([1]Feb09!$M$56&gt;=F7,E7,[1]Feb09!$M$56-D7))</f>
        <v xml:space="preserve"> </v>
      </c>
      <c r="F72" s="1" t="str">
        <f>IF(D72=" "," ",IF(E72&lt;E7," ",[1]Feb09!$M$56-F7))</f>
        <v xml:space="preserve"> </v>
      </c>
      <c r="G72" s="1" t="str">
        <f>IF(D72=" "," ",[1]Feb09!$O$56+[1]Feb09!$T$56)</f>
        <v xml:space="preserve"> </v>
      </c>
      <c r="H72" s="454" t="str">
        <f>IF(D72=" "," ",[1]Feb09!$O$56)</f>
        <v xml:space="preserve"> </v>
      </c>
      <c r="I72" s="454"/>
      <c r="J72" s="463"/>
      <c r="K72" s="4" t="str">
        <f>IF([1]Feb09!$G$56="SSP",[1]Feb09!$H$56," ")</f>
        <v xml:space="preserve"> </v>
      </c>
      <c r="L72" s="4" t="str">
        <f>IF([1]Feb09!$G$56="SMP",[1]Feb09!$H$56," ")</f>
        <v xml:space="preserve"> </v>
      </c>
      <c r="M72" s="459" t="str">
        <f>IF([1]Feb09!$G$56="SPP",[1]Feb09!$H$56," ")</f>
        <v xml:space="preserve"> </v>
      </c>
      <c r="N72" s="459"/>
      <c r="O72" s="4" t="str">
        <f>IF([1]Feb09!$G$56="SAP",[1]Feb09!$H$56," ")</f>
        <v xml:space="preserve"> </v>
      </c>
      <c r="P72" s="463"/>
      <c r="Q72" s="1" t="str">
        <f>IF([1]Feb09!$P$56=0," ",[1]Feb09!$P$56)</f>
        <v xml:space="preserve"> </v>
      </c>
      <c r="R72" s="463"/>
      <c r="S72" s="1" t="str">
        <f>IF([1]Feb09!$M$56&gt;0,[1]Feb09!$M$56," ")</f>
        <v xml:space="preserve"> </v>
      </c>
      <c r="T72" s="1" t="str">
        <f>IF(S72=" "," ",IF([1]Employee!$O$24="W1"," ",IF([1]Employee!$O$24="M1"," ",IF([1]Feb09!$V$56&gt;0,[1]Feb09!$V$56," "))))</f>
        <v xml:space="preserve"> </v>
      </c>
      <c r="U72" s="459" t="str">
        <f>IF(T72=" "," ",IF([1]Employee!$O$24="W1",[1]Feb09!$AK$56,[1]Feb09!$AE$56))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",IF([1]Employee!$O$24="W1"," ",[1]Feb09!$W$56-[1]Feb09!$W$41))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",IF([1]Feb09!$C$56=" "," ",[1]Feb09!$C$56))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IF([1]Employee!$D$28=" "," ",IF([1]Employee!$D$28="w"," ",IF([1]Feb09!$M$71=" "," ",IF([1]Feb09!$M$71&gt;(D8-0.01),D8," "))))</f>
        <v xml:space="preserve"> </v>
      </c>
      <c r="E73" s="62" t="str">
        <f>IF(D73=" "," ",IF([1]Feb09!$M$71&gt;=F8,E8,[1]Feb09!$M$71-D8))</f>
        <v xml:space="preserve"> </v>
      </c>
      <c r="F73" s="62" t="str">
        <f>IF(D73=" "," ",IF(E73&lt;E8," ",[1]Feb09!$M$71-F8))</f>
        <v xml:space="preserve"> </v>
      </c>
      <c r="G73" s="62" t="str">
        <f>IF(D73=" "," ",[1]Feb09!$O$71+[1]Feb09!$T$71)</f>
        <v xml:space="preserve"> </v>
      </c>
      <c r="H73" s="453" t="str">
        <f>IF(D73=" "," ",[1]Feb09!$O$71)</f>
        <v xml:space="preserve"> </v>
      </c>
      <c r="I73" s="453"/>
      <c r="J73" s="463"/>
      <c r="K73" s="62" t="str">
        <f>IF([1]Feb09!$G$71="SSP",[1]Feb09!$H$71," ")</f>
        <v xml:space="preserve"> </v>
      </c>
      <c r="L73" s="62" t="str">
        <f>IF([1]Feb09!$G$71="SMP",[1]Feb09!$H$71," ")</f>
        <v xml:space="preserve"> </v>
      </c>
      <c r="M73" s="453" t="str">
        <f>IF([1]Feb09!$G$71="SPP",[1]Feb09!$H$71," ")</f>
        <v xml:space="preserve"> </v>
      </c>
      <c r="N73" s="453"/>
      <c r="O73" s="62" t="str">
        <f>IF([1]Feb09!$G$71="SAP",[1]Feb09!$H$71," ")</f>
        <v xml:space="preserve"> </v>
      </c>
      <c r="P73" s="463"/>
      <c r="Q73" s="62" t="str">
        <f>IF([1]Feb09!$P$71=0," ",[1]Feb09!$P$71)</f>
        <v xml:space="preserve"> </v>
      </c>
      <c r="R73" s="463"/>
      <c r="S73" s="62" t="str">
        <f>IF([1]Feb09!$M$71&gt;0,[1]Feb09!$M$71," ")</f>
        <v xml:space="preserve"> </v>
      </c>
      <c r="T73" s="62" t="str">
        <f>IF(S73=" "," ",IF([1]Employee!$O$24="W1"," ",IF([1]Employee!$O$24="M1"," ",IF([1]Feb09!$V$71&gt;0,[1]Feb09!$V$71," "))))</f>
        <v xml:space="preserve"> </v>
      </c>
      <c r="U73" s="453" t="str">
        <f>IF(T73=" "," ",IF([1]Employee!$O$24="M1",[1]Feb09!$AK$71,[1]Feb09!$AE$71))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",IF([1]Employee!$O$24="M1"," ",[1]Feb09!$W$71-[1]Jan09!$W$71))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",IF([1]Feb09!$C$71=" "," ",[1]Feb09!$C$71))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IF([1]Employee!$D$28=" "," ",IF([1]Employee!$D$28="m"," ",IF([1]Mar09!$M$11=" "," ",IF([1]Mar09!$M$11&gt;(D7-0.01),D7," "))))</f>
        <v xml:space="preserve"> </v>
      </c>
      <c r="E74" s="1" t="str">
        <f>IF(D74=" "," ",IF([1]Mar09!$M$11&gt;=F7,E7,[1]Mar09!$M$11-D7))</f>
        <v xml:space="preserve"> </v>
      </c>
      <c r="F74" s="1" t="str">
        <f>IF(D74=" "," ",IF(E74&lt;E7," ",[1]Mar09!$M$11-F7))</f>
        <v xml:space="preserve"> </v>
      </c>
      <c r="G74" s="1" t="str">
        <f>IF(D74=" "," ",[1]Mar09!$O$11+[1]Mar09!$T$11)</f>
        <v xml:space="preserve"> </v>
      </c>
      <c r="H74" s="459" t="str">
        <f>IF(D74=" "," ",[1]Mar09!$O$11)</f>
        <v xml:space="preserve"> </v>
      </c>
      <c r="I74" s="459"/>
      <c r="J74" s="463"/>
      <c r="K74" s="1" t="str">
        <f>IF([1]Mar09!$G$11="SSP",[1]Mar09!$H$11," ")</f>
        <v xml:space="preserve"> </v>
      </c>
      <c r="L74" s="1" t="str">
        <f>IF([1]Mar09!$G$11="SMP",[1]Mar09!$H$11," ")</f>
        <v xml:space="preserve"> </v>
      </c>
      <c r="M74" s="459" t="str">
        <f>IF([1]Mar09!$G$11="SPP",[1]Mar09!$H$11," ")</f>
        <v xml:space="preserve"> </v>
      </c>
      <c r="N74" s="459"/>
      <c r="O74" s="1" t="str">
        <f>IF([1]Mar09!$G$11="SAP",[1]Mar09!$H$11," ")</f>
        <v xml:space="preserve"> </v>
      </c>
      <c r="P74" s="463"/>
      <c r="Q74" s="1" t="str">
        <f>IF([1]Mar09!$P$11=0," ",[1]Mar09!$P$11)</f>
        <v xml:space="preserve"> </v>
      </c>
      <c r="R74" s="463"/>
      <c r="S74" s="1" t="str">
        <f>IF([1]Mar09!$M$11&gt;0,[1]Mar09!$M$11," ")</f>
        <v xml:space="preserve"> </v>
      </c>
      <c r="T74" s="1" t="str">
        <f>IF(S74=" "," ",IF([1]Employee!$O$24="W1"," ",IF([1]Employee!$O$24="M1"," ",IF([1]Mar09!$V$11&gt;0,[1]Mar09!$V$11," "))))</f>
        <v xml:space="preserve"> </v>
      </c>
      <c r="U74" s="459" t="str">
        <f>IF(T74=" "," ",IF([1]Employee!$O$24="W1",[1]Mar09!$AK$11,[1]Mar09!$AE$11))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",IF([1]Employee!$O$24="W1"," ",[1]Mar09!$W$11-[1]Feb09!$W$56))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",IF([1]Mar09!$C$11=" "," ",[1]Mar09!$C$11))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IF([1]Employee!$D$28=" "," ",IF([1]Employee!$D$28="m"," ",IF([1]Mar09!$M$26=" "," ",IF([1]Mar09!$M$26&gt;(D7-0.01),D7," "))))</f>
        <v xml:space="preserve"> </v>
      </c>
      <c r="E75" s="1" t="str">
        <f>IF(D75=" "," ",IF([1]Mar09!$M$26&gt;=F7,E7,[1]Mar09!$M$26-D7))</f>
        <v xml:space="preserve"> </v>
      </c>
      <c r="F75" s="1" t="str">
        <f>IF(D75=" "," ",IF(E75&lt;E7," ",[1]Mar09!$M$26-F7))</f>
        <v xml:space="preserve"> </v>
      </c>
      <c r="G75" s="1" t="str">
        <f>IF(D75=" "," ",[1]Mar09!$O$26+[1]Mar09!$T$26)</f>
        <v xml:space="preserve"> </v>
      </c>
      <c r="H75" s="454" t="str">
        <f>IF(D75=" "," ",[1]Mar09!$O$26)</f>
        <v xml:space="preserve"> </v>
      </c>
      <c r="I75" s="454"/>
      <c r="J75" s="463"/>
      <c r="K75" s="4" t="str">
        <f>IF([1]Mar09!$G$26="SSP",[1]Mar09!$H$26," ")</f>
        <v xml:space="preserve"> </v>
      </c>
      <c r="L75" s="4" t="str">
        <f>IF([1]Mar09!$G$26="SMP",[1]Mar09!$H$26," ")</f>
        <v xml:space="preserve"> </v>
      </c>
      <c r="M75" s="459" t="str">
        <f>IF([1]Mar09!$G$26="SPP",[1]Mar09!$H$26," ")</f>
        <v xml:space="preserve"> </v>
      </c>
      <c r="N75" s="459"/>
      <c r="O75" s="4" t="str">
        <f>IF([1]Mar09!$G$26="SAP",[1]Mar09!$H$26," ")</f>
        <v xml:space="preserve"> </v>
      </c>
      <c r="P75" s="463"/>
      <c r="Q75" s="1" t="str">
        <f>IF([1]Mar09!$P$26=0," ",[1]Mar09!$P$26)</f>
        <v xml:space="preserve"> </v>
      </c>
      <c r="R75" s="463"/>
      <c r="S75" s="1" t="str">
        <f>IF([1]Mar09!$M$26&gt;0,[1]Mar09!$M$26," ")</f>
        <v xml:space="preserve"> </v>
      </c>
      <c r="T75" s="1" t="str">
        <f>IF(S75=" "," ",IF([1]Employee!$O$24="W1"," ",IF([1]Employee!$O$24="M1"," ",IF([1]Mar09!$V$26&gt;0,[1]Mar09!$V$26," "))))</f>
        <v xml:space="preserve"> </v>
      </c>
      <c r="U75" s="459" t="str">
        <f>IF(T75=" "," ",IF([1]Employee!$O$24="W1",[1]Mar09!$AK$26,[1]Mar09!$AE$26))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",IF([1]Employee!$O$24="W1"," ",[1]Mar09!$W$26-[1]Mar09!$W$11))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",IF([1]Mar09!$C$26=" "," ",[1]Mar09!$C$26))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IF([1]Employee!$D$28=" "," ",IF([1]Employee!$D$28="m"," ",IF([1]Mar09!$M$41=" "," ",IF([1]Mar09!$M$41&gt;(D7-0.01),D7," "))))</f>
        <v xml:space="preserve"> </v>
      </c>
      <c r="E76" s="1" t="str">
        <f>IF(D76=" "," ",IF([1]Mar09!$M$41&gt;=F7,E7,[1]Mar09!$M$41-D7))</f>
        <v xml:space="preserve"> </v>
      </c>
      <c r="F76" s="1" t="str">
        <f>IF(D76=" "," ",IF(E76&lt;E7," ",[1]Mar09!$M$41-F7))</f>
        <v xml:space="preserve"> </v>
      </c>
      <c r="G76" s="1" t="str">
        <f>IF(D76=" "," ",[1]Mar09!$O$41+[1]Mar09!$T$41)</f>
        <v xml:space="preserve"> </v>
      </c>
      <c r="H76" s="454" t="str">
        <f>IF(D76=" "," ",[1]Mar09!$O$41)</f>
        <v xml:space="preserve"> </v>
      </c>
      <c r="I76" s="454"/>
      <c r="J76" s="463"/>
      <c r="K76" s="4" t="str">
        <f>IF([1]Mar09!$G$41="SSP",[1]Mar09!$H$41," ")</f>
        <v xml:space="preserve"> </v>
      </c>
      <c r="L76" s="4" t="str">
        <f>IF([1]Mar09!$G$41="SMP",[1]Mar09!$H$41," ")</f>
        <v xml:space="preserve"> </v>
      </c>
      <c r="M76" s="459" t="str">
        <f>IF([1]Mar09!$G$41="SPP",[1]Mar09!$H$41," ")</f>
        <v xml:space="preserve"> </v>
      </c>
      <c r="N76" s="459"/>
      <c r="O76" s="4" t="str">
        <f>IF([1]Mar09!$G$41="SAP",[1]Mar09!$H$41," ")</f>
        <v xml:space="preserve"> </v>
      </c>
      <c r="P76" s="463"/>
      <c r="Q76" s="1" t="str">
        <f>IF([1]Mar09!$P$41=0," ",[1]Mar09!$P$41)</f>
        <v xml:space="preserve"> </v>
      </c>
      <c r="R76" s="463"/>
      <c r="S76" s="1" t="str">
        <f>IF([1]Mar09!$M$41&gt;0,[1]Mar09!$M$41," ")</f>
        <v xml:space="preserve"> </v>
      </c>
      <c r="T76" s="1" t="str">
        <f>IF(S76=" "," ",IF([1]Employee!$O$24="W1"," ",IF([1]Employee!$O$24="M1"," ",IF([1]Mar09!$V$41&gt;0,[1]Mar09!$V$41," "))))</f>
        <v xml:space="preserve"> </v>
      </c>
      <c r="U76" s="459" t="str">
        <f>IF(T76=" "," ",IF([1]Employee!$O$24="W1",[1]Mar09!$AK$41,[1]Mar09!$AE$41))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",IF([1]Employee!$O$24="W1"," ",[1]Mar09!$W$41-[1]Mar09!$W$26))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",IF([1]Mar09!$C$41=" "," ",[1]Mar09!$C$41))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IF([1]Employee!$D$28=" "," ",IF([1]Employee!$D$28="m"," ",IF([1]Mar09!$M$56=" "," ",IF([1]Mar09!$M$56&gt;(D7-0.01),D7," "))))</f>
        <v xml:space="preserve"> </v>
      </c>
      <c r="E77" s="1" t="str">
        <f>IF(D77=" "," ",IF([1]Mar09!$M$56&gt;=F7,E7,[1]Mar09!$M$56-D7))</f>
        <v xml:space="preserve"> </v>
      </c>
      <c r="F77" s="1" t="str">
        <f>IF(D77=" "," ",IF(E77&lt;E7," ",[1]Mar09!$M$56-F7))</f>
        <v xml:space="preserve"> </v>
      </c>
      <c r="G77" s="1" t="str">
        <f>IF(D77=" "," ",[1]Mar09!$O$56+[1]Mar09!$T$56)</f>
        <v xml:space="preserve"> </v>
      </c>
      <c r="H77" s="454" t="str">
        <f>IF(D77=" "," ",[1]Mar09!$O$56)</f>
        <v xml:space="preserve"> </v>
      </c>
      <c r="I77" s="454"/>
      <c r="J77" s="463"/>
      <c r="K77" s="4" t="str">
        <f>IF([1]Mar09!$G$56="SSP",[1]Mar09!$H$56," ")</f>
        <v xml:space="preserve"> </v>
      </c>
      <c r="L77" s="4" t="str">
        <f>IF([1]Mar09!$G$56="SMP",[1]Mar09!$H$56," ")</f>
        <v xml:space="preserve"> </v>
      </c>
      <c r="M77" s="459" t="str">
        <f>IF([1]Mar09!$G$56="SPP",[1]Mar09!$H$56," ")</f>
        <v xml:space="preserve"> </v>
      </c>
      <c r="N77" s="459"/>
      <c r="O77" s="4" t="str">
        <f>IF([1]Mar09!$G$56="SAP",[1]Mar09!$H$56," ")</f>
        <v xml:space="preserve"> </v>
      </c>
      <c r="P77" s="463"/>
      <c r="Q77" s="1" t="str">
        <f>IF([1]Mar09!$P$56=0," ",[1]Mar09!$P$56)</f>
        <v xml:space="preserve"> </v>
      </c>
      <c r="R77" s="463"/>
      <c r="S77" s="1" t="str">
        <f>IF([1]Mar09!$M$56&gt;0,[1]Mar09!$M$56," ")</f>
        <v xml:space="preserve"> </v>
      </c>
      <c r="T77" s="1" t="str">
        <f>IF(S77=" "," ",IF([1]Employee!$O$24="W1"," ",IF([1]Employee!$O$24="M1"," ",IF([1]Mar09!$V$56&gt;0,[1]Mar09!$V$56," "))))</f>
        <v xml:space="preserve"> </v>
      </c>
      <c r="U77" s="459" t="str">
        <f>IF(T77=" "," ",IF([1]Employee!$O$24="W1",[1]Mar09!$AK$56,[1]Mar09!$AE$56))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",IF([1]Employee!$O$24="W1"," ",[1]Mar09!$W$56-[1]Mar09!$W$41))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",IF([1]Mar09!$C$56=" "," ",[1]Mar09!$C$56))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IF([1]Employee!$D$28=" "," ",IF([1]Employee!$D$28="m"," ",IF([1]Mar09!$M$71=" "," ",IF([1]Mar09!$M$71&gt;(D7-0.01),D7," "))))</f>
        <v xml:space="preserve"> </v>
      </c>
      <c r="E78" s="1" t="str">
        <f>IF(D78=" "," ",IF([1]Mar09!$M$71&gt;=F7,E7,[1]Mar09!$M$71-D7))</f>
        <v xml:space="preserve"> </v>
      </c>
      <c r="F78" s="1" t="str">
        <f>IF(D78=" "," ",IF(E78&lt;E7," ",[1]Mar09!$M$71-F7))</f>
        <v xml:space="preserve"> </v>
      </c>
      <c r="G78" s="1" t="str">
        <f>IF(D78=" "," ",[1]Mar09!$O$71+[1]Mar09!$T$71)</f>
        <v xml:space="preserve"> </v>
      </c>
      <c r="H78" s="454" t="str">
        <f>IF(D78=" "," ",[1]Mar09!$O$71)</f>
        <v xml:space="preserve"> </v>
      </c>
      <c r="I78" s="454"/>
      <c r="J78" s="463"/>
      <c r="K78" s="4" t="str">
        <f>IF([1]Mar09!$G$71="SSP",[1]Mar09!$H$71," ")</f>
        <v xml:space="preserve"> </v>
      </c>
      <c r="L78" s="4" t="str">
        <f>IF([1]Mar09!$G$71="SMP",[1]Mar09!$H$71," ")</f>
        <v xml:space="preserve"> </v>
      </c>
      <c r="M78" s="459" t="str">
        <f>IF([1]Mar09!$G$71="SPP",[1]Mar09!$H$71," ")</f>
        <v xml:space="preserve"> </v>
      </c>
      <c r="N78" s="459"/>
      <c r="O78" s="4" t="str">
        <f>IF([1]Mar09!$G$71="SAP",[1]Mar09!$H$71," ")</f>
        <v xml:space="preserve"> </v>
      </c>
      <c r="P78" s="463"/>
      <c r="Q78" s="1" t="str">
        <f>IF([1]Mar09!$P$71=0," ",[1]Mar09!$P$71)</f>
        <v xml:space="preserve"> </v>
      </c>
      <c r="R78" s="463"/>
      <c r="S78" s="1" t="str">
        <f>IF([1]Mar09!$M$71&gt;0,[1]Mar09!$M$71," ")</f>
        <v xml:space="preserve"> </v>
      </c>
      <c r="T78" s="1" t="str">
        <f>IF(S78=" "," ",IF([1]Employee!$O$24="W1"," ",IF([1]Employee!$O$24="M1"," ",IF([1]Mar09!$V$71&gt;0,[1]Mar09!$V$71," "))))</f>
        <v xml:space="preserve"> </v>
      </c>
      <c r="U78" s="459" t="str">
        <f>IF(T78=" "," ",IF([1]Employee!$O$24="W1",[1]Mar09!$AK$71,[1]Mar09!$AE$71))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",IF([1]Employee!$O$24="W1"," ",[1]Mar09!$W$71-[1]Mar09!$W$56))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",IF([1]Mar09!$C$71=" "," ",[1]Mar09!$C$71))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IF([1]Employee!$D$28=" "," ",IF([1]Employee!$D$28="m"," ",IF([1]Mar09!$M$86=" "," ",IF([1]Mar09!$M$86&gt;(D7-0.01),D7," "))))</f>
        <v xml:space="preserve"> </v>
      </c>
      <c r="E79" s="4" t="str">
        <f>IF(D79=" "," ",IF([1]Mar09!$M$86&gt;=F7,E7,[1]Mar09!$M$86-D7))</f>
        <v xml:space="preserve"> </v>
      </c>
      <c r="F79" s="4" t="str">
        <f>IF(D79=" "," ",IF(E79&lt;E7," ",[1]Mar09!$M$86-F7))</f>
        <v xml:space="preserve"> </v>
      </c>
      <c r="G79" s="4" t="str">
        <f>IF(D79=" "," ",[1]Mar09!$O$86+[1]Mar09!$T$86)</f>
        <v xml:space="preserve"> </v>
      </c>
      <c r="H79" s="459" t="str">
        <f>IF(D79=" "," ",[1]Mar09!$O$86)</f>
        <v xml:space="preserve"> </v>
      </c>
      <c r="I79" s="459"/>
      <c r="J79" s="463"/>
      <c r="K79" s="4" t="str">
        <f>IF([1]Mar09!$G$86="SSP",[1]Mar09!$H$86," ")</f>
        <v xml:space="preserve"> </v>
      </c>
      <c r="L79" s="4" t="str">
        <f>IF([1]Mar09!$G$86="SMP",[1]Mar09!$H$86," ")</f>
        <v xml:space="preserve"> </v>
      </c>
      <c r="M79" s="459" t="str">
        <f>IF([1]Mar09!$G$86="SPP",[1]Mar09!$H$86," ")</f>
        <v xml:space="preserve"> </v>
      </c>
      <c r="N79" s="459"/>
      <c r="O79" s="4" t="str">
        <f>IF([1]Mar09!$G$86="SAP",[1]Mar09!$H$86," ")</f>
        <v xml:space="preserve"> </v>
      </c>
      <c r="P79" s="463"/>
      <c r="Q79" s="4" t="str">
        <f>IF([1]Mar09!$P$86=0," ",[1]Mar09!$P$86)</f>
        <v xml:space="preserve"> </v>
      </c>
      <c r="R79" s="463"/>
      <c r="S79" s="4" t="str">
        <f>IF([1]Mar09!$M$86&gt;0,[1]Mar09!$M$86," ")</f>
        <v xml:space="preserve"> </v>
      </c>
      <c r="T79" s="4" t="str">
        <f>IF(S79=" "," ",IF([1]Employee!$O$24="W1"," ",IF([1]Employee!$O$24="M1"," ",IF([1]Mar09!$V$86&gt;0,[1]Mar09!$V$86," "))))</f>
        <v xml:space="preserve"> </v>
      </c>
      <c r="U79" s="459" t="str">
        <f>IF(T79=" "," ",IF([1]Employee!$O$24="M1",[1]Mar09!$AK$86+U78,[1]Mar09!$AE$86+U78))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",IF([1]Employee!$O$24="W1"," ",[1]Mar09!$W$86-[1]Mar09!$W$71))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",IF([1]Mar09!$C$86=" "," ",[1]Mar09!$C$86))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4" t="str">
        <f>IF([1]Employee!$D$28=" "," ",IF([1]Employee!$D$28="w"," ",IF([1]Mar09!$M$101=" "," ",IF([1]Mar09!$M$101&gt;(D8-0.01),D8," "))))</f>
        <v xml:space="preserve"> </v>
      </c>
      <c r="E80" s="4" t="str">
        <f>IF(D80=" "," ",IF([1]Mar09!$M$101&gt;=F8,E8,[1]Mar09!$M$101-D8))</f>
        <v xml:space="preserve"> </v>
      </c>
      <c r="F80" s="4" t="str">
        <f>IF(D80=" "," ",IF(E80&lt;E8," ",[1]Mar09!$M$101-F8))</f>
        <v xml:space="preserve"> </v>
      </c>
      <c r="G80" s="4" t="str">
        <f>IF(D80=" "," ",[1]Mar09!$O$101+[1]Mar09!$T$101)</f>
        <v xml:space="preserve"> </v>
      </c>
      <c r="H80" s="459" t="str">
        <f>IF(D80=" "," ",[1]Mar09!$O$101)</f>
        <v xml:space="preserve"> </v>
      </c>
      <c r="I80" s="459"/>
      <c r="J80" s="463"/>
      <c r="K80" s="62" t="str">
        <f>IF([1]Mar09!$G$101="SSP",[1]Mar09!$H$101," ")</f>
        <v xml:space="preserve"> </v>
      </c>
      <c r="L80" s="62" t="str">
        <f>IF([1]Mar09!$G$101="SMP",[1]Mar09!$H$101," ")</f>
        <v xml:space="preserve"> </v>
      </c>
      <c r="M80" s="453" t="str">
        <f>IF([1]Mar09!$G$101="SPP",[1]Mar09!$H$101," ")</f>
        <v xml:space="preserve"> </v>
      </c>
      <c r="N80" s="453"/>
      <c r="O80" s="62" t="str">
        <f>IF([1]Mar09!$G$101="SAP",[1]Mar09!$H$101," ")</f>
        <v xml:space="preserve"> </v>
      </c>
      <c r="P80" s="463"/>
      <c r="Q80" s="62" t="str">
        <f>IF([1]Mar09!$P$101=0," ",[1]Mar09!$P$101)</f>
        <v xml:space="preserve"> </v>
      </c>
      <c r="R80" s="463"/>
      <c r="S80" s="62" t="str">
        <f>IF([1]Mar09!$M$101&gt;0,[1]Mar09!$M$101," ")</f>
        <v xml:space="preserve"> </v>
      </c>
      <c r="T80" s="4" t="str">
        <f>IF(S80=" "," ",IF([1]Employee!$O$24="W1"," ",IF([1]Employee!$O$24="M1"," ",IF([1]Mar09!$V$101&gt;0,[1]Mar09!$V$101," "))))</f>
        <v xml:space="preserve"> </v>
      </c>
      <c r="U80" s="453" t="str">
        <f>IF(T80=" "," ",IF([1]Employee!$O$24="M1",[1]Mar09!$AK$101,[1]Mar09!$AE$101))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",IF([1]Employee!$O$24="M1"," ",[1]Mar09!$W$101-[1]Feb09!$W$71))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",IF([1]Mar09!$C$101=" "," ",[1]Mar09!$C$101))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[1]Employee!$D$34</f>
        <v>0</v>
      </c>
      <c r="U83" s="495" t="s">
        <v>128</v>
      </c>
      <c r="V83" s="496"/>
      <c r="W83" s="497"/>
      <c r="X83" s="497"/>
      <c r="Y83" s="498"/>
      <c r="Z83" s="494">
        <f>[1]Employee!$D$35</f>
        <v>0</v>
      </c>
      <c r="AA83" s="491"/>
      <c r="AB83" s="491"/>
      <c r="AC83" s="10"/>
      <c r="AD83" s="10"/>
      <c r="AE83" s="10"/>
      <c r="AF83" s="14"/>
      <c r="AG83" s="463"/>
    </row>
    <row r="84" spans="1:53" ht="13.5" customHeight="1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IF([1]Employee!$D$28="W",[1]Mar09!$V$86-[1]Employee!$D$34,IF([1]Employee!$D$28="M",[1]Mar09!$V$101-[1]Employee!$D$34,0))</f>
        <v>0</v>
      </c>
      <c r="U85" s="501" t="s">
        <v>127</v>
      </c>
      <c r="V85" s="502"/>
      <c r="W85" s="503"/>
      <c r="X85" s="503"/>
      <c r="Y85" s="504"/>
      <c r="Z85" s="494">
        <f>IF([1]Employee!$D$28="W",[1]Mar09!$W$86-[1]Employee!$D$35,IF([1]Employee!$D$28="M",[1]Mar09!$W$101-[1]Employee!$D$35,0))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352"/>
      <c r="S93" s="352"/>
      <c r="T93" s="352"/>
      <c r="U93" s="352"/>
      <c r="V93" s="351" t="str">
        <f>[1]Admin!$N$1</f>
        <v>2008-09</v>
      </c>
      <c r="W93" s="351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IF([1]Employee!$M$15&gt;0,[1]Employee!$M$15," ")</f>
        <v xml:space="preserve"> </v>
      </c>
      <c r="G102" s="343"/>
      <c r="H102" s="96"/>
      <c r="I102" s="30"/>
      <c r="J102" s="10"/>
      <c r="K102" s="399" t="str">
        <f>IF([1]Employee!$M$17&gt;0,[1]Employee!$M$17," ")</f>
        <v xml:space="preserve"> </v>
      </c>
      <c r="L102" s="536"/>
      <c r="M102" s="15"/>
      <c r="N102" s="97" t="str">
        <f>IF([1]Employee!$D$22&gt;0,[1]Employee!$D$22,"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IF([1]Employee!$D$15&gt;0,[1]Employee!$D$15,"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IF([1]Employee!$D$17&gt;0,[1]Employee!$D$17,"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IF([1]Employee!$D$16&gt;0,[1]Employee!$D$16," ")</f>
        <v xml:space="preserve"> </v>
      </c>
      <c r="G106" s="350"/>
      <c r="H106" s="15"/>
      <c r="I106" s="10"/>
      <c r="J106" s="376" t="str">
        <f>IF([1]Employee!$D$18&gt;0,[1]Employee!$D$18,"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IF([1]Employee!$D$19&gt;0,[1]Employee!$D$19,"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[1]Employee!$D$29</f>
        <v>1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IF([1]Employee!$D$20&gt;0,[1]Employee!$D$20,"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IF([1]Employee!$D$24=" "," ",IF([1]Employee!$D$24&gt;38812,[1]Employee!$D$24,"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IF([1]Employee!$D$26&gt;0,[1]Employee!$D$26,"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IF([1]Employee!$D$26&gt;0,[1]Employee!$L$5," ")</f>
        <v xml:space="preserve"> </v>
      </c>
      <c r="H154" s="30"/>
      <c r="I154" s="560" t="str">
        <f>IF([1]Employee!$D$26&gt;0,[1]Employee!$O$5,"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IF([1]Employee!$D$26&gt;0,[1]Employee!$M$15,"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IF([1]Employee!$D$26&gt;0,[1]Employee!$D$15," ")</f>
        <v xml:space="preserve"> </v>
      </c>
      <c r="G158" s="567"/>
      <c r="H158" s="567"/>
      <c r="I158" s="568"/>
      <c r="J158" s="156"/>
      <c r="K158" s="157" t="str">
        <f>IF([1]Employee!$D$26="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IF([1]Employee!$D$26&gt;0,[1]Employee!$D$16,"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IF([1]Employee!$D$26&gt;0,[1]Employee!$D$26,"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IF([1]Employee!$D$26&gt;0,[1]Employee!$O$34,"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IF([1]Employee!$D$26&gt;0,Y4," ")</f>
        <v xml:space="preserve"> </v>
      </c>
      <c r="H164" s="370"/>
      <c r="I164" s="160" t="str">
        <f>IF([1]Employee!$D$26&gt;0,Z4," ")</f>
        <v xml:space="preserve"> </v>
      </c>
      <c r="J164" s="159"/>
      <c r="K164" s="637" t="str">
        <f>IF([1]Employee!$D$26=" "," ",IF([1]Employee!$O$24="W1","X",IF([1]Employee!$O$24="M!","X","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IF([1]Employee!$D$26=" "," ",IF([1]Employee!$D$28="W",[1]Employee!$F$26," "))</f>
        <v xml:space="preserve"> </v>
      </c>
      <c r="J166" s="163"/>
      <c r="K166" s="164" t="str">
        <f>IF([1]Employee!$D$26=" "," ",IF([1]Employee!$D$28="M",[1]Employee!$F$26,"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IF([1]Employee!$D$26="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IF([1]Employee!$D$26="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IF([1]Employee!$D$26="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IF([1]Employee!$D$26="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IF([1]Employee!$D$26&gt;0,[1]Employee!$D$29," ")</f>
        <v xml:space="preserve"> </v>
      </c>
      <c r="F176" s="556"/>
      <c r="G176" s="374" t="s">
        <v>25</v>
      </c>
      <c r="H176" s="636"/>
      <c r="I176" s="636"/>
      <c r="J176" s="339"/>
      <c r="K176" s="340"/>
      <c r="L176" s="341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IF([1]Employee!$D$26&gt;0,[1]Employee!$D$17,"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IF([1]Employee!$D$26&gt;0,[1]Employee!$D$18," ")</f>
        <v xml:space="preserve"> </v>
      </c>
      <c r="F179" s="337"/>
      <c r="G179" s="337"/>
      <c r="H179" s="337"/>
      <c r="I179" s="337" t="str">
        <f>IF([1]Employee!$D$26&gt;0,[1]Employee!$D$19,"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IF([1]Employee!$D$26&gt;0,[1]Employee!$D$20,"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IF([1]Employee!$D$26&gt;0,[1]Employee!$D$5," ")</f>
        <v xml:space="preserve"> </v>
      </c>
      <c r="F182" s="353"/>
      <c r="G182" s="353"/>
      <c r="H182" s="353"/>
      <c r="I182" s="353" t="str">
        <f>IF([1]Employee!$D$26&gt;0,[1]Employee!$D$6,"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IF([1]Employee!$D$26&gt;0,[1]Employee!$D$7," ")</f>
        <v xml:space="preserve"> </v>
      </c>
      <c r="F183" s="353"/>
      <c r="G183" s="353"/>
      <c r="H183" s="353"/>
      <c r="I183" s="353" t="str">
        <f>IF([1]Employee!$D$26&gt;0,[1]Employee!$D$8,"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IF([1]Employee!$D$26&gt;0,[1]Employee!$D$9,"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IF([1]Employee!$D$26&gt;0,TODAY(),"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IF(T$87&gt;0,[1]Employee!$D$15,"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IF(T$87&gt;0,[1]Employee!$D$16,"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IF(T$87&gt;0,[1]Employee!$M$15," ")</f>
        <v xml:space="preserve"> </v>
      </c>
      <c r="G203" s="683"/>
      <c r="H203" s="684"/>
      <c r="I203" s="86"/>
      <c r="J203" s="685">
        <f>[1]Employee!$D$29</f>
        <v>1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M73:N73"/>
    <mergeCell ref="H79:I79"/>
    <mergeCell ref="B80:C80"/>
    <mergeCell ref="H88:I88"/>
    <mergeCell ref="B47:C47"/>
    <mergeCell ref="B52:C52"/>
    <mergeCell ref="B57:C57"/>
    <mergeCell ref="H57:I57"/>
    <mergeCell ref="B73:C73"/>
    <mergeCell ref="B82:I82"/>
    <mergeCell ref="H81:I81"/>
    <mergeCell ref="B63:C63"/>
    <mergeCell ref="B74:B79"/>
    <mergeCell ref="M79:N79"/>
    <mergeCell ref="U63:V63"/>
    <mergeCell ref="H73:I73"/>
    <mergeCell ref="U73:V73"/>
    <mergeCell ref="U79:V79"/>
    <mergeCell ref="U68:V68"/>
    <mergeCell ref="B69:B72"/>
    <mergeCell ref="B64:B67"/>
    <mergeCell ref="B42:B46"/>
    <mergeCell ref="B53:B56"/>
    <mergeCell ref="B58:B62"/>
    <mergeCell ref="B68:C68"/>
    <mergeCell ref="B41:C41"/>
    <mergeCell ref="B26:B30"/>
    <mergeCell ref="B32:B35"/>
    <mergeCell ref="H27:I27"/>
    <mergeCell ref="H31:I31"/>
    <mergeCell ref="B31:C31"/>
    <mergeCell ref="B36:C36"/>
    <mergeCell ref="H29:I29"/>
    <mergeCell ref="H26:I26"/>
    <mergeCell ref="H34:I34"/>
    <mergeCell ref="U36:V36"/>
    <mergeCell ref="U41:V41"/>
    <mergeCell ref="U47:V47"/>
    <mergeCell ref="U52:V52"/>
    <mergeCell ref="U49:V49"/>
    <mergeCell ref="U46:V46"/>
    <mergeCell ref="M58:N58"/>
    <mergeCell ref="H63:I63"/>
    <mergeCell ref="M63:N63"/>
    <mergeCell ref="H68:I68"/>
    <mergeCell ref="M68:N68"/>
    <mergeCell ref="U58:V58"/>
    <mergeCell ref="M47:N47"/>
    <mergeCell ref="H52:I52"/>
    <mergeCell ref="M52:N52"/>
    <mergeCell ref="M46:N46"/>
    <mergeCell ref="H47:I47"/>
    <mergeCell ref="H46:I46"/>
    <mergeCell ref="H24:I24"/>
    <mergeCell ref="M24:N24"/>
    <mergeCell ref="M36:N36"/>
    <mergeCell ref="M41:N41"/>
    <mergeCell ref="H36:I36"/>
    <mergeCell ref="H41:I41"/>
    <mergeCell ref="H32:I32"/>
    <mergeCell ref="H28:I28"/>
    <mergeCell ref="M26:N26"/>
    <mergeCell ref="M35:N35"/>
    <mergeCell ref="F191:H195"/>
    <mergeCell ref="AH13:AK13"/>
    <mergeCell ref="N6:O6"/>
    <mergeCell ref="D12:I12"/>
    <mergeCell ref="AA13:AC13"/>
    <mergeCell ref="AD13:AD14"/>
    <mergeCell ref="AF13:AF14"/>
    <mergeCell ref="H14:I14"/>
    <mergeCell ref="W14:X14"/>
    <mergeCell ref="AA14:AB14"/>
    <mergeCell ref="B188:E191"/>
    <mergeCell ref="B192:E194"/>
    <mergeCell ref="B195:E195"/>
    <mergeCell ref="E219:E221"/>
    <mergeCell ref="B230:E230"/>
    <mergeCell ref="F199:L199"/>
    <mergeCell ref="J222:K222"/>
    <mergeCell ref="J223:K223"/>
    <mergeCell ref="J224:K224"/>
    <mergeCell ref="F203:H203"/>
    <mergeCell ref="B200:D200"/>
    <mergeCell ref="I201:L201"/>
    <mergeCell ref="F205:L205"/>
    <mergeCell ref="I200:L200"/>
    <mergeCell ref="C234:D235"/>
    <mergeCell ref="D227:D228"/>
    <mergeCell ref="F227:F228"/>
    <mergeCell ref="C232:D233"/>
    <mergeCell ref="J203:L203"/>
    <mergeCell ref="F201:H201"/>
    <mergeCell ref="B93:G93"/>
    <mergeCell ref="C180:D180"/>
    <mergeCell ref="C182:D182"/>
    <mergeCell ref="C178:D178"/>
    <mergeCell ref="C179:D179"/>
    <mergeCell ref="C166:E166"/>
    <mergeCell ref="F160:I160"/>
    <mergeCell ref="G127:G128"/>
    <mergeCell ref="C134:D134"/>
    <mergeCell ref="B143:G143"/>
    <mergeCell ref="E139:F141"/>
    <mergeCell ref="C139:D139"/>
    <mergeCell ref="B227:C228"/>
    <mergeCell ref="B216:E216"/>
    <mergeCell ref="B202:D202"/>
    <mergeCell ref="B196:I196"/>
    <mergeCell ref="B203:D205"/>
    <mergeCell ref="F170:G170"/>
    <mergeCell ref="K164:L164"/>
    <mergeCell ref="C168:E168"/>
    <mergeCell ref="I174:J174"/>
    <mergeCell ref="I170:J170"/>
    <mergeCell ref="I172:J172"/>
    <mergeCell ref="C151:D151"/>
    <mergeCell ref="C152:D152"/>
    <mergeCell ref="K148:M148"/>
    <mergeCell ref="C135:D135"/>
    <mergeCell ref="C140:D141"/>
    <mergeCell ref="K135:L136"/>
    <mergeCell ref="B144:G148"/>
    <mergeCell ref="K151:L151"/>
    <mergeCell ref="V124:W124"/>
    <mergeCell ref="V130:W130"/>
    <mergeCell ref="N134:O134"/>
    <mergeCell ref="E134:F135"/>
    <mergeCell ref="V134:V139"/>
    <mergeCell ref="H138:I139"/>
    <mergeCell ref="K138:L139"/>
    <mergeCell ref="N138:O139"/>
    <mergeCell ref="R130:S130"/>
    <mergeCell ref="H135:I136"/>
    <mergeCell ref="I127:I128"/>
    <mergeCell ref="R127:T127"/>
    <mergeCell ref="R124:S124"/>
    <mergeCell ref="O113:O116"/>
    <mergeCell ref="Q113:S116"/>
    <mergeCell ref="V120:W120"/>
    <mergeCell ref="R122:S122"/>
    <mergeCell ref="V122:W122"/>
    <mergeCell ref="R118:S118"/>
    <mergeCell ref="V118:W118"/>
    <mergeCell ref="S145:S146"/>
    <mergeCell ref="T145:T146"/>
    <mergeCell ref="N135:O136"/>
    <mergeCell ref="Q138:R139"/>
    <mergeCell ref="R128:T128"/>
    <mergeCell ref="K127:K128"/>
    <mergeCell ref="Q144:R146"/>
    <mergeCell ref="N145:O146"/>
    <mergeCell ref="Q134:R136"/>
    <mergeCell ref="L113:M116"/>
    <mergeCell ref="A149:X150"/>
    <mergeCell ref="E151:I152"/>
    <mergeCell ref="V141:V143"/>
    <mergeCell ref="U113:V116"/>
    <mergeCell ref="E127:E128"/>
    <mergeCell ref="R120:S120"/>
    <mergeCell ref="N141:O143"/>
    <mergeCell ref="K141:L143"/>
    <mergeCell ref="N148:W148"/>
    <mergeCell ref="I168:J168"/>
    <mergeCell ref="I162:K162"/>
    <mergeCell ref="I154:K154"/>
    <mergeCell ref="G156:J156"/>
    <mergeCell ref="F158:I158"/>
    <mergeCell ref="E184:H184"/>
    <mergeCell ref="C158:E158"/>
    <mergeCell ref="C181:K181"/>
    <mergeCell ref="C170:E170"/>
    <mergeCell ref="C162:E162"/>
    <mergeCell ref="F168:G168"/>
    <mergeCell ref="F162:G162"/>
    <mergeCell ref="C167:E167"/>
    <mergeCell ref="E183:H183"/>
    <mergeCell ref="C169:E169"/>
    <mergeCell ref="C173:E173"/>
    <mergeCell ref="C164:F164"/>
    <mergeCell ref="C176:D176"/>
    <mergeCell ref="E176:F176"/>
    <mergeCell ref="G176:I176"/>
    <mergeCell ref="C111:I111"/>
    <mergeCell ref="C113:C116"/>
    <mergeCell ref="G113:G116"/>
    <mergeCell ref="I113:I116"/>
    <mergeCell ref="E113:F116"/>
    <mergeCell ref="C183:D183"/>
    <mergeCell ref="C160:D160"/>
    <mergeCell ref="F174:G174"/>
    <mergeCell ref="C174:E174"/>
    <mergeCell ref="F172:G172"/>
    <mergeCell ref="J106:O106"/>
    <mergeCell ref="J107:O107"/>
    <mergeCell ref="J108:O108"/>
    <mergeCell ref="J109:K109"/>
    <mergeCell ref="N109:O109"/>
    <mergeCell ref="L109:M109"/>
    <mergeCell ref="P98:Q98"/>
    <mergeCell ref="R98:T98"/>
    <mergeCell ref="C99:F99"/>
    <mergeCell ref="C100:D100"/>
    <mergeCell ref="S100:V109"/>
    <mergeCell ref="C101:F101"/>
    <mergeCell ref="K101:L101"/>
    <mergeCell ref="C102:E102"/>
    <mergeCell ref="K102:L102"/>
    <mergeCell ref="J104:O104"/>
    <mergeCell ref="C95:F95"/>
    <mergeCell ref="P95:S95"/>
    <mergeCell ref="AG2:AG90"/>
    <mergeCell ref="C3:D3"/>
    <mergeCell ref="E3:G3"/>
    <mergeCell ref="J3:L3"/>
    <mergeCell ref="O3:Q3"/>
    <mergeCell ref="W3:W4"/>
    <mergeCell ref="AC87:AD87"/>
    <mergeCell ref="I93:O93"/>
    <mergeCell ref="AA88:AB88"/>
    <mergeCell ref="H87:I87"/>
    <mergeCell ref="T87:T88"/>
    <mergeCell ref="U87:Y88"/>
    <mergeCell ref="Z87:Z88"/>
    <mergeCell ref="A91:AG91"/>
    <mergeCell ref="D89:AF89"/>
    <mergeCell ref="H86:I86"/>
    <mergeCell ref="AA86:AB86"/>
    <mergeCell ref="AA87:AB87"/>
    <mergeCell ref="H85:I85"/>
    <mergeCell ref="T85:T86"/>
    <mergeCell ref="U85:Y86"/>
    <mergeCell ref="Z85:Z86"/>
    <mergeCell ref="U83:Y84"/>
    <mergeCell ref="Z83:Z84"/>
    <mergeCell ref="AA83:AB83"/>
    <mergeCell ref="H84:I84"/>
    <mergeCell ref="AA84:AB84"/>
    <mergeCell ref="AA85:AB85"/>
    <mergeCell ref="AA81:AB81"/>
    <mergeCell ref="D83:E83"/>
    <mergeCell ref="M82:N82"/>
    <mergeCell ref="U82:Y82"/>
    <mergeCell ref="AA82:AB82"/>
    <mergeCell ref="M81:N81"/>
    <mergeCell ref="U81:V81"/>
    <mergeCell ref="W81:X81"/>
    <mergeCell ref="H83:I83"/>
    <mergeCell ref="T83:T84"/>
    <mergeCell ref="W78:X78"/>
    <mergeCell ref="AA78:AB78"/>
    <mergeCell ref="H80:I80"/>
    <mergeCell ref="M80:N80"/>
    <mergeCell ref="U80:V80"/>
    <mergeCell ref="W80:X80"/>
    <mergeCell ref="AA80:AB80"/>
    <mergeCell ref="H78:I78"/>
    <mergeCell ref="M78:N78"/>
    <mergeCell ref="U78:V78"/>
    <mergeCell ref="W76:X76"/>
    <mergeCell ref="AA76:AB76"/>
    <mergeCell ref="H77:I77"/>
    <mergeCell ref="M77:N77"/>
    <mergeCell ref="U77:V77"/>
    <mergeCell ref="W77:X77"/>
    <mergeCell ref="AA77:AB77"/>
    <mergeCell ref="H76:I76"/>
    <mergeCell ref="M76:N76"/>
    <mergeCell ref="U76:V76"/>
    <mergeCell ref="W74:X74"/>
    <mergeCell ref="AA74:AB74"/>
    <mergeCell ref="H75:I75"/>
    <mergeCell ref="M75:N75"/>
    <mergeCell ref="U75:V75"/>
    <mergeCell ref="W75:X75"/>
    <mergeCell ref="AA75:AB75"/>
    <mergeCell ref="H74:I74"/>
    <mergeCell ref="M74:N74"/>
    <mergeCell ref="U74:V74"/>
    <mergeCell ref="W71:X71"/>
    <mergeCell ref="AA71:AB71"/>
    <mergeCell ref="H72:I72"/>
    <mergeCell ref="M72:N72"/>
    <mergeCell ref="U72:V72"/>
    <mergeCell ref="W72:X72"/>
    <mergeCell ref="AA72:AB72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H69:I69"/>
    <mergeCell ref="M69:N69"/>
    <mergeCell ref="U69:V69"/>
    <mergeCell ref="W66:X66"/>
    <mergeCell ref="AA66:AB66"/>
    <mergeCell ref="H67:I67"/>
    <mergeCell ref="M67:N67"/>
    <mergeCell ref="U67:V67"/>
    <mergeCell ref="W67:X67"/>
    <mergeCell ref="AA67:AB67"/>
    <mergeCell ref="H66:I66"/>
    <mergeCell ref="M66:N66"/>
    <mergeCell ref="U66:V66"/>
    <mergeCell ref="W64:X64"/>
    <mergeCell ref="AA64:AB64"/>
    <mergeCell ref="H65:I65"/>
    <mergeCell ref="M65:N65"/>
    <mergeCell ref="U65:V65"/>
    <mergeCell ref="W65:X65"/>
    <mergeCell ref="AA65:AB65"/>
    <mergeCell ref="H64:I64"/>
    <mergeCell ref="M64:N64"/>
    <mergeCell ref="U64:V64"/>
    <mergeCell ref="W61:X61"/>
    <mergeCell ref="AA61:AB61"/>
    <mergeCell ref="H62:I62"/>
    <mergeCell ref="M62:N62"/>
    <mergeCell ref="U62:V62"/>
    <mergeCell ref="W62:X62"/>
    <mergeCell ref="AA62:AB62"/>
    <mergeCell ref="H61:I61"/>
    <mergeCell ref="M61:N61"/>
    <mergeCell ref="U61:V61"/>
    <mergeCell ref="W59:X59"/>
    <mergeCell ref="AA59:AB59"/>
    <mergeCell ref="H60:I60"/>
    <mergeCell ref="M60:N60"/>
    <mergeCell ref="U60:V60"/>
    <mergeCell ref="W60:X60"/>
    <mergeCell ref="AA60:AB60"/>
    <mergeCell ref="H59:I59"/>
    <mergeCell ref="M59:N59"/>
    <mergeCell ref="U59:V59"/>
    <mergeCell ref="AA56:AB56"/>
    <mergeCell ref="H58:I58"/>
    <mergeCell ref="M57:N57"/>
    <mergeCell ref="U57:V57"/>
    <mergeCell ref="W57:X57"/>
    <mergeCell ref="AA57:AB57"/>
    <mergeCell ref="H56:I56"/>
    <mergeCell ref="M56:N56"/>
    <mergeCell ref="U56:V56"/>
    <mergeCell ref="W56:X56"/>
    <mergeCell ref="W54:X54"/>
    <mergeCell ref="AA54:AB54"/>
    <mergeCell ref="H55:I55"/>
    <mergeCell ref="M55:N55"/>
    <mergeCell ref="U55:V55"/>
    <mergeCell ref="W55:X55"/>
    <mergeCell ref="AA55:AB55"/>
    <mergeCell ref="H54:I54"/>
    <mergeCell ref="M54:N54"/>
    <mergeCell ref="U54:V54"/>
    <mergeCell ref="AA51:AB51"/>
    <mergeCell ref="H53:I53"/>
    <mergeCell ref="M53:N53"/>
    <mergeCell ref="U53:V53"/>
    <mergeCell ref="W53:X53"/>
    <mergeCell ref="AA53:AB53"/>
    <mergeCell ref="H51:I51"/>
    <mergeCell ref="M51:N51"/>
    <mergeCell ref="U51:V51"/>
    <mergeCell ref="W51:X51"/>
    <mergeCell ref="W49:X49"/>
    <mergeCell ref="AA49:AB49"/>
    <mergeCell ref="H50:I50"/>
    <mergeCell ref="M50:N50"/>
    <mergeCell ref="U50:V50"/>
    <mergeCell ref="W50:X50"/>
    <mergeCell ref="AA50:AB50"/>
    <mergeCell ref="W46:X46"/>
    <mergeCell ref="AA46:AB46"/>
    <mergeCell ref="B48:B51"/>
    <mergeCell ref="H48:I48"/>
    <mergeCell ref="M48:N48"/>
    <mergeCell ref="U48:V48"/>
    <mergeCell ref="W48:X48"/>
    <mergeCell ref="AA48:AB48"/>
    <mergeCell ref="H49:I49"/>
    <mergeCell ref="M49:N49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39:X39"/>
    <mergeCell ref="AA39:AB39"/>
    <mergeCell ref="H40:I40"/>
    <mergeCell ref="M40:N40"/>
    <mergeCell ref="U40:V40"/>
    <mergeCell ref="W40:X40"/>
    <mergeCell ref="AA40:AB40"/>
    <mergeCell ref="W37:X37"/>
    <mergeCell ref="AA37:AB37"/>
    <mergeCell ref="H38:I38"/>
    <mergeCell ref="M38:N38"/>
    <mergeCell ref="U38:V38"/>
    <mergeCell ref="W38:X38"/>
    <mergeCell ref="AA38:AB38"/>
    <mergeCell ref="AA34:AB34"/>
    <mergeCell ref="W35:X35"/>
    <mergeCell ref="AA35:AB35"/>
    <mergeCell ref="B37:B40"/>
    <mergeCell ref="H37:I37"/>
    <mergeCell ref="M37:N37"/>
    <mergeCell ref="U37:V37"/>
    <mergeCell ref="H39:I39"/>
    <mergeCell ref="M39:N39"/>
    <mergeCell ref="U39:V39"/>
    <mergeCell ref="AA30:AB30"/>
    <mergeCell ref="M32:N32"/>
    <mergeCell ref="U32:V32"/>
    <mergeCell ref="U34:V34"/>
    <mergeCell ref="W32:X32"/>
    <mergeCell ref="W34:X34"/>
    <mergeCell ref="AA32:AB32"/>
    <mergeCell ref="U33:V33"/>
    <mergeCell ref="W33:X33"/>
    <mergeCell ref="AA33:AB33"/>
    <mergeCell ref="H33:I33"/>
    <mergeCell ref="M33:N33"/>
    <mergeCell ref="H35:I35"/>
    <mergeCell ref="U35:V35"/>
    <mergeCell ref="AA28:AB28"/>
    <mergeCell ref="AA29:AB29"/>
    <mergeCell ref="H30:I30"/>
    <mergeCell ref="M30:N30"/>
    <mergeCell ref="U30:V30"/>
    <mergeCell ref="W30:X30"/>
    <mergeCell ref="W29:X29"/>
    <mergeCell ref="W28:X28"/>
    <mergeCell ref="M28:N28"/>
    <mergeCell ref="U28:V28"/>
    <mergeCell ref="U29:V29"/>
    <mergeCell ref="M34:N34"/>
    <mergeCell ref="U23:V23"/>
    <mergeCell ref="U21:V21"/>
    <mergeCell ref="M31:N31"/>
    <mergeCell ref="M29:N29"/>
    <mergeCell ref="M27:N27"/>
    <mergeCell ref="U31:V31"/>
    <mergeCell ref="U24:V24"/>
    <mergeCell ref="M25:N25"/>
    <mergeCell ref="AA26:AB26"/>
    <mergeCell ref="U25:V25"/>
    <mergeCell ref="AA27:AB27"/>
    <mergeCell ref="W26:X26"/>
    <mergeCell ref="U27:V27"/>
    <mergeCell ref="U26:V26"/>
    <mergeCell ref="W27:X27"/>
    <mergeCell ref="H20:I20"/>
    <mergeCell ref="M19:N19"/>
    <mergeCell ref="U22:V22"/>
    <mergeCell ref="U20:V20"/>
    <mergeCell ref="M21:N21"/>
    <mergeCell ref="AA24:AB24"/>
    <mergeCell ref="W23:X23"/>
    <mergeCell ref="AA23:AB23"/>
    <mergeCell ref="W24:X24"/>
    <mergeCell ref="M23:N23"/>
    <mergeCell ref="AA19:AB19"/>
    <mergeCell ref="W21:X21"/>
    <mergeCell ref="AA21:AB21"/>
    <mergeCell ref="W22:X22"/>
    <mergeCell ref="AA22:AB22"/>
    <mergeCell ref="H22:I22"/>
    <mergeCell ref="M22:N22"/>
    <mergeCell ref="U19:V19"/>
    <mergeCell ref="W19:X19"/>
    <mergeCell ref="M20:N20"/>
    <mergeCell ref="W17:X17"/>
    <mergeCell ref="AA17:AB17"/>
    <mergeCell ref="H18:I18"/>
    <mergeCell ref="M18:N18"/>
    <mergeCell ref="U18:V18"/>
    <mergeCell ref="W18:X18"/>
    <mergeCell ref="AA18:AB18"/>
    <mergeCell ref="AA15:AB15"/>
    <mergeCell ref="B16:B19"/>
    <mergeCell ref="H16:I16"/>
    <mergeCell ref="M16:N16"/>
    <mergeCell ref="U16:V16"/>
    <mergeCell ref="W16:X16"/>
    <mergeCell ref="AA16:AB16"/>
    <mergeCell ref="H17:I17"/>
    <mergeCell ref="M17:N17"/>
    <mergeCell ref="U17:V17"/>
    <mergeCell ref="M15:N15"/>
    <mergeCell ref="U15:V15"/>
    <mergeCell ref="W15:X15"/>
    <mergeCell ref="Q13:Q14"/>
    <mergeCell ref="S13:S14"/>
    <mergeCell ref="T13:T14"/>
    <mergeCell ref="W13:X13"/>
    <mergeCell ref="K13:K14"/>
    <mergeCell ref="L13:L14"/>
    <mergeCell ref="M13:N14"/>
    <mergeCell ref="O13:O14"/>
    <mergeCell ref="Y13:Y14"/>
    <mergeCell ref="Z13:Z14"/>
    <mergeCell ref="O5:Q5"/>
    <mergeCell ref="W5:W6"/>
    <mergeCell ref="AC5:AE5"/>
    <mergeCell ref="I6:L6"/>
    <mergeCell ref="T10:V10"/>
    <mergeCell ref="J12:J80"/>
    <mergeCell ref="K12:O12"/>
    <mergeCell ref="P12:P80"/>
    <mergeCell ref="R12:R80"/>
    <mergeCell ref="U13:V14"/>
    <mergeCell ref="C5:E5"/>
    <mergeCell ref="F5:G5"/>
    <mergeCell ref="J5:L5"/>
    <mergeCell ref="H25:I25"/>
    <mergeCell ref="H19:I19"/>
    <mergeCell ref="B20:C20"/>
    <mergeCell ref="B25:C25"/>
    <mergeCell ref="B21:B24"/>
    <mergeCell ref="H21:I21"/>
    <mergeCell ref="H23:I23"/>
    <mergeCell ref="B6:E6"/>
    <mergeCell ref="B9:G9"/>
    <mergeCell ref="B13:B15"/>
    <mergeCell ref="C13:C15"/>
    <mergeCell ref="D13:F13"/>
    <mergeCell ref="G13:I13"/>
    <mergeCell ref="B7:C7"/>
    <mergeCell ref="B8:C8"/>
    <mergeCell ref="H15:I15"/>
    <mergeCell ref="B2:E2"/>
    <mergeCell ref="F2:G2"/>
    <mergeCell ref="I2:AE2"/>
    <mergeCell ref="AC4:AE4"/>
    <mergeCell ref="AD3:AE3"/>
    <mergeCell ref="B4:G4"/>
    <mergeCell ref="I4:L4"/>
    <mergeCell ref="N4:O4"/>
    <mergeCell ref="J191:J195"/>
    <mergeCell ref="J237:K237"/>
    <mergeCell ref="J233:L233"/>
    <mergeCell ref="G230:L230"/>
    <mergeCell ref="G224:H224"/>
    <mergeCell ref="G219:H221"/>
    <mergeCell ref="B218:L218"/>
    <mergeCell ref="G223:H223"/>
    <mergeCell ref="G235:L235"/>
    <mergeCell ref="J234:L234"/>
    <mergeCell ref="I227:I228"/>
    <mergeCell ref="J228:K228"/>
    <mergeCell ref="J225:K225"/>
    <mergeCell ref="G225:H225"/>
    <mergeCell ref="G232:L232"/>
    <mergeCell ref="J196:L196"/>
    <mergeCell ref="E243:J243"/>
    <mergeCell ref="G241:L241"/>
    <mergeCell ref="G239:L239"/>
    <mergeCell ref="G240:L240"/>
    <mergeCell ref="K243:M243"/>
    <mergeCell ref="G231:L231"/>
    <mergeCell ref="G233:I233"/>
    <mergeCell ref="G234:I234"/>
    <mergeCell ref="L237:M237"/>
    <mergeCell ref="G237:I237"/>
    <mergeCell ref="I184:L184"/>
    <mergeCell ref="B206:D207"/>
    <mergeCell ref="J219:K221"/>
    <mergeCell ref="C219:C221"/>
    <mergeCell ref="B208:D211"/>
    <mergeCell ref="B212:D212"/>
    <mergeCell ref="B214:E214"/>
    <mergeCell ref="F200:H200"/>
    <mergeCell ref="K188:L195"/>
    <mergeCell ref="E185:F185"/>
    <mergeCell ref="I183:L183"/>
    <mergeCell ref="E182:H182"/>
    <mergeCell ref="F104:G104"/>
    <mergeCell ref="K163:L163"/>
    <mergeCell ref="G164:H164"/>
    <mergeCell ref="K152:L152"/>
    <mergeCell ref="H141:I143"/>
    <mergeCell ref="I145:L146"/>
    <mergeCell ref="C154:F154"/>
    <mergeCell ref="J105:O105"/>
    <mergeCell ref="F106:G106"/>
    <mergeCell ref="V93:W93"/>
    <mergeCell ref="Q93:U93"/>
    <mergeCell ref="I182:L182"/>
    <mergeCell ref="C96:F96"/>
    <mergeCell ref="P96:Q96"/>
    <mergeCell ref="S96:T96"/>
    <mergeCell ref="C97:F97"/>
    <mergeCell ref="H96:M96"/>
    <mergeCell ref="C98:F98"/>
    <mergeCell ref="AC84:AE86"/>
    <mergeCell ref="E180:L180"/>
    <mergeCell ref="C172:E172"/>
    <mergeCell ref="E179:H179"/>
    <mergeCell ref="I179:L179"/>
    <mergeCell ref="J176:L176"/>
    <mergeCell ref="F102:G102"/>
    <mergeCell ref="E178:L178"/>
    <mergeCell ref="C156:F156"/>
    <mergeCell ref="C108:E108"/>
    <mergeCell ref="B187:J187"/>
    <mergeCell ref="F188:J188"/>
    <mergeCell ref="G222:H222"/>
    <mergeCell ref="F189:J190"/>
    <mergeCell ref="A197:M198"/>
    <mergeCell ref="B199:D199"/>
    <mergeCell ref="I191:I195"/>
    <mergeCell ref="F210:G210"/>
    <mergeCell ref="F214:I214"/>
    <mergeCell ref="K187:L187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IF([1]Employee!$D$258&gt;0,[1]Employee!$D$258,"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IF([1]Employee!$D$249&gt;0,[1]Employee!$D$249," ")</f>
        <v xml:space="preserve"> </v>
      </c>
      <c r="J4" s="443"/>
      <c r="K4" s="443"/>
      <c r="L4" s="443"/>
      <c r="M4" s="9"/>
      <c r="N4" s="342" t="str">
        <f>IF([1]Employee!$M$249&gt;0,[1]Employee!$M$249," ")</f>
        <v xml:space="preserve"> </v>
      </c>
      <c r="O4" s="343"/>
      <c r="P4" s="15"/>
      <c r="Q4" s="15"/>
      <c r="R4" s="10"/>
      <c r="S4" s="10"/>
      <c r="T4" s="16">
        <f>[1]Employee!$D$263</f>
        <v>10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IF([1]Employee!$D$260&gt;0,[1]Employee!$D$260,"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IF([1]Employee!$D$250&gt;0,[1]Employee!$D$250," ")</f>
        <v xml:space="preserve"> </v>
      </c>
      <c r="J6" s="442"/>
      <c r="K6" s="442"/>
      <c r="L6" s="442"/>
      <c r="M6" s="8"/>
      <c r="N6" s="399" t="str">
        <f>IF([1]Employee!$M$251&gt;0,[1]Employee!$M$251," ")</f>
        <v xml:space="preserve"> </v>
      </c>
      <c r="O6" s="536"/>
      <c r="P6" s="15"/>
      <c r="Q6" s="15"/>
      <c r="R6" s="10"/>
      <c r="S6" s="24" t="str">
        <f>IF([1]Employee!$D$256&gt;0,[1]Employee!$D$256,"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IF([1]Employee!$M$261&gt;0,[1]Employee!$M$261," ")</f>
        <v xml:space="preserve"> </v>
      </c>
      <c r="Z6" s="214" t="str">
        <f>IF([1]Employee!$M$261&gt;0,[1]Employee!$O$261," ")</f>
        <v xml:space="preserve"> </v>
      </c>
      <c r="AA6" s="27" t="str">
        <f>IF([1]Employee!$M$261&gt;0,[1]Employee!$S$261,"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IF([1]Employee!$M$262&gt;0,[1]Employee!$M$262," ")</f>
        <v xml:space="preserve"> </v>
      </c>
      <c r="Z7" s="214" t="str">
        <f>IF([1]Employee!$M$262&gt;0,[1]Employee!$O$262," ")</f>
        <v xml:space="preserve"> </v>
      </c>
      <c r="AA7" s="27" t="str">
        <f>IF([1]Employee!$M$262&gt;0,[1]Employee!$S$262,"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IF([1]Employee!$M$263&gt;0,[1]Employee!$M$263," ")</f>
        <v xml:space="preserve"> </v>
      </c>
      <c r="Z8" s="214" t="str">
        <f>IF([1]Employee!$M$263&gt;0,[1]Employee!$O$263," ")</f>
        <v xml:space="preserve"> </v>
      </c>
      <c r="AA8" s="27" t="str">
        <f>IF([1]Employee!$M$263&gt;0,[1]Employee!$S$263,"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IF([1]Employee!$M$264&gt;0,[1]Employee!$M$264," ")</f>
        <v xml:space="preserve"> </v>
      </c>
      <c r="Z9" s="214" t="str">
        <f>IF([1]Employee!$M$264&gt;0,[1]Employee!$O$264," ")</f>
        <v xml:space="preserve"> </v>
      </c>
      <c r="AA9" s="27" t="str">
        <f>IF([1]Employee!$M$264&gt;0,[1]Employee!$S$264,"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IF([1]Employee!$O$268="Y","Y","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IF([1]Employee!$D$262=" "," ",IF([1]Employee!$D$262="m"," ",IF([1]Apr08!$M$20=" "," ",IF([1]Apr08!$M$20&gt;(D7-0.01),D7," "))))</f>
        <v xml:space="preserve"> </v>
      </c>
      <c r="E16" s="1" t="str">
        <f>IF(D16=" "," ",IF([1]Apr08!$M$20&gt;=F7,E7,[1]Apr08!$M$20-D7))</f>
        <v xml:space="preserve"> </v>
      </c>
      <c r="F16" s="1" t="str">
        <f>IF(D16=" "," ",IF(E16&lt;E7," ",[1]Apr08!$M$20-F7))</f>
        <v xml:space="preserve"> </v>
      </c>
      <c r="G16" s="1" t="str">
        <f>IF(D16=" "," ",[1]Apr08!$O$20+[1]Apr08!$T$20)</f>
        <v xml:space="preserve"> </v>
      </c>
      <c r="H16" s="482" t="str">
        <f>IF(D16=" "," ",[1]Apr08!$O$20)</f>
        <v xml:space="preserve"> </v>
      </c>
      <c r="I16" s="482"/>
      <c r="J16" s="463"/>
      <c r="K16" s="4" t="str">
        <f>IF([1]Apr08!$G$20="SSP",[1]Apr08!$H$20," ")</f>
        <v xml:space="preserve"> </v>
      </c>
      <c r="L16" s="4" t="str">
        <f>IF([1]Apr08!$G$20="SMP",[1]Apr08!$H$20," ")</f>
        <v xml:space="preserve"> </v>
      </c>
      <c r="M16" s="459" t="str">
        <f>IF([1]Apr08!$G$20="SPP",[1]Apr08!$H$20," ")</f>
        <v xml:space="preserve"> </v>
      </c>
      <c r="N16" s="331"/>
      <c r="O16" s="4" t="str">
        <f>IF([1]Apr08!$G$20="SAP",[1]Apr08!$H$20," ")</f>
        <v xml:space="preserve"> </v>
      </c>
      <c r="P16" s="463"/>
      <c r="Q16" s="1" t="str">
        <f>IF([1]Apr08!$P$20=0," ",[1]Apr08!$P$20)</f>
        <v xml:space="preserve"> </v>
      </c>
      <c r="R16" s="463"/>
      <c r="S16" s="1" t="str">
        <f>IF([1]Apr08!$M$20&gt;0,[1]Apr08!$M$20," ")</f>
        <v xml:space="preserve"> </v>
      </c>
      <c r="T16" s="1" t="str">
        <f>IF(S16=" "," ",IF([1]Employee!$O$258="W1"," ",IF([1]Employee!$O$258="M1"," ",IF([1]Apr08!$V$20&gt;0,[1]Apr08!$V$20," "))))</f>
        <v xml:space="preserve"> </v>
      </c>
      <c r="U16" s="482" t="str">
        <f>IF(T16=" "," ",IF([1]Employee!$O$258="W1",[1]Apr08!$AK$20,[1]Apr08!$AE$20))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",IF([1]Employee!$O$258="W1"," ",[1]Apr08!$W$20-0))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",IF([1]Apr08!$C$20=" "," ",[1]Apr08!$C$20))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IF([1]Employee!$D$262=" "," ",IF([1]Employee!$D$262="m"," ",IF([1]Apr08!$M$35=" "," ",IF([1]Apr08!$M$35&gt;(D7-0.01),D7," "))))</f>
        <v xml:space="preserve"> </v>
      </c>
      <c r="E17" s="1" t="str">
        <f>IF(D17=" "," ",IF([1]Apr08!$M$35&gt;=F7,E7,[1]Apr08!$M$35-D7))</f>
        <v xml:space="preserve"> </v>
      </c>
      <c r="F17" s="1" t="str">
        <f>IF(D17=" "," ",IF(E17&lt;E7," ",[1]Apr08!$M$35-F7))</f>
        <v xml:space="preserve"> </v>
      </c>
      <c r="G17" s="1" t="str">
        <f>IF(D17=" "," ",[1]Apr08!$O$35+[1]Apr08!$T$35)</f>
        <v xml:space="preserve"> </v>
      </c>
      <c r="H17" s="454" t="str">
        <f>IF(D17=" "," ",[1]Apr08!$O$35)</f>
        <v xml:space="preserve"> </v>
      </c>
      <c r="I17" s="454"/>
      <c r="J17" s="463"/>
      <c r="K17" s="4" t="str">
        <f>IF([1]Apr08!$G$35="SSP",[1]Apr08!$H$35," ")</f>
        <v xml:space="preserve"> </v>
      </c>
      <c r="L17" s="4" t="str">
        <f>IF([1]Apr08!$G$35="SMP",[1]Apr08!$H$35," ")</f>
        <v xml:space="preserve"> </v>
      </c>
      <c r="M17" s="459" t="str">
        <f>IF([1]Apr08!$G$35="SPP",[1]Apr08!$H$35," ")</f>
        <v xml:space="preserve"> </v>
      </c>
      <c r="N17" s="459"/>
      <c r="O17" s="4" t="str">
        <f>IF([1]Apr08!$G$35="SAP",[1]Apr08!$H$35," ")</f>
        <v xml:space="preserve"> </v>
      </c>
      <c r="P17" s="463"/>
      <c r="Q17" s="1" t="str">
        <f>IF([1]Apr08!$P$35=0," ",[1]Apr08!$P$35)</f>
        <v xml:space="preserve"> </v>
      </c>
      <c r="R17" s="463"/>
      <c r="S17" s="1" t="str">
        <f>IF([1]Apr08!$M$35&gt;0,[1]Apr08!$M$35," ")</f>
        <v xml:space="preserve"> </v>
      </c>
      <c r="T17" s="1" t="str">
        <f>IF(S17=" "," ",IF([1]Employee!$O$258="W1"," ",IF([1]Employee!$O$258="M1"," ",IF([1]Apr08!$V$35&gt;0,[1]Apr08!$V$35," "))))</f>
        <v xml:space="preserve"> </v>
      </c>
      <c r="U17" s="459" t="str">
        <f>IF(T17=" "," ",IF([1]Employee!$O$258="W1",[1]Apr08!$AK$35,[1]Apr08!$AE$35))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",IF([1]Employee!$O$258="W1"," ",[1]Apr08!$W$35-[1]Apr08!$W$20))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",IF([1]Apr08!$C$35=" "," ",[1]Apr08!$C$35))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IF([1]Employee!$D$262=" "," ",IF([1]Employee!$D$262="m"," ",IF([1]Apr08!$M$50=" "," ",IF([1]Apr08!$M$50&gt;(D7-0.01),D7," "))))</f>
        <v xml:space="preserve"> </v>
      </c>
      <c r="E18" s="1" t="str">
        <f>IF(D18=" "," ",IF([1]Apr08!$M$50&gt;=F7,E7,[1]Apr08!$M$50-D7))</f>
        <v xml:space="preserve"> </v>
      </c>
      <c r="F18" s="1" t="str">
        <f>IF(D18=" "," ",IF(E18&lt;E7," ",[1]Apr08!$M$50-F7))</f>
        <v xml:space="preserve"> </v>
      </c>
      <c r="G18" s="1" t="str">
        <f>IF(D18=" "," ",[1]Apr08!$O$50+[1]Apr08!$T$50)</f>
        <v xml:space="preserve"> </v>
      </c>
      <c r="H18" s="454" t="str">
        <f>IF(D18=" "," ",[1]Apr08!$O$50)</f>
        <v xml:space="preserve"> </v>
      </c>
      <c r="I18" s="454"/>
      <c r="J18" s="463"/>
      <c r="K18" s="4" t="str">
        <f>IF([1]Apr08!$G$50="SSP",[1]Apr08!$H$50," ")</f>
        <v xml:space="preserve"> </v>
      </c>
      <c r="L18" s="4" t="str">
        <f>IF([1]Apr08!$G$50="SMP",[1]Apr08!$H$50," ")</f>
        <v xml:space="preserve"> </v>
      </c>
      <c r="M18" s="459" t="str">
        <f>IF([1]Apr08!$G$50="SPP",[1]Apr08!$H$50," ")</f>
        <v xml:space="preserve"> </v>
      </c>
      <c r="N18" s="459"/>
      <c r="O18" s="4" t="str">
        <f>IF([1]Apr08!$G$50="SAP",[1]Apr08!$H$50," ")</f>
        <v xml:space="preserve"> </v>
      </c>
      <c r="P18" s="463"/>
      <c r="Q18" s="1" t="str">
        <f>IF([1]Apr08!$P$50=0," ",[1]Apr08!$P$50)</f>
        <v xml:space="preserve"> </v>
      </c>
      <c r="R18" s="463"/>
      <c r="S18" s="1" t="str">
        <f>IF([1]Apr08!$M$50&gt;0,[1]Apr08!$M$50," ")</f>
        <v xml:space="preserve"> </v>
      </c>
      <c r="T18" s="1" t="str">
        <f>IF(S18=" "," ",IF([1]Employee!$O$258="W1"," ",IF([1]Employee!$O$258="M1"," ",IF([1]Apr08!$V$50&gt;0,[1]Apr08!$V$50," "))))</f>
        <v xml:space="preserve"> </v>
      </c>
      <c r="U18" s="459" t="str">
        <f>IF(T18=" "," ",IF([1]Employee!$O$258="W1",[1]Apr08!$AK$50,[1]Apr08!$AE$50))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",IF([1]Employee!$O$258="W1"," ",[1]Apr08!$W$50-[1]Apr08!$W$35))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",IF([1]Apr08!$C$50=" "," ",[1]Apr08!$C$50))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IF([1]Employee!$D$262=" "," ",IF([1]Employee!$D$262="m"," ",IF([1]Apr08!$M$65=" "," ",IF([1]Apr08!$M$65&gt;(D7-0.01),D7," "))))</f>
        <v xml:space="preserve"> </v>
      </c>
      <c r="E19" s="1" t="str">
        <f>IF(D19=" "," ",IF([1]Apr08!$M$65&gt;=F7,E7,[1]Apr08!$M$65-D7))</f>
        <v xml:space="preserve"> </v>
      </c>
      <c r="F19" s="1" t="str">
        <f>IF(D19=" "," ",IF(E19&lt;E7," ",[1]Apr08!$M$65-F7))</f>
        <v xml:space="preserve"> </v>
      </c>
      <c r="G19" s="1" t="str">
        <f>IF(D19=" "," ",[1]Apr08!$O$65+[1]Apr08!$T$65)</f>
        <v xml:space="preserve"> </v>
      </c>
      <c r="H19" s="454" t="str">
        <f>IF(D19=" "," ",[1]Apr08!$O$65)</f>
        <v xml:space="preserve"> </v>
      </c>
      <c r="I19" s="454"/>
      <c r="J19" s="463"/>
      <c r="K19" s="4" t="str">
        <f>IF([1]Apr08!$G$65="SSP",[1]Apr08!$H$65," ")</f>
        <v xml:space="preserve"> </v>
      </c>
      <c r="L19" s="4" t="str">
        <f>IF([1]Apr08!$G$65="SMP",[1]Apr08!$H$65," ")</f>
        <v xml:space="preserve"> </v>
      </c>
      <c r="M19" s="459" t="str">
        <f>IF([1]Apr08!$G$65="SPP",[1]Apr08!$H$65," ")</f>
        <v xml:space="preserve"> </v>
      </c>
      <c r="N19" s="459"/>
      <c r="O19" s="4" t="str">
        <f>IF([1]Apr08!$G$65="SAP",[1]Apr08!$H$65," ")</f>
        <v xml:space="preserve"> </v>
      </c>
      <c r="P19" s="463"/>
      <c r="Q19" s="1" t="str">
        <f>IF([1]Apr08!$P$65=0," ",[1]Apr08!$P$65)</f>
        <v xml:space="preserve"> </v>
      </c>
      <c r="R19" s="463"/>
      <c r="S19" s="1" t="str">
        <f>IF([1]Apr08!$M$65&gt;0,[1]Apr08!$M$65," ")</f>
        <v xml:space="preserve"> </v>
      </c>
      <c r="T19" s="1" t="str">
        <f>IF(S19=" "," ",IF([1]Employee!$O$258="W1"," ",IF([1]Employee!$O$258="M1"," ",IF([1]Apr08!$V$65&gt;0,[1]Apr08!$V$65," "))))</f>
        <v xml:space="preserve"> </v>
      </c>
      <c r="U19" s="459" t="str">
        <f>IF(T19=" "," ",IF([1]Employee!$O$258="W1",[1]Apr08!$AK$65,[1]Apr08!$AE$65))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",IF([1]Employee!$O$258="W1"," ",[1]Apr08!$W$65-[1]Apr08!$W$50))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",IF([1]Apr08!$C$65=" "," ",[1]Apr08!$C$65))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IF([1]Employee!$D$262=" "," ",IF([1]Employee!$D$262="w"," ",IF([1]Apr08!$M$80=" "," ",IF([1]Apr08!$M$80&gt;(D8-0.01),D8," "))))</f>
        <v xml:space="preserve"> </v>
      </c>
      <c r="E20" s="62" t="str">
        <f>IF(D20=" "," ",IF([1]Apr08!$M$80&gt;=F8,E8,[1]Apr08!$M$80-D8))</f>
        <v xml:space="preserve"> </v>
      </c>
      <c r="F20" s="62" t="str">
        <f>IF(D20=" "," ",IF(E20&lt;E8," ",[1]Apr08!$M$80-F8))</f>
        <v xml:space="preserve"> </v>
      </c>
      <c r="G20" s="62" t="str">
        <f>IF(D20=" "," ",[1]Apr08!$O$80+[1]Apr08!$T$80)</f>
        <v xml:space="preserve"> </v>
      </c>
      <c r="H20" s="453" t="str">
        <f>IF(D20=" "," ",[1]Apr08!$O$80)</f>
        <v xml:space="preserve"> </v>
      </c>
      <c r="I20" s="453"/>
      <c r="J20" s="463"/>
      <c r="K20" s="62" t="str">
        <f>IF([1]Apr08!$G$80="SSP",[1]Apr08!$H$80," ")</f>
        <v xml:space="preserve"> </v>
      </c>
      <c r="L20" s="62" t="str">
        <f>IF([1]Apr08!$G$80="SMP",[1]Apr08!$H$80," ")</f>
        <v xml:space="preserve"> </v>
      </c>
      <c r="M20" s="453" t="str">
        <f>IF([1]Apr08!$G$80="SPP",[1]Apr08!$H$80," ")</f>
        <v xml:space="preserve"> </v>
      </c>
      <c r="N20" s="453"/>
      <c r="O20" s="62" t="str">
        <f>IF([1]Apr08!$G$80="SAP",[1]Apr08!$H$80," ")</f>
        <v xml:space="preserve"> </v>
      </c>
      <c r="P20" s="463"/>
      <c r="Q20" s="62" t="str">
        <f>IF([1]Apr08!$P$80=0," ",[1]Apr08!$P$80)</f>
        <v xml:space="preserve"> </v>
      </c>
      <c r="R20" s="463"/>
      <c r="S20" s="62" t="str">
        <f>IF([1]Apr08!$M$80&gt;0,[1]Apr08!$M$80," ")</f>
        <v xml:space="preserve"> </v>
      </c>
      <c r="T20" s="62" t="str">
        <f>IF(S20=" "," ",IF([1]Employee!$O$258="W1"," ",IF([1]Employee!$O$258="M1"," ",IF([1]Apr08!$V$80&gt;0,[1]Apr08!$V$80," "))))</f>
        <v xml:space="preserve"> </v>
      </c>
      <c r="U20" s="453" t="str">
        <f>IF(T20=" "," ",IF([1]Employee!$O$258="M1",[1]Apr08!$AK$80,[1]Apr08!$AE$80))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",IF([1]Employee!$O$258="M1"," ",[1]Apr08!$W$80-0))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",IF([1]Apr08!$C$80=" "," ",[1]Apr08!$C$80))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IF([1]Employee!$D$262=" "," ",IF([1]Employee!$D$262="m"," ",IF([1]May08!$M$20=" "," ",IF([1]May08!$M$20&gt;(D7-0.01),D7," "))))</f>
        <v xml:space="preserve"> </v>
      </c>
      <c r="E21" s="1" t="str">
        <f>IF(D21=" "," ",IF([1]May08!$M$20&gt;=F7,E7,[1]May08!$M$20-D7))</f>
        <v xml:space="preserve"> </v>
      </c>
      <c r="F21" s="1" t="str">
        <f>IF(D21=" "," ",IF(E21&lt;E7," ",[1]May08!$M$20-F7))</f>
        <v xml:space="preserve"> </v>
      </c>
      <c r="G21" s="1" t="str">
        <f>IF(D21=" "," ",[1]May08!$O$20+[1]May08!$T$20)</f>
        <v xml:space="preserve"> </v>
      </c>
      <c r="H21" s="459" t="str">
        <f>IF(D21=" "," ",[1]May08!$O$20)</f>
        <v xml:space="preserve"> </v>
      </c>
      <c r="I21" s="459"/>
      <c r="J21" s="463"/>
      <c r="K21" s="1" t="str">
        <f>IF([1]May08!$G$20="SSP",[1]May08!$H$20," ")</f>
        <v xml:space="preserve"> </v>
      </c>
      <c r="L21" s="1" t="str">
        <f>IF([1]May08!$G$20="SMP",[1]May08!$H$20," ")</f>
        <v xml:space="preserve"> </v>
      </c>
      <c r="M21" s="710" t="str">
        <f>IF([1]May08!$G$20="SPP",[1]May08!$H$20," ")</f>
        <v xml:space="preserve"> </v>
      </c>
      <c r="N21" s="710"/>
      <c r="O21" s="1" t="str">
        <f>IF([1]May08!$G$20="SAP",[1]May08!$H$20," ")</f>
        <v xml:space="preserve"> </v>
      </c>
      <c r="P21" s="463"/>
      <c r="Q21" s="1" t="str">
        <f>IF([1]May08!$P$20=0," ",[1]May08!$P$20)</f>
        <v xml:space="preserve"> </v>
      </c>
      <c r="R21" s="463"/>
      <c r="S21" s="1" t="str">
        <f>IF([1]May08!$M$20&gt;0,[1]May08!$M$20," ")</f>
        <v xml:space="preserve"> </v>
      </c>
      <c r="T21" s="1" t="str">
        <f>IF(S21=" "," ",IF([1]Employee!$O$258="W1"," ",IF([1]Employee!$O$258="M1"," ",IF([1]May08!$V$20&gt;0,[1]May08!$V$20," "))))</f>
        <v xml:space="preserve"> </v>
      </c>
      <c r="U21" s="459" t="str">
        <f>IF(T21=" "," ",IF([1]Employee!$O$258="W1",[1]May08!$AK$20,[1]May08!$AE$20))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",IF([1]Employee!$O$258="W1"," ",[1]May08!$W$20-[1]Apr08!$W$65))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",IF([1]May08!$C$20=" "," ",[1]May08!$C$20))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IF([1]Employee!$D$262=" "," ",IF([1]Employee!$D$262="m"," ",IF([1]May08!$M$35=" "," ",IF([1]May08!$M$35&gt;(D7-0.01),D7," "))))</f>
        <v xml:space="preserve"> </v>
      </c>
      <c r="E22" s="1" t="str">
        <f>IF(D22=" "," ",IF([1]May08!$M$35&gt;=F7,E7,[1]May08!$M$35-D7))</f>
        <v xml:space="preserve"> </v>
      </c>
      <c r="F22" s="1" t="str">
        <f>IF(D22=" "," ",IF(E22&lt;E7," ",[1]May08!$M$35-F7))</f>
        <v xml:space="preserve"> </v>
      </c>
      <c r="G22" s="1" t="str">
        <f>IF(D22=" "," ",[1]May08!$O$35+[1]May08!$T$35)</f>
        <v xml:space="preserve"> </v>
      </c>
      <c r="H22" s="454" t="str">
        <f>IF(D22=" "," ",[1]May08!$O$35)</f>
        <v xml:space="preserve"> </v>
      </c>
      <c r="I22" s="454"/>
      <c r="J22" s="463"/>
      <c r="K22" s="4" t="str">
        <f>IF([1]May08!$G$35="SSP",[1]May08!$H$35," ")</f>
        <v xml:space="preserve"> </v>
      </c>
      <c r="L22" s="4" t="str">
        <f>IF([1]May08!$G$35="SMP",[1]May08!$H$35," ")</f>
        <v xml:space="preserve"> </v>
      </c>
      <c r="M22" s="459" t="str">
        <f>IF([1]May08!$G$35="SPP",[1]May08!$H$35," ")</f>
        <v xml:space="preserve"> </v>
      </c>
      <c r="N22" s="459"/>
      <c r="O22" s="4" t="str">
        <f>IF([1]May08!$G$35="SAP",[1]May08!$H$35," ")</f>
        <v xml:space="preserve"> </v>
      </c>
      <c r="P22" s="463"/>
      <c r="Q22" s="1" t="str">
        <f>IF([1]May08!$P$35=0," ",[1]May08!$P$35)</f>
        <v xml:space="preserve"> </v>
      </c>
      <c r="R22" s="463"/>
      <c r="S22" s="1" t="str">
        <f>IF([1]May08!$M$35&gt;0,[1]May08!$M$35," ")</f>
        <v xml:space="preserve"> </v>
      </c>
      <c r="T22" s="1" t="str">
        <f>IF(S22=" "," ",IF([1]Employee!$O$258="W1"," ",IF([1]Employee!$O$258="M1"," ",IF([1]May08!$V$35&gt;0,[1]May08!$V$35," "))))</f>
        <v xml:space="preserve"> </v>
      </c>
      <c r="U22" s="459" t="str">
        <f>IF(T22=" "," ",IF([1]Employee!$O$258="W1",[1]May08!$AK$35,[1]May08!$AE$35))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",IF([1]Employee!$O$258="W1"," ",[1]May08!$W$35-[1]May08!$W$20))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",IF([1]May08!$C$35=" "," ",[1]May08!$C$35))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IF([1]Employee!$D$262=" "," ",IF([1]Employee!$D$262="m"," ",IF([1]May08!$M$50=" "," ",IF([1]May08!$M$50&gt;(D7-0.01),D7," "))))</f>
        <v xml:space="preserve"> </v>
      </c>
      <c r="E23" s="1" t="str">
        <f>IF(D23=" "," ",IF([1]May08!$M$50&gt;=F7,E7,[1]May08!$M$50-D7))</f>
        <v xml:space="preserve"> </v>
      </c>
      <c r="F23" s="1" t="str">
        <f>IF(D23=" "," ",IF(E23&lt;E7," ",[1]May08!$M$50-F7))</f>
        <v xml:space="preserve"> </v>
      </c>
      <c r="G23" s="1" t="str">
        <f>IF(D23=" "," ",[1]May08!$O$50+[1]May08!$T$50)</f>
        <v xml:space="preserve"> </v>
      </c>
      <c r="H23" s="454" t="str">
        <f>IF(D23=" "," ",[1]May08!$O$50)</f>
        <v xml:space="preserve"> </v>
      </c>
      <c r="I23" s="454"/>
      <c r="J23" s="463"/>
      <c r="K23" s="4" t="str">
        <f>IF([1]May08!$G$50="SSP",[1]May08!$H$50," ")</f>
        <v xml:space="preserve"> </v>
      </c>
      <c r="L23" s="4" t="str">
        <f>IF([1]May08!$G$50="SMP",[1]May08!$H$50," ")</f>
        <v xml:space="preserve"> </v>
      </c>
      <c r="M23" s="459" t="str">
        <f>IF([1]May08!$G$50="SPP",[1]May08!$H$50," ")</f>
        <v xml:space="preserve"> </v>
      </c>
      <c r="N23" s="459"/>
      <c r="O23" s="4" t="str">
        <f>IF([1]May08!$G$50="SAP",[1]May08!$H$50," ")</f>
        <v xml:space="preserve"> </v>
      </c>
      <c r="P23" s="463"/>
      <c r="Q23" s="1" t="str">
        <f>IF([1]May08!$P$50=0," ",[1]May08!$P$50)</f>
        <v xml:space="preserve"> </v>
      </c>
      <c r="R23" s="463"/>
      <c r="S23" s="1" t="str">
        <f>IF([1]May08!$M$50&gt;0,[1]May08!$M$50," ")</f>
        <v xml:space="preserve"> </v>
      </c>
      <c r="T23" s="1" t="str">
        <f>IF(S23=" "," ",IF([1]Employee!$O$258="W1"," ",IF([1]Employee!$O$258="M1"," ",IF([1]May08!$V$50&gt;0,[1]May08!$V$50," "))))</f>
        <v xml:space="preserve"> </v>
      </c>
      <c r="U23" s="459" t="str">
        <f>IF(T23=" "," ",IF([1]Employee!$O$258="W1",[1]May08!$AK$50,[1]May08!$AE$50))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",IF([1]Employee!$O$258="W1"," ",[1]May08!$W$50-[1]May08!$W$35))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",IF([1]May08!$C$50=" "," ",[1]May08!$C$50))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IF([1]Employee!$D$262=" "," ",IF([1]Employee!$D$262="m"," ",IF([1]May08!$M$65=" "," ",IF([1]May08!$M$65&gt;(D7-0.01),D7," "))))</f>
        <v xml:space="preserve"> </v>
      </c>
      <c r="E24" s="1" t="str">
        <f>IF(D24=" "," ",IF([1]May08!$M$65&gt;=F7,E7,[1]May08!$M$65-D7))</f>
        <v xml:space="preserve"> </v>
      </c>
      <c r="F24" s="1" t="str">
        <f>IF(D24=" "," ",IF(E24&lt;E7," ",[1]May08!$M$65-F7))</f>
        <v xml:space="preserve"> </v>
      </c>
      <c r="G24" s="1" t="str">
        <f>IF(D24=" "," ",[1]May08!$O$65+[1]May08!$T$65)</f>
        <v xml:space="preserve"> </v>
      </c>
      <c r="H24" s="454" t="str">
        <f>IF(D24=" "," ",[1]May08!$O$65)</f>
        <v xml:space="preserve"> </v>
      </c>
      <c r="I24" s="454"/>
      <c r="J24" s="463"/>
      <c r="K24" s="4" t="str">
        <f>IF([1]May08!$G$65="SSP",[1]May08!$H$65," ")</f>
        <v xml:space="preserve"> </v>
      </c>
      <c r="L24" s="4" t="str">
        <f>IF([1]May08!$G$65="SMP",[1]May08!$H$65," ")</f>
        <v xml:space="preserve"> </v>
      </c>
      <c r="M24" s="459" t="str">
        <f>IF([1]May08!$G$65="SPP",[1]May08!$H$65," ")</f>
        <v xml:space="preserve"> </v>
      </c>
      <c r="N24" s="459"/>
      <c r="O24" s="4" t="str">
        <f>IF([1]May08!$G$65="SAP",[1]May08!$H$65," ")</f>
        <v xml:space="preserve"> </v>
      </c>
      <c r="P24" s="463"/>
      <c r="Q24" s="1" t="str">
        <f>IF([1]May08!$P$65=0," ",[1]May08!$P$65)</f>
        <v xml:space="preserve"> </v>
      </c>
      <c r="R24" s="463"/>
      <c r="S24" s="1" t="str">
        <f>IF([1]May08!$M$65&gt;0,[1]May08!$M$65," ")</f>
        <v xml:space="preserve"> </v>
      </c>
      <c r="T24" s="1" t="str">
        <f>IF(S24=" "," ",IF([1]Employee!$O$258="W1"," ",IF([1]Employee!$O$258="M1"," ",IF([1]May08!$V$65&gt;0,[1]May08!$V$65," "))))</f>
        <v xml:space="preserve"> </v>
      </c>
      <c r="U24" s="459" t="str">
        <f>IF(T24=" "," ",IF([1]Employee!$O$258="W1",[1]May08!$AK$65,[1]May08!$AE$65))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",IF([1]Employee!$O$258="W1"," ",[1]May08!$W$65-[1]May08!$W$50))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",IF([1]May08!$C$65=" "," ",[1]May08!$C$65))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IF([1]Employee!$D$262=" "," ",IF([1]Employee!$D$262="w"," ",IF([1]May08!$M$80=" "," ",IF([1]May08!$M$80&gt;(D8-0.01),D8," "))))</f>
        <v xml:space="preserve"> </v>
      </c>
      <c r="E25" s="62" t="str">
        <f>IF(D25=" "," ",IF([1]May08!$M$80&gt;=F8,E8,[1]May08!$M$80-D8))</f>
        <v xml:space="preserve"> </v>
      </c>
      <c r="F25" s="62" t="str">
        <f>IF(D25=" "," ",IF(E25&lt;E8," ",[1]May08!$M$80-F8))</f>
        <v xml:space="preserve"> </v>
      </c>
      <c r="G25" s="62" t="str">
        <f>IF(D25=" "," ",[1]May08!$O$80+[1]May08!$T$80)</f>
        <v xml:space="preserve"> </v>
      </c>
      <c r="H25" s="453" t="str">
        <f>IF(D25=" "," ",[1]May08!$O$80)</f>
        <v xml:space="preserve"> </v>
      </c>
      <c r="I25" s="453"/>
      <c r="J25" s="463"/>
      <c r="K25" s="62" t="str">
        <f>IF([1]May08!$G$80="SSP",[1]May08!$H$80," ")</f>
        <v xml:space="preserve"> </v>
      </c>
      <c r="L25" s="62" t="str">
        <f>IF([1]May08!$G$80="SMP",[1]May08!$H$80," ")</f>
        <v xml:space="preserve"> </v>
      </c>
      <c r="M25" s="453" t="str">
        <f>IF([1]May08!$G$80="SPP",[1]May08!$H$80," ")</f>
        <v xml:space="preserve"> </v>
      </c>
      <c r="N25" s="453"/>
      <c r="O25" s="62" t="str">
        <f>IF([1]May08!$G$80="SAP",[1]May08!$H$80," ")</f>
        <v xml:space="preserve"> </v>
      </c>
      <c r="P25" s="463"/>
      <c r="Q25" s="62" t="str">
        <f>IF([1]May08!$P$80=0," ",[1]May08!$P$80)</f>
        <v xml:space="preserve"> </v>
      </c>
      <c r="R25" s="463"/>
      <c r="S25" s="62" t="str">
        <f>IF([1]May08!$M$80&gt;0,[1]May08!$M$80," ")</f>
        <v xml:space="preserve"> </v>
      </c>
      <c r="T25" s="62" t="str">
        <f>IF(S25=" "," ",IF([1]Employee!$O$258="W1"," ",IF([1]Employee!$O$258="M1"," ",IF([1]May08!$V$80&gt;0,[1]May08!$V$80," "))))</f>
        <v xml:space="preserve"> </v>
      </c>
      <c r="U25" s="453" t="str">
        <f>IF(T25=" "," ",IF([1]Employee!$O$258="M1",[1]May08!$AK$80,[1]May08!$AE$80))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",IF([1]Employee!$O$258="M1"," ",[1]May08!$W$80-[1]Apr08!$W$80))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",IF([1]May08!$C$80=" "," ",[1]May08!$C$80))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IF([1]Employee!$D$262=" "," ",IF([1]Employee!$D$262="m"," ",IF([1]Jun08!$M$20=" "," ",IF([1]Jun08!$M$20&gt;(D7-0.01),D7," "))))</f>
        <v xml:space="preserve"> </v>
      </c>
      <c r="E26" s="1" t="str">
        <f>IF(D26=" "," ",IF([1]Jun08!$M$20&gt;=F7,E7,[1]Jun08!$M$20-D7))</f>
        <v xml:space="preserve"> </v>
      </c>
      <c r="F26" s="1" t="str">
        <f>IF(D26=" "," ",IF(E26&lt;E7," ",[1]Jun08!$M$20-F7))</f>
        <v xml:space="preserve"> </v>
      </c>
      <c r="G26" s="1" t="str">
        <f>IF(D26=" "," ",[1]Jun08!$O$20+[1]Jun08!$T$20)</f>
        <v xml:space="preserve"> </v>
      </c>
      <c r="H26" s="459" t="str">
        <f>IF(D26=" "," ",[1]Jun08!$O$20)</f>
        <v xml:space="preserve"> </v>
      </c>
      <c r="I26" s="459"/>
      <c r="J26" s="463"/>
      <c r="K26" s="1" t="str">
        <f>IF([1]Jun08!$G$20="SSP",[1]Jun08!$H$20," ")</f>
        <v xml:space="preserve"> </v>
      </c>
      <c r="L26" s="1" t="str">
        <f>IF([1]Jun08!$G$20="SMP",[1]Jun08!$H$20," ")</f>
        <v xml:space="preserve"> </v>
      </c>
      <c r="M26" s="710" t="str">
        <f>IF([1]Jun08!$G$20="SPP",[1]Jun08!$H$20," ")</f>
        <v xml:space="preserve"> </v>
      </c>
      <c r="N26" s="710"/>
      <c r="O26" s="1" t="str">
        <f>IF([1]Jun08!$G$20="SAP",[1]Jun08!$H$20," ")</f>
        <v xml:space="preserve"> </v>
      </c>
      <c r="P26" s="463"/>
      <c r="Q26" s="1" t="str">
        <f>IF([1]Jun08!$P$20=0," ",[1]Jun08!$P$20)</f>
        <v xml:space="preserve"> </v>
      </c>
      <c r="R26" s="463"/>
      <c r="S26" s="1" t="str">
        <f>IF([1]Jun08!$M$20&gt;0,[1]Jun08!$M$20," ")</f>
        <v xml:space="preserve"> </v>
      </c>
      <c r="T26" s="1" t="str">
        <f>IF(S26=" "," ",IF([1]Employee!$O$258="W1"," ",IF([1]Employee!$O$258="M1"," ",IF([1]Jun08!$V$20&gt;0,[1]Jun08!$V$20," "))))</f>
        <v xml:space="preserve"> </v>
      </c>
      <c r="U26" s="459" t="str">
        <f>IF(T26=" "," ",IF([1]Employee!$O$258="W1",[1]Jun08!$AK$20,[1]Jun08!$AE$20))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",IF([1]Employee!$O$258="W1"," ",[1]Jun08!$W$20-[1]May08!$W$65))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",IF([1]Jun08!$C$20=" "," ",[1]Jun08!$C$20))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IF([1]Employee!$D$262=" "," ",IF([1]Employee!$D$262="m"," ",IF([1]Jun08!$M$35=" "," ",IF([1]Jun08!$M$35&gt;(D7-0.01),D7," "))))</f>
        <v xml:space="preserve"> </v>
      </c>
      <c r="E27" s="1" t="str">
        <f>IF(D27=" "," ",IF([1]Jun08!$M$35&gt;=F7,E7,[1]Jun08!$M$35-D7))</f>
        <v xml:space="preserve"> </v>
      </c>
      <c r="F27" s="1" t="str">
        <f>IF(D27=" "," ",IF(E27&lt;E7," ",[1]Jun08!$M$35-F7))</f>
        <v xml:space="preserve"> </v>
      </c>
      <c r="G27" s="1" t="str">
        <f>IF(D27=" "," ",[1]Jun08!$O$35+[1]Jun08!$T$35)</f>
        <v xml:space="preserve"> </v>
      </c>
      <c r="H27" s="454" t="str">
        <f>IF(D27=" "," ",[1]Jun08!$O$35)</f>
        <v xml:space="preserve"> </v>
      </c>
      <c r="I27" s="454"/>
      <c r="J27" s="463"/>
      <c r="K27" s="4" t="str">
        <f>IF([1]Jun08!$G$35="SSP",[1]Jun08!$H$35," ")</f>
        <v xml:space="preserve"> </v>
      </c>
      <c r="L27" s="4" t="str">
        <f>IF([1]Jun08!$G$35="SMP",[1]Jun08!$H$35," ")</f>
        <v xml:space="preserve"> </v>
      </c>
      <c r="M27" s="459" t="str">
        <f>IF([1]Jun08!$G$35="SPP",[1]Jun08!$H$35," ")</f>
        <v xml:space="preserve"> </v>
      </c>
      <c r="N27" s="459"/>
      <c r="O27" s="4" t="str">
        <f>IF([1]Jun08!$G$35="SAP",[1]Jun08!$H$35," ")</f>
        <v xml:space="preserve"> </v>
      </c>
      <c r="P27" s="463"/>
      <c r="Q27" s="1" t="str">
        <f>IF([1]Jun08!$P$35=0," ",[1]Jun08!$P$35)</f>
        <v xml:space="preserve"> </v>
      </c>
      <c r="R27" s="463"/>
      <c r="S27" s="1" t="str">
        <f>IF([1]Jun08!$M$35&gt;0,[1]Jun08!$M$35," ")</f>
        <v xml:space="preserve"> </v>
      </c>
      <c r="T27" s="1" t="str">
        <f>IF(S27=" "," ",IF([1]Employee!$O$258="W1"," ",IF([1]Employee!$O$258="M1"," ",IF([1]Jun08!$V$35&gt;0,[1]Jun08!$V$35," "))))</f>
        <v xml:space="preserve"> </v>
      </c>
      <c r="U27" s="459" t="str">
        <f>IF(T27=" "," ",IF([1]Employee!$O$258="W1",[1]Jun08!$AK$35,[1]Jun08!$AE$35))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",IF([1]Employee!$O$258="W1"," ",[1]Jun08!$W$35-[1]Jun08!$W$20))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",IF([1]Jun08!$C$35=" "," ",[1]Jun08!$C$35))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IF([1]Employee!$D$262=" "," ",IF([1]Employee!$D$262="m"," ",IF([1]Jun08!$M$50=" "," ",IF([1]Jun08!$M$50&gt;(D7-0.01),D7," "))))</f>
        <v xml:space="preserve"> </v>
      </c>
      <c r="E28" s="1" t="str">
        <f>IF(D28=" "," ",IF([1]Jun08!$M$50&gt;=F7,E7,[1]Jun08!$M$50-D7))</f>
        <v xml:space="preserve"> </v>
      </c>
      <c r="F28" s="1" t="str">
        <f>IF(D28=" "," ",IF(E28&lt;E7," ",[1]Jun08!$M$50-F7))</f>
        <v xml:space="preserve"> </v>
      </c>
      <c r="G28" s="1" t="str">
        <f>IF(D28=" "," ",[1]Jun08!$O$50+[1]Jun08!$T$50)</f>
        <v xml:space="preserve"> </v>
      </c>
      <c r="H28" s="454" t="str">
        <f>IF(D28=" "," ",[1]Jun08!$O$50)</f>
        <v xml:space="preserve"> </v>
      </c>
      <c r="I28" s="454"/>
      <c r="J28" s="463"/>
      <c r="K28" s="4" t="str">
        <f>IF([1]Jun08!$G$50="SSP",[1]Jun08!$H$50," ")</f>
        <v xml:space="preserve"> </v>
      </c>
      <c r="L28" s="4" t="str">
        <f>IF([1]Jun08!$G$50="SMP",[1]Jun08!$H$50," ")</f>
        <v xml:space="preserve"> </v>
      </c>
      <c r="M28" s="459" t="str">
        <f>IF([1]Jun08!$G$50="SPP",[1]Jun08!$H$50," ")</f>
        <v xml:space="preserve"> </v>
      </c>
      <c r="N28" s="459"/>
      <c r="O28" s="4" t="str">
        <f>IF([1]Jun08!$G$50="SAP",[1]Jun08!$H$50," ")</f>
        <v xml:space="preserve"> </v>
      </c>
      <c r="P28" s="463"/>
      <c r="Q28" s="1" t="str">
        <f>IF([1]Jun08!$P$50=0," ",[1]Jun08!$P$50)</f>
        <v xml:space="preserve"> </v>
      </c>
      <c r="R28" s="463"/>
      <c r="S28" s="1" t="str">
        <f>IF([1]Jun08!$M$50&gt;0,[1]Jun08!$M$50," ")</f>
        <v xml:space="preserve"> </v>
      </c>
      <c r="T28" s="1" t="str">
        <f>IF(S28=" "," ",IF([1]Employee!$O$258="W1"," ",IF([1]Employee!$O$258="M1"," ",IF([1]Jun08!$V$50&gt;0,[1]Jun08!$V$50," "))))</f>
        <v xml:space="preserve"> </v>
      </c>
      <c r="U28" s="459" t="str">
        <f>IF(T28=" "," ",IF([1]Employee!$O$258="W1",[1]Jun08!$AK$50,[1]Jun08!$AE$50))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",IF([1]Employee!$O$258="W1"," ",[1]Jun08!$W$50-[1]Jun08!$W$35))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",IF([1]Jun08!$C$50=" "," ",[1]Jun08!$C$50))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IF([1]Employee!$D$262=" "," ",IF([1]Employee!$D$262="m"," ",IF([1]Jun08!$M$65=" "," ",IF([1]Jun08!$M$65&gt;(D7-0.01),D7," "))))</f>
        <v xml:space="preserve"> </v>
      </c>
      <c r="E29" s="1" t="str">
        <f>IF(D29=" "," ",IF([1]Jun08!$M$65&gt;=F7,E7,[1]Jun08!$M$65-D7))</f>
        <v xml:space="preserve"> </v>
      </c>
      <c r="F29" s="1" t="str">
        <f>IF(D29=" "," ",IF(E29&lt;E7," ",[1]Jun08!$M$65-F7))</f>
        <v xml:space="preserve"> </v>
      </c>
      <c r="G29" s="1" t="str">
        <f>IF(D29=" "," ",[1]Jun08!$O$65+[1]Jun08!$T$65)</f>
        <v xml:space="preserve"> </v>
      </c>
      <c r="H29" s="454" t="str">
        <f>IF(D29=" "," ",[1]Jun08!$O$65)</f>
        <v xml:space="preserve"> </v>
      </c>
      <c r="I29" s="454"/>
      <c r="J29" s="463"/>
      <c r="K29" s="4" t="str">
        <f>IF([1]Jun08!$G$65="SSP",[1]Jun08!$H$65," ")</f>
        <v xml:space="preserve"> </v>
      </c>
      <c r="L29" s="4" t="str">
        <f>IF([1]Jun08!$G$65="SMP",[1]Jun08!$H$65," ")</f>
        <v xml:space="preserve"> </v>
      </c>
      <c r="M29" s="459" t="str">
        <f>IF([1]Jun08!$G$65="SPP",[1]Jun08!$H$65," ")</f>
        <v xml:space="preserve"> </v>
      </c>
      <c r="N29" s="459"/>
      <c r="O29" s="4" t="str">
        <f>IF([1]Jun08!$G$65="SAP",[1]Jun08!$H$65," ")</f>
        <v xml:space="preserve"> </v>
      </c>
      <c r="P29" s="463"/>
      <c r="Q29" s="1" t="str">
        <f>IF([1]Jun08!$P$65=0," ",[1]Jun08!$P$65)</f>
        <v xml:space="preserve"> </v>
      </c>
      <c r="R29" s="463"/>
      <c r="S29" s="1" t="str">
        <f>IF([1]Jun08!$M$65&gt;0,[1]Jun08!$M$65," ")</f>
        <v xml:space="preserve"> </v>
      </c>
      <c r="T29" s="1" t="str">
        <f>IF(S29=" "," ",IF([1]Employee!$O$258="W1"," ",IF([1]Employee!$O$258="M1"," ",IF([1]Jun08!$V$65&gt;0,[1]Jun08!$V$65," "))))</f>
        <v xml:space="preserve"> </v>
      </c>
      <c r="U29" s="459" t="str">
        <f>IF(T29=" "," ",IF([1]Employee!$O$258="W1",[1]Jun08!$AK$65,[1]Jun08!$AE$65))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",IF([1]Employee!$O$258="W1"," ",[1]Jun08!$W$65-[1]Jun08!$W$50))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",IF([1]Jun08!$C$65=" "," ",[1]Jun08!$C$65))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IF([1]Employee!$D$262=" "," ",IF([1]Employee!$D$262="m"," ",IF([1]Jun08!$M$80=" "," ",IF([1]Jun08!$M$80&gt;(D7-0.01),D7," "))))</f>
        <v xml:space="preserve"> </v>
      </c>
      <c r="E30" s="1" t="str">
        <f>IF(D30=" "," ",IF([1]Jun08!$M$80&gt;=F7,E7,[1]Jun08!$M$80-D7))</f>
        <v xml:space="preserve"> </v>
      </c>
      <c r="F30" s="1" t="str">
        <f>IF(D30=" "," ",IF(E30&lt;E7," ",[1]Jun08!$M$80-F7))</f>
        <v xml:space="preserve"> </v>
      </c>
      <c r="G30" s="1" t="str">
        <f>IF(D30=" "," ",[1]Jun08!$O$80+[1]Jun08!$T$80)</f>
        <v xml:space="preserve"> </v>
      </c>
      <c r="H30" s="454" t="str">
        <f>IF(D30=" "," ",[1]Jun08!$O$80)</f>
        <v xml:space="preserve"> </v>
      </c>
      <c r="I30" s="454"/>
      <c r="J30" s="463"/>
      <c r="K30" s="4" t="str">
        <f>IF([1]Jun08!$G$80="SSP",[1]Jun08!$H$80," ")</f>
        <v xml:space="preserve"> </v>
      </c>
      <c r="L30" s="4" t="str">
        <f>IF([1]Jun08!$G$80="SMP",[1]Jun08!$H$80," ")</f>
        <v xml:space="preserve"> </v>
      </c>
      <c r="M30" s="459" t="str">
        <f>IF([1]Jun08!$G$80="SPP",[1]Jun08!$H$80," ")</f>
        <v xml:space="preserve"> </v>
      </c>
      <c r="N30" s="459"/>
      <c r="O30" s="4" t="str">
        <f>IF([1]Jun08!$G$80="SAP",[1]Jun08!$H$80," ")</f>
        <v xml:space="preserve"> </v>
      </c>
      <c r="P30" s="463"/>
      <c r="Q30" s="1" t="str">
        <f>IF([1]Jun08!$P$80=0," ",[1]Jun08!$P$80)</f>
        <v xml:space="preserve"> </v>
      </c>
      <c r="R30" s="463"/>
      <c r="S30" s="1" t="str">
        <f>IF([1]Jun08!$M$80&gt;0,[1]Jun08!$M$80," ")</f>
        <v xml:space="preserve"> </v>
      </c>
      <c r="T30" s="1" t="str">
        <f>IF(S30=" "," ",IF([1]Employee!$O$258="W1"," ",IF([1]Employee!$O$258="M1"," ",IF([1]Jun08!$V$80&gt;0,[1]Jun08!$V$80," "))))</f>
        <v xml:space="preserve"> </v>
      </c>
      <c r="U30" s="459" t="str">
        <f>IF(T30=" "," ",IF([1]Employee!$O$258="W1",[1]Jun08!$AK$80,[1]Jun08!$AE$80))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",IF([1]Employee!$O$258="W1"," ",[1]Jun08!$W$80-[1]Jun08!$W$65))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",IF([1]Jun08!$C$80=" "," ",[1]Jun08!$C$80))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IF([1]Employee!$D$262=" "," ",IF([1]Employee!$D$262="w"," ",IF([1]Jun08!$M$95=" "," ",IF([1]Jun08!$M$95&gt;(D8-0.01),D8," "))))</f>
        <v xml:space="preserve"> </v>
      </c>
      <c r="E31" s="62" t="str">
        <f>IF(D31=" "," ",IF([1]Jun08!$M$95&gt;=F8,E8,[1]Jun08!$M$95-D8))</f>
        <v xml:space="preserve"> </v>
      </c>
      <c r="F31" s="62" t="str">
        <f>IF(D31=" "," ",IF(E31&lt;E8," ",[1]Jun08!$M$95-F8))</f>
        <v xml:space="preserve"> </v>
      </c>
      <c r="G31" s="62" t="str">
        <f>IF(D31=" "," ",[1]Jun08!$O$95+[1]Jun08!$T$95)</f>
        <v xml:space="preserve"> </v>
      </c>
      <c r="H31" s="453" t="str">
        <f>IF(D31=" "," ",[1]Jun08!$O$95)</f>
        <v xml:space="preserve"> </v>
      </c>
      <c r="I31" s="453"/>
      <c r="J31" s="463"/>
      <c r="K31" s="62" t="str">
        <f>IF([1]Jun08!$G$95="SSP",[1]Jun08!$H$95," ")</f>
        <v xml:space="preserve"> </v>
      </c>
      <c r="L31" s="62" t="str">
        <f>IF([1]Jun08!$G$95="SMP",[1]Jun08!$H$95," ")</f>
        <v xml:space="preserve"> </v>
      </c>
      <c r="M31" s="453" t="str">
        <f>IF([1]Jun08!$G$95="SPP",[1]Jun08!$H$95," ")</f>
        <v xml:space="preserve"> </v>
      </c>
      <c r="N31" s="453"/>
      <c r="O31" s="62" t="str">
        <f>IF([1]Jun08!$G$95="SAP",[1]Jun08!$H$95," ")</f>
        <v xml:space="preserve"> </v>
      </c>
      <c r="P31" s="463"/>
      <c r="Q31" s="62" t="str">
        <f>IF([1]Jun08!$P$95=0," ",[1]Jun08!$P$95)</f>
        <v xml:space="preserve"> </v>
      </c>
      <c r="R31" s="463"/>
      <c r="S31" s="62" t="str">
        <f>IF([1]Jun08!$M$95&gt;0,[1]Jun08!$M$95," ")</f>
        <v xml:space="preserve"> </v>
      </c>
      <c r="T31" s="62" t="str">
        <f>IF(S31=" "," ",IF([1]Employee!$O$258="W1"," ",IF([1]Employee!$O$258="M1"," ",IF([1]Jun08!$V$95&gt;0,[1]Jun08!$V$95," "))))</f>
        <v xml:space="preserve"> </v>
      </c>
      <c r="U31" s="453" t="str">
        <f>IF(T31=" "," ",IF([1]Employee!$O$258="M1",[1]Jun08!$AK$95,[1]Jun08!$AE$95))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",IF([1]Employee!$O$258="M1"," ",[1]Jun08!$W$95-[1]May08!$W$80))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",IF([1]Jun08!$C$95=" "," ",[1]Jun08!$C$95))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IF([1]Employee!$D$262=" "," ",IF([1]Employee!$D$262="m"," ",IF([1]Jul08!$M$20=" "," ",IF([1]Jul08!$M$20&gt;(D7-0.01),D7," "))))</f>
        <v xml:space="preserve"> </v>
      </c>
      <c r="E32" s="1" t="str">
        <f>IF(D32=" "," ",IF([1]Jul08!$M$20&gt;=F7,E7,[1]Jul08!$M$20-D7))</f>
        <v xml:space="preserve"> </v>
      </c>
      <c r="F32" s="1" t="str">
        <f>IF(D32=" "," ",IF(E32&lt;E7," ",[1]Jul08!$M$20-F7))</f>
        <v xml:space="preserve"> </v>
      </c>
      <c r="G32" s="1" t="str">
        <f>IF(D32=" "," ",[1]Jul08!$O$20+[1]Jul08!$T$20)</f>
        <v xml:space="preserve"> </v>
      </c>
      <c r="H32" s="482" t="str">
        <f>IF(D32=" "," ",[1]Jul08!$O$20)</f>
        <v xml:space="preserve"> </v>
      </c>
      <c r="I32" s="482"/>
      <c r="J32" s="463"/>
      <c r="K32" s="4" t="str">
        <f>IF([1]Jul08!$G$20="SSP",[1]Jul08!$H$20," ")</f>
        <v xml:space="preserve"> </v>
      </c>
      <c r="L32" s="4" t="str">
        <f>IF([1]Jul08!$G$20="SMP",[1]Jul08!$H$20," ")</f>
        <v xml:space="preserve"> </v>
      </c>
      <c r="M32" s="710" t="str">
        <f>IF([1]Jul08!$G$20="SPP",[1]Jul08!$H$20," ")</f>
        <v xml:space="preserve"> </v>
      </c>
      <c r="N32" s="710"/>
      <c r="O32" s="4" t="str">
        <f>IF([1]Jul08!$G$20="SAP",[1]Jul08!$H$20," ")</f>
        <v xml:space="preserve"> </v>
      </c>
      <c r="P32" s="463"/>
      <c r="Q32" s="1" t="str">
        <f>IF([1]Jul08!$P$20=0," ",[1]Jul08!$P$20)</f>
        <v xml:space="preserve"> </v>
      </c>
      <c r="R32" s="463"/>
      <c r="S32" s="1" t="str">
        <f>IF([1]Jul08!$M$20&gt;0,[1]Jul08!$M$20," ")</f>
        <v xml:space="preserve"> </v>
      </c>
      <c r="T32" s="1" t="str">
        <f>IF(S32=" "," ",IF([1]Employee!$O$258="W1"," ",IF([1]Employee!$O$258="M1"," ",IF([1]Jul08!$V$20&gt;0,[1]Jul08!$V$20," "))))</f>
        <v xml:space="preserve"> </v>
      </c>
      <c r="U32" s="482" t="str">
        <f>IF(T32=" "," ",IF([1]Employee!$O$258="W1",[1]Jul08!$AK$20,[1]Jul08!$AE$20))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",IF([1]Employee!$O$258="W1"," ",[1]Jul08!$W$20-[1]Jun08!$W$80))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",IF([1]Jul08!$C$20=" "," ",[1]Jul08!$C$20))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IF([1]Employee!$D$262=" "," ",IF([1]Employee!$D$262="m"," ",IF([1]Jul08!$M$35=" "," ",IF([1]Jul08!$M$35&gt;(D7-0.01),D7," "))))</f>
        <v xml:space="preserve"> </v>
      </c>
      <c r="E33" s="1" t="str">
        <f>IF(D33=" "," ",IF([1]Jul08!$M$35&gt;=F7,E7,[1]Jul08!$M$35-D7))</f>
        <v xml:space="preserve"> </v>
      </c>
      <c r="F33" s="1" t="str">
        <f>IF(D33=" "," ",IF(E33&lt;E7," ",[1]Jul08!$M$35-F7))</f>
        <v xml:space="preserve"> </v>
      </c>
      <c r="G33" s="1" t="str">
        <f>IF(D33=" "," ",[1]Jul08!$O$35+[1]Jul08!$T$35)</f>
        <v xml:space="preserve"> </v>
      </c>
      <c r="H33" s="454" t="str">
        <f>IF(D33=" "," ",[1]Jul08!$O$35)</f>
        <v xml:space="preserve"> </v>
      </c>
      <c r="I33" s="454"/>
      <c r="J33" s="463"/>
      <c r="K33" s="4" t="str">
        <f>IF([1]Jul08!$G$35="SSP",[1]Jul08!$H$35," ")</f>
        <v xml:space="preserve"> </v>
      </c>
      <c r="L33" s="4" t="str">
        <f>IF([1]Jul08!$G$35="SMP",[1]Jul08!$H$35," ")</f>
        <v xml:space="preserve"> </v>
      </c>
      <c r="M33" s="459" t="str">
        <f>IF([1]Jul08!$G$35="SPP",[1]Jul08!$H$35," ")</f>
        <v xml:space="preserve"> </v>
      </c>
      <c r="N33" s="459"/>
      <c r="O33" s="4" t="str">
        <f>IF([1]Jul08!$G$35="SAP",[1]Jul08!$H$35," ")</f>
        <v xml:space="preserve"> </v>
      </c>
      <c r="P33" s="463"/>
      <c r="Q33" s="1" t="str">
        <f>IF([1]Jul08!$P$35=0," ",[1]Jul08!$P$35)</f>
        <v xml:space="preserve"> </v>
      </c>
      <c r="R33" s="463"/>
      <c r="S33" s="1" t="str">
        <f>IF([1]Jul08!$M$35&gt;0,[1]Jul08!$M$35," ")</f>
        <v xml:space="preserve"> </v>
      </c>
      <c r="T33" s="1" t="str">
        <f>IF(S33=" "," ",IF([1]Employee!$O$258="W1"," ",IF([1]Employee!$O$258="M1"," ",IF([1]Jul08!$V$35&gt;0,[1]Jul08!$V$35," "))))</f>
        <v xml:space="preserve"> </v>
      </c>
      <c r="U33" s="459" t="str">
        <f>IF(T33=" "," ",IF([1]Employee!$O$258="W1",[1]Jul08!$AK$35,[1]Jul08!$AE$35))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",IF([1]Employee!$O$258="W1"," ",[1]Jul08!$W$35-[1]Jul08!$W$20))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",IF([1]Jul08!$C$35=" "," ",[1]Jul08!$C$35))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IF([1]Employee!$D$262=" "," ",IF([1]Employee!$D$262="m"," ",IF([1]Jul08!$M$50=" "," ",IF([1]Jul08!$M$50&gt;(D7-0.01),D7," "))))</f>
        <v xml:space="preserve"> </v>
      </c>
      <c r="E34" s="1" t="str">
        <f>IF(D34=" "," ",IF([1]Jul08!$M$50&gt;=F7,E7,[1]Jul08!$M$50-D7))</f>
        <v xml:space="preserve"> </v>
      </c>
      <c r="F34" s="1" t="str">
        <f>IF(D34=" "," ",IF(E34&lt;E7," ",[1]Jul08!$M$50-F7))</f>
        <v xml:space="preserve"> </v>
      </c>
      <c r="G34" s="1" t="str">
        <f>IF(D34=" "," ",[1]Jul08!$O$50+[1]Jul08!$T$50)</f>
        <v xml:space="preserve"> </v>
      </c>
      <c r="H34" s="454" t="str">
        <f>IF(D34=" "," ",[1]Jul08!$O$50)</f>
        <v xml:space="preserve"> </v>
      </c>
      <c r="I34" s="454"/>
      <c r="J34" s="463"/>
      <c r="K34" s="4" t="str">
        <f>IF([1]Jul08!$G$50="SSP",[1]Jul08!$H$50," ")</f>
        <v xml:space="preserve"> </v>
      </c>
      <c r="L34" s="4" t="str">
        <f>IF([1]Jul08!$G$50="SMP",[1]Jul08!$H$50," ")</f>
        <v xml:space="preserve"> </v>
      </c>
      <c r="M34" s="459" t="str">
        <f>IF([1]Jul08!$G$50="SPP",[1]Jul08!$H$50," ")</f>
        <v xml:space="preserve"> </v>
      </c>
      <c r="N34" s="459"/>
      <c r="O34" s="4" t="str">
        <f>IF([1]Jul08!$G$50="SAP",[1]Jul08!$H$50," ")</f>
        <v xml:space="preserve"> </v>
      </c>
      <c r="P34" s="463"/>
      <c r="Q34" s="1" t="str">
        <f>IF([1]Jul08!$P$50=0," ",[1]Jul08!$P$50)</f>
        <v xml:space="preserve"> </v>
      </c>
      <c r="R34" s="463"/>
      <c r="S34" s="1" t="str">
        <f>IF([1]Jul08!$M$50&gt;0,[1]Jul08!$M$50," ")</f>
        <v xml:space="preserve"> </v>
      </c>
      <c r="T34" s="1" t="str">
        <f>IF(S34=" "," ",IF([1]Employee!$O$258="W1"," ",IF([1]Employee!$O$258="M1"," ",IF([1]Jul08!$V$50&gt;0,[1]Jul08!$V$50," "))))</f>
        <v xml:space="preserve"> </v>
      </c>
      <c r="U34" s="459" t="str">
        <f>IF(T34=" "," ",IF([1]Employee!$O$258="W1",[1]Jul08!$AK$50,[1]Jul08!$AE$50))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",IF([1]Employee!$O$258="W1"," ",[1]Jul08!$W$50-[1]Jul08!$W$35))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",IF([1]Jul08!$C$50=" "," ",[1]Jul08!$C$50))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IF([1]Employee!$D$262=" "," ",IF([1]Employee!$D$262="m"," ",IF([1]Jul08!$M$65=" "," ",IF([1]Jul08!$M$65&gt;(D7-0.01),D7," "))))</f>
        <v xml:space="preserve"> </v>
      </c>
      <c r="E35" s="1" t="str">
        <f>IF(D35=" "," ",IF([1]Jul08!$M$65&gt;=F7,E7,[1]Jul08!$M$65-D7))</f>
        <v xml:space="preserve"> </v>
      </c>
      <c r="F35" s="1" t="str">
        <f>IF(D35=" "," ",IF(E35&lt;E7," ",[1]Jul08!$M$65-F7))</f>
        <v xml:space="preserve"> </v>
      </c>
      <c r="G35" s="1" t="str">
        <f>IF(D35=" "," ",[1]Jul08!$O$65+[1]Jul08!$T$65)</f>
        <v xml:space="preserve"> </v>
      </c>
      <c r="H35" s="454" t="str">
        <f>IF(D35=" "," ",[1]Jul08!$O$65)</f>
        <v xml:space="preserve"> </v>
      </c>
      <c r="I35" s="454"/>
      <c r="J35" s="463"/>
      <c r="K35" s="4" t="str">
        <f>IF([1]Jul08!$G$65="SSP",[1]Jul08!$H$65," ")</f>
        <v xml:space="preserve"> </v>
      </c>
      <c r="L35" s="4" t="str">
        <f>IF([1]Jul08!$G$65="SMP",[1]Jul08!$H$65," ")</f>
        <v xml:space="preserve"> </v>
      </c>
      <c r="M35" s="459" t="str">
        <f>IF([1]Jul08!$G$65="SPP",[1]Jul08!$H$65," ")</f>
        <v xml:space="preserve"> </v>
      </c>
      <c r="N35" s="459"/>
      <c r="O35" s="4" t="str">
        <f>IF([1]Jul08!$G$65="SAP",[1]Jul08!$H$65," ")</f>
        <v xml:space="preserve"> </v>
      </c>
      <c r="P35" s="463"/>
      <c r="Q35" s="1" t="str">
        <f>IF([1]Jul08!$P$65=0," ",[1]Jul08!$P$65)</f>
        <v xml:space="preserve"> </v>
      </c>
      <c r="R35" s="463"/>
      <c r="S35" s="1" t="str">
        <f>IF([1]Jul08!$M$65&gt;0,[1]Jul08!$M$65," ")</f>
        <v xml:space="preserve"> </v>
      </c>
      <c r="T35" s="1" t="str">
        <f>IF(S35=" "," ",IF([1]Employee!$O$258="W1"," ",IF([1]Employee!$O$258="M1"," ",IF([1]Jul08!$V$65&gt;0,[1]Jul08!$V$65," "))))</f>
        <v xml:space="preserve"> </v>
      </c>
      <c r="U35" s="459" t="str">
        <f>IF(T35=" "," ",IF([1]Employee!$O$258="W1",[1]Jul08!$AK$65,[1]Jul08!$AE$65))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",IF([1]Employee!$O$258="W1"," ",[1]Jul08!$W$65-[1]Jul08!$W$50))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",IF([1]Jul08!$C$65=" "," ",[1]Jul08!$C$65))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IF([1]Employee!$D$262=" "," ",IF([1]Employee!$D$262="w"," ",IF([1]Jul08!$M$80=" "," ",IF([1]Jul08!$M$80&gt;(D8-0.01),D8," "))))</f>
        <v xml:space="preserve"> </v>
      </c>
      <c r="E36" s="62" t="str">
        <f>IF(D36=" "," ",IF([1]Jul08!$M$80&gt;=F8,E8,[1]Jul08!$M$80-D8))</f>
        <v xml:space="preserve"> </v>
      </c>
      <c r="F36" s="62" t="str">
        <f>IF(D36=" "," ",IF(E36&lt;E8," ",[1]Jul08!$M$80-F8))</f>
        <v xml:space="preserve"> </v>
      </c>
      <c r="G36" s="62" t="str">
        <f>IF(D36=" "," ",[1]Jul08!$O$80+[1]Jul08!$T$80)</f>
        <v xml:space="preserve"> </v>
      </c>
      <c r="H36" s="453" t="str">
        <f>IF(D36=" "," ",[1]Jul08!$O$80)</f>
        <v xml:space="preserve"> </v>
      </c>
      <c r="I36" s="453"/>
      <c r="J36" s="463"/>
      <c r="K36" s="62" t="str">
        <f>IF([1]Jul08!$G$80="SSP",[1]Jul08!$H$80," ")</f>
        <v xml:space="preserve"> </v>
      </c>
      <c r="L36" s="62" t="str">
        <f>IF([1]Jul08!$G$80="SMP",[1]Jul08!$H$80," ")</f>
        <v xml:space="preserve"> </v>
      </c>
      <c r="M36" s="453" t="str">
        <f>IF([1]Jul08!$G$80="SPP",[1]Jul08!$H$80," ")</f>
        <v xml:space="preserve"> </v>
      </c>
      <c r="N36" s="453"/>
      <c r="O36" s="62" t="str">
        <f>IF([1]Jul08!$G$80="SAP",[1]Jul08!$H$80," ")</f>
        <v xml:space="preserve"> </v>
      </c>
      <c r="P36" s="463"/>
      <c r="Q36" s="62" t="str">
        <f>IF([1]Jul08!$P$80=0," ",[1]Jul08!$P$80)</f>
        <v xml:space="preserve"> </v>
      </c>
      <c r="R36" s="463"/>
      <c r="S36" s="62" t="str">
        <f>IF([1]Jul08!$M$80&gt;0,[1]Jul08!$M$80," ")</f>
        <v xml:space="preserve"> </v>
      </c>
      <c r="T36" s="62" t="str">
        <f>IF(S36=" "," ",IF([1]Employee!$O$258="W1"," ",IF([1]Employee!$O$258="M1"," ",IF([1]Jul08!$V$80&gt;0,[1]Jul08!$V$80," "))))</f>
        <v xml:space="preserve"> </v>
      </c>
      <c r="U36" s="453" t="str">
        <f>IF(T36=" "," ",IF([1]Employee!$O$258="M1",[1]Jul08!$AK$80,[1]Jul08!$AE$80))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",IF([1]Employee!$O$258="M1"," ",[1]Jul08!$W$80-[1]Jun08!$W$95))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",IF([1]Jul08!$C$80=" "," ",[1]Jul08!$C$80))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IF([1]Employee!$D$262=" "," ",IF([1]Employee!$D$262="m"," ",IF([1]Aug08!$M$20=" "," ",IF([1]Aug08!$M$20&gt;(D7-0.01),D7," "))))</f>
        <v xml:space="preserve"> </v>
      </c>
      <c r="E37" s="1" t="str">
        <f>IF(D37=" "," ",IF([1]Aug08!$M$20&gt;=F7,E7,[1]Aug08!$M$20-D7))</f>
        <v xml:space="preserve"> </v>
      </c>
      <c r="F37" s="1" t="str">
        <f>IF(D37=" "," ",IF(E37&lt;E7," ",[1]Aug08!$M$20-F7))</f>
        <v xml:space="preserve"> </v>
      </c>
      <c r="G37" s="1" t="str">
        <f>IF(D37=" "," ",[1]Aug08!$O$20+[1]Aug08!$T$20)</f>
        <v xml:space="preserve"> </v>
      </c>
      <c r="H37" s="459" t="str">
        <f>IF(D37=" "," ",[1]Aug08!$O$20)</f>
        <v xml:space="preserve"> </v>
      </c>
      <c r="I37" s="459"/>
      <c r="J37" s="463"/>
      <c r="K37" s="1" t="str">
        <f>IF([1]Aug08!$G$20="SSP",[1]Aug08!$H$20," ")</f>
        <v xml:space="preserve"> </v>
      </c>
      <c r="L37" s="1" t="str">
        <f>IF([1]Aug08!$G$20="SMP",[1]Aug08!$H$20," ")</f>
        <v xml:space="preserve"> </v>
      </c>
      <c r="M37" s="710" t="str">
        <f>IF([1]Aug08!$G$20="SPP",[1]Aug08!$H$20," ")</f>
        <v xml:space="preserve"> </v>
      </c>
      <c r="N37" s="710"/>
      <c r="O37" s="1" t="str">
        <f>IF([1]Aug08!$G$20="SAP",[1]Aug08!$H$20," ")</f>
        <v xml:space="preserve"> </v>
      </c>
      <c r="P37" s="463"/>
      <c r="Q37" s="1" t="str">
        <f>IF([1]Aug08!$P$20=0," ",[1]Aug08!$P$20)</f>
        <v xml:space="preserve"> </v>
      </c>
      <c r="R37" s="463"/>
      <c r="S37" s="1" t="str">
        <f>IF([1]Aug08!$M$20&gt;0,[1]Aug08!$M$20," ")</f>
        <v xml:space="preserve"> </v>
      </c>
      <c r="T37" s="1" t="str">
        <f>IF(S37=" "," ",IF([1]Employee!$O$258="W1"," ",IF([1]Employee!$O$258="M1"," ",IF([1]Aug08!$V$20&gt;0,[1]Aug08!$V$20," "))))</f>
        <v xml:space="preserve"> </v>
      </c>
      <c r="U37" s="459" t="str">
        <f>IF(T37=" "," ",IF([1]Employee!$O$258="W1",[1]Aug08!$AK$20,[1]Aug08!$AE$20))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",IF([1]Employee!$O$258="W1"," ",[1]Aug08!$W$20-[1]Jul08!$W$65))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",IF([1]Aug08!$C$20=" "," ",[1]Aug08!$C$20))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IF([1]Employee!$D$262=" "," ",IF([1]Employee!$D$262="m"," ",IF([1]Aug08!$M$35=" "," ",IF([1]Aug08!$M$35&gt;(D7-0.01),D7," "))))</f>
        <v xml:space="preserve"> </v>
      </c>
      <c r="E38" s="1" t="str">
        <f>IF(D38=" "," ",IF([1]Aug08!$M$35&gt;=F7,E7,[1]Aug08!$M$35-D7))</f>
        <v xml:space="preserve"> </v>
      </c>
      <c r="F38" s="1" t="str">
        <f>IF(D38=" "," ",IF(E38&lt;E7," ",[1]Aug08!$M$35-F7))</f>
        <v xml:space="preserve"> </v>
      </c>
      <c r="G38" s="1" t="str">
        <f>IF(D38=" "," ",[1]Aug08!$O$35+[1]Aug08!$T$35)</f>
        <v xml:space="preserve"> </v>
      </c>
      <c r="H38" s="454" t="str">
        <f>IF(D38=" "," ",[1]Aug08!$O$35)</f>
        <v xml:space="preserve"> </v>
      </c>
      <c r="I38" s="454"/>
      <c r="J38" s="463"/>
      <c r="K38" s="4" t="str">
        <f>IF([1]Aug08!$G$35="SSP",[1]Aug08!$H$35," ")</f>
        <v xml:space="preserve"> </v>
      </c>
      <c r="L38" s="4" t="str">
        <f>IF([1]Aug08!$G$35="SMP",[1]Aug08!$H$35," ")</f>
        <v xml:space="preserve"> </v>
      </c>
      <c r="M38" s="459" t="str">
        <f>IF([1]Aug08!$G$35="SPP",[1]Aug08!$H$35," ")</f>
        <v xml:space="preserve"> </v>
      </c>
      <c r="N38" s="459"/>
      <c r="O38" s="4" t="str">
        <f>IF([1]Aug08!$G$35="SAP",[1]Aug08!$H$35," ")</f>
        <v xml:space="preserve"> </v>
      </c>
      <c r="P38" s="463"/>
      <c r="Q38" s="1" t="str">
        <f>IF([1]Aug08!$P$35=0," ",[1]Aug08!$P$35)</f>
        <v xml:space="preserve"> </v>
      </c>
      <c r="R38" s="463"/>
      <c r="S38" s="1" t="str">
        <f>IF([1]Aug08!$M$35&gt;0,[1]Aug08!$M$35," ")</f>
        <v xml:space="preserve"> </v>
      </c>
      <c r="T38" s="1" t="str">
        <f>IF(S38=" "," ",IF([1]Employee!$O$258="W1"," ",IF([1]Employee!$O$258="M1"," ",IF([1]Aug08!$V$35&gt;0,[1]Aug08!$V$35," "))))</f>
        <v xml:space="preserve"> </v>
      </c>
      <c r="U38" s="459" t="str">
        <f>IF(T38=" "," ",IF([1]Employee!$O$258="W1",[1]Aug08!$AK$35,[1]Aug08!$AE$35))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",IF([1]Employee!$O$258="W1"," ",[1]Aug08!$W$35-[1]Aug08!$W$20))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",IF([1]Aug08!$C$35=" "," ",[1]Aug08!$C$35))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IF([1]Employee!$D$262=" "," ",IF([1]Employee!$D$262="m"," ",IF([1]Aug08!$M$50=" "," ",IF([1]Aug08!$M$50&gt;(D7-0.01),D7," "))))</f>
        <v xml:space="preserve"> </v>
      </c>
      <c r="E39" s="1" t="str">
        <f>IF(D39=" "," ",IF([1]Aug08!$M$50&gt;=F7,E7,[1]Aug08!$M$50-D7))</f>
        <v xml:space="preserve"> </v>
      </c>
      <c r="F39" s="1" t="str">
        <f>IF(D39=" "," ",IF(E39&lt;E7," ",[1]Aug08!$M$50-F7))</f>
        <v xml:space="preserve"> </v>
      </c>
      <c r="G39" s="1" t="str">
        <f>IF(D39=" "," ",[1]Aug08!$O$50+[1]Aug08!$T$50)</f>
        <v xml:space="preserve"> </v>
      </c>
      <c r="H39" s="454" t="str">
        <f>IF(D39=" "," ",[1]Aug08!$O$50)</f>
        <v xml:space="preserve"> </v>
      </c>
      <c r="I39" s="454"/>
      <c r="J39" s="463"/>
      <c r="K39" s="4" t="str">
        <f>IF([1]Aug08!$G$50="SSP",[1]Aug08!$H$50," ")</f>
        <v xml:space="preserve"> </v>
      </c>
      <c r="L39" s="4" t="str">
        <f>IF([1]Aug08!$G$50="SMP",[1]Aug08!$H$50," ")</f>
        <v xml:space="preserve"> </v>
      </c>
      <c r="M39" s="459" t="str">
        <f>IF([1]Aug08!$G$50="SPP",[1]Aug08!$H$50," ")</f>
        <v xml:space="preserve"> </v>
      </c>
      <c r="N39" s="459"/>
      <c r="O39" s="4" t="str">
        <f>IF([1]Aug08!$G$50="SAP",[1]Aug08!$H$50," ")</f>
        <v xml:space="preserve"> </v>
      </c>
      <c r="P39" s="463"/>
      <c r="Q39" s="1" t="str">
        <f>IF([1]Aug08!$P$50=0," ",[1]Aug08!$P$50)</f>
        <v xml:space="preserve"> </v>
      </c>
      <c r="R39" s="463"/>
      <c r="S39" s="1" t="str">
        <f>IF([1]Aug08!$M$50&gt;0,[1]Aug08!$M$50," ")</f>
        <v xml:space="preserve"> </v>
      </c>
      <c r="T39" s="1" t="str">
        <f>IF(S39=" "," ",IF([1]Employee!$O$258="W1"," ",IF([1]Employee!$O$258="M1"," ",IF([1]Aug08!$V$50&gt;0,[1]Aug08!$V$50," "))))</f>
        <v xml:space="preserve"> </v>
      </c>
      <c r="U39" s="459" t="str">
        <f>IF(T39=" "," ",IF([1]Employee!$O$258="W1",[1]Aug08!$AK$50,[1]Aug08!$AE$50))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",IF([1]Employee!$O$258="W1"," ",[1]Aug08!$W$50-[1]Aug08!$W$35))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",IF([1]Aug08!$C$50=" "," ",[1]Aug08!$C$50))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IF([1]Employee!$D$262=" "," ",IF([1]Employee!$D$262="m"," ",IF([1]Aug08!$M$65=" "," ",IF([1]Aug08!$M$65&gt;(D7-0.01),D7," "))))</f>
        <v xml:space="preserve"> </v>
      </c>
      <c r="E40" s="1" t="str">
        <f>IF(D40=" "," ",IF([1]Aug08!$M$65&gt;=F7,E7,[1]Aug08!$M$65-D7))</f>
        <v xml:space="preserve"> </v>
      </c>
      <c r="F40" s="1" t="str">
        <f>IF(D40=" "," ",IF(E40&lt;E7," ",[1]Aug08!$M$65-F7))</f>
        <v xml:space="preserve"> </v>
      </c>
      <c r="G40" s="1" t="str">
        <f>IF(D40=" "," ",[1]Aug08!$O$65+[1]Aug08!$T$65)</f>
        <v xml:space="preserve"> </v>
      </c>
      <c r="H40" s="454" t="str">
        <f>IF(D40=" "," ",[1]Aug08!$O$65)</f>
        <v xml:space="preserve"> </v>
      </c>
      <c r="I40" s="454"/>
      <c r="J40" s="463"/>
      <c r="K40" s="4" t="str">
        <f>IF([1]Aug08!$G$65="SSP",[1]Aug08!$H$65," ")</f>
        <v xml:space="preserve"> </v>
      </c>
      <c r="L40" s="4" t="str">
        <f>IF([1]Aug08!$G$65="SMP",[1]Aug08!$H$65," ")</f>
        <v xml:space="preserve"> </v>
      </c>
      <c r="M40" s="459" t="str">
        <f>IF([1]Aug08!$G$65="SPP",[1]Aug08!$H$65," ")</f>
        <v xml:space="preserve"> </v>
      </c>
      <c r="N40" s="459"/>
      <c r="O40" s="4" t="str">
        <f>IF([1]Aug08!$G$65="SAP",[1]Aug08!$H$65," ")</f>
        <v xml:space="preserve"> </v>
      </c>
      <c r="P40" s="463"/>
      <c r="Q40" s="1" t="str">
        <f>IF([1]Aug08!$P$65=0," ",[1]Aug08!$P$65)</f>
        <v xml:space="preserve"> </v>
      </c>
      <c r="R40" s="463"/>
      <c r="S40" s="1" t="str">
        <f>IF([1]Aug08!$M$65&gt;0,[1]Aug08!$M$65," ")</f>
        <v xml:space="preserve"> </v>
      </c>
      <c r="T40" s="1" t="str">
        <f>IF(S40=" "," ",IF([1]Employee!$O$258="W1"," ",IF([1]Employee!$O$258="M1"," ",IF([1]Aug08!$V$65&gt;0,[1]Aug08!$V$65," "))))</f>
        <v xml:space="preserve"> </v>
      </c>
      <c r="U40" s="459" t="str">
        <f>IF(T40=" "," ",IF([1]Employee!$O$258="W1",[1]Aug08!$AK$65,[1]Aug08!$AE$65))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",IF([1]Employee!$O$258="W1"," ",[1]Aug08!$W$65-[1]Aug08!$W$50))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",IF([1]Aug08!$C$65=" "," ",[1]Aug08!$C$65))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IF([1]Employee!$D$262=" "," ",IF([1]Employee!$D$262="w"," ",IF([1]Aug08!$M$80=" "," ",IF([1]Aug08!$M$80&gt;(D8-0.01),D8," "))))</f>
        <v xml:space="preserve"> </v>
      </c>
      <c r="E41" s="62" t="str">
        <f>IF(D41=" "," ",IF([1]Aug08!$M$80&gt;=F8,E8,[1]Aug08!$M$80-D8))</f>
        <v xml:space="preserve"> </v>
      </c>
      <c r="F41" s="62" t="str">
        <f>IF(D41=" "," ",IF(E41&lt;E8," ",[1]Aug08!$M$80-F8))</f>
        <v xml:space="preserve"> </v>
      </c>
      <c r="G41" s="62" t="str">
        <f>IF(D41=" "," ",[1]Aug08!$O$80+[1]Aug08!$T$80)</f>
        <v xml:space="preserve"> </v>
      </c>
      <c r="H41" s="453" t="str">
        <f>IF(D41=" "," ",[1]Aug08!$O$80)</f>
        <v xml:space="preserve"> </v>
      </c>
      <c r="I41" s="453"/>
      <c r="J41" s="463"/>
      <c r="K41" s="62" t="str">
        <f>IF([1]Aug08!$G$80="SSP",[1]Aug08!$H$80," ")</f>
        <v xml:space="preserve"> </v>
      </c>
      <c r="L41" s="62" t="str">
        <f>IF([1]Aug08!$G$80="SMP",[1]Aug08!$H$80," ")</f>
        <v xml:space="preserve"> </v>
      </c>
      <c r="M41" s="453" t="str">
        <f>IF([1]Aug08!$G$80="SPP",[1]Aug08!$H$80," ")</f>
        <v xml:space="preserve"> </v>
      </c>
      <c r="N41" s="453"/>
      <c r="O41" s="62" t="str">
        <f>IF([1]Aug08!$G$80="SAP",[1]Aug08!$H$80," ")</f>
        <v xml:space="preserve"> </v>
      </c>
      <c r="P41" s="463"/>
      <c r="Q41" s="62" t="str">
        <f>IF([1]Aug08!$P$80=0," ",[1]Aug08!$P$80)</f>
        <v xml:space="preserve"> </v>
      </c>
      <c r="R41" s="463"/>
      <c r="S41" s="62" t="str">
        <f>IF([1]Aug08!$M$80&gt;0,[1]Aug08!$M$80," ")</f>
        <v xml:space="preserve"> </v>
      </c>
      <c r="T41" s="62" t="str">
        <f>IF(S41=" "," ",IF([1]Employee!$O$258="W1"," ",IF([1]Employee!$O$258="M1"," ",IF([1]Aug08!$V$80&gt;0,[1]Aug08!$V$80," "))))</f>
        <v xml:space="preserve"> </v>
      </c>
      <c r="U41" s="453" t="str">
        <f>IF(T41=" "," ",IF([1]Employee!$O$258="M1",[1]Aug08!$AK$80,[1]Aug08!$AE$80))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",IF([1]Employee!$O$258="M1"," ",[1]Aug08!$W$80-[1]Jul08!$W$80))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",IF([1]Aug08!$C$80=" "," ",[1]Aug08!$C$80))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IF([1]Employee!$D$262=" "," ",IF([1]Employee!$D$262="m"," ",IF([1]Sep08!$M$20=" "," ",IF([1]Sep08!$M$20&gt;(D7-0.01),D7," "))))</f>
        <v xml:space="preserve"> </v>
      </c>
      <c r="E42" s="1" t="str">
        <f>IF(D42=" "," ",IF([1]Sep08!$M$20&gt;=F7,E7,[1]Sep08!$M$20-D7))</f>
        <v xml:space="preserve"> </v>
      </c>
      <c r="F42" s="1" t="str">
        <f>IF(D42=" "," ",IF(E42&lt;E7," ",[1]Sep08!$M$20-F7))</f>
        <v xml:space="preserve"> </v>
      </c>
      <c r="G42" s="1" t="str">
        <f>IF(D42=" "," ",[1]Sep08!$O$20+[1]Sep08!$T$20)</f>
        <v xml:space="preserve"> </v>
      </c>
      <c r="H42" s="459" t="str">
        <f>IF(D42=" "," ",[1]Sep08!$O$20)</f>
        <v xml:space="preserve"> </v>
      </c>
      <c r="I42" s="459"/>
      <c r="J42" s="463"/>
      <c r="K42" s="1" t="str">
        <f>IF([1]Sep08!$G$20="SSP",[1]Sep08!$H$20," ")</f>
        <v xml:space="preserve"> </v>
      </c>
      <c r="L42" s="1" t="str">
        <f>IF([1]Sep08!$G$20="SMP",[1]Sep08!$H$20," ")</f>
        <v xml:space="preserve"> </v>
      </c>
      <c r="M42" s="710" t="str">
        <f>IF([1]Sep08!$G$20="SPP",[1]Sep08!$H$20," ")</f>
        <v xml:space="preserve"> </v>
      </c>
      <c r="N42" s="710"/>
      <c r="O42" s="1" t="str">
        <f>IF([1]Sep08!$G$20="SAP",[1]Sep08!$H$20," ")</f>
        <v xml:space="preserve"> </v>
      </c>
      <c r="P42" s="463"/>
      <c r="Q42" s="1" t="str">
        <f>IF([1]Sep08!$P$20=0," ",[1]Sep08!$P$20)</f>
        <v xml:space="preserve"> </v>
      </c>
      <c r="R42" s="463"/>
      <c r="S42" s="1" t="str">
        <f>IF([1]Sep08!$M$20&gt;0,[1]Sep08!$M$20," ")</f>
        <v xml:space="preserve"> </v>
      </c>
      <c r="T42" s="1" t="str">
        <f>IF(S42=" "," ",IF([1]Employee!$O$258="W1"," ",IF([1]Employee!$O$258="M1"," ",IF([1]Sep08!$V$20&gt;0,[1]Sep08!$V$20," "))))</f>
        <v xml:space="preserve"> </v>
      </c>
      <c r="U42" s="459" t="str">
        <f>IF(T42=" "," ",IF([1]Employee!$O$258="W1",[1]Sep08!$AK$20,[1]Sep08!$AE$20))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",IF([1]Employee!$O$258="W1"," ",[1]Sep08!$W$20-[1]Aug08!$W$65))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",IF([1]Sep08!$C$20=" "," ",[1]Sep08!$C$20))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IF([1]Employee!$D$262=" "," ",IF([1]Employee!$D$262="m"," ",IF([1]Sep08!$M$35=" "," ",IF([1]Sep08!$M$35&gt;(D7-0.01),D7," "))))</f>
        <v xml:space="preserve"> </v>
      </c>
      <c r="E43" s="1" t="str">
        <f>IF(D43=" "," ",IF([1]Sep08!$M$35&gt;=F7,E7,[1]Sep08!$M$35-D7))</f>
        <v xml:space="preserve"> </v>
      </c>
      <c r="F43" s="1" t="str">
        <f>IF(D43=" "," ",IF(E43&lt;E7," ",[1]Sep08!$M$35-F7))</f>
        <v xml:space="preserve"> </v>
      </c>
      <c r="G43" s="1" t="str">
        <f>IF(D43=" "," ",[1]Sep08!$O$35+[1]Sep08!$T$35)</f>
        <v xml:space="preserve"> </v>
      </c>
      <c r="H43" s="454" t="str">
        <f>IF(D43=" "," ",[1]Sep08!$O$35)</f>
        <v xml:space="preserve"> </v>
      </c>
      <c r="I43" s="454"/>
      <c r="J43" s="463"/>
      <c r="K43" s="4" t="str">
        <f>IF([1]Sep08!$G$35="SSP",[1]Sep08!$H$35," ")</f>
        <v xml:space="preserve"> </v>
      </c>
      <c r="L43" s="4" t="str">
        <f>IF([1]Sep08!$G$35="SMP",[1]Sep08!$H$35," ")</f>
        <v xml:space="preserve"> </v>
      </c>
      <c r="M43" s="459" t="str">
        <f>IF([1]Sep08!$G$35="SPP",[1]Sep08!$H$35," ")</f>
        <v xml:space="preserve"> </v>
      </c>
      <c r="N43" s="459"/>
      <c r="O43" s="4" t="str">
        <f>IF([1]Sep08!$G$35="SAP",[1]Sep08!$H$35," ")</f>
        <v xml:space="preserve"> </v>
      </c>
      <c r="P43" s="463"/>
      <c r="Q43" s="1" t="str">
        <f>IF([1]Sep08!$P$35=0," ",[1]Sep08!$P$35)</f>
        <v xml:space="preserve"> </v>
      </c>
      <c r="R43" s="463"/>
      <c r="S43" s="1" t="str">
        <f>IF([1]Sep08!$M$35&gt;0,[1]Sep08!$M$35," ")</f>
        <v xml:space="preserve"> </v>
      </c>
      <c r="T43" s="1" t="str">
        <f>IF(S43=" "," ",IF([1]Employee!$O$258="W1"," ",IF([1]Employee!$O$258="M1"," ",IF([1]Sep08!$V$35&gt;0,[1]Sep08!$V$35," "))))</f>
        <v xml:space="preserve"> </v>
      </c>
      <c r="U43" s="459" t="str">
        <f>IF(T43=" "," ",IF([1]Employee!$O$258="W1",[1]Sep08!$AK$35,[1]Sep08!$AE$35))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",IF([1]Employee!$O$258="W1"," ",[1]Sep08!$W$35-[1]Sep08!$W$20))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",IF([1]Sep08!$C$35=" "," ",[1]Sep08!$C$35))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IF([1]Employee!$D$262=" "," ",IF([1]Employee!$D$262="m"," ",IF([1]Sep08!$M$50=" "," ",IF([1]Sep08!$M$50&gt;(D7-0.01),D7," "))))</f>
        <v xml:space="preserve"> </v>
      </c>
      <c r="E44" s="1" t="str">
        <f>IF(D44=" "," ",IF([1]Sep08!$M$50&gt;=F7,E7,[1]Sep08!$M$50-D7))</f>
        <v xml:space="preserve"> </v>
      </c>
      <c r="F44" s="1" t="str">
        <f>IF(D44=" "," ",IF(E44&lt;E7," ",[1]Sep08!$M$50-F7))</f>
        <v xml:space="preserve"> </v>
      </c>
      <c r="G44" s="1" t="str">
        <f>IF(D44=" "," ",[1]Sep08!$O$50+[1]Sep08!$T$50)</f>
        <v xml:space="preserve"> </v>
      </c>
      <c r="H44" s="454" t="str">
        <f>IF(D44=" "," ",[1]Sep08!$O$50)</f>
        <v xml:space="preserve"> </v>
      </c>
      <c r="I44" s="454"/>
      <c r="J44" s="463"/>
      <c r="K44" s="4" t="str">
        <f>IF([1]Sep08!$G$50="SSP",[1]Sep08!$H$50," ")</f>
        <v xml:space="preserve"> </v>
      </c>
      <c r="L44" s="4" t="str">
        <f>IF([1]Sep08!$G$50="SMP",[1]Sep08!$H$50," ")</f>
        <v xml:space="preserve"> </v>
      </c>
      <c r="M44" s="459" t="str">
        <f>IF([1]Sep08!$G$50="SPP",[1]Sep08!$H$50," ")</f>
        <v xml:space="preserve"> </v>
      </c>
      <c r="N44" s="459"/>
      <c r="O44" s="4" t="str">
        <f>IF([1]Sep08!$G$50="SAP",[1]Sep08!$H$50," ")</f>
        <v xml:space="preserve"> </v>
      </c>
      <c r="P44" s="463"/>
      <c r="Q44" s="1" t="str">
        <f>IF([1]Sep08!$P$50=0," ",[1]Sep08!$P$50)</f>
        <v xml:space="preserve"> </v>
      </c>
      <c r="R44" s="463"/>
      <c r="S44" s="1" t="str">
        <f>IF([1]Sep08!$M$50&gt;0,[1]Sep08!$M$50," ")</f>
        <v xml:space="preserve"> </v>
      </c>
      <c r="T44" s="1" t="str">
        <f>IF(S44=" "," ",IF([1]Employee!$O$258="W1"," ",IF([1]Employee!$O$258="M1"," ",IF([1]Sep08!$V$50&gt;0,[1]Sep08!$V$50," "))))</f>
        <v xml:space="preserve"> </v>
      </c>
      <c r="U44" s="459" t="str">
        <f>IF(T44=" "," ",IF([1]Employee!$O$258="W1",[1]Sep08!$AK$50,[1]Sep08!$AE$50))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",IF([1]Employee!$O$258="W1"," ",[1]Sep08!$W$50-[1]Sep08!$W$35))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",IF([1]Sep08!$C$50=" "," ",[1]Sep08!$C$50))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IF([1]Employee!$D$262=" "," ",IF([1]Employee!$D$262="m"," ",IF([1]Sep08!$M$65=" "," ",IF([1]Sep08!$M$65&gt;(D7-0.01),D7," "))))</f>
        <v xml:space="preserve"> </v>
      </c>
      <c r="E45" s="1" t="str">
        <f>IF(D45=" "," ",IF([1]Sep08!$M$65&gt;=F7,E7,[1]Sep08!$M$65-D7))</f>
        <v xml:space="preserve"> </v>
      </c>
      <c r="F45" s="1" t="str">
        <f>IF(D45=" "," ",IF(E45&lt;E7," ",[1]Sep08!$M$65-F7))</f>
        <v xml:space="preserve"> </v>
      </c>
      <c r="G45" s="1" t="str">
        <f>IF(D45=" "," ",[1]Sep08!$O$65+[1]Sep08!$T$65)</f>
        <v xml:space="preserve"> </v>
      </c>
      <c r="H45" s="454" t="str">
        <f>IF(D45=" "," ",[1]Sep08!$O$65)</f>
        <v xml:space="preserve"> </v>
      </c>
      <c r="I45" s="454"/>
      <c r="J45" s="463"/>
      <c r="K45" s="4" t="str">
        <f>IF([1]Sep08!$G$65="SSP",[1]Sep08!$H$65," ")</f>
        <v xml:space="preserve"> </v>
      </c>
      <c r="L45" s="4" t="str">
        <f>IF([1]Sep08!$G$65="SMP",[1]Sep08!$H$65," ")</f>
        <v xml:space="preserve"> </v>
      </c>
      <c r="M45" s="459" t="str">
        <f>IF([1]Sep08!$G$65="SPP",[1]Sep08!$H$65," ")</f>
        <v xml:space="preserve"> </v>
      </c>
      <c r="N45" s="459"/>
      <c r="O45" s="4" t="str">
        <f>IF([1]Sep08!$G$65="SAP",[1]Sep08!$H$65," ")</f>
        <v xml:space="preserve"> </v>
      </c>
      <c r="P45" s="463"/>
      <c r="Q45" s="1" t="str">
        <f>IF([1]Sep08!$P$65=0," ",[1]Sep08!$P$65)</f>
        <v xml:space="preserve"> </v>
      </c>
      <c r="R45" s="463"/>
      <c r="S45" s="1" t="str">
        <f>IF([1]Sep08!$M$65&gt;0,[1]Sep08!$M$65," ")</f>
        <v xml:space="preserve"> </v>
      </c>
      <c r="T45" s="1" t="str">
        <f>IF(S45=" "," ",IF([1]Employee!$O$258="W1"," ",IF([1]Employee!$O$258="M1"," ",IF([1]Sep08!$V$65&gt;0,[1]Sep08!$V$65," "))))</f>
        <v xml:space="preserve"> </v>
      </c>
      <c r="U45" s="459" t="str">
        <f>IF(T45=" "," ",IF([1]Employee!$O$258="W1",[1]Sep08!$AK$65,[1]Sep08!$AE$65))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",IF([1]Employee!$O$258="W1"," ",[1]Sep08!$W$65-[1]Sep08!$W$50))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",IF([1]Sep08!$C$65=" "," ",[1]Sep08!$C$65))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IF([1]Employee!$D$262=" "," ",IF([1]Employee!$D$262="m"," ",IF([1]Sep08!$M$80=" "," ",IF([1]Sep08!$M$80&gt;(D7-0.01),D7," "))))</f>
        <v xml:space="preserve"> </v>
      </c>
      <c r="E46" s="1" t="str">
        <f>IF(D46=" "," ",IF([1]Sep08!$M$80&gt;=F7,E7,[1]Sep08!$M$80-D7))</f>
        <v xml:space="preserve"> </v>
      </c>
      <c r="F46" s="1" t="str">
        <f>IF(D46=" "," ",IF(E46&lt;E7," ",[1]Sep08!$M$80-F7))</f>
        <v xml:space="preserve"> </v>
      </c>
      <c r="G46" s="1" t="str">
        <f>IF(D46=" "," ",[1]Sep08!$O$80+[1]Sep08!$T$80)</f>
        <v xml:space="preserve"> </v>
      </c>
      <c r="H46" s="454" t="str">
        <f>IF(D46=" "," ",[1]Sep08!$O$80)</f>
        <v xml:space="preserve"> </v>
      </c>
      <c r="I46" s="454"/>
      <c r="J46" s="463"/>
      <c r="K46" s="4" t="str">
        <f>IF([1]Sep08!$G$80="SSP",[1]Sep08!$H$80," ")</f>
        <v xml:space="preserve"> </v>
      </c>
      <c r="L46" s="4" t="str">
        <f>IF([1]Sep08!$G$80="SMP",[1]Sep08!$H$80," ")</f>
        <v xml:space="preserve"> </v>
      </c>
      <c r="M46" s="459" t="str">
        <f>IF([1]Sep08!$G$80="SPP",[1]Sep08!$H$80," ")</f>
        <v xml:space="preserve"> </v>
      </c>
      <c r="N46" s="459"/>
      <c r="O46" s="4" t="str">
        <f>IF([1]Sep08!$G$80="SAP",[1]Sep08!$H$80," ")</f>
        <v xml:space="preserve"> </v>
      </c>
      <c r="P46" s="463"/>
      <c r="Q46" s="1" t="str">
        <f>IF([1]Sep08!$P$80=0," ",[1]Sep08!$P$80)</f>
        <v xml:space="preserve"> </v>
      </c>
      <c r="R46" s="463"/>
      <c r="S46" s="1" t="str">
        <f>IF([1]Sep08!$M$80&gt;0,[1]Sep08!$M$80," ")</f>
        <v xml:space="preserve"> </v>
      </c>
      <c r="T46" s="1" t="str">
        <f>IF(S46=" "," ",IF([1]Employee!$O$258="W1"," ",IF([1]Employee!$O$258="M1"," ",IF([1]Sep08!$V$80&gt;0,[1]Sep08!$V$80," "))))</f>
        <v xml:space="preserve"> </v>
      </c>
      <c r="U46" s="459" t="str">
        <f>IF(T46=" "," ",IF([1]Employee!$O$258="W1",[1]Sep08!$AK$80,[1]Sep08!$AE$80))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",IF([1]Employee!$O$258="W1"," ",[1]Sep08!$W$80-[1]Sep08!$W$65))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",IF([1]Sep08!$C$80=" "," ",[1]Sep08!$C$80))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IF([1]Employee!$D$262=" "," ",IF([1]Employee!$D$262="w"," ",IF([1]Sep08!$M$95=" "," ",IF([1]Sep08!$M$95&gt;(D8-0.01),D8," "))))</f>
        <v xml:space="preserve"> </v>
      </c>
      <c r="E47" s="62" t="str">
        <f>IF(D47=" "," ",IF([1]Sep08!$M$95&gt;=F8,E8,[1]Sep08!$M$95-D8))</f>
        <v xml:space="preserve"> </v>
      </c>
      <c r="F47" s="62" t="str">
        <f>IF(D47=" "," ",IF(E47&lt;E8," ",[1]Sep08!$M$95-F8))</f>
        <v xml:space="preserve"> </v>
      </c>
      <c r="G47" s="62" t="str">
        <f>IF(D47=" "," ",[1]Sep08!$O$95+[1]Sep08!$T$95)</f>
        <v xml:space="preserve"> </v>
      </c>
      <c r="H47" s="453" t="str">
        <f>IF(D47=" "," ",[1]Sep08!$O$95)</f>
        <v xml:space="preserve"> </v>
      </c>
      <c r="I47" s="453"/>
      <c r="J47" s="463"/>
      <c r="K47" s="62" t="str">
        <f>IF([1]Sep08!$G$95="SSP",[1]Sep08!$H$95," ")</f>
        <v xml:space="preserve"> </v>
      </c>
      <c r="L47" s="62" t="str">
        <f>IF([1]Sep08!$G$95="SMP",[1]Sep08!$H$95," ")</f>
        <v xml:space="preserve"> </v>
      </c>
      <c r="M47" s="453" t="str">
        <f>IF([1]Sep08!$G$95="SPP",[1]Sep08!$H$95," ")</f>
        <v xml:space="preserve"> </v>
      </c>
      <c r="N47" s="453"/>
      <c r="O47" s="62" t="str">
        <f>IF([1]Sep08!$G$95="SAP",[1]Sep08!$H$95," ")</f>
        <v xml:space="preserve"> </v>
      </c>
      <c r="P47" s="463"/>
      <c r="Q47" s="62" t="str">
        <f>IF([1]Sep08!$P$95=0," ",[1]Sep08!$P$95)</f>
        <v xml:space="preserve"> </v>
      </c>
      <c r="R47" s="463"/>
      <c r="S47" s="62" t="str">
        <f>IF([1]Sep08!$M$95&gt;0,[1]Sep08!$M$95," ")</f>
        <v xml:space="preserve"> </v>
      </c>
      <c r="T47" s="62" t="str">
        <f>IF(S47=" "," ",IF([1]Employee!$O$258="W1"," ",IF([1]Employee!$O$258="M1"," ",IF([1]Sep08!$V$95&gt;0,[1]Sep08!$V$95," "))))</f>
        <v xml:space="preserve"> </v>
      </c>
      <c r="U47" s="453" t="str">
        <f>IF(T47=" "," ",IF([1]Employee!$O$258="M1",[1]Sep08!$AK$95,[1]Sep08!$AE$95))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",IF([1]Employee!$O$258="M1"," ",[1]Sep08!$W$95-[1]Aug08!$W$80))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",IF([1]Sep08!$C$95=" "," ",[1]Sep08!$C$95))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IF([1]Employee!$D$262=" "," ",IF([1]Employee!$D$262="m"," ",IF([1]Oct08!$M$20=" "," ",IF([1]Oct08!$M$20&gt;(D7-0.01),D7," "))))</f>
        <v xml:space="preserve"> </v>
      </c>
      <c r="E48" s="1" t="str">
        <f>IF(D48=" "," ",IF([1]Oct08!$M$20&gt;=F7,E7,[1]Oct08!$M$20-D7))</f>
        <v xml:space="preserve"> </v>
      </c>
      <c r="F48" s="1" t="str">
        <f>IF(D48=" "," ",IF(E48&lt;E7," ",[1]Oct08!$M$20-F7))</f>
        <v xml:space="preserve"> </v>
      </c>
      <c r="G48" s="1" t="str">
        <f>IF(D48=" "," ",[1]Oct08!$O$20+[1]Oct08!$T$20)</f>
        <v xml:space="preserve"> </v>
      </c>
      <c r="H48" s="482" t="str">
        <f>IF(D48=" "," ",[1]Oct08!$O$20)</f>
        <v xml:space="preserve"> </v>
      </c>
      <c r="I48" s="482"/>
      <c r="J48" s="463"/>
      <c r="K48" s="4" t="str">
        <f>IF([1]Oct08!$G$20="SSP",[1]Oct08!$H$20," ")</f>
        <v xml:space="preserve"> </v>
      </c>
      <c r="L48" s="4" t="str">
        <f>IF([1]Oct08!$G$20="SMP",[1]Oct08!$H$20," ")</f>
        <v xml:space="preserve"> </v>
      </c>
      <c r="M48" s="710" t="str">
        <f>IF([1]Oct08!$G$20="SPP",[1]Oct08!$H$20," ")</f>
        <v xml:space="preserve"> </v>
      </c>
      <c r="N48" s="710"/>
      <c r="O48" s="4" t="str">
        <f>IF([1]Oct08!$G$20="SAP",[1]Oct08!$H$20," ")</f>
        <v xml:space="preserve"> </v>
      </c>
      <c r="P48" s="463"/>
      <c r="Q48" s="1" t="str">
        <f>IF([1]Oct08!$P$20=0," ",[1]Oct08!$P$20)</f>
        <v xml:space="preserve"> </v>
      </c>
      <c r="R48" s="463"/>
      <c r="S48" s="1" t="str">
        <f>IF([1]Oct08!$M$20&gt;0,[1]Oct08!$M$20," ")</f>
        <v xml:space="preserve"> </v>
      </c>
      <c r="T48" s="1" t="str">
        <f>IF(S48=" "," ",IF([1]Employee!$O$258="W1"," ",IF([1]Employee!$O$258="M1"," ",IF([1]Oct08!$V$20&gt;0,[1]Oct08!$V$20," "))))</f>
        <v xml:space="preserve"> </v>
      </c>
      <c r="U48" s="482" t="str">
        <f>IF(T48=" "," ",IF([1]Employee!$O$258="W1",[1]Oct08!$AK$20,[1]Oct08!$AE$20))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",IF([1]Employee!$O$258="W1"," ",[1]Oct08!$W$20-[1]Sep08!$W$80))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",IF([1]Oct08!$C$20=" "," ",[1]Oct08!$C$20))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IF([1]Employee!$D$262=" "," ",IF([1]Employee!$D$262="m"," ",IF([1]Oct08!$M$35=" "," ",IF([1]Oct08!$M$35&gt;(D7-0.01),D7," "))))</f>
        <v xml:space="preserve"> </v>
      </c>
      <c r="E49" s="1" t="str">
        <f>IF(D49=" "," ",IF([1]Oct08!$M$35&gt;=F7,E7,[1]Oct08!$M$35-D7))</f>
        <v xml:space="preserve"> </v>
      </c>
      <c r="F49" s="1" t="str">
        <f>IF(D49=" "," ",IF(E49&lt;E7," ",[1]Oct08!$M$35-F7))</f>
        <v xml:space="preserve"> </v>
      </c>
      <c r="G49" s="1" t="str">
        <f>IF(D49=" "," ",[1]Oct08!$O$35+[1]Oct08!$T$35)</f>
        <v xml:space="preserve"> </v>
      </c>
      <c r="H49" s="454" t="str">
        <f>IF(D49=" "," ",[1]Oct08!$O$35)</f>
        <v xml:space="preserve"> </v>
      </c>
      <c r="I49" s="454"/>
      <c r="J49" s="463"/>
      <c r="K49" s="4" t="str">
        <f>IF([1]Oct08!$G$35="SSP",[1]Oct08!$H$35," ")</f>
        <v xml:space="preserve"> </v>
      </c>
      <c r="L49" s="4" t="str">
        <f>IF([1]Oct08!$G$35="SMP",[1]Oct08!$H$35," ")</f>
        <v xml:space="preserve"> </v>
      </c>
      <c r="M49" s="459" t="str">
        <f>IF([1]Oct08!$G$35="SPP",[1]Oct08!$H$35," ")</f>
        <v xml:space="preserve"> </v>
      </c>
      <c r="N49" s="459"/>
      <c r="O49" s="4" t="str">
        <f>IF([1]Oct08!$G$35="SAP",[1]Oct08!$H$35," ")</f>
        <v xml:space="preserve"> </v>
      </c>
      <c r="P49" s="463"/>
      <c r="Q49" s="1" t="str">
        <f>IF([1]Oct08!$P$35=0," ",[1]Oct08!$P$35)</f>
        <v xml:space="preserve"> </v>
      </c>
      <c r="R49" s="463"/>
      <c r="S49" s="1" t="str">
        <f>IF([1]Oct08!$M$35&gt;0,[1]Oct08!$M$35," ")</f>
        <v xml:space="preserve"> </v>
      </c>
      <c r="T49" s="1" t="str">
        <f>IF(S49=" "," ",IF([1]Employee!$O$258="W1"," ",IF([1]Employee!$O$258="M1"," ",IF([1]Oct08!$V$35&gt;0,[1]Oct08!$V$35," "))))</f>
        <v xml:space="preserve"> </v>
      </c>
      <c r="U49" s="459" t="str">
        <f>IF(T49=" "," ",IF([1]Employee!$O$258="W1",[1]Oct08!$AK$35,[1]Oct08!$AE$35))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",IF([1]Employee!$O$258="W1"," ",[1]Oct08!$W$35-[1]Oct08!$W$20))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",IF([1]Oct08!$C$35=" "," ",[1]Oct08!$C$35))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IF([1]Employee!$D$262=" "," ",IF([1]Employee!$D$262="m"," ",IF([1]Oct08!$M$50=" "," ",IF([1]Oct08!$M$50&gt;(D7-0.01),D7," "))))</f>
        <v xml:space="preserve"> </v>
      </c>
      <c r="E50" s="1" t="str">
        <f>IF(D50=" "," ",IF([1]Oct08!$M$50&gt;=F7,E7,[1]Oct08!$M$50-D7))</f>
        <v xml:space="preserve"> </v>
      </c>
      <c r="F50" s="1" t="str">
        <f>IF(D50=" "," ",IF(E50&lt;E7," ",[1]Oct08!$M$50-F7))</f>
        <v xml:space="preserve"> </v>
      </c>
      <c r="G50" s="1" t="str">
        <f>IF(D50=" "," ",[1]Oct08!$O$50+[1]Oct08!$T$50)</f>
        <v xml:space="preserve"> </v>
      </c>
      <c r="H50" s="454" t="str">
        <f>IF(D50=" "," ",[1]Oct08!$O$50)</f>
        <v xml:space="preserve"> </v>
      </c>
      <c r="I50" s="454"/>
      <c r="J50" s="463"/>
      <c r="K50" s="4" t="str">
        <f>IF([1]Oct08!$G$50="SSP",[1]Oct08!$H$50," ")</f>
        <v xml:space="preserve"> </v>
      </c>
      <c r="L50" s="4" t="str">
        <f>IF([1]Oct08!$G$50="SMP",[1]Oct08!$H$50," ")</f>
        <v xml:space="preserve"> </v>
      </c>
      <c r="M50" s="459" t="str">
        <f>IF([1]Oct08!$G$50="SPP",[1]Oct08!$H$50," ")</f>
        <v xml:space="preserve"> </v>
      </c>
      <c r="N50" s="459"/>
      <c r="O50" s="4" t="str">
        <f>IF([1]Oct08!$G$50="SAP",[1]Oct08!$H$50," ")</f>
        <v xml:space="preserve"> </v>
      </c>
      <c r="P50" s="463"/>
      <c r="Q50" s="1" t="str">
        <f>IF([1]Oct08!$P$50=0," ",[1]Oct08!$P$50)</f>
        <v xml:space="preserve"> </v>
      </c>
      <c r="R50" s="463"/>
      <c r="S50" s="1" t="str">
        <f>IF([1]Oct08!$M$50&gt;0,[1]Oct08!$M$50," ")</f>
        <v xml:space="preserve"> </v>
      </c>
      <c r="T50" s="1" t="str">
        <f>IF(S50=" "," ",IF([1]Employee!$O$258="W1"," ",IF([1]Employee!$O$258="M1"," ",IF([1]Oct08!$V$50&gt;0,[1]Oct08!$V$50," "))))</f>
        <v xml:space="preserve"> </v>
      </c>
      <c r="U50" s="459" t="str">
        <f>IF(T50=" "," ",IF([1]Employee!$O$258="W1",[1]Oct08!$AK$50,[1]Oct08!$AE$50))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",IF([1]Employee!$O$258="W1"," ",[1]Oct08!$W$50-[1]Oct08!$W$35))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",IF([1]Oct08!$C$50=" "," ",[1]Oct08!$C$50))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IF([1]Employee!$D$262=" "," ",IF([1]Employee!$D$262="m"," ",IF([1]Oct08!$M$65=" "," ",IF([1]Oct08!$M$65&gt;(D7-0.01),D7," "))))</f>
        <v xml:space="preserve"> </v>
      </c>
      <c r="E51" s="1" t="str">
        <f>IF(D51=" "," ",IF([1]Oct08!$M$65&gt;=F7,E7,[1]Oct08!$M$65-D7))</f>
        <v xml:space="preserve"> </v>
      </c>
      <c r="F51" s="1" t="str">
        <f>IF(D51=" "," ",IF(E51&lt;E7," ",[1]Oct08!$M$65-F7))</f>
        <v xml:space="preserve"> </v>
      </c>
      <c r="G51" s="1" t="str">
        <f>IF(D51=" "," ",[1]Oct08!$O$65+[1]Oct08!$T$65)</f>
        <v xml:space="preserve"> </v>
      </c>
      <c r="H51" s="454" t="str">
        <f>IF(D51=" "," ",[1]Oct08!$O$65)</f>
        <v xml:space="preserve"> </v>
      </c>
      <c r="I51" s="454"/>
      <c r="J51" s="463"/>
      <c r="K51" s="4" t="str">
        <f>IF([1]Oct08!$G$65="SSP",[1]Oct08!$H$65," ")</f>
        <v xml:space="preserve"> </v>
      </c>
      <c r="L51" s="4" t="str">
        <f>IF([1]Oct08!$G$65="SMP",[1]Oct08!$H$65," ")</f>
        <v xml:space="preserve"> </v>
      </c>
      <c r="M51" s="459" t="str">
        <f>IF([1]Oct08!$G$65="SPP",[1]Oct08!$H$65," ")</f>
        <v xml:space="preserve"> </v>
      </c>
      <c r="N51" s="459"/>
      <c r="O51" s="4" t="str">
        <f>IF([1]Oct08!$G$65="SAP",[1]Oct08!$H$65," ")</f>
        <v xml:space="preserve"> </v>
      </c>
      <c r="P51" s="463"/>
      <c r="Q51" s="1" t="str">
        <f>IF([1]Oct08!$P$65=0," ",[1]Oct08!$P$65)</f>
        <v xml:space="preserve"> </v>
      </c>
      <c r="R51" s="463"/>
      <c r="S51" s="1" t="str">
        <f>IF([1]Oct08!$M$65&gt;0,[1]Oct08!$M$65," ")</f>
        <v xml:space="preserve"> </v>
      </c>
      <c r="T51" s="1" t="str">
        <f>IF(S51=" "," ",IF([1]Employee!$O$258="W1"," ",IF([1]Employee!$O$258="M1"," ",IF([1]Oct08!$V$65&gt;0,[1]Oct08!$V$65," "))))</f>
        <v xml:space="preserve"> </v>
      </c>
      <c r="U51" s="459" t="str">
        <f>IF(T51=" "," ",IF([1]Employee!$O$258="W1",[1]Oct08!$AK$65,[1]Oct08!$AE$65))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",IF([1]Employee!$O$258="W1"," ",[1]Oct08!$W$65-[1]Oct08!$W$50))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",IF([1]Oct08!$C$65=" "," ",[1]Oct08!$C$65))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IF([1]Employee!$D$262=" "," ",IF([1]Employee!$D$262="w"," ",IF([1]Oct08!$M$80=" "," ",IF([1]Oct08!$M$80&gt;(D8-0.01),D8," "))))</f>
        <v xml:space="preserve"> </v>
      </c>
      <c r="E52" s="62" t="str">
        <f>IF(D52=" "," ",IF([1]Oct08!$M$80&gt;=F8,E8,[1]Oct08!$M$80-D8))</f>
        <v xml:space="preserve"> </v>
      </c>
      <c r="F52" s="62" t="str">
        <f>IF(D52=" "," ",IF(E52&lt;E8," ",[1]Oct08!$M$80-F8))</f>
        <v xml:space="preserve"> </v>
      </c>
      <c r="G52" s="62" t="str">
        <f>IF(D52=" "," ",[1]Oct08!$O$80+[1]Oct08!$T$80)</f>
        <v xml:space="preserve"> </v>
      </c>
      <c r="H52" s="453" t="str">
        <f>IF(D52=" "," ",[1]Oct08!$O$80)</f>
        <v xml:space="preserve"> </v>
      </c>
      <c r="I52" s="453"/>
      <c r="J52" s="463"/>
      <c r="K52" s="62" t="str">
        <f>IF([1]Oct08!$G$80="SSP",[1]Oct08!$H$80," ")</f>
        <v xml:space="preserve"> </v>
      </c>
      <c r="L52" s="62" t="str">
        <f>IF([1]Oct08!$G$80="SMP",[1]Oct08!$H$80," ")</f>
        <v xml:space="preserve"> </v>
      </c>
      <c r="M52" s="453" t="str">
        <f>IF([1]Oct08!$G$80="SPP",[1]Oct08!$H$80," ")</f>
        <v xml:space="preserve"> </v>
      </c>
      <c r="N52" s="453"/>
      <c r="O52" s="62" t="str">
        <f>IF([1]Oct08!$G$80="SAP",[1]Oct08!$H$80," ")</f>
        <v xml:space="preserve"> </v>
      </c>
      <c r="P52" s="463"/>
      <c r="Q52" s="62" t="str">
        <f>IF([1]Oct08!$P$80=0," ",[1]Oct08!$P$80)</f>
        <v xml:space="preserve"> </v>
      </c>
      <c r="R52" s="463"/>
      <c r="S52" s="62" t="str">
        <f>IF([1]Oct08!$M$80&gt;0,[1]Oct08!$M$80," ")</f>
        <v xml:space="preserve"> </v>
      </c>
      <c r="T52" s="62" t="str">
        <f>IF(S52=" "," ",IF([1]Employee!$O$258="W1"," ",IF([1]Employee!$O$258="M1"," ",IF([1]Oct08!$V$80&gt;0,[1]Oct08!$V$80," "))))</f>
        <v xml:space="preserve"> </v>
      </c>
      <c r="U52" s="453" t="str">
        <f>IF(T52=" "," ",IF([1]Employee!$O$258="M1",[1]Oct08!$AK$80,[1]Oct08!$AE$80))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",IF([1]Employee!$O$258="M1"," ",[1]Oct08!$W$80-[1]Sep08!$W$95))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",IF([1]Oct08!$C$80=" "," ",[1]Oct08!$C$80))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IF([1]Employee!$D$262=" "," ",IF([1]Employee!$D$262="m"," ",IF([1]Nov08!$M$20=" "," ",IF([1]Nov08!$M$20&gt;(D7-0.01),D7," "))))</f>
        <v xml:space="preserve"> </v>
      </c>
      <c r="E53" s="1" t="str">
        <f>IF(D53=" "," ",IF([1]Nov08!$M$20&gt;=F7,E7,[1]Nov08!$M$20-D7))</f>
        <v xml:space="preserve"> </v>
      </c>
      <c r="F53" s="1" t="str">
        <f>IF(D53=" "," ",IF(E53&lt;E7," ",[1]Nov08!$M$20-F7))</f>
        <v xml:space="preserve"> </v>
      </c>
      <c r="G53" s="1" t="str">
        <f>IF(D53=" "," ",[1]Nov08!$O$20+[1]Nov08!$T$20)</f>
        <v xml:space="preserve"> </v>
      </c>
      <c r="H53" s="459" t="str">
        <f>IF(D53=" "," ",[1]Nov08!$O$20)</f>
        <v xml:space="preserve"> </v>
      </c>
      <c r="I53" s="459"/>
      <c r="J53" s="463"/>
      <c r="K53" s="1" t="str">
        <f>IF([1]Nov08!$G$20="SSP",[1]Nov08!$H$20," ")</f>
        <v xml:space="preserve"> </v>
      </c>
      <c r="L53" s="1" t="str">
        <f>IF([1]Nov08!$G$20="SMP",[1]Nov08!$H$20," ")</f>
        <v xml:space="preserve"> </v>
      </c>
      <c r="M53" s="710" t="str">
        <f>IF([1]Nov08!$G$20="SPP",[1]Nov08!$H$20," ")</f>
        <v xml:space="preserve"> </v>
      </c>
      <c r="N53" s="710"/>
      <c r="O53" s="1" t="str">
        <f>IF([1]Nov08!$G$20="SAP",[1]Nov08!$H$20," ")</f>
        <v xml:space="preserve"> </v>
      </c>
      <c r="P53" s="463"/>
      <c r="Q53" s="1" t="str">
        <f>IF([1]Nov08!$P$20=0," ",[1]Nov08!$P$20)</f>
        <v xml:space="preserve"> </v>
      </c>
      <c r="R53" s="463"/>
      <c r="S53" s="1" t="str">
        <f>IF([1]Nov08!$M$20&gt;0,[1]Nov08!$M$20," ")</f>
        <v xml:space="preserve"> </v>
      </c>
      <c r="T53" s="1" t="str">
        <f>IF(S53=" "," ",IF([1]Employee!$O$258="W1"," ",IF([1]Employee!$O$258="M1"," ",IF([1]Nov08!$V$20&gt;0,[1]Nov08!$V$20," "))))</f>
        <v xml:space="preserve"> </v>
      </c>
      <c r="U53" s="459" t="str">
        <f>IF(T53=" "," ",IF([1]Employee!$O$258="W1",[1]Nov08!$AK$20,[1]Nov08!$AE$20))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",IF([1]Employee!$O$258="W1"," ",[1]Nov08!$W$20-[1]Oct08!$W$65))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",IF([1]Nov08!$C$20=" "," ",[1]Nov08!$C$20))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IF([1]Employee!$D$262=" "," ",IF([1]Employee!$D$262="m"," ",IF([1]Nov08!$M$35=" "," ",IF([1]Nov08!$M$35&gt;(D7-0.01),D7," "))))</f>
        <v xml:space="preserve"> </v>
      </c>
      <c r="E54" s="1" t="str">
        <f>IF(D54=" "," ",IF([1]Nov08!$M$35&gt;=F7,E7,[1]Nov08!$M$35-D7))</f>
        <v xml:space="preserve"> </v>
      </c>
      <c r="F54" s="1" t="str">
        <f>IF(D54=" "," ",IF(E54&lt;E7," ",[1]Nov08!$M$35-F7))</f>
        <v xml:space="preserve"> </v>
      </c>
      <c r="G54" s="1" t="str">
        <f>IF(D54=" "," ",[1]Nov08!$O$35+[1]Nov08!$T$35)</f>
        <v xml:space="preserve"> </v>
      </c>
      <c r="H54" s="454" t="str">
        <f>IF(D54=" "," ",[1]Nov08!$O$35)</f>
        <v xml:space="preserve"> </v>
      </c>
      <c r="I54" s="454"/>
      <c r="J54" s="463"/>
      <c r="K54" s="4" t="str">
        <f>IF([1]Nov08!$G$35="SSP",[1]Nov08!$H$35," ")</f>
        <v xml:space="preserve"> </v>
      </c>
      <c r="L54" s="4" t="str">
        <f>IF([1]Nov08!$G$35="SMP",[1]Nov08!$H$35," ")</f>
        <v xml:space="preserve"> </v>
      </c>
      <c r="M54" s="459" t="str">
        <f>IF([1]Nov08!$G$35="SPP",[1]Nov08!$H$35," ")</f>
        <v xml:space="preserve"> </v>
      </c>
      <c r="N54" s="459"/>
      <c r="O54" s="4" t="str">
        <f>IF([1]Nov08!$G$35="SAP",[1]Nov08!$H$35," ")</f>
        <v xml:space="preserve"> </v>
      </c>
      <c r="P54" s="463"/>
      <c r="Q54" s="1" t="str">
        <f>IF([1]Nov08!$P$35=0," ",[1]Nov08!$P$35)</f>
        <v xml:space="preserve"> </v>
      </c>
      <c r="R54" s="463"/>
      <c r="S54" s="1" t="str">
        <f>IF([1]Nov08!$M$35&gt;0,[1]Nov08!$M$35," ")</f>
        <v xml:space="preserve"> </v>
      </c>
      <c r="T54" s="1" t="str">
        <f>IF(S54=" "," ",IF([1]Employee!$O$258="W1"," ",IF([1]Employee!$O$258="M1"," ",IF([1]Nov08!$V$35&gt;0,[1]Nov08!$V$35," "))))</f>
        <v xml:space="preserve"> </v>
      </c>
      <c r="U54" s="459" t="str">
        <f>IF(T54=" "," ",IF([1]Employee!$O$258="W1",[1]Nov08!$AK$35,[1]Nov08!$AE$35))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",IF([1]Employee!$O$258="W1"," ",[1]Nov08!$W$35-[1]Nov08!$W$20))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",IF([1]Nov08!$C$35=" "," ",[1]Nov08!$C$35))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IF([1]Employee!$D$262=" "," ",IF([1]Employee!$D$262="m"," ",IF([1]Nov08!$M$50=" "," ",IF([1]Nov08!$M$50&gt;(D7-0.01),D7," "))))</f>
        <v xml:space="preserve"> </v>
      </c>
      <c r="E55" s="1" t="str">
        <f>IF(D55=" "," ",IF([1]Nov08!$M$50&gt;=F7,E7,[1]Nov08!$M$50-D7))</f>
        <v xml:space="preserve"> </v>
      </c>
      <c r="F55" s="1" t="str">
        <f>IF(D55=" "," ",IF(E55&lt;E7," ",[1]Nov08!$M$50-F7))</f>
        <v xml:space="preserve"> </v>
      </c>
      <c r="G55" s="1" t="str">
        <f>IF(D55=" "," ",[1]Nov08!$O$50+[1]Nov08!$T$50)</f>
        <v xml:space="preserve"> </v>
      </c>
      <c r="H55" s="454" t="str">
        <f>IF(D55=" "," ",[1]Nov08!$O$50)</f>
        <v xml:space="preserve"> </v>
      </c>
      <c r="I55" s="454"/>
      <c r="J55" s="463"/>
      <c r="K55" s="4" t="str">
        <f>IF([1]Nov08!$G$50="SSP",[1]Nov08!$H$50," ")</f>
        <v xml:space="preserve"> </v>
      </c>
      <c r="L55" s="4" t="str">
        <f>IF([1]Nov08!$G$50="SMP",[1]Nov08!$H$50," ")</f>
        <v xml:space="preserve"> </v>
      </c>
      <c r="M55" s="459" t="str">
        <f>IF([1]Nov08!$G$50="SPP",[1]Nov08!$H$50," ")</f>
        <v xml:space="preserve"> </v>
      </c>
      <c r="N55" s="459"/>
      <c r="O55" s="4" t="str">
        <f>IF([1]Nov08!$G$50="SAP",[1]Nov08!$H$50," ")</f>
        <v xml:space="preserve"> </v>
      </c>
      <c r="P55" s="463"/>
      <c r="Q55" s="1" t="str">
        <f>IF([1]Nov08!$P$50=0," ",[1]Nov08!$P$50)</f>
        <v xml:space="preserve"> </v>
      </c>
      <c r="R55" s="463"/>
      <c r="S55" s="1" t="str">
        <f>IF([1]Nov08!$M$50&gt;0,[1]Nov08!$M$50," ")</f>
        <v xml:space="preserve"> </v>
      </c>
      <c r="T55" s="1" t="str">
        <f>IF(S55=" "," ",IF([1]Employee!$O$258="W1"," ",IF([1]Employee!$O$258="M1"," ",IF([1]Nov08!$V$50&gt;0,[1]Nov08!$V$50," "))))</f>
        <v xml:space="preserve"> </v>
      </c>
      <c r="U55" s="459" t="str">
        <f>IF(T55=" "," ",IF([1]Employee!$O$258="W1",[1]Nov08!$AK$50,[1]Nov08!$AE$50))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",IF([1]Employee!$O$258="W1"," ",[1]Nov08!$W$50-[1]Nov08!$W$35))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",IF([1]Nov08!$C$50=" "," ",[1]Nov08!$C$50))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IF([1]Employee!$D$262=" "," ",IF([1]Employee!$D$262="m"," ",IF([1]Nov08!$M$65=" "," ",IF([1]Nov08!$M$65&gt;(D7-0.01),D7," "))))</f>
        <v xml:space="preserve"> </v>
      </c>
      <c r="E56" s="1" t="str">
        <f>IF(D56=" "," ",IF([1]Nov08!$M$65&gt;=F7,E7,[1]Nov08!$M$65-D7))</f>
        <v xml:space="preserve"> </v>
      </c>
      <c r="F56" s="1" t="str">
        <f>IF(D56=" "," ",IF(E56&lt;E7," ",[1]Nov08!$M$65-F7))</f>
        <v xml:space="preserve"> </v>
      </c>
      <c r="G56" s="1" t="str">
        <f>IF(D56=" "," ",[1]Nov08!$O$65+[1]Nov08!$T$65)</f>
        <v xml:space="preserve"> </v>
      </c>
      <c r="H56" s="454" t="str">
        <f>IF(D56=" "," ",[1]Nov08!$O$65)</f>
        <v xml:space="preserve"> </v>
      </c>
      <c r="I56" s="454"/>
      <c r="J56" s="463"/>
      <c r="K56" s="4" t="str">
        <f>IF([1]Nov08!$G$65="SSP",[1]Nov08!$H$65," ")</f>
        <v xml:space="preserve"> </v>
      </c>
      <c r="L56" s="4" t="str">
        <f>IF([1]Nov08!$G$65="SMP",[1]Nov08!$H$65," ")</f>
        <v xml:space="preserve"> </v>
      </c>
      <c r="M56" s="459" t="str">
        <f>IF([1]Nov08!$G$65="SPP",[1]Nov08!$H$65," ")</f>
        <v xml:space="preserve"> </v>
      </c>
      <c r="N56" s="459"/>
      <c r="O56" s="4" t="str">
        <f>IF([1]Nov08!$G$65="SAP",[1]Nov08!$H$65," ")</f>
        <v xml:space="preserve"> </v>
      </c>
      <c r="P56" s="463"/>
      <c r="Q56" s="1" t="str">
        <f>IF([1]Nov08!$P$65=0," ",[1]Nov08!$P$65)</f>
        <v xml:space="preserve"> </v>
      </c>
      <c r="R56" s="463"/>
      <c r="S56" s="1" t="str">
        <f>IF([1]Nov08!$M$65&gt;0,[1]Nov08!$M$65," ")</f>
        <v xml:space="preserve"> </v>
      </c>
      <c r="T56" s="1" t="str">
        <f>IF(S56=" "," ",IF([1]Employee!$O$258="W1"," ",IF([1]Employee!$O$258="M1"," ",IF([1]Nov08!$V$65&gt;0,[1]Nov08!$V$65," "))))</f>
        <v xml:space="preserve"> </v>
      </c>
      <c r="U56" s="459" t="str">
        <f>IF(T56=" "," ",IF([1]Employee!$O$258="W1",[1]Nov08!$AK$65,[1]Nov08!$AE$65))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",IF([1]Employee!$O$258="W1"," ",[1]Nov08!$W$65-[1]Nov08!$W$50))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",IF([1]Nov08!$C$65=" "," ",[1]Nov08!$C$65))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IF([1]Employee!$D$262=" "," ",IF([1]Employee!$D$262="w"," ",IF([1]Nov08!$M$80=" "," ",IF([1]Nov08!$M$80&gt;(D8-0.01),D8," "))))</f>
        <v xml:space="preserve"> </v>
      </c>
      <c r="E57" s="62" t="str">
        <f>IF(D57=" "," ",IF([1]Nov08!$M$80&gt;=F8,E8,[1]Nov08!$M$80-D8))</f>
        <v xml:space="preserve"> </v>
      </c>
      <c r="F57" s="62" t="str">
        <f>IF(D57=" "," ",IF(E57&lt;E8," ",[1]Nov08!$M$80-F8))</f>
        <v xml:space="preserve"> </v>
      </c>
      <c r="G57" s="62" t="str">
        <f>IF(D57=" "," ",[1]Nov08!$O$80+[1]Nov08!$T$80)</f>
        <v xml:space="preserve"> </v>
      </c>
      <c r="H57" s="453" t="str">
        <f>IF(D57=" "," ",[1]Nov08!$O$80)</f>
        <v xml:space="preserve"> </v>
      </c>
      <c r="I57" s="453"/>
      <c r="J57" s="463"/>
      <c r="K57" s="62" t="str">
        <f>IF([1]Nov08!$G$80="SSP",[1]Nov08!$H$80," ")</f>
        <v xml:space="preserve"> </v>
      </c>
      <c r="L57" s="62" t="str">
        <f>IF([1]Nov08!$G$80="SMP",[1]Nov08!$H$80," ")</f>
        <v xml:space="preserve"> </v>
      </c>
      <c r="M57" s="453" t="str">
        <f>IF([1]Nov08!$G$80="SPP",[1]Nov08!$H$80," ")</f>
        <v xml:space="preserve"> </v>
      </c>
      <c r="N57" s="453"/>
      <c r="O57" s="62" t="str">
        <f>IF([1]Nov08!$G$80="SAP",[1]Nov08!$H$80," ")</f>
        <v xml:space="preserve"> </v>
      </c>
      <c r="P57" s="463"/>
      <c r="Q57" s="62" t="str">
        <f>IF([1]Nov08!$P$80=0," ",[1]Nov08!$P$80)</f>
        <v xml:space="preserve"> </v>
      </c>
      <c r="R57" s="463"/>
      <c r="S57" s="62" t="str">
        <f>IF([1]Nov08!$M$80&gt;0,[1]Nov08!$M$80," ")</f>
        <v xml:space="preserve"> </v>
      </c>
      <c r="T57" s="62" t="str">
        <f>IF(S57=" "," ",IF([1]Employee!$O$258="W1"," ",IF([1]Employee!$O$258="M1"," ",IF([1]Nov08!$V$80&gt;0,[1]Nov08!$V$80," "))))</f>
        <v xml:space="preserve"> </v>
      </c>
      <c r="U57" s="453" t="str">
        <f>IF(T57=" "," ",IF([1]Employee!$O$258="M1",[1]Nov08!$AK$80,[1]Nov08!$AE$80))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",IF([1]Employee!$O$258="M1"," ",[1]Nov08!$W$80-[1]Oct08!$W$80))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",IF([1]Nov08!$C$80=" "," ",[1]Nov08!$C$80))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1" t="str">
        <f>IF([1]Employee!$D$262=" "," ",IF([1]Employee!$D$262="m"," ",IF([1]Dec08!$M$20=" "," ",IF([1]Dec08!$M$20&gt;(D7-0.01),D7," "))))</f>
        <v xml:space="preserve"> </v>
      </c>
      <c r="E58" s="1" t="str">
        <f>IF(D58=" "," ",IF([1]Dec08!$M$20&gt;=F7,E7,[1]Dec08!$M$20-D7))</f>
        <v xml:space="preserve"> </v>
      </c>
      <c r="F58" s="1" t="str">
        <f>IF(D58=" "," ",IF(E58&lt;E7," ",[1]Dec08!$M$20-F7))</f>
        <v xml:space="preserve"> </v>
      </c>
      <c r="G58" s="1" t="str">
        <f>IF(D58=" "," ",[1]Dec08!$O$20+[1]Dec08!$T$20)</f>
        <v xml:space="preserve"> </v>
      </c>
      <c r="H58" s="459" t="str">
        <f>IF(D58=" "," ",[1]Dec08!$O$20)</f>
        <v xml:space="preserve"> </v>
      </c>
      <c r="I58" s="459"/>
      <c r="J58" s="463"/>
      <c r="K58" s="1" t="str">
        <f>IF([1]Dec08!$G$20="SSP",[1]Dec08!$H$20," ")</f>
        <v xml:space="preserve"> </v>
      </c>
      <c r="L58" s="1" t="str">
        <f>IF([1]Dec08!$G$20="SMP",[1]Dec08!$H$20," ")</f>
        <v xml:space="preserve"> </v>
      </c>
      <c r="M58" s="710" t="str">
        <f>IF([1]Dec08!$G$20="SPP",[1]Dec08!$H$20," ")</f>
        <v xml:space="preserve"> </v>
      </c>
      <c r="N58" s="710"/>
      <c r="O58" s="1" t="str">
        <f>IF([1]Dec08!$G$20="SAP",[1]Dec08!$H$20," ")</f>
        <v xml:space="preserve"> </v>
      </c>
      <c r="P58" s="463"/>
      <c r="Q58" s="1" t="str">
        <f>IF([1]Dec08!$P$20=0," ",[1]Dec08!$P$20)</f>
        <v xml:space="preserve"> </v>
      </c>
      <c r="R58" s="463"/>
      <c r="S58" s="1" t="str">
        <f>IF([1]Dec08!$M$20&gt;0,[1]Dec08!$M$20," ")</f>
        <v xml:space="preserve"> </v>
      </c>
      <c r="T58" s="1" t="str">
        <f>IF(S58=" "," ",IF([1]Employee!$O$258="W1"," ",IF([1]Employee!$O$258="M1"," ",IF([1]Dec08!$V$20&gt;0,[1]Dec08!$V$20," "))))</f>
        <v xml:space="preserve"> </v>
      </c>
      <c r="U58" s="459" t="str">
        <f>IF(T58=" "," ",IF([1]Employee!$O$258="W1",[1]Dec08!$AK$20,[1]Dec08!$AE$20))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",IF([1]Employee!$O$258="W1"," ",[1]Dec08!$W$20-[1]Nov08!$W$65))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",IF([1]Dec08!$C$20=" "," ",[1]Dec08!$C$20))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IF([1]Employee!$D$262=" "," ",IF([1]Employee!$D$262="m"," ",IF([1]Dec08!$M$35=" "," ",IF([1]Dec08!$M$35&gt;(D7-0.01),D7," "))))</f>
        <v xml:space="preserve"> </v>
      </c>
      <c r="E59" s="1" t="str">
        <f>IF(D59=" "," ",IF([1]Dec08!$M$35&gt;=F7,E7,[1]Dec08!$M$35-D7))</f>
        <v xml:space="preserve"> </v>
      </c>
      <c r="F59" s="1" t="str">
        <f>IF(D59=" "," ",IF(E59&lt;E7," ",[1]Dec08!$M$35-F7))</f>
        <v xml:space="preserve"> </v>
      </c>
      <c r="G59" s="1" t="str">
        <f>IF(D59=" "," ",[1]Dec08!$O$35+[1]Dec08!$T$35)</f>
        <v xml:space="preserve"> </v>
      </c>
      <c r="H59" s="454" t="str">
        <f>IF(D59=" "," ",[1]Dec08!$O$35)</f>
        <v xml:space="preserve"> </v>
      </c>
      <c r="I59" s="454"/>
      <c r="J59" s="463"/>
      <c r="K59" s="4" t="str">
        <f>IF([1]Dec08!$G$35="SSP",[1]Dec08!$H$35," ")</f>
        <v xml:space="preserve"> </v>
      </c>
      <c r="L59" s="4" t="str">
        <f>IF([1]Dec08!$G$35="SMP",[1]Dec08!$H$35," ")</f>
        <v xml:space="preserve"> </v>
      </c>
      <c r="M59" s="459" t="str">
        <f>IF([1]Dec08!$G$35="SPP",[1]Dec08!$H$35," ")</f>
        <v xml:space="preserve"> </v>
      </c>
      <c r="N59" s="459"/>
      <c r="O59" s="4" t="str">
        <f>IF([1]Dec08!$G$35="SAP",[1]Dec08!$H$35," ")</f>
        <v xml:space="preserve"> </v>
      </c>
      <c r="P59" s="463"/>
      <c r="Q59" s="1" t="str">
        <f>IF([1]Dec08!$P$35=0," ",[1]Dec08!$P$35)</f>
        <v xml:space="preserve"> </v>
      </c>
      <c r="R59" s="463"/>
      <c r="S59" s="1" t="str">
        <f>IF([1]Dec08!$M$35&gt;0,[1]Dec08!$M$35," ")</f>
        <v xml:space="preserve"> </v>
      </c>
      <c r="T59" s="1" t="str">
        <f>IF(S59=" "," ",IF([1]Employee!$O$258="W1"," ",IF([1]Employee!$O$258="M1"," ",IF([1]Dec08!$V$35&gt;0,[1]Dec08!$V$35," "))))</f>
        <v xml:space="preserve"> </v>
      </c>
      <c r="U59" s="459" t="str">
        <f>IF(T59=" "," ",IF([1]Employee!$O$258="W1",[1]Dec08!$AK$35,[1]Dec08!$AE$35))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",IF([1]Employee!$O$258="W1"," ",[1]Dec08!$W$35-[1]Dec08!$W$20))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",IF([1]Dec08!$C$35=" "," ",[1]Dec08!$C$35))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IF([1]Employee!$D$262=" "," ",IF([1]Employee!$D$262="m"," ",IF([1]Dec08!$M$50=" "," ",IF([1]Dec08!$M$50&gt;(D7-0.01),D7," "))))</f>
        <v xml:space="preserve"> </v>
      </c>
      <c r="E60" s="1" t="str">
        <f>IF(D60=" "," ",IF([1]Dec08!$M$50&gt;=F7,E7,[1]Dec08!$M$50-D7))</f>
        <v xml:space="preserve"> </v>
      </c>
      <c r="F60" s="1" t="str">
        <f>IF(D60=" "," ",IF(E60&lt;E7," ",[1]Dec08!$M$50-F7))</f>
        <v xml:space="preserve"> </v>
      </c>
      <c r="G60" s="1" t="str">
        <f>IF(D60=" "," ",[1]Dec08!$O$50+[1]Dec08!$T$50)</f>
        <v xml:space="preserve"> </v>
      </c>
      <c r="H60" s="454" t="str">
        <f>IF(D60=" "," ",[1]Dec08!$O$50)</f>
        <v xml:space="preserve"> </v>
      </c>
      <c r="I60" s="454"/>
      <c r="J60" s="463"/>
      <c r="K60" s="4" t="str">
        <f>IF([1]Dec08!$G$50="SSP",[1]Dec08!$H$50," ")</f>
        <v xml:space="preserve"> </v>
      </c>
      <c r="L60" s="4" t="str">
        <f>IF([1]Dec08!$G$50="SMP",[1]Dec08!$H$50," ")</f>
        <v xml:space="preserve"> </v>
      </c>
      <c r="M60" s="459" t="str">
        <f>IF([1]Dec08!$G$50="SPP",[1]Dec08!$H$50," ")</f>
        <v xml:space="preserve"> </v>
      </c>
      <c r="N60" s="459"/>
      <c r="O60" s="4" t="str">
        <f>IF([1]Dec08!$G$50="SAP",[1]Dec08!$H$50," ")</f>
        <v xml:space="preserve"> </v>
      </c>
      <c r="P60" s="463"/>
      <c r="Q60" s="1" t="str">
        <f>IF([1]Dec08!$P$50=0," ",[1]Dec08!$P$50)</f>
        <v xml:space="preserve"> </v>
      </c>
      <c r="R60" s="463"/>
      <c r="S60" s="1" t="str">
        <f>IF([1]Dec08!$M$50&gt;0,[1]Dec08!$M$50," ")</f>
        <v xml:space="preserve"> </v>
      </c>
      <c r="T60" s="1" t="str">
        <f>IF(S60=" "," ",IF([1]Employee!$O$258="W1"," ",IF([1]Employee!$O$258="M1"," ",IF([1]Dec08!$V$50&gt;0,[1]Dec08!$V$50," "))))</f>
        <v xml:space="preserve"> </v>
      </c>
      <c r="U60" s="459" t="str">
        <f>IF(T60=" "," ",IF([1]Employee!$O$258="W1",[1]Dec08!$AK$50,[1]Dec08!$AE$50))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",IF([1]Employee!$O$258="W1"," ",[1]Dec08!$W$50-[1]Dec08!$W$35))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",IF([1]Dec08!$C$50=" "," ",[1]Dec08!$C$50))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IF([1]Employee!$D$262=" "," ",IF([1]Employee!$D$262="m"," ",IF([1]Dec08!$M$65=" "," ",IF([1]Dec08!$M$65&gt;(D7-0.01),D7," "))))</f>
        <v xml:space="preserve"> </v>
      </c>
      <c r="E61" s="1" t="str">
        <f>IF(D61=" "," ",IF([1]Dec08!$M$65&gt;=F7,E7,[1]Dec08!$M$65-D7))</f>
        <v xml:space="preserve"> </v>
      </c>
      <c r="F61" s="1" t="str">
        <f>IF(D61=" "," ",IF(E61&lt;E7," ",[1]Dec08!$M$65-F7))</f>
        <v xml:space="preserve"> </v>
      </c>
      <c r="G61" s="1" t="str">
        <f>IF(D61=" "," ",[1]Dec08!$O$65+[1]Dec08!$T$65)</f>
        <v xml:space="preserve"> </v>
      </c>
      <c r="H61" s="454" t="str">
        <f>IF(D61=" "," ",[1]Dec08!$O$65)</f>
        <v xml:space="preserve"> </v>
      </c>
      <c r="I61" s="454"/>
      <c r="J61" s="463"/>
      <c r="K61" s="4" t="str">
        <f>IF([1]Dec08!$G$65="SSP",[1]Dec08!$H$65," ")</f>
        <v xml:space="preserve"> </v>
      </c>
      <c r="L61" s="4" t="str">
        <f>IF([1]Dec08!$G$65="SMP",[1]Dec08!$H$65," ")</f>
        <v xml:space="preserve"> </v>
      </c>
      <c r="M61" s="459" t="str">
        <f>IF([1]Dec08!$G$65="SPP",[1]Dec08!$H$65," ")</f>
        <v xml:space="preserve"> </v>
      </c>
      <c r="N61" s="459"/>
      <c r="O61" s="4" t="str">
        <f>IF([1]Dec08!$G$65="SAP",[1]Dec08!$H$65," ")</f>
        <v xml:space="preserve"> </v>
      </c>
      <c r="P61" s="463"/>
      <c r="Q61" s="1" t="str">
        <f>IF([1]Dec08!$P$65=0," ",[1]Dec08!$P$65)</f>
        <v xml:space="preserve"> </v>
      </c>
      <c r="R61" s="463"/>
      <c r="S61" s="1" t="str">
        <f>IF([1]Dec08!$M$65&gt;0,[1]Dec08!$M$65," ")</f>
        <v xml:space="preserve"> </v>
      </c>
      <c r="T61" s="1" t="str">
        <f>IF(S61=" "," ",IF([1]Employee!$O$258="W1"," ",IF([1]Employee!$O$258="M1"," ",IF([1]Dec08!$V$65&gt;0,[1]Dec08!$V$65," "))))</f>
        <v xml:space="preserve"> </v>
      </c>
      <c r="U61" s="459" t="str">
        <f>IF(T61=" "," ",IF([1]Employee!$O$258="W1",[1]Dec08!$AK$65,[1]Dec08!$AE$65))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",IF([1]Employee!$O$258="W1"," ",[1]Dec08!$W$65-[1]Dec08!$W$50))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",IF([1]Dec08!$C$65=" "," ",[1]Dec08!$C$65))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IF([1]Employee!$D$262=" "," ",IF([1]Employee!$D$262="m"," ",IF([1]Dec08!$M$80=" "," ",IF([1]Dec08!$M$80&gt;(D7-0.01),D7," "))))</f>
        <v xml:space="preserve"> </v>
      </c>
      <c r="E62" s="1" t="str">
        <f>IF(D62=" "," ",IF([1]Dec08!$M$80&gt;=F7,E7,[1]Dec08!$M$80-D7))</f>
        <v xml:space="preserve"> </v>
      </c>
      <c r="F62" s="1" t="str">
        <f>IF(D62=" "," ",IF(E62&lt;E7," ",[1]Dec08!$M$80-F7))</f>
        <v xml:space="preserve"> </v>
      </c>
      <c r="G62" s="1" t="str">
        <f>IF(D62=" "," ",[1]Dec08!$O$80+[1]Dec08!$T$80)</f>
        <v xml:space="preserve"> </v>
      </c>
      <c r="H62" s="454" t="str">
        <f>IF(D62=" "," ",[1]Dec08!$O$80)</f>
        <v xml:space="preserve"> </v>
      </c>
      <c r="I62" s="454"/>
      <c r="J62" s="463"/>
      <c r="K62" s="4" t="str">
        <f>IF([1]Dec08!$G$80="SSP",[1]Dec08!$H$80," ")</f>
        <v xml:space="preserve"> </v>
      </c>
      <c r="L62" s="4" t="str">
        <f>IF([1]Dec08!$G$80="SMP",[1]Dec08!$H$80," ")</f>
        <v xml:space="preserve"> </v>
      </c>
      <c r="M62" s="459" t="str">
        <f>IF([1]Dec08!$G$80="SPP",[1]Dec08!$H$80," ")</f>
        <v xml:space="preserve"> </v>
      </c>
      <c r="N62" s="459"/>
      <c r="O62" s="4" t="str">
        <f>IF([1]Dec08!$G$80="SAP",[1]Dec08!$H$80," ")</f>
        <v xml:space="preserve"> </v>
      </c>
      <c r="P62" s="463"/>
      <c r="Q62" s="1" t="str">
        <f>IF([1]Dec08!$P$80=0," ",[1]Dec08!$P$80)</f>
        <v xml:space="preserve"> </v>
      </c>
      <c r="R62" s="463"/>
      <c r="S62" s="1" t="str">
        <f>IF([1]Dec08!$M$80&gt;0,[1]Dec08!$M$80," ")</f>
        <v xml:space="preserve"> </v>
      </c>
      <c r="T62" s="1" t="str">
        <f>IF(S62=" "," ",IF([1]Employee!$O$258="W1"," ",IF([1]Employee!$O$258="M1"," ",IF([1]Dec08!$V$80&gt;0,[1]Dec08!$V$80," "))))</f>
        <v xml:space="preserve"> </v>
      </c>
      <c r="U62" s="459" t="str">
        <f>IF(T62=" "," ",IF([1]Employee!$O$258="W1",[1]Dec08!$AK$80,[1]Dec08!$AE$80))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",IF([1]Employee!$O$258="W1"," ",[1]Dec08!$W$80-[1]Dec08!$W$65))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",IF([1]Dec08!$C$80=" "," ",[1]Dec08!$C$80))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IF([1]Employee!$D$262=" "," ",IF([1]Employee!$D$262="w"," ",IF([1]Dec08!$M$95=" "," ",IF([1]Dec08!$M$95&gt;(D8-0.01),D8," "))))</f>
        <v xml:space="preserve"> </v>
      </c>
      <c r="E63" s="62" t="str">
        <f>IF(D63=" "," ",IF([1]Dec08!$M$95&gt;=F8,E8,[1]Dec08!$M$95-D8))</f>
        <v xml:space="preserve"> </v>
      </c>
      <c r="F63" s="62" t="str">
        <f>IF(D63=" "," ",IF(E63&lt;E8," ",[1]Dec08!$M$95-F8))</f>
        <v xml:space="preserve"> </v>
      </c>
      <c r="G63" s="62" t="str">
        <f>IF(D63=" "," ",[1]Dec08!$O$95+[1]Dec08!$T$95)</f>
        <v xml:space="preserve"> </v>
      </c>
      <c r="H63" s="453" t="str">
        <f>IF(D63=" "," ",[1]Dec08!$O$95)</f>
        <v xml:space="preserve"> </v>
      </c>
      <c r="I63" s="453"/>
      <c r="J63" s="463"/>
      <c r="K63" s="62" t="str">
        <f>IF([1]Dec08!$G$95="SSP",[1]Dec08!$H$95," ")</f>
        <v xml:space="preserve"> </v>
      </c>
      <c r="L63" s="62" t="str">
        <f>IF([1]Dec08!$G$95="SMP",[1]Dec08!$H$95," ")</f>
        <v xml:space="preserve"> </v>
      </c>
      <c r="M63" s="453" t="str">
        <f>IF([1]Dec08!$G$95="SPP",[1]Dec08!$H$95," ")</f>
        <v xml:space="preserve"> </v>
      </c>
      <c r="N63" s="453"/>
      <c r="O63" s="62" t="str">
        <f>IF([1]Dec08!$G$95="SAP",[1]Dec08!$H$95," ")</f>
        <v xml:space="preserve"> </v>
      </c>
      <c r="P63" s="463"/>
      <c r="Q63" s="62" t="str">
        <f>IF([1]Dec08!$P$95=0," ",[1]Dec08!$P$95)</f>
        <v xml:space="preserve"> </v>
      </c>
      <c r="R63" s="463"/>
      <c r="S63" s="62" t="str">
        <f>IF([1]Dec08!$M$95&gt;0,[1]Dec08!$M$95," ")</f>
        <v xml:space="preserve"> </v>
      </c>
      <c r="T63" s="62" t="str">
        <f>IF(S63=" "," ",IF([1]Employee!$O$258="W1"," ",IF([1]Employee!$O$258="M1"," ",IF([1]Dec08!$V$95&gt;0,[1]Dec08!$V$95," "))))</f>
        <v xml:space="preserve"> </v>
      </c>
      <c r="U63" s="453" t="str">
        <f>IF(T63=" "," ",IF([1]Employee!$O$258="M1",[1]Dec08!$AK$95,[1]Dec08!$AE$95))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",IF([1]Employee!$O$258="M1"," ",[1]Dec08!$W$95-[1]Nov08!$W$80))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",IF([1]Dec08!$C$95=" "," ",[1]Dec08!$C$95))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IF([1]Employee!$D$262=" "," ",IF([1]Employee!$D$262="m"," ",IF([1]Jan09!$M$20=" "," ",IF([1]Jan09!$M$20&gt;(D7-0.01),D7," "))))</f>
        <v xml:space="preserve"> </v>
      </c>
      <c r="E64" s="1" t="str">
        <f>IF(D64=" "," ",IF([1]Jan09!$M$20&gt;=F7,E7,[1]Jan09!$M$20-D7))</f>
        <v xml:space="preserve"> </v>
      </c>
      <c r="F64" s="1" t="str">
        <f>IF(D64=" "," ",IF(E64&lt;E7," ",[1]Jan09!$M$20-F7))</f>
        <v xml:space="preserve"> </v>
      </c>
      <c r="G64" s="1" t="str">
        <f>IF(D64=" "," ",[1]Jan09!$O$20+[1]Jan09!$T$20)</f>
        <v xml:space="preserve"> </v>
      </c>
      <c r="H64" s="482" t="str">
        <f>IF(D64=" "," ",[1]Jan09!$O$20)</f>
        <v xml:space="preserve"> </v>
      </c>
      <c r="I64" s="482"/>
      <c r="J64" s="463"/>
      <c r="K64" s="4" t="str">
        <f>IF([1]Jan09!$G$20="SSP",[1]Jan09!$H$20," ")</f>
        <v xml:space="preserve"> </v>
      </c>
      <c r="L64" s="4" t="str">
        <f>IF([1]Jan09!$G$20="SMP",[1]Jan09!$H$20," ")</f>
        <v xml:space="preserve"> </v>
      </c>
      <c r="M64" s="710" t="str">
        <f>IF([1]Jan09!$G$20="SPP",[1]Jan09!$H$20," ")</f>
        <v xml:space="preserve"> </v>
      </c>
      <c r="N64" s="710"/>
      <c r="O64" s="4" t="str">
        <f>IF([1]Jan09!$G$20="SAP",[1]Jan09!$H$20," ")</f>
        <v xml:space="preserve"> </v>
      </c>
      <c r="P64" s="463"/>
      <c r="Q64" s="1" t="str">
        <f>IF([1]Jan09!$P$20=0," ",[1]Jan09!$P$20)</f>
        <v xml:space="preserve"> </v>
      </c>
      <c r="R64" s="463"/>
      <c r="S64" s="1" t="str">
        <f>IF([1]Jan09!$M$20&gt;0,[1]Jan09!$M$20," ")</f>
        <v xml:space="preserve"> </v>
      </c>
      <c r="T64" s="1" t="str">
        <f>IF(S64=" "," ",IF([1]Employee!$O$258="W1"," ",IF([1]Employee!$O$258="M1"," ",IF([1]Jan09!$V$20&gt;0,[1]Jan09!$V$20," "))))</f>
        <v xml:space="preserve"> </v>
      </c>
      <c r="U64" s="482" t="str">
        <f>IF(T64=" "," ",IF([1]Employee!$O$258="W1",[1]Jan09!$AK$20,[1]Jan09!$AE$20))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",IF([1]Employee!$O$258="W1"," ",[1]Jan09!$W$20-[1]Dec08!$W$80))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",IF([1]Jan09!$C$20=" "," ",[1]Jan09!$C$20))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IF([1]Employee!$D$262=" "," ",IF([1]Employee!$D$262="m"," ",IF([1]Jan09!$M$35=" "," ",IF([1]Jan09!$M$35&gt;(D7-0.01),D7," "))))</f>
        <v xml:space="preserve"> </v>
      </c>
      <c r="E65" s="1" t="str">
        <f>IF(D65=" "," ",IF([1]Jan09!$M$35&gt;=F7,E7,[1]Jan09!$M$35-D7))</f>
        <v xml:space="preserve"> </v>
      </c>
      <c r="F65" s="1" t="str">
        <f>IF(D65=" "," ",IF(E65&lt;E7," ",[1]Jan09!$M$35-F7))</f>
        <v xml:space="preserve"> </v>
      </c>
      <c r="G65" s="1" t="str">
        <f>IF(D65=" "," ",[1]Jan09!$O$35+[1]Jan09!$T$35)</f>
        <v xml:space="preserve"> </v>
      </c>
      <c r="H65" s="454" t="str">
        <f>IF(D65=" "," ",[1]Jan09!$O$35)</f>
        <v xml:space="preserve"> </v>
      </c>
      <c r="I65" s="454"/>
      <c r="J65" s="463"/>
      <c r="K65" s="4" t="str">
        <f>IF([1]Jan09!$G$35="SSP",[1]Jan09!$H$35," ")</f>
        <v xml:space="preserve"> </v>
      </c>
      <c r="L65" s="4" t="str">
        <f>IF([1]Jan09!$G$35="SMP",[1]Jan09!$H$35," ")</f>
        <v xml:space="preserve"> </v>
      </c>
      <c r="M65" s="459" t="str">
        <f>IF([1]Jan09!$G$35="SPP",[1]Jan09!$H$35," ")</f>
        <v xml:space="preserve"> </v>
      </c>
      <c r="N65" s="459"/>
      <c r="O65" s="4" t="str">
        <f>IF([1]Jan09!$G$35="SAP",[1]Jan09!$H$35," ")</f>
        <v xml:space="preserve"> </v>
      </c>
      <c r="P65" s="463"/>
      <c r="Q65" s="1" t="str">
        <f>IF([1]Jan09!$P$35=0," ",[1]Jan09!$P$35)</f>
        <v xml:space="preserve"> </v>
      </c>
      <c r="R65" s="463"/>
      <c r="S65" s="1" t="str">
        <f>IF([1]Jan09!$M$35&gt;0,[1]Jan09!$M$35," ")</f>
        <v xml:space="preserve"> </v>
      </c>
      <c r="T65" s="1" t="str">
        <f>IF(S65=" "," ",IF([1]Employee!$O$258="W1"," ",IF([1]Employee!$O$258="M1"," ",IF([1]Jan09!$V$35&gt;0,[1]Jan09!$V$35," "))))</f>
        <v xml:space="preserve"> </v>
      </c>
      <c r="U65" s="459" t="str">
        <f>IF(T65=" "," ",IF([1]Employee!$O$258="W1",[1]Jan09!$AK$35,[1]Jan09!$AE$35))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",IF([1]Employee!$O$258="W1"," ",[1]Jan09!$W$35-[1]Jan09!$W$20))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",IF([1]Jan09!$C$35=" "," ",[1]Jan09!$C$35))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IF([1]Employee!$D$262=" "," ",IF([1]Employee!$D$262="m"," ",IF([1]Jan09!$M$50=" "," ",IF([1]Jan09!$M$50&gt;(D7-0.01),D7," "))))</f>
        <v xml:space="preserve"> </v>
      </c>
      <c r="E66" s="1" t="str">
        <f>IF(D66=" "," ",IF([1]Jan09!$M$50&gt;=F7,E7,[1]Jan09!$M$50-D7))</f>
        <v xml:space="preserve"> </v>
      </c>
      <c r="F66" s="1" t="str">
        <f>IF(D66=" "," ",IF(E66&lt;E7," ",[1]Jan09!$M$50-F7))</f>
        <v xml:space="preserve"> </v>
      </c>
      <c r="G66" s="1" t="str">
        <f>IF(D66=" "," ",[1]Jan09!$O$50+[1]Jan09!$T$50)</f>
        <v xml:space="preserve"> </v>
      </c>
      <c r="H66" s="454" t="str">
        <f>IF(D66=" "," ",[1]Jan09!$O$50)</f>
        <v xml:space="preserve"> </v>
      </c>
      <c r="I66" s="454"/>
      <c r="J66" s="463"/>
      <c r="K66" s="4" t="str">
        <f>IF([1]Jan09!$G$50="SSP",[1]Jan09!$H$50," ")</f>
        <v xml:space="preserve"> </v>
      </c>
      <c r="L66" s="4" t="str">
        <f>IF([1]Jan09!$G$50="SMP",[1]Jan09!$H$50," ")</f>
        <v xml:space="preserve"> </v>
      </c>
      <c r="M66" s="459" t="str">
        <f>IF([1]Jan09!$G$50="SPP",[1]Jan09!$H$50," ")</f>
        <v xml:space="preserve"> </v>
      </c>
      <c r="N66" s="459"/>
      <c r="O66" s="4" t="str">
        <f>IF([1]Jan09!$G$50="SAP",[1]Jan09!$H$50," ")</f>
        <v xml:space="preserve"> </v>
      </c>
      <c r="P66" s="463"/>
      <c r="Q66" s="1" t="str">
        <f>IF([1]Jan09!$P$50=0," ",[1]Jan09!$P$50)</f>
        <v xml:space="preserve"> </v>
      </c>
      <c r="R66" s="463"/>
      <c r="S66" s="1" t="str">
        <f>IF([1]Jan09!$M$50&gt;0,[1]Jan09!$M$50," ")</f>
        <v xml:space="preserve"> </v>
      </c>
      <c r="T66" s="1" t="str">
        <f>IF(S66=" "," ",IF([1]Employee!$O$258="W1"," ",IF([1]Employee!$O$258="M1"," ",IF([1]Jan09!$V$50&gt;0,[1]Jan09!$V$50," "))))</f>
        <v xml:space="preserve"> </v>
      </c>
      <c r="U66" s="459" t="str">
        <f>IF(T66=" "," ",IF([1]Employee!$O$258="W1",[1]Jan09!$AK$50,[1]Jan09!$AE$50))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",IF([1]Employee!$O$258="W1"," ",[1]Jan09!$W$50-[1]Jan09!$W$35))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",IF([1]Jan09!$C$50=" "," ",[1]Jan09!$C$50))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IF([1]Employee!$D$262=" "," ",IF([1]Employee!$D$262="m"," ",IF([1]Jan09!$M$65=" "," ",IF([1]Jan09!$M$65&gt;(D7-0.01),D7," "))))</f>
        <v xml:space="preserve"> </v>
      </c>
      <c r="E67" s="1" t="str">
        <f>IF(D67=" "," ",IF([1]Jan09!$M$65&gt;=F7,E7,[1]Jan09!$M$65-D7))</f>
        <v xml:space="preserve"> </v>
      </c>
      <c r="F67" s="1" t="str">
        <f>IF(D67=" "," ",IF(E67&lt;E7," ",[1]Jan09!$M$65-F7))</f>
        <v xml:space="preserve"> </v>
      </c>
      <c r="G67" s="1" t="str">
        <f>IF(D67=" "," ",[1]Jan09!$O$65+[1]Jan09!$T$65)</f>
        <v xml:space="preserve"> </v>
      </c>
      <c r="H67" s="454" t="str">
        <f>IF(D67=" "," ",[1]Jan09!$O$65)</f>
        <v xml:space="preserve"> </v>
      </c>
      <c r="I67" s="454"/>
      <c r="J67" s="463"/>
      <c r="K67" s="4" t="str">
        <f>IF([1]Jan09!$G$65="SSP",[1]Jan09!$H$65," ")</f>
        <v xml:space="preserve"> </v>
      </c>
      <c r="L67" s="4" t="str">
        <f>IF([1]Jan09!$G$65="SMP",[1]Jan09!$H$65," ")</f>
        <v xml:space="preserve"> </v>
      </c>
      <c r="M67" s="459" t="str">
        <f>IF([1]Jan09!$G$65="SPP",[1]Jan09!$H$65," ")</f>
        <v xml:space="preserve"> </v>
      </c>
      <c r="N67" s="459"/>
      <c r="O67" s="4" t="str">
        <f>IF([1]Jan09!$G$65="SAP",[1]Jan09!$H$65," ")</f>
        <v xml:space="preserve"> </v>
      </c>
      <c r="P67" s="463"/>
      <c r="Q67" s="1" t="str">
        <f>IF([1]Jan09!$P$65=0," ",[1]Jan09!$P$65)</f>
        <v xml:space="preserve"> </v>
      </c>
      <c r="R67" s="463"/>
      <c r="S67" s="1" t="str">
        <f>IF([1]Jan09!$M$65&gt;0,[1]Jan09!$M$65," ")</f>
        <v xml:space="preserve"> </v>
      </c>
      <c r="T67" s="1" t="str">
        <f>IF(S67=" "," ",IF([1]Employee!$O$24="W1"," ",IF([1]Employee!$O$24="M1"," ",IF([1]Jan09!$V$65&gt;0,[1]Jan09!$V$65," "))))</f>
        <v xml:space="preserve"> </v>
      </c>
      <c r="U67" s="459" t="str">
        <f>IF(T67=" "," ",IF([1]Employee!$O$258="W1",[1]Jan09!$AK$65,[1]Jan09!$AE$65))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",IF([1]Employee!$O$258="W1"," ",[1]Jan09!$W$65-[1]Jan09!$W$50))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",IF([1]Jan09!$C$65=" "," ",[1]Jan09!$C$65))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IF([1]Employee!$D$262=" "," ",IF([1]Employee!$D$262="w"," ",IF([1]Jan09!$M$80=" "," ",IF([1]Jan09!$M$80&gt;(D8-0.01),D8," "))))</f>
        <v xml:space="preserve"> </v>
      </c>
      <c r="E68" s="62" t="str">
        <f>IF(D68=" "," ",IF([1]Jan09!$M$80&gt;=F8,E8,[1]Jan09!$M$80-D8))</f>
        <v xml:space="preserve"> </v>
      </c>
      <c r="F68" s="62" t="str">
        <f>IF(D68=" "," ",IF(E68&lt;E8," ",[1]Jan09!$M$80-F8))</f>
        <v xml:space="preserve"> </v>
      </c>
      <c r="G68" s="62" t="str">
        <f>IF(D68=" "," ",[1]Jan09!$O$80+[1]Jan09!$T$80)</f>
        <v xml:space="preserve"> </v>
      </c>
      <c r="H68" s="453" t="str">
        <f>IF(D68=" "," ",[1]Jan09!$O$80)</f>
        <v xml:space="preserve"> </v>
      </c>
      <c r="I68" s="453"/>
      <c r="J68" s="463"/>
      <c r="K68" s="62" t="str">
        <f>IF([1]Jan09!$G$80="SSP",[1]Jan09!$H$80," ")</f>
        <v xml:space="preserve"> </v>
      </c>
      <c r="L68" s="62" t="str">
        <f>IF([1]Jan09!$G$80="SMP",[1]Jan09!$H$80," ")</f>
        <v xml:space="preserve"> </v>
      </c>
      <c r="M68" s="453" t="str">
        <f>IF([1]Jan09!$G$80="SPP",[1]Jan09!$H$80," ")</f>
        <v xml:space="preserve"> </v>
      </c>
      <c r="N68" s="453"/>
      <c r="O68" s="62" t="str">
        <f>IF([1]Jan09!$G$80="SAP",[1]Jan09!$H$80," ")</f>
        <v xml:space="preserve"> </v>
      </c>
      <c r="P68" s="463"/>
      <c r="Q68" s="62" t="str">
        <f>IF([1]Jan09!$P$80=0," ",[1]Jan09!$P$80)</f>
        <v xml:space="preserve"> </v>
      </c>
      <c r="R68" s="463"/>
      <c r="S68" s="62" t="str">
        <f>IF([1]Jan09!$M$80&gt;0,[1]Jan09!$M$80," ")</f>
        <v xml:space="preserve"> </v>
      </c>
      <c r="T68" s="62" t="str">
        <f>IF(S68=" "," ",IF([1]Employee!$O$258="W1"," ",IF([1]Employee!$O$258="M1"," ",IF([1]Jan09!$V$80&gt;0,[1]Jan09!$V$80," "))))</f>
        <v xml:space="preserve"> </v>
      </c>
      <c r="U68" s="453" t="str">
        <f>IF(T68=" "," ",IF([1]Employee!$O$258="M1",[1]Jan09!$AK$80,[1]Jan09!$AE$80))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",IF([1]Employee!$O$258="M1"," ",[1]Jan09!$W$80-[1]Dec08!$W$95))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",IF([1]Jan09!$C$80=" "," ",[1]Jan09!$C$80))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IF([1]Employee!$D$262=" "," ",IF([1]Employee!$D$262="m"," ",IF([1]Feb09!$M$20=" "," ",IF([1]Feb09!$M$20&gt;(D7-0.01),D7," "))))</f>
        <v xml:space="preserve"> </v>
      </c>
      <c r="E69" s="1" t="str">
        <f>IF(D69=" "," ",IF([1]Feb09!$M$20&gt;=F7,E7,[1]Feb09!$M$20-D7))</f>
        <v xml:space="preserve"> </v>
      </c>
      <c r="F69" s="1" t="str">
        <f>IF(D69=" "," ",IF(E69&lt;E7," ",[1]Feb09!$M$20-F7))</f>
        <v xml:space="preserve"> </v>
      </c>
      <c r="G69" s="1" t="str">
        <f>IF(D69=" "," ",[1]Feb09!$O$20+[1]Feb09!$T$20)</f>
        <v xml:space="preserve"> </v>
      </c>
      <c r="H69" s="459" t="str">
        <f>IF(D69=" "," ",[1]Feb09!$O$20)</f>
        <v xml:space="preserve"> </v>
      </c>
      <c r="I69" s="459"/>
      <c r="J69" s="463"/>
      <c r="K69" s="1" t="str">
        <f>IF([1]Feb09!$G$20="SSP",[1]Feb09!$H$20," ")</f>
        <v xml:space="preserve"> </v>
      </c>
      <c r="L69" s="1" t="str">
        <f>IF([1]Feb09!$G$20="SMP",[1]Feb09!$H$20," ")</f>
        <v xml:space="preserve"> </v>
      </c>
      <c r="M69" s="710" t="str">
        <f>IF([1]Feb09!$G$20="SPP",[1]Feb09!$H$20," ")</f>
        <v xml:space="preserve"> </v>
      </c>
      <c r="N69" s="710"/>
      <c r="O69" s="1" t="str">
        <f>IF([1]Feb09!$G$20="SAP",[1]Feb09!$H$20," ")</f>
        <v xml:space="preserve"> </v>
      </c>
      <c r="P69" s="463"/>
      <c r="Q69" s="1" t="str">
        <f>IF([1]Feb09!$P$20=0," ",[1]Feb09!$P$20)</f>
        <v xml:space="preserve"> </v>
      </c>
      <c r="R69" s="463"/>
      <c r="S69" s="1" t="str">
        <f>IF([1]Feb09!$M$20&gt;0,[1]Feb09!$M$20," ")</f>
        <v xml:space="preserve"> </v>
      </c>
      <c r="T69" s="1" t="str">
        <f>IF(S69=" "," ",IF([1]Employee!$O$258="W1"," ",IF([1]Employee!$O$258="M1"," ",IF([1]Feb09!$V$20&gt;0,[1]Feb09!$V$20," "))))</f>
        <v xml:space="preserve"> </v>
      </c>
      <c r="U69" s="459" t="str">
        <f>IF(T69=" "," ",IF([1]Employee!$O$258="W1",[1]Feb09!$AK$20,[1]Feb09!$AE$20))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",IF([1]Employee!$O$258="W1"," ",[1]Feb09!$W$20-[1]Jan09!$W$65))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",IF([1]Feb09!$C$20=" "," ",[1]Feb09!$C$20))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IF([1]Employee!$D$262=" "," ",IF([1]Employee!$D$262="m"," ",IF([1]Feb09!$M$35=" "," ",IF([1]Feb09!$M$35&gt;(D7-0.01),D7," "))))</f>
        <v xml:space="preserve"> </v>
      </c>
      <c r="E70" s="1" t="str">
        <f>IF(D70=" "," ",IF([1]Feb09!$M$35&gt;=F7,E7,[1]Feb09!$M$35-D7))</f>
        <v xml:space="preserve"> </v>
      </c>
      <c r="F70" s="1" t="str">
        <f>IF(D70=" "," ",IF(E70&lt;E7," ",[1]Feb09!$M$35-F7))</f>
        <v xml:space="preserve"> </v>
      </c>
      <c r="G70" s="1" t="str">
        <f>IF(D70=" "," ",[1]Feb09!$O$35+[1]Feb09!$T$35)</f>
        <v xml:space="preserve"> </v>
      </c>
      <c r="H70" s="454" t="str">
        <f>IF(D70=" "," ",[1]Feb09!$O$35)</f>
        <v xml:space="preserve"> </v>
      </c>
      <c r="I70" s="454"/>
      <c r="J70" s="463"/>
      <c r="K70" s="4" t="str">
        <f>IF([1]Feb09!$G$35="SSP",[1]Feb09!$H$35," ")</f>
        <v xml:space="preserve"> </v>
      </c>
      <c r="L70" s="4" t="str">
        <f>IF([1]Feb09!$G$35="SMP",[1]Feb09!$H$35," ")</f>
        <v xml:space="preserve"> </v>
      </c>
      <c r="M70" s="459" t="str">
        <f>IF([1]Feb09!$G$35="SPP",[1]Feb09!$H$35," ")</f>
        <v xml:space="preserve"> </v>
      </c>
      <c r="N70" s="459"/>
      <c r="O70" s="4" t="str">
        <f>IF([1]Feb09!$G$35="SAP",[1]Feb09!$H$35," ")</f>
        <v xml:space="preserve"> </v>
      </c>
      <c r="P70" s="463"/>
      <c r="Q70" s="1" t="str">
        <f>IF([1]Feb09!$P$35=0," ",[1]Feb09!$P$35)</f>
        <v xml:space="preserve"> </v>
      </c>
      <c r="R70" s="463"/>
      <c r="S70" s="1" t="str">
        <f>IF([1]Feb09!$M$35&gt;0,[1]Feb09!$M$35," ")</f>
        <v xml:space="preserve"> </v>
      </c>
      <c r="T70" s="1" t="str">
        <f>IF(S70=" "," ",IF([1]Employee!$O$258="W1"," ",IF([1]Employee!$O$258="M1"," ",IF([1]Feb09!$V$35&gt;0,[1]Feb09!$V$35," "))))</f>
        <v xml:space="preserve"> </v>
      </c>
      <c r="U70" s="459" t="str">
        <f>IF(T70=" "," ",IF([1]Employee!$O$258="W1",[1]Feb09!$AK$35,[1]Feb09!$AE$35))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",IF([1]Employee!$O$258="W1"," ",[1]Feb09!$W$35-[1]Feb09!$W$20))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",IF([1]Feb09!$C$35=" "," ",[1]Feb09!$C$35))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IF([1]Employee!$D$262=" "," ",IF([1]Employee!$D$262="m"," ",IF([1]Feb09!$M$50=" "," ",IF([1]Feb09!$M$50&gt;(D7-0.01),D7," "))))</f>
        <v xml:space="preserve"> </v>
      </c>
      <c r="E71" s="1" t="str">
        <f>IF(D71=" "," ",IF([1]Feb09!$M$50&gt;=F7,E7,[1]Feb09!$M$50-D7))</f>
        <v xml:space="preserve"> </v>
      </c>
      <c r="F71" s="1" t="str">
        <f>IF(D71=" "," ",IF(E71&lt;E7," ",[1]Feb09!$M$50-F7))</f>
        <v xml:space="preserve"> </v>
      </c>
      <c r="G71" s="1" t="str">
        <f>IF(D71=" "," ",[1]Feb09!$O$50+[1]Feb09!$T$50)</f>
        <v xml:space="preserve"> </v>
      </c>
      <c r="H71" s="454" t="str">
        <f>IF(D71=" "," ",[1]Feb09!$O$50)</f>
        <v xml:space="preserve"> </v>
      </c>
      <c r="I71" s="454"/>
      <c r="J71" s="463"/>
      <c r="K71" s="4" t="str">
        <f>IF([1]Feb09!$G$50="SSP",[1]Feb09!$H$50," ")</f>
        <v xml:space="preserve"> </v>
      </c>
      <c r="L71" s="4" t="str">
        <f>IF([1]Feb09!$G$50="SMP",[1]Feb09!$H$50," ")</f>
        <v xml:space="preserve"> </v>
      </c>
      <c r="M71" s="459" t="str">
        <f>IF([1]Feb09!$G$50="SPP",[1]Feb09!$H$50," ")</f>
        <v xml:space="preserve"> </v>
      </c>
      <c r="N71" s="459"/>
      <c r="O71" s="4" t="str">
        <f>IF([1]Feb09!$G$50="SAP",[1]Feb09!$H$50," ")</f>
        <v xml:space="preserve"> </v>
      </c>
      <c r="P71" s="463"/>
      <c r="Q71" s="1" t="str">
        <f>IF([1]Feb09!$P$50=0," ",[1]Feb09!$P$50)</f>
        <v xml:space="preserve"> </v>
      </c>
      <c r="R71" s="463"/>
      <c r="S71" s="1" t="str">
        <f>IF([1]Feb09!$M$50&gt;0,[1]Feb09!$M$50," ")</f>
        <v xml:space="preserve"> </v>
      </c>
      <c r="T71" s="1" t="str">
        <f>IF(S71=" "," ",IF([1]Employee!$O$258="W1"," ",IF([1]Employee!$O$258="M1"," ",IF([1]Feb09!$V$50&gt;0,[1]Feb09!$V$50," "))))</f>
        <v xml:space="preserve"> </v>
      </c>
      <c r="U71" s="459" t="str">
        <f>IF(T71=" "," ",IF([1]Employee!$O$258="W1",[1]Feb09!$AK$50,[1]Feb09!$AE$50))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",IF([1]Employee!$O$258="W1"," ",[1]Feb09!$W$50-[1]Feb09!$W$35))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",IF([1]Feb09!$C$50=" "," ",[1]Feb09!$C$50))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IF([1]Employee!$D$262=" "," ",IF([1]Employee!$D$262="m"," ",IF([1]Feb09!$M$65=" "," ",IF([1]Feb09!$M$65&gt;(D7-0.01),D7," "))))</f>
        <v xml:space="preserve"> </v>
      </c>
      <c r="E72" s="1" t="str">
        <f>IF(D72=" "," ",IF([1]Feb09!$M$65&gt;=F7,E7,[1]Feb09!$M$65-D7))</f>
        <v xml:space="preserve"> </v>
      </c>
      <c r="F72" s="1" t="str">
        <f>IF(D72=" "," ",IF(E72&lt;E7," ",[1]Feb09!$M$65-F7))</f>
        <v xml:space="preserve"> </v>
      </c>
      <c r="G72" s="1" t="str">
        <f>IF(D72=" "," ",[1]Feb09!$O$65+[1]Feb09!$T$65)</f>
        <v xml:space="preserve"> </v>
      </c>
      <c r="H72" s="454" t="str">
        <f>IF(D72=" "," ",[1]Feb09!$O$65)</f>
        <v xml:space="preserve"> </v>
      </c>
      <c r="I72" s="454"/>
      <c r="J72" s="463"/>
      <c r="K72" s="4" t="str">
        <f>IF([1]Feb09!$G$65="SSP",[1]Feb09!$H$65," ")</f>
        <v xml:space="preserve"> </v>
      </c>
      <c r="L72" s="4" t="str">
        <f>IF([1]Feb09!$G$65="SMP",[1]Feb09!$H$65," ")</f>
        <v xml:space="preserve"> </v>
      </c>
      <c r="M72" s="459" t="str">
        <f>IF([1]Feb09!$G$65="SPP",[1]Feb09!$H$65," ")</f>
        <v xml:space="preserve"> </v>
      </c>
      <c r="N72" s="459"/>
      <c r="O72" s="4" t="str">
        <f>IF([1]Feb09!$G$65="SAP",[1]Feb09!$H$65," ")</f>
        <v xml:space="preserve"> </v>
      </c>
      <c r="P72" s="463"/>
      <c r="Q72" s="1" t="str">
        <f>IF([1]Feb09!$P$65=0," ",[1]Feb09!$P$65)</f>
        <v xml:space="preserve"> </v>
      </c>
      <c r="R72" s="463"/>
      <c r="S72" s="1" t="str">
        <f>IF([1]Feb09!$M$65&gt;0,[1]Feb09!$M$65," ")</f>
        <v xml:space="preserve"> </v>
      </c>
      <c r="T72" s="1" t="str">
        <f>IF(S72=" "," ",IF([1]Employee!$O$258="W1"," ",IF([1]Employee!$O$258="M1"," ",IF([1]Feb09!$V$65&gt;0,[1]Feb09!$V$65," "))))</f>
        <v xml:space="preserve"> </v>
      </c>
      <c r="U72" s="459" t="str">
        <f>IF(T72=" "," ",IF([1]Employee!$O$258="W1",[1]Feb09!$AK$65,[1]Feb09!$AE$65))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",IF([1]Employee!$O$258="W1"," ",[1]Feb09!$W$65-[1]Feb09!$W$50))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",IF([1]Feb09!$C$65=" "," ",[1]Feb09!$C$65))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IF([1]Employee!$D$262=" "," ",IF([1]Employee!$D$262="w"," ",IF([1]Feb09!$M$80=" "," ",IF([1]Feb09!$M$80&gt;(D8-0.01),D8," "))))</f>
        <v xml:space="preserve"> </v>
      </c>
      <c r="E73" s="62" t="str">
        <f>IF(D73=" "," ",IF([1]Feb09!$M$80&gt;=F8,E8,[1]Feb09!$M$80-D8))</f>
        <v xml:space="preserve"> </v>
      </c>
      <c r="F73" s="62" t="str">
        <f>IF(D73=" "," ",IF(E73&lt;E8," ",[1]Feb09!$M$80-F8))</f>
        <v xml:space="preserve"> </v>
      </c>
      <c r="G73" s="62" t="str">
        <f>IF(D73=" "," ",[1]Feb09!$O$80+[1]Feb09!$T$80)</f>
        <v xml:space="preserve"> </v>
      </c>
      <c r="H73" s="453" t="str">
        <f>IF(D73=" "," ",[1]Feb09!$O$80)</f>
        <v xml:space="preserve"> </v>
      </c>
      <c r="I73" s="453"/>
      <c r="J73" s="463"/>
      <c r="K73" s="62" t="str">
        <f>IF([1]Feb09!$G$80="SSP",[1]Feb09!$H$80," ")</f>
        <v xml:space="preserve"> </v>
      </c>
      <c r="L73" s="62" t="str">
        <f>IF([1]Feb09!$G$80="SMP",[1]Feb09!$H$80," ")</f>
        <v xml:space="preserve"> </v>
      </c>
      <c r="M73" s="453" t="str">
        <f>IF([1]Feb09!$G$80="SPP",[1]Feb09!$H$80," ")</f>
        <v xml:space="preserve"> </v>
      </c>
      <c r="N73" s="453"/>
      <c r="O73" s="62" t="str">
        <f>IF([1]Feb09!$G$80="SAP",[1]Feb09!$H$80," ")</f>
        <v xml:space="preserve"> </v>
      </c>
      <c r="P73" s="463"/>
      <c r="Q73" s="62" t="str">
        <f>IF([1]Feb09!$P$80=0," ",[1]Feb09!$P$80)</f>
        <v xml:space="preserve"> </v>
      </c>
      <c r="R73" s="463"/>
      <c r="S73" s="62" t="str">
        <f>IF([1]Feb09!$M$80&gt;0,[1]Feb09!$M$80," ")</f>
        <v xml:space="preserve"> </v>
      </c>
      <c r="T73" s="62" t="str">
        <f>IF(S73=" "," ",IF([1]Employee!$O$258="W1"," ",IF([1]Employee!$O$258="M1"," ",IF([1]Feb09!$V$80&gt;0,[1]Feb09!$V$80," "))))</f>
        <v xml:space="preserve"> </v>
      </c>
      <c r="U73" s="453" t="str">
        <f>IF(T73=" "," ",IF([1]Employee!$O$258="M1",[1]Feb09!$AK$80,[1]Feb09!$AE$80))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",IF([1]Employee!$O$258="M1"," ",[1]Feb09!$W$80-[1]Jan09!$W$80))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",IF([1]Feb09!$C$80=" "," ",[1]Feb09!$C$80))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IF([1]Employee!$D$262=" "," ",IF([1]Employee!$D$262="m"," ",IF([1]Mar09!$M$20=" "," ",IF([1]Mar09!$M$20&gt;(D7-0.01),D7," "))))</f>
        <v xml:space="preserve"> </v>
      </c>
      <c r="E74" s="1" t="str">
        <f>IF(D74=" "," ",IF([1]Mar09!$M$20&gt;=F7,E7,[1]Mar09!$M$20-D7))</f>
        <v xml:space="preserve"> </v>
      </c>
      <c r="F74" s="1" t="str">
        <f>IF(D74=" "," ",IF(E74&lt;E7," ",[1]Mar09!$M$20-F7))</f>
        <v xml:space="preserve"> </v>
      </c>
      <c r="G74" s="1" t="str">
        <f>IF(D74=" "," ",[1]Mar09!$O$20+[1]Mar09!$T$20)</f>
        <v xml:space="preserve"> </v>
      </c>
      <c r="H74" s="459" t="str">
        <f>IF(D74=" "," ",[1]Mar09!$O$20)</f>
        <v xml:space="preserve"> </v>
      </c>
      <c r="I74" s="459"/>
      <c r="J74" s="463"/>
      <c r="K74" s="1" t="str">
        <f>IF([1]Mar09!$G$20="SSP",[1]Mar09!$H$20," ")</f>
        <v xml:space="preserve"> </v>
      </c>
      <c r="L74" s="1" t="str">
        <f>IF([1]Mar09!$G$20="SMP",[1]Mar09!$H$20," ")</f>
        <v xml:space="preserve"> </v>
      </c>
      <c r="M74" s="710" t="str">
        <f>IF([1]Mar09!$G$20="SPP",[1]Mar09!$H$20," ")</f>
        <v xml:space="preserve"> </v>
      </c>
      <c r="N74" s="710"/>
      <c r="O74" s="1" t="str">
        <f>IF([1]Mar09!$G$20="SAP",[1]Mar09!$H$20," ")</f>
        <v xml:space="preserve"> </v>
      </c>
      <c r="P74" s="463"/>
      <c r="Q74" s="1" t="str">
        <f>IF([1]Mar09!$P$20=0," ",[1]Mar09!$P$20)</f>
        <v xml:space="preserve"> </v>
      </c>
      <c r="R74" s="463"/>
      <c r="S74" s="1" t="str">
        <f>IF([1]Mar09!$M$20&gt;0,[1]Mar09!$M$20," ")</f>
        <v xml:space="preserve"> </v>
      </c>
      <c r="T74" s="1" t="str">
        <f>IF(S74=" "," ",IF([1]Employee!$O$258="W1"," ",IF([1]Employee!$O$258="M1"," ",IF([1]Mar09!$V$20&gt;0,[1]Mar09!$V$20," "))))</f>
        <v xml:space="preserve"> </v>
      </c>
      <c r="U74" s="459" t="str">
        <f>IF(T74=" "," ",IF([1]Employee!$O$258="W1",[1]Mar09!$AK$20,[1]Mar09!$AE$20))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",IF([1]Employee!$O$258="W1"," ",[1]Mar09!$W$20-[1]Feb09!$W$65))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",IF([1]Mar09!$C$20=" "," ",[1]Mar09!$C$20))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IF([1]Employee!$D$262=" "," ",IF([1]Employee!$D$262="m"," ",IF([1]Mar09!$M$35=" "," ",IF([1]Mar09!$M$35&gt;(D7-0.01),D7," "))))</f>
        <v xml:space="preserve"> </v>
      </c>
      <c r="E75" s="1" t="str">
        <f>IF(D75=" "," ",IF([1]Mar09!$M$35&gt;=F7,E7,[1]Mar09!$M$35-D7))</f>
        <v xml:space="preserve"> </v>
      </c>
      <c r="F75" s="1" t="str">
        <f>IF(D75=" "," ",IF(E75&lt;E7," ",[1]Mar09!$M$35-F7))</f>
        <v xml:space="preserve"> </v>
      </c>
      <c r="G75" s="1" t="str">
        <f>IF(D75=" "," ",[1]Mar09!$O$35+[1]Mar09!$T$35)</f>
        <v xml:space="preserve"> </v>
      </c>
      <c r="H75" s="454" t="str">
        <f>IF(D75=" "," ",[1]Mar09!$O$35)</f>
        <v xml:space="preserve"> </v>
      </c>
      <c r="I75" s="454"/>
      <c r="J75" s="463"/>
      <c r="K75" s="4" t="str">
        <f>IF([1]Mar09!$G$35="SSP",[1]Mar09!$H$35," ")</f>
        <v xml:space="preserve"> </v>
      </c>
      <c r="L75" s="4" t="str">
        <f>IF([1]Mar09!$G$35="SMP",[1]Mar09!$H$35," ")</f>
        <v xml:space="preserve"> </v>
      </c>
      <c r="M75" s="459" t="str">
        <f>IF([1]Mar09!$G$35="SPP",[1]Mar09!$H$35," ")</f>
        <v xml:space="preserve"> </v>
      </c>
      <c r="N75" s="331"/>
      <c r="O75" s="4" t="str">
        <f>IF([1]Mar09!$G$35="SAP",[1]Mar09!$H$35," ")</f>
        <v xml:space="preserve"> </v>
      </c>
      <c r="P75" s="463"/>
      <c r="Q75" s="1" t="str">
        <f>IF([1]Mar09!$P$35=0," ",[1]Mar09!$P$35)</f>
        <v xml:space="preserve"> </v>
      </c>
      <c r="R75" s="463"/>
      <c r="S75" s="1" t="str">
        <f>IF([1]Mar09!$M$35&gt;0,[1]Mar09!$M$35," ")</f>
        <v xml:space="preserve"> </v>
      </c>
      <c r="T75" s="1" t="str">
        <f>IF(S75=" "," ",IF([1]Employee!$O$258="W1"," ",IF([1]Employee!$O$258="M1"," ",IF([1]Mar09!$V$35&gt;0,[1]Mar09!$V$35," "))))</f>
        <v xml:space="preserve"> </v>
      </c>
      <c r="U75" s="459" t="str">
        <f>IF(T75=" "," ",IF([1]Employee!$O$258="W1",[1]Mar09!$AK$35,[1]Mar09!$AE$35))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",IF([1]Employee!$O$258="W1"," ",[1]Mar09!$W$35-[1]Mar09!$W$20))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",IF([1]Mar09!$C$35=" "," ",[1]Mar09!$C$35))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IF([1]Employee!$D$262=" "," ",IF([1]Employee!$D$262="m"," ",IF([1]Mar09!$M$50=" "," ",IF([1]Mar09!$M$50&gt;(D7-0.01),D7," "))))</f>
        <v xml:space="preserve"> </v>
      </c>
      <c r="E76" s="1" t="str">
        <f>IF(D76=" "," ",IF([1]Mar09!$M$50&gt;=F7,E7,[1]Mar09!$M$50-D7))</f>
        <v xml:space="preserve"> </v>
      </c>
      <c r="F76" s="1" t="str">
        <f>IF(D76=" "," ",IF(E76&lt;E7," ",[1]Mar09!$M$50-F7))</f>
        <v xml:space="preserve"> </v>
      </c>
      <c r="G76" s="1" t="str">
        <f>IF(D76=" "," ",[1]Mar09!$O$50+[1]Mar09!$T$50)</f>
        <v xml:space="preserve"> </v>
      </c>
      <c r="H76" s="454" t="str">
        <f>IF(D76=" "," ",[1]Mar09!$O$50)</f>
        <v xml:space="preserve"> </v>
      </c>
      <c r="I76" s="454"/>
      <c r="J76" s="463"/>
      <c r="K76" s="4" t="str">
        <f>IF([1]Mar09!$G$50="SSP",[1]Mar09!$H$50," ")</f>
        <v xml:space="preserve"> </v>
      </c>
      <c r="L76" s="4" t="str">
        <f>IF([1]Mar09!$G$50="SMP",[1]Mar09!$H$50," ")</f>
        <v xml:space="preserve"> </v>
      </c>
      <c r="M76" s="459" t="str">
        <f>IF([1]Mar09!$G$50="SPP",[1]Mar09!$H$50," ")</f>
        <v xml:space="preserve"> </v>
      </c>
      <c r="N76" s="459"/>
      <c r="O76" s="4" t="str">
        <f>IF([1]Mar09!$G$50="SAP",[1]Mar09!$H$50," ")</f>
        <v xml:space="preserve"> </v>
      </c>
      <c r="P76" s="463"/>
      <c r="Q76" s="1" t="str">
        <f>IF([1]Mar09!$P$50=0," ",[1]Mar09!$P$50)</f>
        <v xml:space="preserve"> </v>
      </c>
      <c r="R76" s="463"/>
      <c r="S76" s="1" t="str">
        <f>IF([1]Mar09!$M$50&gt;0,[1]Mar09!$M$50," ")</f>
        <v xml:space="preserve"> </v>
      </c>
      <c r="T76" s="1" t="str">
        <f>IF(S76=" "," ",IF([1]Employee!$O$258="W1"," ",IF([1]Employee!$O$258="M1"," ",IF([1]Mar09!$V$50&gt;0,[1]Mar09!$V$50," "))))</f>
        <v xml:space="preserve"> </v>
      </c>
      <c r="U76" s="459" t="str">
        <f>IF(T76=" "," ",IF([1]Employee!$O$258="W1",[1]Mar09!$AK$50,[1]Mar09!$AE$50))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",IF([1]Employee!$O$258="W1"," ",[1]Mar09!$W$50-[1]Mar09!$W$35))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",IF([1]Mar09!$C$50=" "," ",[1]Mar09!$C$50))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IF([1]Employee!$D$262=" "," ",IF([1]Employee!$D$262="m"," ",IF([1]Mar09!$M$65=" "," ",IF([1]Mar09!$M$65&gt;(D7-0.01),D7," "))))</f>
        <v xml:space="preserve"> </v>
      </c>
      <c r="E77" s="1" t="str">
        <f>IF(D77=" "," ",IF([1]Mar09!$M$65&gt;=F7,E7,[1]Mar09!$M$65-D7))</f>
        <v xml:space="preserve"> </v>
      </c>
      <c r="F77" s="1" t="str">
        <f>IF(D77=" "," ",IF(E77&lt;E7," ",[1]Mar09!$M$65-F7))</f>
        <v xml:space="preserve"> </v>
      </c>
      <c r="G77" s="1" t="str">
        <f>IF(D77=" "," ",[1]Mar09!$O$65+[1]Mar09!$T$65)</f>
        <v xml:space="preserve"> </v>
      </c>
      <c r="H77" s="454" t="str">
        <f>IF(D77=" "," ",[1]Mar09!$O$65)</f>
        <v xml:space="preserve"> </v>
      </c>
      <c r="I77" s="454"/>
      <c r="J77" s="463"/>
      <c r="K77" s="4" t="str">
        <f>IF([1]Mar09!$G$65="SSP",[1]Mar09!$H$65," ")</f>
        <v xml:space="preserve"> </v>
      </c>
      <c r="L77" s="4" t="str">
        <f>IF([1]Mar09!$G$65="SMP",[1]Mar09!$H$65," ")</f>
        <v xml:space="preserve"> </v>
      </c>
      <c r="M77" s="459" t="str">
        <f>IF([1]Mar09!$G$65="SPP",[1]Mar09!$H$65," ")</f>
        <v xml:space="preserve"> </v>
      </c>
      <c r="N77" s="459"/>
      <c r="O77" s="4" t="str">
        <f>IF([1]Mar09!$G$65="SAP",[1]Mar09!$H$65," ")</f>
        <v xml:space="preserve"> </v>
      </c>
      <c r="P77" s="463"/>
      <c r="Q77" s="1" t="str">
        <f>IF([1]Mar09!$P$65=0," ",[1]Mar09!$P$65)</f>
        <v xml:space="preserve"> </v>
      </c>
      <c r="R77" s="463"/>
      <c r="S77" s="1" t="str">
        <f>IF([1]Mar09!$M$65&gt;0,[1]Mar09!$M$65," ")</f>
        <v xml:space="preserve"> </v>
      </c>
      <c r="T77" s="1" t="str">
        <f>IF(S77=" "," ",IF([1]Employee!$O$258="W1"," ",IF([1]Employee!$O$258="M1"," ",IF([1]Mar09!$V$65&gt;0,[1]Mar09!$V$65," "))))</f>
        <v xml:space="preserve"> </v>
      </c>
      <c r="U77" s="459" t="str">
        <f>IF(T77=" "," ",IF([1]Employee!$O$258="W1",[1]Mar09!$AK$65,[1]Mar09!$AE$65))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",IF([1]Employee!$O$258="W1"," ",[1]Mar09!$W$65-[1]Mar09!$W$50))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",IF([1]Mar09!$C$65=" "," ",[1]Mar09!$C$65))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IF([1]Employee!$D$262=" "," ",IF([1]Employee!$D$262="m"," ",IF([1]Mar09!$M$80=" "," ",IF([1]Mar09!$M$80&gt;(D7-0.01),D7," "))))</f>
        <v xml:space="preserve"> </v>
      </c>
      <c r="E78" s="1" t="str">
        <f>IF(D78=" "," ",IF([1]Mar09!$M$80&gt;=F7,E7,[1]Mar09!$M$80-D7))</f>
        <v xml:space="preserve"> </v>
      </c>
      <c r="F78" s="1" t="str">
        <f>IF(D78=" "," ",IF(E78&lt;E7," ",[1]Mar09!$M$80-F7))</f>
        <v xml:space="preserve"> </v>
      </c>
      <c r="G78" s="1" t="str">
        <f>IF(D78=" "," ",[1]Mar09!$O$80+[1]Mar09!$T$80)</f>
        <v xml:space="preserve"> </v>
      </c>
      <c r="H78" s="454" t="str">
        <f>IF(D78=" "," ",[1]Mar09!$O$80)</f>
        <v xml:space="preserve"> </v>
      </c>
      <c r="I78" s="454"/>
      <c r="J78" s="463"/>
      <c r="K78" s="4" t="str">
        <f>IF([1]Mar09!$G$80="SSP",[1]Mar09!$H$80," ")</f>
        <v xml:space="preserve"> </v>
      </c>
      <c r="L78" s="4" t="str">
        <f>IF([1]Mar09!$G$80="SMP",[1]Mar09!$H$80," ")</f>
        <v xml:space="preserve"> </v>
      </c>
      <c r="M78" s="459" t="str">
        <f>IF([1]Mar09!$G$80="SPP",[1]Mar09!$H$80," ")</f>
        <v xml:space="preserve"> </v>
      </c>
      <c r="N78" s="459"/>
      <c r="O78" s="4" t="str">
        <f>IF([1]Mar09!$G$80="SAP",[1]Mar09!$H$80," ")</f>
        <v xml:space="preserve"> </v>
      </c>
      <c r="P78" s="463"/>
      <c r="Q78" s="1" t="str">
        <f>IF([1]Mar09!$P$80=0," ",[1]Mar09!$P$80)</f>
        <v xml:space="preserve"> </v>
      </c>
      <c r="R78" s="463"/>
      <c r="S78" s="1" t="str">
        <f>IF([1]Mar09!$M$80&gt;0,[1]Mar09!$M$80," ")</f>
        <v xml:space="preserve"> </v>
      </c>
      <c r="T78" s="1" t="str">
        <f>IF(S78=" "," ",IF([1]Employee!$O$258="W1"," ",IF([1]Employee!$O$258="M1"," ",IF([1]Mar09!$V$80&gt;0,[1]Mar09!$V$80," "))))</f>
        <v xml:space="preserve"> </v>
      </c>
      <c r="U78" s="459" t="str">
        <f>IF(T78=" "," ",IF([1]Employee!$O$258="W1",[1]Mar09!$AK$80,[1]Mar09!$AE$80))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",IF([1]Employee!$O$258="W1"," ",[1]Mar09!$W$80-[1]Mar09!$W$65))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",IF([1]Mar09!$C$80=" "," ",[1]Mar09!$C$80))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IF([1]Employee!$D$262=" "," ",IF([1]Employee!$D$262="m"," ",IF([1]Mar09!$M$95=" "," ",IF([1]Mar09!$M$95&gt;(D7-0.01),D7," "))))</f>
        <v xml:space="preserve"> </v>
      </c>
      <c r="E79" s="4" t="str">
        <f>IF(D79=" "," ",IF([1]Mar09!$M$95&gt;=F7,E7,[1]Mar09!$M$95-D7))</f>
        <v xml:space="preserve"> </v>
      </c>
      <c r="F79" s="4" t="str">
        <f>IF(D79=" "," ",IF(E79&lt;E7," ",[1]Mar09!$M$95-F7))</f>
        <v xml:space="preserve"> </v>
      </c>
      <c r="G79" s="4" t="str">
        <f>IF(D79=" "," ",[1]Mar09!$O$95+[1]Mar09!$T$95)</f>
        <v xml:space="preserve"> </v>
      </c>
      <c r="H79" s="459" t="str">
        <f>IF(D79=" "," ",[1]Mar09!$O$95)</f>
        <v xml:space="preserve"> </v>
      </c>
      <c r="I79" s="459"/>
      <c r="J79" s="463"/>
      <c r="K79" s="4" t="str">
        <f>IF([1]Mar09!$G$95="SSP",[1]Mar09!$H$95," ")</f>
        <v xml:space="preserve"> </v>
      </c>
      <c r="L79" s="4" t="str">
        <f>IF([1]Mar09!$G$95="SMP",[1]Mar09!$H$95," ")</f>
        <v xml:space="preserve"> </v>
      </c>
      <c r="M79" s="459" t="str">
        <f>IF([1]Mar09!$G$95="SPP",[1]Mar09!$H$95," ")</f>
        <v xml:space="preserve"> </v>
      </c>
      <c r="N79" s="459"/>
      <c r="O79" s="4" t="str">
        <f>IF([1]Mar09!$G$95="SAP",[1]Mar09!$H$95," ")</f>
        <v xml:space="preserve"> </v>
      </c>
      <c r="P79" s="463"/>
      <c r="Q79" s="4" t="str">
        <f>IF([1]Mar09!$P$95=0," ",[1]Mar09!$P$95)</f>
        <v xml:space="preserve"> </v>
      </c>
      <c r="R79" s="463"/>
      <c r="S79" s="4" t="str">
        <f>IF([1]Mar09!$M$95&gt;0,[1]Mar09!$M$95," ")</f>
        <v xml:space="preserve"> </v>
      </c>
      <c r="T79" s="4" t="str">
        <f>IF(S79=" "," ",IF([1]Employee!$O$258="W1"," ",IF([1]Employee!$O$258="M1"," ",IF([1]Mar09!$V$95&gt;0,[1]Mar09!$V$95," "))))</f>
        <v xml:space="preserve"> </v>
      </c>
      <c r="U79" s="459" t="str">
        <f>IF(T79=" "," ",IF([1]Employee!$O$258="M1",[1]Mar09!$AK$95+U78,[1]Mar09!$AE$95+U78))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",IF([1]Employee!$O$258="W1"," ",[1]Mar09!$W$95-[1]Mar09!$W$80))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",IF([1]Mar09!$C$95=" "," ",[1]Mar09!$C$95))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IF([1]Employee!$D$262=" "," ",IF([1]Employee!$D$262="w"," ",IF([1]Mar09!$M$110=" "," ",IF([1]Mar09!$M$110&gt;(D8-0.01),D8," "))))</f>
        <v xml:space="preserve"> </v>
      </c>
      <c r="E80" s="62" t="str">
        <f>IF(D80=" "," ",IF([1]Mar09!$M$110&gt;=F8,E8,[1]Mar09!$M$110-D8))</f>
        <v xml:space="preserve"> </v>
      </c>
      <c r="F80" s="62" t="str">
        <f>IF(D80=" "," ",IF(E80&lt;E8," ",[1]Mar09!$M$110-F8))</f>
        <v xml:space="preserve"> </v>
      </c>
      <c r="G80" s="62" t="str">
        <f>IF(D80=" "," ",[1]Mar09!$O$110+[1]Mar09!$T$110)</f>
        <v xml:space="preserve"> </v>
      </c>
      <c r="H80" s="453" t="str">
        <f>IF(D80=" "," ",[1]Mar09!$O$110)</f>
        <v xml:space="preserve"> </v>
      </c>
      <c r="I80" s="453"/>
      <c r="J80" s="463"/>
      <c r="K80" s="62" t="str">
        <f>IF([1]Mar09!$G$110="SSP",[1]Mar09!$H$110," ")</f>
        <v xml:space="preserve"> </v>
      </c>
      <c r="L80" s="62" t="str">
        <f>IF([1]Mar09!$G$110="SMP",[1]Mar09!$H$110," ")</f>
        <v xml:space="preserve"> </v>
      </c>
      <c r="M80" s="453" t="str">
        <f>IF([1]Mar09!$G$110="SPP",[1]Mar09!$H$110," ")</f>
        <v xml:space="preserve"> </v>
      </c>
      <c r="N80" s="453"/>
      <c r="O80" s="62" t="str">
        <f>IF([1]Mar09!$G$110="SAP",[1]Mar09!$H$110," ")</f>
        <v xml:space="preserve"> </v>
      </c>
      <c r="P80" s="463"/>
      <c r="Q80" s="62" t="str">
        <f>IF([1]Mar09!$P$110=0," ",[1]Mar09!$P$110)</f>
        <v xml:space="preserve"> </v>
      </c>
      <c r="R80" s="463"/>
      <c r="S80" s="62" t="str">
        <f>IF([1]Mar09!$M$110&gt;0,[1]Mar09!$M$110," ")</f>
        <v xml:space="preserve"> </v>
      </c>
      <c r="T80" s="4" t="str">
        <f>IF(S80=" "," ",IF([1]Employee!$O$258="W1"," ",IF([1]Employee!$O$258="M1"," ",IF([1]Mar09!$V$110&gt;0,[1]Mar09!$V$110," "))))</f>
        <v xml:space="preserve"> </v>
      </c>
      <c r="U80" s="453" t="str">
        <f>IF(T80=" "," ",IF([1]Employee!$O$258="M1",[1]Mar09!$AK$110,[1]Mar09!$AE$110))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",IF([1]Employee!$O$258="M1"," ",[1]Mar09!$W$110-[1]Feb09!$W$80))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",IF([1]Mar09!$C$110=" "," ",[1]Mar09!$C$110))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[1]Employee!$D$268</f>
        <v>0</v>
      </c>
      <c r="U83" s="495" t="s">
        <v>128</v>
      </c>
      <c r="V83" s="496"/>
      <c r="W83" s="497"/>
      <c r="X83" s="497"/>
      <c r="Y83" s="498"/>
      <c r="Z83" s="494">
        <f>[1]Employee!$D$269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IF([1]Employee!$D$262="W",[1]Mar09!$V$95-[1]Employee!$D$268,IF([1]Employee!$D$262="M",[1]Mar09!$V$110-[1]Employee!$D$268,0))</f>
        <v>0</v>
      </c>
      <c r="U85" s="501" t="s">
        <v>127</v>
      </c>
      <c r="V85" s="502"/>
      <c r="W85" s="503"/>
      <c r="X85" s="503"/>
      <c r="Y85" s="504"/>
      <c r="Z85" s="494">
        <f>IF([1]Employee!$D$262="W",[1]Mar09!$W$95-[1]Employee!$D$269,IF([1]Employee!$D$262="M",[1]Mar09!$W$110-[1]Employee!$D$269,0))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IF([1]Employee!$M$249&gt;0,[1]Employee!$M$249," ")</f>
        <v xml:space="preserve"> </v>
      </c>
      <c r="G102" s="343"/>
      <c r="H102" s="96"/>
      <c r="I102" s="30"/>
      <c r="J102" s="10"/>
      <c r="K102" s="399" t="str">
        <f>IF([1]Employee!$M$251&gt;0,[1]Employee!$M$251," ")</f>
        <v xml:space="preserve"> </v>
      </c>
      <c r="L102" s="536"/>
      <c r="M102" s="15"/>
      <c r="N102" s="97" t="str">
        <f>IF([1]Employee!$D$256&gt;0,[1]Employee!$D$256,"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IF([1]Employee!$D$249&gt;0,[1]Employee!$D$249,"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IF([1]Employee!$D$251&gt;0,[1]Employee!$D$251,"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IF([1]Employee!$D$250&gt;0,[1]Employee!$D$250," ")</f>
        <v xml:space="preserve"> </v>
      </c>
      <c r="G106" s="350"/>
      <c r="H106" s="15"/>
      <c r="I106" s="10"/>
      <c r="J106" s="376" t="str">
        <f>IF([1]Employee!$D$252&gt;0,[1]Employee!$D$252,"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IF([1]Employee!$D$253&gt;0,[1]Employee!$D$253,"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[1]Employee!$D$263</f>
        <v>10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IF([1]Employee!$D$254&gt;0,[1]Employee!$D$254,"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IF([1]Employee!$D$258=" "," ",IF([1]Employee!$D$258&gt;38812,[1]Employee!$D$258,"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IF([1]Employee!$D$260&gt;0,[1]Employee!$D$260,"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IF([1]Employee!$D$260&gt;0,[1]Employee!$L$5," ")</f>
        <v xml:space="preserve"> </v>
      </c>
      <c r="H154" s="30"/>
      <c r="I154" s="560" t="str">
        <f>IF([1]Employee!$D$260&gt;0,[1]Employee!$O$5,"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IF([1]Employee!$D$260&gt;0,[1]Employee!$M$249,"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IF([1]Employee!$D$260&gt;0,[1]Employee!$D$249," ")</f>
        <v xml:space="preserve"> </v>
      </c>
      <c r="G158" s="567"/>
      <c r="H158" s="567"/>
      <c r="I158" s="568"/>
      <c r="J158" s="156"/>
      <c r="K158" s="157" t="str">
        <f>IF([1]Employee!$D$260=" "," ",IF([1]Employee!$D$256="M","Mr","Ms"))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IF([1]Employee!$D$260&gt;0,[1]Employee!$D$250,"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IF([1]Employee!$D$260&gt;0,[1]Employee!$D$260,"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IF([1]Employee!$D$260&gt;0,[1]Employee!$O$268,"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IF([1]Employee!$D$260&gt;0,Y4," ")</f>
        <v xml:space="preserve"> </v>
      </c>
      <c r="H164" s="370"/>
      <c r="I164" s="160" t="str">
        <f>IF([1]Employee!$D$260&gt;0,Z4," ")</f>
        <v xml:space="preserve"> </v>
      </c>
      <c r="J164" s="159"/>
      <c r="K164" s="637" t="str">
        <f>IF([1]Employee!$D$260=" "," ",IF([1]Employee!$O$258="W1","X",IF([1]Employee!$O$258="M!","X","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IF([1]Employee!$D$260=" "," ",IF([1]Employee!$D$262="W",[1]Employee!$F$260," "))</f>
        <v xml:space="preserve"> </v>
      </c>
      <c r="J166" s="163"/>
      <c r="K166" s="164" t="str">
        <f>IF([1]Employee!$D$260=" "," ",IF([1]Employee!$D$262="M",[1]Employee!$F$260,"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IF([1]Employee!$D$260="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IF([1]Employee!$D$260="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IF([1]Employee!$D$260="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IF([1]Employee!$D$260="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IF([1]Employee!$D$260&gt;0,[1]Employee!$D$263,"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IF([1]Employee!$D$260&gt;0,[1]Employee!$D$251,"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IF([1]Employee!$D$260&gt;0,[1]Employee!$D$252," ")</f>
        <v xml:space="preserve"> </v>
      </c>
      <c r="F179" s="337"/>
      <c r="G179" s="337"/>
      <c r="H179" s="337"/>
      <c r="I179" s="337" t="str">
        <f>IF([1]Employee!$D$260&gt;0,[1]Employee!$D$253,"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IF([1]Employee!$D$260&gt;0,[1]Employee!$D$254,"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IF([1]Employee!$D$260&gt;0,[1]Employee!$D$5," ")</f>
        <v xml:space="preserve"> </v>
      </c>
      <c r="F182" s="353"/>
      <c r="G182" s="353"/>
      <c r="H182" s="353"/>
      <c r="I182" s="353" t="str">
        <f>IF([1]Employee!$D$260&gt;0,[1]Employee!$D$6,"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IF([1]Employee!$D$260&gt;0,[1]Employee!$D$7," ")</f>
        <v xml:space="preserve"> </v>
      </c>
      <c r="F183" s="353"/>
      <c r="G183" s="353"/>
      <c r="H183" s="353"/>
      <c r="I183" s="353" t="str">
        <f>IF([1]Employee!$D$260&gt;0,[1]Employee!$D$8,"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IF([1]Employee!$D$260&gt;0,[1]Employee!$D$9,"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IF([1]Employee!$D$260&gt;0,TODAY(),"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5"/>
      <c r="I200" s="667" t="str">
        <f>IF(T$87&gt;0,[1]Employee!$D$249," ")</f>
        <v xml:space="preserve"> </v>
      </c>
      <c r="J200" s="668"/>
      <c r="K200" s="668"/>
      <c r="L200" s="668"/>
      <c r="M200" s="194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5"/>
      <c r="I201" s="664" t="str">
        <f>IF(T$87&gt;0,[1]Employee!$D$250," ")</f>
        <v xml:space="preserve"> </v>
      </c>
      <c r="J201" s="665"/>
      <c r="K201" s="665"/>
      <c r="L201" s="665"/>
      <c r="M201" s="194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IF(T$87&gt;0,[1]Employee!$M$249," ")</f>
        <v xml:space="preserve"> </v>
      </c>
      <c r="G203" s="683"/>
      <c r="H203" s="684"/>
      <c r="I203" s="86"/>
      <c r="J203" s="685">
        <f>[1]Employee!$D$263</f>
        <v>10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71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71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71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71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71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71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71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71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98"/>
      <c r="D214" s="398"/>
      <c r="E214" s="398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98"/>
      <c r="D216" s="398"/>
      <c r="E216" s="398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671"/>
      <c r="D218" s="671"/>
      <c r="E218" s="671"/>
      <c r="F218" s="671"/>
      <c r="G218" s="671"/>
      <c r="H218" s="671"/>
      <c r="I218" s="671"/>
      <c r="J218" s="671"/>
      <c r="K218" s="671"/>
      <c r="L218" s="671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98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98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71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71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712"/>
      <c r="D230" s="712"/>
      <c r="E230" s="712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98"/>
      <c r="I239" s="398"/>
      <c r="J239" s="398"/>
      <c r="K239" s="398"/>
      <c r="L239" s="398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98"/>
      <c r="I240" s="398"/>
      <c r="J240" s="398"/>
      <c r="K240" s="398"/>
      <c r="L240" s="398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98"/>
      <c r="I241" s="398"/>
      <c r="J241" s="398"/>
      <c r="K241" s="398"/>
      <c r="L241" s="398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" sqref="B2"/>
    </sheetView>
  </sheetViews>
  <sheetFormatPr defaultRowHeight="12" x14ac:dyDescent="0.2"/>
  <cols>
    <col min="1" max="1" width="1.7109375" style="272" customWidth="1"/>
    <col min="2" max="2" width="9.7109375" style="296" customWidth="1"/>
    <col min="3" max="9" width="11.7109375" style="272" customWidth="1"/>
    <col min="10" max="10" width="9.7109375" style="272" customWidth="1"/>
    <col min="11" max="13" width="11.7109375" style="272" customWidth="1"/>
    <col min="14" max="14" width="1.7109375" style="272" customWidth="1"/>
    <col min="15" max="16384" width="9.140625" style="272"/>
  </cols>
  <sheetData>
    <row r="1" spans="1:14" ht="9" customHeight="1" thickBot="1" x14ac:dyDescent="0.25">
      <c r="A1" s="268"/>
      <c r="B1" s="269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1"/>
    </row>
    <row r="2" spans="1:14" s="277" customFormat="1" ht="37.5" thickTop="1" thickBot="1" x14ac:dyDescent="0.25">
      <c r="A2" s="273"/>
      <c r="B2" s="274" t="s">
        <v>276</v>
      </c>
      <c r="C2" s="275" t="s">
        <v>277</v>
      </c>
      <c r="D2" s="274" t="s">
        <v>278</v>
      </c>
      <c r="E2" s="274" t="s">
        <v>279</v>
      </c>
      <c r="F2" s="274" t="s">
        <v>280</v>
      </c>
      <c r="G2" s="274" t="s">
        <v>281</v>
      </c>
      <c r="H2" s="274" t="s">
        <v>219</v>
      </c>
      <c r="I2" s="274" t="s">
        <v>282</v>
      </c>
      <c r="J2" s="274" t="s">
        <v>283</v>
      </c>
      <c r="K2" s="274" t="s">
        <v>284</v>
      </c>
      <c r="L2" s="275" t="s">
        <v>285</v>
      </c>
      <c r="M2" s="274" t="s">
        <v>286</v>
      </c>
      <c r="N2" s="276"/>
    </row>
    <row r="3" spans="1:14" ht="15" customHeight="1" thickTop="1" x14ac:dyDescent="0.2">
      <c r="A3" s="278"/>
      <c r="B3" s="279"/>
      <c r="C3" s="280"/>
      <c r="D3" s="280"/>
      <c r="E3" s="280"/>
      <c r="F3" s="280"/>
      <c r="G3" s="280"/>
      <c r="H3" s="280"/>
      <c r="I3" s="280"/>
      <c r="M3" s="281"/>
      <c r="N3" s="282"/>
    </row>
    <row r="4" spans="1:14" ht="15" customHeight="1" x14ac:dyDescent="0.2">
      <c r="A4" s="278"/>
      <c r="B4" s="283">
        <v>39539</v>
      </c>
      <c r="C4" s="284">
        <v>39587</v>
      </c>
      <c r="D4" s="285">
        <f>[1]Apr08!T1+[1]Apr08!O1</f>
        <v>0</v>
      </c>
      <c r="E4" s="286">
        <f>[1]Apr08!N1</f>
        <v>0</v>
      </c>
      <c r="F4" s="286">
        <f>[1]Apr08!AQ85+[1]Apr08!AR85+[1]Apr08!AS85+[1]Apr08!AT85</f>
        <v>0</v>
      </c>
      <c r="G4" s="286">
        <f>[1]Apr08!AR87+[1]Apr08!AS87+[1]Apr08!AT87</f>
        <v>0</v>
      </c>
      <c r="H4" s="286">
        <f>[1]Apr08!P1</f>
        <v>0</v>
      </c>
      <c r="I4" s="285">
        <f>D4+E4-F4-G4+H4</f>
        <v>0</v>
      </c>
      <c r="M4" s="287">
        <f t="shared" ref="M4:M15" si="0">M3+I4-L4</f>
        <v>0</v>
      </c>
      <c r="N4" s="282"/>
    </row>
    <row r="5" spans="1:14" ht="15" customHeight="1" x14ac:dyDescent="0.2">
      <c r="A5" s="278"/>
      <c r="B5" s="283">
        <v>39569</v>
      </c>
      <c r="C5" s="284">
        <v>39618</v>
      </c>
      <c r="D5" s="285">
        <f>[1]May08!T1+[1]May08!O1</f>
        <v>0</v>
      </c>
      <c r="E5" s="286">
        <f>[1]May08!N1</f>
        <v>0</v>
      </c>
      <c r="F5" s="286">
        <f>[1]May08!AQ85+[1]May08!AR85+[1]May08!AS85+[1]May08!AT85</f>
        <v>0</v>
      </c>
      <c r="G5" s="286">
        <f>[1]May08!AR87+[1]May08!AS87+[1]May08!AT87</f>
        <v>0</v>
      </c>
      <c r="H5" s="286">
        <f>[1]May08!P1</f>
        <v>0</v>
      </c>
      <c r="I5" s="285">
        <f t="shared" ref="I5:I15" si="1">D5+E5-F5-G5+H5</f>
        <v>0</v>
      </c>
      <c r="M5" s="287">
        <f t="shared" si="0"/>
        <v>0</v>
      </c>
      <c r="N5" s="282"/>
    </row>
    <row r="6" spans="1:14" ht="15" customHeight="1" x14ac:dyDescent="0.2">
      <c r="A6" s="278"/>
      <c r="B6" s="283">
        <v>39600</v>
      </c>
      <c r="C6" s="284">
        <v>39648</v>
      </c>
      <c r="D6" s="285">
        <f>[1]Jun08!T1+[1]Jun08!O1</f>
        <v>0</v>
      </c>
      <c r="E6" s="286">
        <f>[1]Jun08!N1</f>
        <v>0</v>
      </c>
      <c r="F6" s="286">
        <f>[1]Jun08!AQ100+[1]Jun08!AR100+[1]Jun08!AS100+[1]Jun08!AT100</f>
        <v>0</v>
      </c>
      <c r="G6" s="286">
        <f>[1]Jun08!AR102+[1]Jun08!AS102+[1]Jun08!AT102</f>
        <v>0</v>
      </c>
      <c r="H6" s="286">
        <f>[1]Jun08!P1</f>
        <v>0</v>
      </c>
      <c r="I6" s="285">
        <f t="shared" si="1"/>
        <v>0</v>
      </c>
      <c r="M6" s="287">
        <f t="shared" si="0"/>
        <v>0</v>
      </c>
      <c r="N6" s="282"/>
    </row>
    <row r="7" spans="1:14" ht="15" customHeight="1" x14ac:dyDescent="0.2">
      <c r="A7" s="278"/>
      <c r="B7" s="283">
        <v>39630</v>
      </c>
      <c r="C7" s="284">
        <v>39679</v>
      </c>
      <c r="D7" s="285">
        <f>[1]Jul08!T1+[1]Jul08!O1</f>
        <v>0</v>
      </c>
      <c r="E7" s="286">
        <f>[1]Jul08!N1</f>
        <v>0</v>
      </c>
      <c r="F7" s="286">
        <f>[1]Jul08!AQ85+[1]Jul08!AR85+[1]Jul08!AS85+[1]Jul08!AT85</f>
        <v>0</v>
      </c>
      <c r="G7" s="286">
        <f>[1]Jul08!AR87+[1]Jul08!AS87+[1]Jul08!AT87</f>
        <v>0</v>
      </c>
      <c r="H7" s="286">
        <f>[1]Jul08!P1</f>
        <v>0</v>
      </c>
      <c r="I7" s="285">
        <f t="shared" si="1"/>
        <v>0</v>
      </c>
      <c r="M7" s="287">
        <f t="shared" si="0"/>
        <v>0</v>
      </c>
      <c r="N7" s="282"/>
    </row>
    <row r="8" spans="1:14" ht="15" customHeight="1" x14ac:dyDescent="0.2">
      <c r="A8" s="278"/>
      <c r="B8" s="283">
        <v>39661</v>
      </c>
      <c r="C8" s="284">
        <v>39710</v>
      </c>
      <c r="D8" s="285">
        <f>[1]Aug08!T1+[1]Aug08!O1</f>
        <v>0</v>
      </c>
      <c r="E8" s="286">
        <f>[1]Aug08!N1</f>
        <v>0</v>
      </c>
      <c r="F8" s="286">
        <f>[1]Aug08!AQ85+[1]Aug08!AR85+[1]Aug08!AS85+[1]Aug08!AT85</f>
        <v>0</v>
      </c>
      <c r="G8" s="286">
        <f>[1]Aug08!AR87+[1]Aug08!AS87+[1]Aug08!AT87</f>
        <v>0</v>
      </c>
      <c r="H8" s="286">
        <f>[1]Aug08!P1</f>
        <v>0</v>
      </c>
      <c r="I8" s="285">
        <f t="shared" si="1"/>
        <v>0</v>
      </c>
      <c r="M8" s="287">
        <f t="shared" si="0"/>
        <v>0</v>
      </c>
      <c r="N8" s="282"/>
    </row>
    <row r="9" spans="1:14" ht="15" customHeight="1" x14ac:dyDescent="0.2">
      <c r="A9" s="278"/>
      <c r="B9" s="283">
        <v>39692</v>
      </c>
      <c r="C9" s="284">
        <v>39740</v>
      </c>
      <c r="D9" s="285">
        <f>[1]Sep08!T1+[1]Sep08!O1</f>
        <v>0</v>
      </c>
      <c r="E9" s="286">
        <f>[1]Sep08!N1</f>
        <v>0</v>
      </c>
      <c r="F9" s="286">
        <f>[1]Sep08!AQ100+[1]Sep08!AR100+[1]Sep08!AS100+[1]Sep08!AT100</f>
        <v>0</v>
      </c>
      <c r="G9" s="286">
        <f>[1]Sep08!AR102+[1]Sep08!AS102+[1]Sep08!AT102</f>
        <v>0</v>
      </c>
      <c r="H9" s="286">
        <f>[1]Sep08!P1</f>
        <v>0</v>
      </c>
      <c r="I9" s="285">
        <f t="shared" si="1"/>
        <v>0</v>
      </c>
      <c r="M9" s="287">
        <f t="shared" si="0"/>
        <v>0</v>
      </c>
      <c r="N9" s="282"/>
    </row>
    <row r="10" spans="1:14" ht="15" customHeight="1" x14ac:dyDescent="0.2">
      <c r="A10" s="278"/>
      <c r="B10" s="283">
        <v>39722</v>
      </c>
      <c r="C10" s="284">
        <v>39771</v>
      </c>
      <c r="D10" s="285">
        <f>[1]Oct08!T1+[1]Oct08!O1</f>
        <v>0</v>
      </c>
      <c r="E10" s="286">
        <f>[1]Oct08!N1</f>
        <v>0</v>
      </c>
      <c r="F10" s="286">
        <f>[1]Oct08!AQ85+[1]Oct08!AR85+[1]Oct08!AS85+[1]Oct08!AT85</f>
        <v>0</v>
      </c>
      <c r="G10" s="286">
        <f>[1]Oct08!AR87+[1]Oct08!AS87+[1]Oct08!AT87</f>
        <v>0</v>
      </c>
      <c r="H10" s="286">
        <f>[1]Oct08!P1</f>
        <v>0</v>
      </c>
      <c r="I10" s="285">
        <f t="shared" si="1"/>
        <v>0</v>
      </c>
      <c r="M10" s="287">
        <f t="shared" si="0"/>
        <v>0</v>
      </c>
      <c r="N10" s="282"/>
    </row>
    <row r="11" spans="1:14" ht="15" customHeight="1" x14ac:dyDescent="0.2">
      <c r="A11" s="278"/>
      <c r="B11" s="283">
        <v>39753</v>
      </c>
      <c r="C11" s="284">
        <v>39801</v>
      </c>
      <c r="D11" s="285">
        <f>[1]Nov08!T1+[1]Nov08!O1</f>
        <v>0</v>
      </c>
      <c r="E11" s="286">
        <f>[1]Nov08!N1</f>
        <v>0</v>
      </c>
      <c r="F11" s="286">
        <f>[1]Nov08!AQ85+[1]Nov08!AR85+[1]Nov08!AS85+[1]Nov08!AT85</f>
        <v>0</v>
      </c>
      <c r="G11" s="286">
        <f>[1]Nov08!AR87+[1]Nov08!AS87+[1]Nov08!AT87</f>
        <v>0</v>
      </c>
      <c r="H11" s="286">
        <f>[1]Nov08!P1</f>
        <v>0</v>
      </c>
      <c r="I11" s="285">
        <f t="shared" si="1"/>
        <v>0</v>
      </c>
      <c r="M11" s="287">
        <f t="shared" si="0"/>
        <v>0</v>
      </c>
      <c r="N11" s="282"/>
    </row>
    <row r="12" spans="1:14" ht="15" customHeight="1" x14ac:dyDescent="0.2">
      <c r="A12" s="278"/>
      <c r="B12" s="283">
        <v>39783</v>
      </c>
      <c r="C12" s="284">
        <v>39832</v>
      </c>
      <c r="D12" s="285">
        <f>[1]Dec08!T1+[1]Dec08!O1</f>
        <v>0</v>
      </c>
      <c r="E12" s="286">
        <f>[1]Dec08!N1</f>
        <v>0</v>
      </c>
      <c r="F12" s="286">
        <f>[1]Dec08!AQ100+[1]Dec08!AR100+[1]Dec08!AS100+[1]Dec08!AT100</f>
        <v>0</v>
      </c>
      <c r="G12" s="286">
        <f>[1]Dec08!AR102+[1]Dec08!AS102+[1]Dec08!AT102</f>
        <v>0</v>
      </c>
      <c r="H12" s="286">
        <f>[1]Dec08!P1</f>
        <v>0</v>
      </c>
      <c r="I12" s="285">
        <f t="shared" si="1"/>
        <v>0</v>
      </c>
      <c r="M12" s="287">
        <f t="shared" si="0"/>
        <v>0</v>
      </c>
      <c r="N12" s="282"/>
    </row>
    <row r="13" spans="1:14" ht="15" customHeight="1" x14ac:dyDescent="0.2">
      <c r="A13" s="278"/>
      <c r="B13" s="283">
        <v>39814</v>
      </c>
      <c r="C13" s="284">
        <v>39863</v>
      </c>
      <c r="D13" s="285">
        <f>[1]Jan09!T1+[1]Jan09!O1</f>
        <v>0</v>
      </c>
      <c r="E13" s="286">
        <f>[1]Jan09!N1</f>
        <v>0</v>
      </c>
      <c r="F13" s="286">
        <f>[1]Jan09!AQ85+[1]Jan09!AR85+[1]Jan09!AS85+[1]Jan09!AT85</f>
        <v>0</v>
      </c>
      <c r="G13" s="286">
        <f>[1]Jan09!AR87+[1]Jan09!AS87+[1]Jan09!AT87</f>
        <v>0</v>
      </c>
      <c r="H13" s="286">
        <f>[1]Jan09!P1</f>
        <v>0</v>
      </c>
      <c r="I13" s="285">
        <f t="shared" si="1"/>
        <v>0</v>
      </c>
      <c r="M13" s="287">
        <f t="shared" si="0"/>
        <v>0</v>
      </c>
      <c r="N13" s="282"/>
    </row>
    <row r="14" spans="1:14" ht="15" customHeight="1" x14ac:dyDescent="0.2">
      <c r="A14" s="278"/>
      <c r="B14" s="283">
        <v>39845</v>
      </c>
      <c r="C14" s="284">
        <v>39891</v>
      </c>
      <c r="D14" s="285">
        <f>[1]Feb09!T1+[1]Feb09!O1</f>
        <v>0</v>
      </c>
      <c r="E14" s="286">
        <f>[1]Feb09!N1</f>
        <v>0</v>
      </c>
      <c r="F14" s="286">
        <f>[1]Feb09!AQ85+[1]Feb09!AR85+[1]Feb09!AS85+[1]Feb09!AT85</f>
        <v>0</v>
      </c>
      <c r="G14" s="286">
        <f>[1]Feb09!AR87+[1]Feb09!AS87+[1]Feb09!AT87</f>
        <v>0</v>
      </c>
      <c r="H14" s="286">
        <f>[1]Feb09!P1</f>
        <v>0</v>
      </c>
      <c r="I14" s="285">
        <f t="shared" si="1"/>
        <v>0</v>
      </c>
      <c r="M14" s="287">
        <f t="shared" si="0"/>
        <v>0</v>
      </c>
      <c r="N14" s="282"/>
    </row>
    <row r="15" spans="1:14" ht="15" customHeight="1" thickBot="1" x14ac:dyDescent="0.25">
      <c r="A15" s="278"/>
      <c r="B15" s="283">
        <v>39873</v>
      </c>
      <c r="C15" s="284">
        <v>39922</v>
      </c>
      <c r="D15" s="285">
        <f>[1]Mar09!T1+[1]Mar09!O1</f>
        <v>0</v>
      </c>
      <c r="E15" s="286">
        <f>[1]Mar09!N1</f>
        <v>0</v>
      </c>
      <c r="F15" s="286">
        <f>[1]Mar09!AQ115+[1]Mar09!AR115+[1]Mar09!AS115+[1]Mar09!AT115</f>
        <v>0</v>
      </c>
      <c r="G15" s="286">
        <f>[1]Mar09!AR117+[1]Mar09!AS117+[1]Mar09!AT117</f>
        <v>0</v>
      </c>
      <c r="H15" s="286">
        <f>[1]Mar09!P1</f>
        <v>0</v>
      </c>
      <c r="I15" s="285">
        <f t="shared" si="1"/>
        <v>0</v>
      </c>
      <c r="M15" s="287">
        <f t="shared" si="0"/>
        <v>0</v>
      </c>
      <c r="N15" s="282"/>
    </row>
    <row r="16" spans="1:14" s="296" customFormat="1" ht="15" customHeight="1" thickTop="1" thickBot="1" x14ac:dyDescent="0.25">
      <c r="A16" s="288"/>
      <c r="B16" s="289"/>
      <c r="C16" s="290"/>
      <c r="D16" s="291">
        <f t="shared" ref="D16:I16" si="2">SUM(D4:D15)</f>
        <v>0</v>
      </c>
      <c r="E16" s="291">
        <f t="shared" si="2"/>
        <v>0</v>
      </c>
      <c r="F16" s="291">
        <f t="shared" si="2"/>
        <v>0</v>
      </c>
      <c r="G16" s="291">
        <f t="shared" si="2"/>
        <v>0</v>
      </c>
      <c r="H16" s="291">
        <f t="shared" si="2"/>
        <v>0</v>
      </c>
      <c r="I16" s="291">
        <f t="shared" si="2"/>
        <v>0</v>
      </c>
      <c r="J16" s="292"/>
      <c r="K16" s="292"/>
      <c r="L16" s="293">
        <f>SUM(L4:L15)</f>
        <v>0</v>
      </c>
      <c r="M16" s="294"/>
      <c r="N16" s="295"/>
    </row>
    <row r="17" spans="1:14" ht="9" customHeight="1" thickTop="1" x14ac:dyDescent="0.2">
      <c r="A17" s="297"/>
      <c r="B17" s="714"/>
      <c r="C17" s="714"/>
      <c r="D17" s="714"/>
      <c r="E17" s="714"/>
      <c r="F17" s="714"/>
      <c r="G17" s="714"/>
      <c r="H17" s="714"/>
      <c r="I17" s="714"/>
      <c r="J17" s="714"/>
      <c r="K17" s="714"/>
      <c r="L17" s="714"/>
      <c r="M17" s="714"/>
      <c r="N17" s="298"/>
    </row>
    <row r="18" spans="1:14" x14ac:dyDescent="0.2">
      <c r="B18" s="299" t="s">
        <v>287</v>
      </c>
    </row>
  </sheetData>
  <mergeCells count="1">
    <mergeCell ref="B17:M17"/>
  </mergeCells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E1" sqref="E1"/>
    </sheetView>
  </sheetViews>
  <sheetFormatPr defaultRowHeight="11.25" x14ac:dyDescent="0.2"/>
  <cols>
    <col min="1" max="1" width="5.42578125" style="219" customWidth="1"/>
    <col min="2" max="2" width="2.7109375" style="219" customWidth="1"/>
    <col min="3" max="3" width="16.5703125" style="219" customWidth="1"/>
    <col min="4" max="4" width="2.7109375" style="219" customWidth="1"/>
    <col min="5" max="5" width="10.7109375" style="219" customWidth="1"/>
    <col min="6" max="6" width="12.28515625" style="219" customWidth="1"/>
    <col min="7" max="7" width="0.85546875" style="219" customWidth="1"/>
    <col min="8" max="8" width="5.7109375" style="219" customWidth="1"/>
    <col min="9" max="9" width="2.7109375" style="219" customWidth="1"/>
    <col min="10" max="10" width="10" style="219" customWidth="1"/>
    <col min="11" max="11" width="9.85546875" style="219" customWidth="1"/>
    <col min="12" max="12" width="2.7109375" style="219" customWidth="1"/>
    <col min="13" max="13" width="15.140625" style="219" customWidth="1"/>
    <col min="14" max="14" width="7.42578125" style="219" customWidth="1"/>
    <col min="15" max="15" width="0.85546875" style="219" customWidth="1"/>
    <col min="16" max="16" width="3.28515625" style="219" customWidth="1"/>
    <col min="17" max="17" width="9.140625" style="219"/>
    <col min="18" max="18" width="9" style="219" customWidth="1"/>
    <col min="19" max="19" width="1.7109375" style="219" customWidth="1"/>
    <col min="20" max="16384" width="9.140625" style="219"/>
  </cols>
  <sheetData>
    <row r="1" spans="1:19" x14ac:dyDescent="0.2">
      <c r="A1" s="216" t="s">
        <v>1</v>
      </c>
      <c r="B1" s="217"/>
      <c r="C1" s="217" t="s">
        <v>198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8"/>
    </row>
    <row r="2" spans="1:19" ht="12.75" x14ac:dyDescent="0.2">
      <c r="A2" s="754"/>
      <c r="B2" s="331"/>
      <c r="C2" s="750" t="s">
        <v>199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559"/>
    </row>
    <row r="3" spans="1:19" ht="11.25" customHeight="1" x14ac:dyDescent="0.2">
      <c r="A3" s="755"/>
      <c r="B3" s="331"/>
      <c r="C3" s="756" t="s">
        <v>200</v>
      </c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6"/>
      <c r="O3" s="756"/>
      <c r="P3" s="756"/>
      <c r="Q3" s="756"/>
      <c r="R3" s="756"/>
      <c r="S3" s="559"/>
    </row>
    <row r="4" spans="1:19" ht="12" customHeight="1" x14ac:dyDescent="0.2">
      <c r="A4" s="755"/>
      <c r="B4" s="331"/>
      <c r="C4" s="756" t="s">
        <v>201</v>
      </c>
      <c r="D4" s="756"/>
      <c r="E4" s="756"/>
      <c r="F4" s="756"/>
      <c r="G4" s="756"/>
      <c r="H4" s="756"/>
      <c r="I4" s="756"/>
      <c r="J4" s="756"/>
      <c r="K4" s="756"/>
      <c r="L4" s="756"/>
      <c r="M4" s="756"/>
      <c r="N4" s="756"/>
      <c r="O4" s="756"/>
      <c r="P4" s="756"/>
      <c r="Q4" s="756"/>
      <c r="R4" s="756"/>
      <c r="S4" s="559"/>
    </row>
    <row r="5" spans="1:19" ht="24" customHeight="1" x14ac:dyDescent="0.2">
      <c r="A5" s="755"/>
      <c r="B5" s="331"/>
      <c r="C5" s="756" t="s">
        <v>249</v>
      </c>
      <c r="D5" s="756"/>
      <c r="E5" s="756"/>
      <c r="F5" s="756"/>
      <c r="G5" s="756"/>
      <c r="H5" s="756"/>
      <c r="I5" s="756"/>
      <c r="J5" s="756"/>
      <c r="K5" s="756"/>
      <c r="L5" s="756"/>
      <c r="M5" s="756"/>
      <c r="N5" s="756"/>
      <c r="O5" s="756"/>
      <c r="P5" s="756"/>
      <c r="Q5" s="756"/>
      <c r="R5" s="756"/>
      <c r="S5" s="559"/>
    </row>
    <row r="6" spans="1:19" ht="4.5" customHeight="1" x14ac:dyDescent="0.2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2"/>
    </row>
    <row r="7" spans="1:19" x14ac:dyDescent="0.2">
      <c r="A7" s="220"/>
      <c r="B7" s="221"/>
      <c r="C7" s="752" t="s">
        <v>202</v>
      </c>
      <c r="D7" s="752"/>
      <c r="E7" s="717"/>
      <c r="F7" s="223"/>
      <c r="G7" s="223"/>
      <c r="H7" s="223"/>
      <c r="I7" s="221"/>
      <c r="J7" s="752" t="s">
        <v>273</v>
      </c>
      <c r="K7" s="717"/>
      <c r="L7" s="717"/>
      <c r="M7" s="717"/>
      <c r="N7" s="223"/>
      <c r="O7" s="223"/>
      <c r="P7" s="223"/>
      <c r="Q7" s="752" t="s">
        <v>203</v>
      </c>
      <c r="R7" s="752"/>
      <c r="S7" s="222"/>
    </row>
    <row r="8" spans="1:19" s="228" customFormat="1" ht="37.5" customHeight="1" x14ac:dyDescent="0.2">
      <c r="A8" s="224"/>
      <c r="B8" s="225" t="s">
        <v>181</v>
      </c>
      <c r="C8" s="753" t="s">
        <v>204</v>
      </c>
      <c r="D8" s="753"/>
      <c r="E8" s="753"/>
      <c r="F8" s="226"/>
      <c r="G8" s="226"/>
      <c r="H8" s="226"/>
      <c r="I8" s="225"/>
      <c r="J8" s="753" t="s">
        <v>275</v>
      </c>
      <c r="K8" s="753"/>
      <c r="L8" s="753"/>
      <c r="M8" s="753"/>
      <c r="N8" s="226"/>
      <c r="O8" s="226"/>
      <c r="P8" s="226"/>
      <c r="Q8" s="753" t="s">
        <v>205</v>
      </c>
      <c r="R8" s="753"/>
      <c r="S8" s="227"/>
    </row>
    <row r="9" spans="1:19" ht="6" customHeight="1" x14ac:dyDescent="0.2">
      <c r="A9" s="220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2"/>
    </row>
    <row r="10" spans="1:19" ht="12" customHeight="1" x14ac:dyDescent="0.2">
      <c r="A10" s="220"/>
      <c r="B10" s="221"/>
      <c r="C10" s="759" t="str">
        <f>IF([1]Mar09!$V$86&gt;0,[1]Employee!$D$15,IF([1]Mar09!$V$101&gt;0,[1]Employee!$D$15," "))</f>
        <v xml:space="preserve"> </v>
      </c>
      <c r="D10" s="760"/>
      <c r="E10" s="757" t="str">
        <f>IF([1]Mar09!$V$86&gt;0,[1]Employee!$D$16,IF([1]Mar09!$V$101&gt;0,[1]Employee!$D$16," "))</f>
        <v xml:space="preserve"> </v>
      </c>
      <c r="F10" s="757"/>
      <c r="G10" s="757"/>
      <c r="H10" s="758"/>
      <c r="I10" s="221"/>
      <c r="J10" s="643">
        <f>IF(C10&gt;0,'E01'!G81,0)</f>
        <v>0</v>
      </c>
      <c r="K10" s="751"/>
      <c r="L10" s="223"/>
      <c r="M10" s="223"/>
      <c r="N10" s="223"/>
      <c r="O10" s="223"/>
      <c r="P10" s="221"/>
      <c r="Q10" s="643">
        <f>IF(C10&gt;0,'E01'!Z85,0)</f>
        <v>0</v>
      </c>
      <c r="R10" s="751"/>
      <c r="S10" s="222"/>
    </row>
    <row r="11" spans="1:19" ht="12" customHeight="1" x14ac:dyDescent="0.2">
      <c r="A11" s="220"/>
      <c r="B11" s="221"/>
      <c r="C11" s="749" t="str">
        <f>IF([1]Mar09!$V$87&gt;0,[1]Employee!$D$41,IF([1]Mar09!$V$102&gt;0,[1]Employee!$D$41," "))</f>
        <v xml:space="preserve"> </v>
      </c>
      <c r="D11" s="750"/>
      <c r="E11" s="743" t="str">
        <f>IF([1]Mar09!$V$87&gt;0,[1]Employee!$D$42,IF([1]Mar09!$V$102&gt;0,[1]Employee!$D$42," "))</f>
        <v xml:space="preserve"> </v>
      </c>
      <c r="F11" s="743"/>
      <c r="G11" s="743"/>
      <c r="H11" s="744"/>
      <c r="I11" s="221"/>
      <c r="J11" s="747">
        <f>IF(C11&gt;0,'E02'!G81,0)</f>
        <v>0</v>
      </c>
      <c r="K11" s="748"/>
      <c r="L11" s="223"/>
      <c r="M11" s="223"/>
      <c r="N11" s="223"/>
      <c r="O11" s="223"/>
      <c r="P11" s="221"/>
      <c r="Q11" s="747">
        <f>IF(C11&gt;0,'E02'!Z85,0)</f>
        <v>0</v>
      </c>
      <c r="R11" s="748"/>
      <c r="S11" s="222"/>
    </row>
    <row r="12" spans="1:19" ht="12" customHeight="1" x14ac:dyDescent="0.2">
      <c r="A12" s="220"/>
      <c r="B12" s="221"/>
      <c r="C12" s="749" t="str">
        <f>IF([1]Mar09!$V$88&gt;0,[1]Employee!$D$67,IF([1]Mar09!$V$103&gt;0,[1]Employee!$D$67," "))</f>
        <v xml:space="preserve"> </v>
      </c>
      <c r="D12" s="750"/>
      <c r="E12" s="743" t="str">
        <f>IF([1]Mar09!$V$88&gt;0,[1]Employee!$D$68,IF([1]Mar09!$V$103&gt;0,[1]Employee!$D$68," "))</f>
        <v xml:space="preserve"> </v>
      </c>
      <c r="F12" s="743"/>
      <c r="G12" s="743"/>
      <c r="H12" s="744"/>
      <c r="I12" s="221"/>
      <c r="J12" s="747">
        <f>IF(C12&gt;0,'E03'!G81,0)</f>
        <v>0</v>
      </c>
      <c r="K12" s="748"/>
      <c r="L12" s="223"/>
      <c r="M12" s="223"/>
      <c r="N12" s="223"/>
      <c r="O12" s="223"/>
      <c r="P12" s="221"/>
      <c r="Q12" s="747">
        <f>IF(C12&gt;0,'E03'!Z85,0)</f>
        <v>0</v>
      </c>
      <c r="R12" s="748"/>
      <c r="S12" s="222"/>
    </row>
    <row r="13" spans="1:19" ht="12" customHeight="1" x14ac:dyDescent="0.2">
      <c r="A13" s="220"/>
      <c r="B13" s="221"/>
      <c r="C13" s="749" t="str">
        <f>IF([1]Mar09!$V$89&gt;0,[1]Employee!$D$93,IF([1]Mar09!$V$104&gt;0,[1]Employee!$D$93," "))</f>
        <v xml:space="preserve"> </v>
      </c>
      <c r="D13" s="750"/>
      <c r="E13" s="743" t="str">
        <f>IF([1]Mar09!$V$89&gt;0,[1]Employee!$D$94,IF([1]Mar09!$V$104&gt;0,[1]Employee!$D$94," "))</f>
        <v xml:space="preserve"> </v>
      </c>
      <c r="F13" s="743"/>
      <c r="G13" s="743"/>
      <c r="H13" s="744"/>
      <c r="I13" s="221"/>
      <c r="J13" s="747">
        <f>IF(C13&gt;0,'E04'!G81,0)</f>
        <v>0</v>
      </c>
      <c r="K13" s="748"/>
      <c r="L13" s="223"/>
      <c r="M13" s="223"/>
      <c r="N13" s="223"/>
      <c r="O13" s="223"/>
      <c r="P13" s="221"/>
      <c r="Q13" s="747">
        <f>IF(C13&gt;0,'E04'!Z85,0)</f>
        <v>0</v>
      </c>
      <c r="R13" s="748"/>
      <c r="S13" s="222"/>
    </row>
    <row r="14" spans="1:19" ht="12" customHeight="1" x14ac:dyDescent="0.2">
      <c r="A14" s="220"/>
      <c r="B14" s="221"/>
      <c r="C14" s="749" t="str">
        <f>IF([1]Mar09!$V$90&gt;0,[1]Employee!$D$119,IF([1]Mar09!$V$105&gt;0,[1]Employee!$D$119," "))</f>
        <v xml:space="preserve"> </v>
      </c>
      <c r="D14" s="750"/>
      <c r="E14" s="743" t="str">
        <f>IF([1]Mar09!$V$90&gt;0,[1]Employee!$D$120,IF([1]Mar09!$V$105&gt;0,[1]Employee!$D$120," "))</f>
        <v xml:space="preserve"> </v>
      </c>
      <c r="F14" s="743"/>
      <c r="G14" s="743"/>
      <c r="H14" s="744"/>
      <c r="I14" s="221"/>
      <c r="J14" s="747">
        <f>IF(C14&gt;0,'E05'!G81,0)</f>
        <v>0</v>
      </c>
      <c r="K14" s="748"/>
      <c r="L14" s="223"/>
      <c r="M14" s="223"/>
      <c r="N14" s="223"/>
      <c r="O14" s="223"/>
      <c r="P14" s="221"/>
      <c r="Q14" s="747">
        <f>IF(C14&gt;0,'E05'!Z85,0)</f>
        <v>0</v>
      </c>
      <c r="R14" s="748"/>
      <c r="S14" s="222"/>
    </row>
    <row r="15" spans="1:19" ht="12" customHeight="1" x14ac:dyDescent="0.2">
      <c r="A15" s="220"/>
      <c r="B15" s="221"/>
      <c r="C15" s="749" t="str">
        <f>IF([1]Mar09!$V$91&gt;0,[1]Employee!$D$145,IF([1]Mar09!$V$106&gt;0,[1]Employee!$D$145," "))</f>
        <v xml:space="preserve"> </v>
      </c>
      <c r="D15" s="750"/>
      <c r="E15" s="743" t="str">
        <f>IF([1]Mar09!$V$91&gt;0,[1]Employee!$D$146,IF([1]Mar09!$V$106&gt;0,[1]Employee!$D$146," "))</f>
        <v xml:space="preserve"> </v>
      </c>
      <c r="F15" s="743"/>
      <c r="G15" s="743"/>
      <c r="H15" s="744"/>
      <c r="I15" s="221"/>
      <c r="J15" s="747">
        <f>IF(C15&gt;0,'E06'!G81,0)</f>
        <v>0</v>
      </c>
      <c r="K15" s="748"/>
      <c r="L15" s="223"/>
      <c r="M15" s="223"/>
      <c r="N15" s="223"/>
      <c r="O15" s="223"/>
      <c r="P15" s="221"/>
      <c r="Q15" s="747">
        <f>IF(C15&gt;0,'E06'!Z85,0)</f>
        <v>0</v>
      </c>
      <c r="R15" s="748"/>
      <c r="S15" s="222"/>
    </row>
    <row r="16" spans="1:19" ht="12" customHeight="1" x14ac:dyDescent="0.2">
      <c r="A16" s="220"/>
      <c r="B16" s="221"/>
      <c r="C16" s="749" t="str">
        <f>IF([1]Mar09!$V$92,[1]Employee!$D$171,IF([1]Mar09!$V$107&gt;0,[1]Employee!$D$171," "))</f>
        <v xml:space="preserve"> </v>
      </c>
      <c r="D16" s="750"/>
      <c r="E16" s="743" t="str">
        <f>IF([1]Mar09!$V$92&gt;0,[1]Employee!$D$172,IF([1]Mar09!$V$107&gt;0,[1]Employee!$D$172," "))</f>
        <v xml:space="preserve"> </v>
      </c>
      <c r="F16" s="743"/>
      <c r="G16" s="743"/>
      <c r="H16" s="744"/>
      <c r="I16" s="221"/>
      <c r="J16" s="747">
        <f>IF(C16&gt;0,'E07'!G81,0)</f>
        <v>0</v>
      </c>
      <c r="K16" s="748"/>
      <c r="L16" s="223"/>
      <c r="M16" s="223"/>
      <c r="N16" s="223"/>
      <c r="O16" s="223"/>
      <c r="P16" s="221"/>
      <c r="Q16" s="747">
        <f>IF(C16&gt;0,'E07'!Z85,0)</f>
        <v>0</v>
      </c>
      <c r="R16" s="748"/>
      <c r="S16" s="222"/>
    </row>
    <row r="17" spans="1:19" ht="12" customHeight="1" x14ac:dyDescent="0.2">
      <c r="A17" s="220"/>
      <c r="B17" s="221"/>
      <c r="C17" s="749" t="str">
        <f>IF([1]Mar09!$V$93&gt;0,[1]Employee!$D$197,IF([1]Mar09!$V$108&gt;0,[1]Employee!$D$197," "))</f>
        <v xml:space="preserve"> </v>
      </c>
      <c r="D17" s="750"/>
      <c r="E17" s="743" t="str">
        <f>IF([1]Mar09!$V$93&gt;0,[1]Employee!$D$198,IF([1]Mar09!$V$108&gt;0,[1]Employee!$D$198," "))</f>
        <v xml:space="preserve"> </v>
      </c>
      <c r="F17" s="743"/>
      <c r="G17" s="743"/>
      <c r="H17" s="744"/>
      <c r="I17" s="221"/>
      <c r="J17" s="747">
        <f>IF(C17&gt;0,'E08'!G81,0)</f>
        <v>0</v>
      </c>
      <c r="K17" s="748"/>
      <c r="L17" s="223"/>
      <c r="M17" s="223"/>
      <c r="N17" s="223"/>
      <c r="O17" s="223"/>
      <c r="P17" s="221"/>
      <c r="Q17" s="747">
        <f>IF(C17&gt;0,'E08'!Z85,0)</f>
        <v>0</v>
      </c>
      <c r="R17" s="748"/>
      <c r="S17" s="222"/>
    </row>
    <row r="18" spans="1:19" ht="12" customHeight="1" x14ac:dyDescent="0.2">
      <c r="A18" s="220"/>
      <c r="B18" s="221"/>
      <c r="C18" s="749" t="str">
        <f>IF([1]Mar09!$V$94&gt;0,[1]Employee!$D$223,IF([1]Mar09!$V$109&gt;0,[1]Employee!$D$223," "))</f>
        <v xml:space="preserve"> </v>
      </c>
      <c r="D18" s="750"/>
      <c r="E18" s="743" t="str">
        <f>IF([1]Mar09!$V$94&gt;0,[1]Employee!$D$224,IF([1]Mar09!$V$109&gt;0,[1]Employee!$D$224," "))</f>
        <v xml:space="preserve"> </v>
      </c>
      <c r="F18" s="743"/>
      <c r="G18" s="743"/>
      <c r="H18" s="744"/>
      <c r="I18" s="221"/>
      <c r="J18" s="747">
        <f>IF(C18&gt;0,'E09'!G81,0)</f>
        <v>0</v>
      </c>
      <c r="K18" s="748"/>
      <c r="L18" s="223"/>
      <c r="M18" s="223"/>
      <c r="N18" s="223"/>
      <c r="O18" s="223"/>
      <c r="P18" s="221"/>
      <c r="Q18" s="747">
        <f>IF(C18&gt;0,'E09'!Z85,0)</f>
        <v>0</v>
      </c>
      <c r="R18" s="748"/>
      <c r="S18" s="222"/>
    </row>
    <row r="19" spans="1:19" ht="12" customHeight="1" x14ac:dyDescent="0.2">
      <c r="A19" s="220"/>
      <c r="B19" s="221"/>
      <c r="C19" s="761" t="str">
        <f>IF([1]Mar09!$V$95&gt;0,[1]Employee!$D$249,IF([1]Mar09!$V$110&gt;0,[1]Employee!$D$249," "))</f>
        <v xml:space="preserve"> </v>
      </c>
      <c r="D19" s="762"/>
      <c r="E19" s="745" t="str">
        <f>IF([1]Mar09!$V$95&gt;0,[1]Employee!$D$250,IF([1]Mar09!$V$110&gt;0,[1]Employee!$D$250," "))</f>
        <v xml:space="preserve"> </v>
      </c>
      <c r="F19" s="745"/>
      <c r="G19" s="745"/>
      <c r="H19" s="746"/>
      <c r="I19" s="221"/>
      <c r="J19" s="741">
        <f>IF(C19&gt;0,'E10'!G81,0)</f>
        <v>0</v>
      </c>
      <c r="K19" s="742"/>
      <c r="L19" s="223"/>
      <c r="M19" s="223"/>
      <c r="N19" s="223"/>
      <c r="O19" s="223"/>
      <c r="P19" s="221"/>
      <c r="Q19" s="741">
        <f>IF(C19&gt;0,'E10'!Z85,0)</f>
        <v>0</v>
      </c>
      <c r="R19" s="742"/>
      <c r="S19" s="222"/>
    </row>
    <row r="20" spans="1:19" x14ac:dyDescent="0.2">
      <c r="A20" s="220"/>
      <c r="B20" s="221"/>
      <c r="C20" s="221"/>
      <c r="D20" s="221"/>
      <c r="E20" s="221"/>
      <c r="F20" s="221"/>
      <c r="G20" s="221"/>
      <c r="H20" s="221"/>
      <c r="I20" s="221"/>
      <c r="J20" s="229" t="s">
        <v>206</v>
      </c>
      <c r="K20" s="221"/>
      <c r="L20" s="221"/>
      <c r="M20" s="221"/>
      <c r="N20" s="221"/>
      <c r="O20" s="221"/>
      <c r="P20" s="221"/>
      <c r="Q20" s="229" t="s">
        <v>207</v>
      </c>
      <c r="R20" s="221"/>
      <c r="S20" s="222"/>
    </row>
    <row r="21" spans="1:19" ht="20.25" customHeight="1" x14ac:dyDescent="0.2">
      <c r="A21" s="220"/>
      <c r="B21" s="221"/>
      <c r="C21" s="221"/>
      <c r="D21" s="221"/>
      <c r="E21" s="740" t="s">
        <v>208</v>
      </c>
      <c r="F21" s="740"/>
      <c r="G21" s="230"/>
      <c r="H21" s="230"/>
      <c r="I21" s="231">
        <v>1</v>
      </c>
      <c r="J21" s="578">
        <f>SUM(J10:K19)</f>
        <v>0</v>
      </c>
      <c r="K21" s="413"/>
      <c r="L21" s="232"/>
      <c r="M21" s="736" t="s">
        <v>209</v>
      </c>
      <c r="N21" s="736"/>
      <c r="O21" s="230"/>
      <c r="P21" s="231">
        <v>4</v>
      </c>
      <c r="Q21" s="578">
        <f>SUM(Q10:R19)</f>
        <v>0</v>
      </c>
      <c r="R21" s="413"/>
      <c r="S21" s="222"/>
    </row>
    <row r="22" spans="1:19" ht="6.75" customHeight="1" x14ac:dyDescent="0.2">
      <c r="A22" s="220"/>
      <c r="B22" s="221"/>
      <c r="C22" s="221"/>
      <c r="D22" s="221"/>
      <c r="E22" s="221"/>
      <c r="F22" s="221"/>
      <c r="G22" s="221"/>
      <c r="H22" s="221"/>
      <c r="I22" s="225"/>
      <c r="J22" s="130"/>
      <c r="K22" s="130"/>
      <c r="L22" s="221"/>
      <c r="M22" s="221"/>
      <c r="N22" s="221"/>
      <c r="O22" s="221"/>
      <c r="P22" s="225"/>
      <c r="Q22" s="130"/>
      <c r="R22" s="130"/>
      <c r="S22" s="222"/>
    </row>
    <row r="23" spans="1:19" ht="20.25" customHeight="1" x14ac:dyDescent="0.2">
      <c r="A23" s="220"/>
      <c r="B23" s="221"/>
      <c r="C23" s="221"/>
      <c r="D23" s="221"/>
      <c r="E23" s="740" t="s">
        <v>210</v>
      </c>
      <c r="F23" s="740"/>
      <c r="G23" s="230"/>
      <c r="H23" s="230"/>
      <c r="I23" s="231">
        <v>2</v>
      </c>
      <c r="J23" s="578"/>
      <c r="K23" s="413"/>
      <c r="L23" s="232"/>
      <c r="M23" s="736" t="s">
        <v>210</v>
      </c>
      <c r="N23" s="736"/>
      <c r="O23" s="230"/>
      <c r="P23" s="231">
        <v>5</v>
      </c>
      <c r="Q23" s="578"/>
      <c r="R23" s="413"/>
      <c r="S23" s="222"/>
    </row>
    <row r="24" spans="1:19" ht="6" customHeight="1" x14ac:dyDescent="0.2">
      <c r="A24" s="22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2"/>
    </row>
    <row r="25" spans="1:19" ht="9" customHeight="1" x14ac:dyDescent="0.2">
      <c r="A25" s="737"/>
      <c r="B25" s="738"/>
      <c r="C25" s="738"/>
      <c r="D25" s="738"/>
      <c r="E25" s="738"/>
      <c r="F25" s="738"/>
      <c r="G25" s="738"/>
      <c r="H25" s="738"/>
      <c r="I25" s="738"/>
      <c r="J25" s="738"/>
      <c r="K25" s="738"/>
      <c r="L25" s="738"/>
      <c r="M25" s="738"/>
      <c r="N25" s="738"/>
      <c r="O25" s="738"/>
      <c r="P25" s="738"/>
      <c r="Q25" s="738"/>
      <c r="R25" s="738"/>
      <c r="S25" s="739"/>
    </row>
    <row r="26" spans="1:19" x14ac:dyDescent="0.2">
      <c r="A26" s="233" t="s">
        <v>211</v>
      </c>
      <c r="B26" s="234"/>
      <c r="C26" s="735" t="s">
        <v>212</v>
      </c>
      <c r="D26" s="735"/>
      <c r="E26" s="7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6"/>
    </row>
    <row r="27" spans="1:19" ht="15" customHeight="1" x14ac:dyDescent="0.2">
      <c r="A27" s="237"/>
      <c r="B27" s="238"/>
      <c r="C27" s="238"/>
      <c r="D27" s="238"/>
      <c r="E27" s="238"/>
      <c r="F27" s="725" t="s">
        <v>246</v>
      </c>
      <c r="G27" s="726"/>
      <c r="H27" s="238"/>
      <c r="I27" s="231">
        <v>3</v>
      </c>
      <c r="J27" s="578">
        <f>J21+J23</f>
        <v>0</v>
      </c>
      <c r="K27" s="715"/>
      <c r="L27" s="239"/>
      <c r="M27" s="733" t="s">
        <v>213</v>
      </c>
      <c r="N27" s="734"/>
      <c r="O27" s="238"/>
      <c r="P27" s="231">
        <v>6</v>
      </c>
      <c r="Q27" s="578">
        <f>Q21+Q23</f>
        <v>0</v>
      </c>
      <c r="R27" s="715"/>
      <c r="S27" s="240"/>
    </row>
    <row r="28" spans="1:19" ht="6.75" customHeight="1" x14ac:dyDescent="0.2">
      <c r="A28" s="237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30"/>
      <c r="R28" s="30"/>
      <c r="S28" s="240"/>
    </row>
    <row r="29" spans="1:19" ht="15" customHeight="1" x14ac:dyDescent="0.2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41" t="s">
        <v>214</v>
      </c>
      <c r="N29" s="242"/>
      <c r="O29" s="238"/>
      <c r="P29" s="231">
        <v>7</v>
      </c>
      <c r="Q29" s="578"/>
      <c r="R29" s="715"/>
      <c r="S29" s="240"/>
    </row>
    <row r="30" spans="1:19" ht="6.75" customHeight="1" x14ac:dyDescent="0.2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30"/>
      <c r="R30" s="30"/>
      <c r="S30" s="240"/>
    </row>
    <row r="31" spans="1:19" ht="15" customHeight="1" x14ac:dyDescent="0.2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733" t="s">
        <v>215</v>
      </c>
      <c r="N31" s="734"/>
      <c r="O31" s="238"/>
      <c r="P31" s="231">
        <v>8</v>
      </c>
      <c r="Q31" s="578"/>
      <c r="R31" s="715"/>
      <c r="S31" s="240"/>
    </row>
    <row r="32" spans="1:19" ht="6.75" customHeight="1" x14ac:dyDescent="0.2">
      <c r="A32" s="237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30"/>
      <c r="R32" s="30"/>
      <c r="S32" s="240"/>
    </row>
    <row r="33" spans="1:19" ht="15" customHeight="1" x14ac:dyDescent="0.2">
      <c r="A33" s="237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725" t="s">
        <v>248</v>
      </c>
      <c r="N33" s="726"/>
      <c r="O33" s="238"/>
      <c r="P33" s="231">
        <v>9</v>
      </c>
      <c r="Q33" s="578">
        <f>Q27-Q29-Q31</f>
        <v>0</v>
      </c>
      <c r="R33" s="715"/>
      <c r="S33" s="240"/>
    </row>
    <row r="34" spans="1:19" x14ac:dyDescent="0.2">
      <c r="A34" s="237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723" t="s">
        <v>216</v>
      </c>
      <c r="N34" s="723"/>
      <c r="O34" s="238"/>
      <c r="P34" s="238"/>
      <c r="Q34" s="238"/>
      <c r="R34" s="238"/>
      <c r="S34" s="240"/>
    </row>
    <row r="35" spans="1:19" ht="15" customHeight="1" x14ac:dyDescent="0.2">
      <c r="A35" s="237"/>
      <c r="B35" s="238"/>
      <c r="C35" s="238"/>
      <c r="D35" s="238"/>
      <c r="E35" s="238"/>
      <c r="F35" s="238"/>
      <c r="G35" s="238"/>
      <c r="H35" s="238"/>
      <c r="I35" s="238"/>
      <c r="J35" s="731" t="s">
        <v>217</v>
      </c>
      <c r="K35" s="732"/>
      <c r="L35" s="231">
        <v>10</v>
      </c>
      <c r="M35" s="578">
        <f>J27+Q33</f>
        <v>0</v>
      </c>
      <c r="N35" s="715"/>
      <c r="O35" s="238"/>
      <c r="P35" s="238"/>
      <c r="Q35" s="238"/>
      <c r="R35" s="238"/>
      <c r="S35" s="240"/>
    </row>
    <row r="36" spans="1:19" ht="6.75" customHeight="1" x14ac:dyDescent="0.2">
      <c r="A36" s="237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30"/>
      <c r="N36" s="30"/>
      <c r="O36" s="238"/>
      <c r="P36" s="238"/>
      <c r="Q36" s="238"/>
      <c r="R36" s="238"/>
      <c r="S36" s="240"/>
    </row>
    <row r="37" spans="1:19" ht="15" customHeight="1" x14ac:dyDescent="0.2">
      <c r="A37" s="237"/>
      <c r="B37" s="238"/>
      <c r="C37" s="238"/>
      <c r="D37" s="238"/>
      <c r="E37" s="730" t="s">
        <v>218</v>
      </c>
      <c r="F37" s="730"/>
      <c r="G37" s="238"/>
      <c r="H37" s="238"/>
      <c r="I37" s="238"/>
      <c r="J37" s="238" t="s">
        <v>219</v>
      </c>
      <c r="K37" s="238"/>
      <c r="L37" s="231">
        <v>11</v>
      </c>
      <c r="M37" s="578">
        <f>'E01'!Q81+'E02'!Q81+'E03'!Q81+'E04'!Q81+'E05'!Q81+'E06'!Q81+'E07'!Q81+'E08'!Q81+'E09'!Q81+'E10'!Q81</f>
        <v>0</v>
      </c>
      <c r="N37" s="715"/>
      <c r="O37" s="238"/>
      <c r="P37" s="238"/>
      <c r="Q37" s="238"/>
      <c r="R37" s="238"/>
      <c r="S37" s="240"/>
    </row>
    <row r="38" spans="1:19" ht="6.75" customHeight="1" x14ac:dyDescent="0.2">
      <c r="A38" s="237"/>
      <c r="B38" s="238"/>
      <c r="C38" s="238"/>
      <c r="D38" s="238"/>
      <c r="E38" s="238"/>
      <c r="F38" s="238"/>
      <c r="G38" s="238"/>
      <c r="H38" s="238"/>
      <c r="I38" s="238"/>
      <c r="J38" s="238"/>
      <c r="K38" s="244"/>
      <c r="L38" s="238"/>
      <c r="M38" s="30"/>
      <c r="N38" s="30"/>
      <c r="O38" s="238"/>
      <c r="P38" s="238"/>
      <c r="Q38" s="238"/>
      <c r="R38" s="238"/>
      <c r="S38" s="240"/>
    </row>
    <row r="39" spans="1:19" ht="15" customHeight="1" x14ac:dyDescent="0.2">
      <c r="A39" s="729" t="s">
        <v>220</v>
      </c>
      <c r="B39" s="724"/>
      <c r="C39" s="724"/>
      <c r="D39" s="231">
        <v>13</v>
      </c>
      <c r="E39" s="578">
        <f>[1]Mar09!$AQ$120</f>
        <v>0</v>
      </c>
      <c r="F39" s="413"/>
      <c r="G39" s="238"/>
      <c r="H39" s="238"/>
      <c r="I39" s="238"/>
      <c r="J39" s="238"/>
      <c r="K39" s="246" t="s">
        <v>221</v>
      </c>
      <c r="L39" s="231">
        <v>12</v>
      </c>
      <c r="M39" s="578">
        <f>M35+M37</f>
        <v>0</v>
      </c>
      <c r="N39" s="715"/>
      <c r="O39" s="238"/>
      <c r="P39" s="238"/>
      <c r="Q39" s="238"/>
      <c r="R39" s="238"/>
      <c r="S39" s="240"/>
    </row>
    <row r="40" spans="1:19" ht="6.75" customHeight="1" x14ac:dyDescent="0.2">
      <c r="A40" s="237"/>
      <c r="B40" s="238"/>
      <c r="C40" s="238"/>
      <c r="D40" s="238"/>
      <c r="E40" s="30"/>
      <c r="F40" s="30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40"/>
    </row>
    <row r="41" spans="1:19" ht="15" customHeight="1" x14ac:dyDescent="0.2">
      <c r="A41" s="729" t="s">
        <v>222</v>
      </c>
      <c r="B41" s="724"/>
      <c r="C41" s="724"/>
      <c r="D41" s="231">
        <v>14</v>
      </c>
      <c r="E41" s="578">
        <f>[1]Mar09!$AR$120</f>
        <v>0</v>
      </c>
      <c r="F41" s="413"/>
      <c r="G41" s="243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40"/>
    </row>
    <row r="42" spans="1:19" ht="6.75" customHeight="1" x14ac:dyDescent="0.2">
      <c r="A42" s="237"/>
      <c r="B42" s="238"/>
      <c r="C42" s="238"/>
      <c r="D42" s="238"/>
      <c r="E42" s="30"/>
      <c r="F42" s="30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40"/>
    </row>
    <row r="43" spans="1:19" ht="15" customHeight="1" x14ac:dyDescent="0.2">
      <c r="A43" s="729" t="s">
        <v>223</v>
      </c>
      <c r="B43" s="724"/>
      <c r="C43" s="724"/>
      <c r="D43" s="231">
        <v>15</v>
      </c>
      <c r="E43" s="578">
        <f>[1]Mar09!$AR$122</f>
        <v>0</v>
      </c>
      <c r="F43" s="413"/>
      <c r="G43" s="239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40"/>
    </row>
    <row r="44" spans="1:19" ht="6.75" customHeight="1" x14ac:dyDescent="0.2">
      <c r="A44" s="237"/>
      <c r="B44" s="238"/>
      <c r="C44" s="238"/>
      <c r="D44" s="238"/>
      <c r="E44" s="30"/>
      <c r="F44" s="30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40"/>
    </row>
    <row r="45" spans="1:19" ht="15" customHeight="1" x14ac:dyDescent="0.2">
      <c r="A45" s="729" t="s">
        <v>224</v>
      </c>
      <c r="B45" s="724"/>
      <c r="C45" s="724"/>
      <c r="D45" s="231">
        <v>16</v>
      </c>
      <c r="E45" s="578">
        <f>[1]Mar09!$AS$120</f>
        <v>0</v>
      </c>
      <c r="F45" s="413"/>
      <c r="G45" s="239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40"/>
    </row>
    <row r="46" spans="1:19" ht="6.75" customHeight="1" x14ac:dyDescent="0.2">
      <c r="A46" s="237"/>
      <c r="B46" s="238"/>
      <c r="C46" s="238"/>
      <c r="D46" s="238"/>
      <c r="E46" s="30"/>
      <c r="F46" s="30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40"/>
    </row>
    <row r="47" spans="1:19" ht="14.25" customHeight="1" x14ac:dyDescent="0.2">
      <c r="A47" s="729" t="s">
        <v>225</v>
      </c>
      <c r="B47" s="724"/>
      <c r="C47" s="724"/>
      <c r="D47" s="231">
        <v>17</v>
      </c>
      <c r="E47" s="578">
        <f>[1]Mar09!$AS$122</f>
        <v>0</v>
      </c>
      <c r="F47" s="413"/>
      <c r="G47" s="239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40"/>
    </row>
    <row r="48" spans="1:19" ht="6.75" customHeight="1" x14ac:dyDescent="0.2">
      <c r="A48" s="237"/>
      <c r="B48" s="238"/>
      <c r="C48" s="238"/>
      <c r="D48" s="238"/>
      <c r="E48" s="30"/>
      <c r="F48" s="30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40"/>
    </row>
    <row r="49" spans="1:19" ht="15" customHeight="1" x14ac:dyDescent="0.2">
      <c r="A49" s="729" t="s">
        <v>226</v>
      </c>
      <c r="B49" s="724"/>
      <c r="C49" s="724"/>
      <c r="D49" s="231">
        <v>18</v>
      </c>
      <c r="E49" s="578">
        <f>[1]Mar09!$AT$120</f>
        <v>0</v>
      </c>
      <c r="F49" s="413"/>
      <c r="G49" s="239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40"/>
    </row>
    <row r="50" spans="1:19" ht="6.75" customHeight="1" x14ac:dyDescent="0.2">
      <c r="A50" s="237"/>
      <c r="B50" s="238"/>
      <c r="C50" s="238"/>
      <c r="D50" s="238"/>
      <c r="E50" s="30"/>
      <c r="F50" s="30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40"/>
    </row>
    <row r="51" spans="1:19" ht="15" customHeight="1" x14ac:dyDescent="0.2">
      <c r="A51" s="729" t="s">
        <v>227</v>
      </c>
      <c r="B51" s="724"/>
      <c r="C51" s="724"/>
      <c r="D51" s="231">
        <v>19</v>
      </c>
      <c r="E51" s="578">
        <f>[1]Mar09!$AT$122</f>
        <v>0</v>
      </c>
      <c r="F51" s="413"/>
      <c r="G51" s="239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40"/>
    </row>
    <row r="52" spans="1:19" ht="6.75" customHeight="1" x14ac:dyDescent="0.2">
      <c r="A52" s="237"/>
      <c r="B52" s="238"/>
      <c r="C52" s="238"/>
      <c r="D52" s="238"/>
      <c r="E52" s="30"/>
      <c r="F52" s="30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40"/>
    </row>
    <row r="53" spans="1:19" ht="15" customHeight="1" x14ac:dyDescent="0.2">
      <c r="A53" s="237"/>
      <c r="B53" s="725" t="s">
        <v>247</v>
      </c>
      <c r="C53" s="726"/>
      <c r="D53" s="231">
        <v>20</v>
      </c>
      <c r="E53" s="578">
        <f>E39+E41+E43+E45+E47+E49+E51</f>
        <v>0</v>
      </c>
      <c r="F53" s="413"/>
      <c r="G53" s="239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40"/>
    </row>
    <row r="54" spans="1:19" ht="6.75" customHeight="1" x14ac:dyDescent="0.2">
      <c r="A54" s="237"/>
      <c r="B54" s="238"/>
      <c r="C54" s="238"/>
      <c r="D54" s="238"/>
      <c r="E54" s="30"/>
      <c r="F54" s="30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40"/>
    </row>
    <row r="55" spans="1:19" ht="20.25" customHeight="1" x14ac:dyDescent="0.2">
      <c r="A55" s="727" t="s">
        <v>228</v>
      </c>
      <c r="B55" s="728"/>
      <c r="C55" s="728"/>
      <c r="D55" s="231">
        <v>21</v>
      </c>
      <c r="E55" s="578"/>
      <c r="F55" s="413"/>
      <c r="G55" s="239"/>
      <c r="H55" s="246" t="s">
        <v>229</v>
      </c>
      <c r="I55" s="231">
        <v>22</v>
      </c>
      <c r="J55" s="578">
        <f>E53-E55</f>
        <v>0</v>
      </c>
      <c r="K55" s="413"/>
      <c r="L55" s="238"/>
      <c r="M55" s="238"/>
      <c r="N55" s="238"/>
      <c r="O55" s="238"/>
      <c r="P55" s="238"/>
      <c r="Q55" s="238"/>
      <c r="R55" s="238"/>
      <c r="S55" s="240"/>
    </row>
    <row r="56" spans="1:19" ht="6.75" customHeight="1" x14ac:dyDescent="0.2">
      <c r="A56" s="247"/>
      <c r="B56" s="248"/>
      <c r="C56" s="248"/>
      <c r="D56" s="238"/>
      <c r="E56" s="30"/>
      <c r="F56" s="30"/>
      <c r="G56" s="238"/>
      <c r="H56" s="238"/>
      <c r="I56" s="238"/>
      <c r="J56" s="30"/>
      <c r="K56" s="30"/>
      <c r="L56" s="238"/>
      <c r="M56" s="238"/>
      <c r="N56" s="238"/>
      <c r="O56" s="238"/>
      <c r="P56" s="238"/>
      <c r="Q56" s="238"/>
      <c r="R56" s="238"/>
      <c r="S56" s="240"/>
    </row>
    <row r="57" spans="1:19" ht="15" customHeight="1" x14ac:dyDescent="0.2">
      <c r="A57" s="245"/>
      <c r="B57" s="724" t="s">
        <v>230</v>
      </c>
      <c r="C57" s="724"/>
      <c r="D57" s="231">
        <v>23</v>
      </c>
      <c r="E57" s="578"/>
      <c r="F57" s="413"/>
      <c r="G57" s="239"/>
      <c r="H57" s="238"/>
      <c r="I57" s="238"/>
      <c r="J57" s="30"/>
      <c r="K57" s="30"/>
      <c r="L57" s="238"/>
      <c r="M57" s="238"/>
      <c r="N57" s="238"/>
      <c r="O57" s="238"/>
      <c r="P57" s="238"/>
      <c r="Q57" s="238"/>
      <c r="R57" s="238"/>
      <c r="S57" s="240"/>
    </row>
    <row r="58" spans="1:19" ht="6.75" customHeight="1" x14ac:dyDescent="0.2">
      <c r="A58" s="237"/>
      <c r="B58" s="238"/>
      <c r="C58" s="238"/>
      <c r="D58" s="238"/>
      <c r="E58" s="30"/>
      <c r="F58" s="30"/>
      <c r="G58" s="238"/>
      <c r="H58" s="238"/>
      <c r="I58" s="238"/>
      <c r="J58" s="30"/>
      <c r="K58" s="30"/>
      <c r="L58" s="238"/>
      <c r="M58" s="238"/>
      <c r="N58" s="238"/>
      <c r="O58" s="238"/>
      <c r="P58" s="238"/>
      <c r="Q58" s="238"/>
      <c r="R58" s="238"/>
      <c r="S58" s="240"/>
    </row>
    <row r="59" spans="1:19" ht="20.25" customHeight="1" x14ac:dyDescent="0.2">
      <c r="A59" s="245"/>
      <c r="B59" s="724" t="s">
        <v>274</v>
      </c>
      <c r="C59" s="724"/>
      <c r="D59" s="231">
        <v>24</v>
      </c>
      <c r="E59" s="578"/>
      <c r="F59" s="413"/>
      <c r="G59" s="238"/>
      <c r="H59" s="246" t="s">
        <v>231</v>
      </c>
      <c r="I59" s="231">
        <v>25</v>
      </c>
      <c r="J59" s="578">
        <f>E57-E59</f>
        <v>0</v>
      </c>
      <c r="K59" s="413"/>
      <c r="L59" s="238"/>
      <c r="M59" s="238"/>
      <c r="N59" s="238"/>
      <c r="O59" s="238"/>
      <c r="P59" s="238"/>
      <c r="Q59" s="238"/>
      <c r="R59" s="238"/>
      <c r="S59" s="240"/>
    </row>
    <row r="60" spans="1:19" ht="6.75" customHeight="1" x14ac:dyDescent="0.2">
      <c r="A60" s="237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40"/>
    </row>
    <row r="61" spans="1:19" ht="15" customHeight="1" x14ac:dyDescent="0.2">
      <c r="A61" s="237"/>
      <c r="B61" s="249"/>
      <c r="C61" s="249"/>
      <c r="D61" s="249"/>
      <c r="E61" s="249"/>
      <c r="F61" s="249"/>
      <c r="G61" s="249"/>
      <c r="H61" s="238"/>
      <c r="I61" s="238"/>
      <c r="J61" s="250"/>
      <c r="K61" s="251" t="s">
        <v>232</v>
      </c>
      <c r="L61" s="231">
        <v>26</v>
      </c>
      <c r="M61" s="578">
        <f>J55+J59</f>
        <v>0</v>
      </c>
      <c r="N61" s="715"/>
      <c r="O61" s="238"/>
      <c r="P61" s="238"/>
      <c r="Q61" s="238"/>
      <c r="R61" s="238"/>
      <c r="S61" s="240"/>
    </row>
    <row r="62" spans="1:19" ht="6.75" customHeight="1" x14ac:dyDescent="0.2">
      <c r="A62" s="237"/>
      <c r="B62" s="249"/>
      <c r="C62" s="249"/>
      <c r="D62" s="249"/>
      <c r="E62" s="249"/>
      <c r="F62" s="249"/>
      <c r="G62" s="249"/>
      <c r="H62" s="238"/>
      <c r="I62" s="238"/>
      <c r="J62" s="238"/>
      <c r="K62" s="238"/>
      <c r="L62" s="238"/>
      <c r="M62" s="30"/>
      <c r="N62" s="30"/>
      <c r="O62" s="238"/>
      <c r="P62" s="238"/>
      <c r="Q62" s="238"/>
      <c r="R62" s="238"/>
      <c r="S62" s="240"/>
    </row>
    <row r="63" spans="1:19" ht="20.25" customHeight="1" x14ac:dyDescent="0.2">
      <c r="A63" s="237"/>
      <c r="B63" s="249"/>
      <c r="C63" s="249"/>
      <c r="D63" s="249"/>
      <c r="E63" s="249"/>
      <c r="F63" s="249"/>
      <c r="G63" s="249"/>
      <c r="H63" s="723" t="s">
        <v>233</v>
      </c>
      <c r="I63" s="723"/>
      <c r="J63" s="723"/>
      <c r="K63" s="252" t="s">
        <v>234</v>
      </c>
      <c r="L63" s="231">
        <v>27</v>
      </c>
      <c r="M63" s="578">
        <f>M39-M61</f>
        <v>0</v>
      </c>
      <c r="N63" s="715"/>
      <c r="O63" s="238"/>
      <c r="P63" s="238"/>
      <c r="Q63" s="238"/>
      <c r="R63" s="238"/>
      <c r="S63" s="240"/>
    </row>
    <row r="64" spans="1:19" ht="6.75" customHeight="1" x14ac:dyDescent="0.2">
      <c r="A64" s="237"/>
      <c r="B64" s="249"/>
      <c r="C64" s="249"/>
      <c r="D64" s="249"/>
      <c r="E64" s="249"/>
      <c r="F64" s="249"/>
      <c r="G64" s="249"/>
      <c r="H64" s="238"/>
      <c r="I64" s="238"/>
      <c r="J64" s="238"/>
      <c r="K64" s="238"/>
      <c r="L64" s="238"/>
      <c r="M64" s="30"/>
      <c r="N64" s="30"/>
      <c r="O64" s="238"/>
      <c r="P64" s="238"/>
      <c r="Q64" s="238"/>
      <c r="R64" s="238"/>
      <c r="S64" s="240"/>
    </row>
    <row r="65" spans="1:19" ht="15" customHeight="1" x14ac:dyDescent="0.2">
      <c r="A65" s="237"/>
      <c r="B65" s="249"/>
      <c r="C65" s="249"/>
      <c r="D65" s="249"/>
      <c r="E65" s="249"/>
      <c r="F65" s="249"/>
      <c r="G65" s="249"/>
      <c r="H65" s="724" t="s">
        <v>235</v>
      </c>
      <c r="I65" s="724"/>
      <c r="J65" s="724"/>
      <c r="K65" s="311"/>
      <c r="L65" s="231">
        <v>28</v>
      </c>
      <c r="M65" s="578">
        <f>Payment!L16</f>
        <v>0</v>
      </c>
      <c r="N65" s="715"/>
      <c r="O65" s="238"/>
      <c r="P65" s="238"/>
      <c r="Q65" s="238"/>
      <c r="R65" s="238"/>
      <c r="S65" s="240"/>
    </row>
    <row r="66" spans="1:19" ht="6.75" customHeight="1" x14ac:dyDescent="0.2">
      <c r="A66" s="237"/>
      <c r="B66" s="249"/>
      <c r="C66" s="249"/>
      <c r="D66" s="249"/>
      <c r="E66" s="249"/>
      <c r="F66" s="249"/>
      <c r="G66" s="249"/>
      <c r="H66" s="238"/>
      <c r="I66" s="238"/>
      <c r="J66" s="238"/>
      <c r="K66" s="238"/>
      <c r="L66" s="238"/>
      <c r="M66" s="30"/>
      <c r="N66" s="30"/>
      <c r="O66" s="238"/>
      <c r="P66" s="238"/>
      <c r="Q66" s="238"/>
      <c r="R66" s="238"/>
      <c r="S66" s="240"/>
    </row>
    <row r="67" spans="1:19" ht="20.25" customHeight="1" x14ac:dyDescent="0.2">
      <c r="A67" s="237"/>
      <c r="B67" s="249"/>
      <c r="C67" s="249"/>
      <c r="D67" s="249"/>
      <c r="E67" s="249"/>
      <c r="F67" s="249"/>
      <c r="G67" s="249"/>
      <c r="H67" s="716" t="s">
        <v>236</v>
      </c>
      <c r="I67" s="716"/>
      <c r="J67" s="716"/>
      <c r="K67" s="716"/>
      <c r="L67" s="231">
        <v>29</v>
      </c>
      <c r="M67" s="578"/>
      <c r="N67" s="715"/>
      <c r="O67" s="238"/>
      <c r="P67" s="238"/>
      <c r="Q67" s="238"/>
      <c r="R67" s="238"/>
      <c r="S67" s="240"/>
    </row>
    <row r="68" spans="1:19" ht="6.75" customHeight="1" x14ac:dyDescent="0.2">
      <c r="A68" s="237"/>
      <c r="B68" s="249"/>
      <c r="C68" s="249"/>
      <c r="D68" s="249"/>
      <c r="E68" s="249"/>
      <c r="F68" s="249"/>
      <c r="G68" s="249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40"/>
    </row>
    <row r="69" spans="1:19" ht="5.25" customHeight="1" thickBot="1" x14ac:dyDescent="0.25">
      <c r="A69" s="253"/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719" t="s">
        <v>237</v>
      </c>
      <c r="Q69" s="311"/>
      <c r="R69" s="311"/>
      <c r="S69" s="559"/>
    </row>
    <row r="70" spans="1:19" ht="19.5" customHeight="1" thickTop="1" thickBot="1" x14ac:dyDescent="0.25">
      <c r="A70" s="253"/>
      <c r="B70" s="254"/>
      <c r="C70" s="254"/>
      <c r="D70" s="254"/>
      <c r="E70" s="254"/>
      <c r="F70" s="254"/>
      <c r="G70" s="254"/>
      <c r="H70" s="720" t="s">
        <v>238</v>
      </c>
      <c r="I70" s="720"/>
      <c r="J70" s="720"/>
      <c r="K70" s="257" t="s">
        <v>239</v>
      </c>
      <c r="L70" s="231">
        <v>30</v>
      </c>
      <c r="M70" s="721">
        <f>M63-M65-M67</f>
        <v>0</v>
      </c>
      <c r="N70" s="722"/>
      <c r="O70" s="254"/>
      <c r="P70" s="311"/>
      <c r="Q70" s="311"/>
      <c r="R70" s="311"/>
      <c r="S70" s="559"/>
    </row>
    <row r="71" spans="1:19" ht="5.25" customHeight="1" thickTop="1" x14ac:dyDescent="0.2">
      <c r="A71" s="253"/>
      <c r="B71" s="254"/>
      <c r="C71" s="254"/>
      <c r="D71" s="254"/>
      <c r="E71" s="254"/>
      <c r="F71" s="254"/>
      <c r="G71" s="254"/>
      <c r="H71" s="256"/>
      <c r="I71" s="256"/>
      <c r="J71" s="256"/>
      <c r="K71" s="258"/>
      <c r="L71" s="259"/>
      <c r="M71" s="255"/>
      <c r="N71" s="255"/>
      <c r="O71" s="254"/>
      <c r="P71" s="260"/>
      <c r="Q71" s="260"/>
      <c r="R71" s="260"/>
      <c r="S71" s="261"/>
    </row>
    <row r="72" spans="1:19" ht="6" customHeight="1" x14ac:dyDescent="0.2">
      <c r="A72" s="220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62"/>
      <c r="Q72" s="262"/>
      <c r="R72" s="262"/>
      <c r="S72" s="263"/>
    </row>
    <row r="73" spans="1:19" ht="16.5" customHeight="1" x14ac:dyDescent="0.2">
      <c r="A73" s="220"/>
      <c r="B73" s="221"/>
      <c r="C73" s="221" t="s">
        <v>240</v>
      </c>
      <c r="D73" s="221"/>
      <c r="E73" s="221"/>
      <c r="F73" s="221"/>
      <c r="G73" s="221"/>
      <c r="H73" s="221" t="s">
        <v>241</v>
      </c>
      <c r="I73" s="221"/>
      <c r="J73" s="221"/>
      <c r="K73" s="221"/>
      <c r="L73" s="231">
        <v>31</v>
      </c>
      <c r="M73" s="578"/>
      <c r="N73" s="715"/>
      <c r="O73" s="221"/>
      <c r="P73" s="262"/>
      <c r="Q73" s="262"/>
      <c r="R73" s="262"/>
      <c r="S73" s="263"/>
    </row>
    <row r="74" spans="1:19" ht="10.5" customHeight="1" x14ac:dyDescent="0.2">
      <c r="A74" s="220"/>
      <c r="B74" s="221"/>
      <c r="C74" s="221" t="s">
        <v>242</v>
      </c>
      <c r="D74" s="221"/>
      <c r="E74" s="221"/>
      <c r="F74" s="221"/>
      <c r="G74" s="221"/>
      <c r="H74" s="221"/>
      <c r="I74" s="221"/>
      <c r="J74" s="221"/>
      <c r="K74" s="221"/>
      <c r="L74" s="221"/>
      <c r="M74" s="130"/>
      <c r="N74" s="130"/>
      <c r="O74" s="221"/>
      <c r="P74" s="262"/>
      <c r="Q74" s="262"/>
      <c r="R74" s="262"/>
      <c r="S74" s="263"/>
    </row>
    <row r="75" spans="1:19" ht="21" customHeight="1" x14ac:dyDescent="0.2">
      <c r="A75" s="220"/>
      <c r="B75" s="221"/>
      <c r="C75" s="221" t="s">
        <v>243</v>
      </c>
      <c r="D75" s="221"/>
      <c r="E75" s="221"/>
      <c r="F75" s="221"/>
      <c r="G75" s="221"/>
      <c r="H75" s="717" t="s">
        <v>244</v>
      </c>
      <c r="I75" s="717"/>
      <c r="J75" s="718"/>
      <c r="K75" s="246" t="s">
        <v>245</v>
      </c>
      <c r="L75" s="231">
        <v>32</v>
      </c>
      <c r="M75" s="578"/>
      <c r="N75" s="715"/>
      <c r="O75" s="221"/>
      <c r="P75" s="262"/>
      <c r="Q75" s="262"/>
      <c r="R75" s="262"/>
      <c r="S75" s="263"/>
    </row>
    <row r="76" spans="1:19" ht="5.25" customHeight="1" x14ac:dyDescent="0.2">
      <c r="A76" s="264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6"/>
      <c r="Q76" s="266"/>
      <c r="R76" s="266"/>
      <c r="S76" s="267"/>
    </row>
  </sheetData>
  <mergeCells count="113">
    <mergeCell ref="C18:D18"/>
    <mergeCell ref="C19:D19"/>
    <mergeCell ref="C14:D14"/>
    <mergeCell ref="C15:D15"/>
    <mergeCell ref="C16:D16"/>
    <mergeCell ref="C17:D17"/>
    <mergeCell ref="A2:B5"/>
    <mergeCell ref="C2:S2"/>
    <mergeCell ref="C3:S3"/>
    <mergeCell ref="C4:S4"/>
    <mergeCell ref="C5:S5"/>
    <mergeCell ref="E11:H11"/>
    <mergeCell ref="E10:H10"/>
    <mergeCell ref="C10:D10"/>
    <mergeCell ref="C11:D11"/>
    <mergeCell ref="J10:K10"/>
    <mergeCell ref="Q10:R10"/>
    <mergeCell ref="J11:K11"/>
    <mergeCell ref="Q11:R11"/>
    <mergeCell ref="C7:E7"/>
    <mergeCell ref="J7:M7"/>
    <mergeCell ref="Q7:R7"/>
    <mergeCell ref="C8:E8"/>
    <mergeCell ref="J8:M8"/>
    <mergeCell ref="Q8:R8"/>
    <mergeCell ref="J13:K13"/>
    <mergeCell ref="Q13:R13"/>
    <mergeCell ref="E12:H12"/>
    <mergeCell ref="E13:H13"/>
    <mergeCell ref="J12:K12"/>
    <mergeCell ref="Q12:R12"/>
    <mergeCell ref="C12:D12"/>
    <mergeCell ref="C13:D13"/>
    <mergeCell ref="J16:K16"/>
    <mergeCell ref="Q16:R16"/>
    <mergeCell ref="J14:K14"/>
    <mergeCell ref="Q14:R14"/>
    <mergeCell ref="J15:K15"/>
    <mergeCell ref="Q15:R15"/>
    <mergeCell ref="E14:H14"/>
    <mergeCell ref="E15:H15"/>
    <mergeCell ref="J19:K19"/>
    <mergeCell ref="Q17:R17"/>
    <mergeCell ref="E16:H16"/>
    <mergeCell ref="E17:H17"/>
    <mergeCell ref="J18:K18"/>
    <mergeCell ref="Q18:R18"/>
    <mergeCell ref="J17:K17"/>
    <mergeCell ref="Q23:R23"/>
    <mergeCell ref="A25:S25"/>
    <mergeCell ref="E23:F23"/>
    <mergeCell ref="Q19:R19"/>
    <mergeCell ref="E18:H18"/>
    <mergeCell ref="E19:H19"/>
    <mergeCell ref="E21:F21"/>
    <mergeCell ref="J21:K21"/>
    <mergeCell ref="M21:N21"/>
    <mergeCell ref="Q21:R21"/>
    <mergeCell ref="C26:E26"/>
    <mergeCell ref="F27:G27"/>
    <mergeCell ref="J27:K27"/>
    <mergeCell ref="M27:N27"/>
    <mergeCell ref="J23:K23"/>
    <mergeCell ref="M23:N23"/>
    <mergeCell ref="M33:N33"/>
    <mergeCell ref="Q33:R33"/>
    <mergeCell ref="M34:N34"/>
    <mergeCell ref="M35:N35"/>
    <mergeCell ref="Q27:R27"/>
    <mergeCell ref="Q29:R29"/>
    <mergeCell ref="M31:N31"/>
    <mergeCell ref="Q31:R31"/>
    <mergeCell ref="E37:F37"/>
    <mergeCell ref="M37:N37"/>
    <mergeCell ref="J35:K35"/>
    <mergeCell ref="A39:C39"/>
    <mergeCell ref="E39:F39"/>
    <mergeCell ref="M39:N39"/>
    <mergeCell ref="A45:C45"/>
    <mergeCell ref="E45:F45"/>
    <mergeCell ref="A47:C47"/>
    <mergeCell ref="E47:F47"/>
    <mergeCell ref="A41:C41"/>
    <mergeCell ref="E41:F41"/>
    <mergeCell ref="A43:C43"/>
    <mergeCell ref="E43:F43"/>
    <mergeCell ref="B53:C53"/>
    <mergeCell ref="E53:F53"/>
    <mergeCell ref="A55:C55"/>
    <mergeCell ref="E55:F55"/>
    <mergeCell ref="A49:C49"/>
    <mergeCell ref="E49:F49"/>
    <mergeCell ref="A51:C51"/>
    <mergeCell ref="E51:F51"/>
    <mergeCell ref="J55:K55"/>
    <mergeCell ref="B57:C57"/>
    <mergeCell ref="E57:F57"/>
    <mergeCell ref="B59:C59"/>
    <mergeCell ref="E59:F59"/>
    <mergeCell ref="J59:K59"/>
    <mergeCell ref="P69:S70"/>
    <mergeCell ref="H70:J70"/>
    <mergeCell ref="M70:N70"/>
    <mergeCell ref="H63:J63"/>
    <mergeCell ref="M63:N63"/>
    <mergeCell ref="M65:N65"/>
    <mergeCell ref="H65:K65"/>
    <mergeCell ref="M73:N73"/>
    <mergeCell ref="M75:N75"/>
    <mergeCell ref="H67:K67"/>
    <mergeCell ref="M67:N67"/>
    <mergeCell ref="H75:J75"/>
    <mergeCell ref="M61:N6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IF([1]Employee!$D$50&gt;0,[1]Employee!$D$50,"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IF([1]Employee!$D$41&gt;0,[1]Employee!$D$41," ")</f>
        <v xml:space="preserve"> </v>
      </c>
      <c r="J4" s="443"/>
      <c r="K4" s="443"/>
      <c r="L4" s="443"/>
      <c r="M4" s="9"/>
      <c r="N4" s="342" t="str">
        <f>IF([1]Employee!$M$41&gt;0,[1]Employee!$M$41," ")</f>
        <v xml:space="preserve"> </v>
      </c>
      <c r="O4" s="343"/>
      <c r="P4" s="15"/>
      <c r="Q4" s="15"/>
      <c r="R4" s="10"/>
      <c r="S4" s="10"/>
      <c r="T4" s="16">
        <f>[1]Employee!$D$55</f>
        <v>2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18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IF([1]Employee!$D$52&gt;0,[1]Employee!$D$52," ")</f>
        <v xml:space="preserve"> </v>
      </c>
      <c r="X5" s="10"/>
      <c r="Y5" s="11" t="s">
        <v>53</v>
      </c>
      <c r="Z5" s="12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IF([1]Employee!$D$42&gt;0,[1]Employee!$D$42," ")</f>
        <v xml:space="preserve"> </v>
      </c>
      <c r="J6" s="442"/>
      <c r="K6" s="442"/>
      <c r="L6" s="442"/>
      <c r="M6" s="8"/>
      <c r="N6" s="399" t="str">
        <f>IF([1]Employee!$M$43&gt;0,[1]Employee!$M$43," ")</f>
        <v xml:space="preserve"> </v>
      </c>
      <c r="O6" s="536"/>
      <c r="P6" s="15"/>
      <c r="Q6" s="15"/>
      <c r="R6" s="10"/>
      <c r="S6" s="24" t="str">
        <f>IF([1]Employee!$D$48&gt;0,[1]Employee!$D$48,"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IF([1]Employee!$M$53&gt;0,[1]Employee!$M$53," ")</f>
        <v xml:space="preserve"> </v>
      </c>
      <c r="Z6" s="26" t="str">
        <f>IF([1]Employee!$M$53&gt;0,[1]Employee!$O$53," ")</f>
        <v xml:space="preserve"> </v>
      </c>
      <c r="AA6" s="27" t="str">
        <f>IF([1]Employee!$M$53&gt;0,[1]Employee!$S$53,"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IF([1]Employee!$M$54&gt;0,[1]Employee!$M$54," ")</f>
        <v xml:space="preserve"> </v>
      </c>
      <c r="Z7" s="26" t="str">
        <f>IF([1]Employee!$M$54&gt;0,[1]Employee!$O$54," ")</f>
        <v xml:space="preserve"> </v>
      </c>
      <c r="AA7" s="27" t="str">
        <f>IF([1]Employee!$M$54&gt;0,[1]Employee!$S$54,"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IF([1]Employee!$M$55&gt;0,[1]Employee!$M$55," ")</f>
        <v xml:space="preserve"> </v>
      </c>
      <c r="Z8" s="26" t="str">
        <f>IF([1]Employee!$M$55&gt;0,[1]Employee!$O$55," ")</f>
        <v xml:space="preserve"> </v>
      </c>
      <c r="AA8" s="27" t="str">
        <f>IF([1]Employee!$M$55&gt;0,[1]Employee!$S$55,"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IF([1]Employee!$M$56&gt;0,[1]Employee!$M$56," ")</f>
        <v xml:space="preserve"> </v>
      </c>
      <c r="Z9" s="26" t="str">
        <f>IF([1]Employee!$M$56&gt;0,[1]Employee!$O$56," ")</f>
        <v xml:space="preserve"> </v>
      </c>
      <c r="AA9" s="27" t="str">
        <f>IF([1]Employee!$M$56&gt;0,[1]Employee!$S$56,"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IF([1]Employee!$O$60="Y","Y","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IF([1]Employee!$D$54=" "," ",IF([1]Employee!$D$54="m"," ",IF([1]Apr08!$M$12=" "," ",IF([1]Apr08!$M$12&gt;(D7-0.01),D7," "))))</f>
        <v xml:space="preserve"> </v>
      </c>
      <c r="E16" s="1" t="str">
        <f>IF(D16=" "," ",IF([1]Apr08!$M$12&gt;=F7,E7,[1]Apr08!$M$12-D7))</f>
        <v xml:space="preserve"> </v>
      </c>
      <c r="F16" s="1" t="str">
        <f>IF(D16=" "," ",IF(E16&lt;E7," ",[1]Apr08!$M$12-F7))</f>
        <v xml:space="preserve"> </v>
      </c>
      <c r="G16" s="1" t="str">
        <f>IF(D16=" "," ",[1]Apr08!$O$12+[1]Apr08!$T$12)</f>
        <v xml:space="preserve"> </v>
      </c>
      <c r="H16" s="482" t="str">
        <f>IF(D16=" "," ",[1]Apr08!$O$12)</f>
        <v xml:space="preserve"> </v>
      </c>
      <c r="I16" s="482"/>
      <c r="J16" s="463"/>
      <c r="K16" s="4" t="str">
        <f>IF([1]Apr08!$G$12="SSP",[1]Apr08!$H$12," ")</f>
        <v xml:space="preserve"> </v>
      </c>
      <c r="L16" s="4" t="str">
        <f>IF([1]Apr08!$G$12="SMP",[1]Apr08!$H$12," ")</f>
        <v xml:space="preserve"> </v>
      </c>
      <c r="M16" s="459" t="str">
        <f>IF([1]Apr08!$G$12="SPP",[1]Apr08!$H$12," ")</f>
        <v xml:space="preserve"> </v>
      </c>
      <c r="N16" s="459"/>
      <c r="O16" s="4" t="str">
        <f>IF([1]Apr08!$G$12="SAP",[1]Apr08!$H$12," ")</f>
        <v xml:space="preserve"> </v>
      </c>
      <c r="P16" s="463"/>
      <c r="Q16" s="1" t="str">
        <f>IF([1]Apr08!$P$12=0," ",[1]Apr08!$P$12)</f>
        <v xml:space="preserve"> </v>
      </c>
      <c r="R16" s="463"/>
      <c r="S16" s="1" t="str">
        <f>IF([1]Apr08!$M$12&gt;0,[1]Apr08!$M$12," ")</f>
        <v xml:space="preserve"> </v>
      </c>
      <c r="T16" s="1" t="str">
        <f>IF(S16=" "," ",IF([1]Employee!$O$50="W1"," ",IF([1]Employee!$O$50="M1"," ",IF([1]Apr08!$V$12&gt;0,[1]Apr08!$V$12," "))))</f>
        <v xml:space="preserve"> </v>
      </c>
      <c r="U16" s="482" t="str">
        <f>IF(T16=" "," ",IF([1]Employee!$O$50="W1",[1]Apr08!$AK$12,[1]Apr08!$AE$12))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",IF([1]Employee!$O$50="W1"," ",[1]Apr08!$W$12-0))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",IF([1]Apr08!$C$12=" "," ",[1]Apr08!$C$12))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IF([1]Employee!$D$54=" "," ",IF([1]Employee!$D$54="m"," ",IF([1]Apr08!$M$27=" "," ",IF([1]Apr08!$M$27&gt;(D7-0.01),D7," "))))</f>
        <v xml:space="preserve"> </v>
      </c>
      <c r="E17" s="1" t="str">
        <f>IF(D17=" "," ",IF([1]Apr08!$M$27&gt;=F7,E7,[1]Apr08!$M$27-D7))</f>
        <v xml:space="preserve"> </v>
      </c>
      <c r="F17" s="1" t="str">
        <f>IF(D17=" "," ",IF(E17&lt;E7," ",[1]Apr08!$M$27-F7))</f>
        <v xml:space="preserve"> </v>
      </c>
      <c r="G17" s="1" t="str">
        <f>IF(D17=" "," ",[1]Apr08!$O$27+[1]Apr08!$T$27)</f>
        <v xml:space="preserve"> </v>
      </c>
      <c r="H17" s="454" t="str">
        <f>IF(D17=" "," ",[1]Apr08!$O$27)</f>
        <v xml:space="preserve"> </v>
      </c>
      <c r="I17" s="454"/>
      <c r="J17" s="463"/>
      <c r="K17" s="4" t="str">
        <f>IF([1]Apr08!$G$27="SSP",[1]Apr08!$H$27," ")</f>
        <v xml:space="preserve"> </v>
      </c>
      <c r="L17" s="4" t="str">
        <f>IF([1]Apr08!$G$27="SMP",[1]Apr08!$H$27," ")</f>
        <v xml:space="preserve"> </v>
      </c>
      <c r="M17" s="459" t="str">
        <f>IF([1]Apr08!$G$27="SPP",[1]Apr08!$H$27," ")</f>
        <v xml:space="preserve"> </v>
      </c>
      <c r="N17" s="459"/>
      <c r="O17" s="4" t="str">
        <f>IF([1]Apr08!$G$27="SAP",[1]Apr08!$H$27," ")</f>
        <v xml:space="preserve"> </v>
      </c>
      <c r="P17" s="463"/>
      <c r="Q17" s="1" t="str">
        <f>IF([1]Apr08!$P$27=0," ",[1]Apr08!$P$27)</f>
        <v xml:space="preserve"> </v>
      </c>
      <c r="R17" s="463"/>
      <c r="S17" s="1" t="str">
        <f>IF([1]Apr08!$M$27&gt;0,[1]Apr08!$M$27," ")</f>
        <v xml:space="preserve"> </v>
      </c>
      <c r="T17" s="1" t="str">
        <f>IF(S17=" "," ",IF([1]Employee!$O$50="W1"," ",IF([1]Employee!$O$50="M1"," ",IF([1]Apr08!$V$27&gt;0,[1]Apr08!$V$27," "))))</f>
        <v xml:space="preserve"> </v>
      </c>
      <c r="U17" s="459" t="str">
        <f>IF(T17=" "," ",IF([1]Employee!$O$50="W1",[1]Apr08!$AK$27,[1]Apr08!$AE$27))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",IF([1]Employee!$O$50="W1"," ",[1]Apr08!$W$27-[1]Apr08!$W$12))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",IF([1]Apr08!$C$27=" "," ",[1]Apr08!$C$27))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IF([1]Employee!$D$54=" "," ",IF([1]Employee!$D$54="m"," ",IF([1]Apr08!$M$42=" "," ",IF([1]Apr08!$M$42&gt;(D7-0.01),D7," "))))</f>
        <v xml:space="preserve"> </v>
      </c>
      <c r="E18" s="1" t="str">
        <f>IF(D18=" "," ",IF([1]Apr08!$M$42&gt;=F7,E7,[1]Apr08!$M$42-D7))</f>
        <v xml:space="preserve"> </v>
      </c>
      <c r="F18" s="1" t="str">
        <f>IF(D18=" "," ",IF(E18&lt;E7," ",[1]Apr08!$M$42-F7))</f>
        <v xml:space="preserve"> </v>
      </c>
      <c r="G18" s="1" t="str">
        <f>IF(D18=" "," ",[1]Apr08!$O$42+[1]Apr08!$T$42)</f>
        <v xml:space="preserve"> </v>
      </c>
      <c r="H18" s="454" t="str">
        <f>IF(D18=" "," ",[1]Apr08!$O$42)</f>
        <v xml:space="preserve"> </v>
      </c>
      <c r="I18" s="454"/>
      <c r="J18" s="463"/>
      <c r="K18" s="4" t="str">
        <f>IF([1]Apr08!$G$42="SSP",[1]Apr08!$H$42," ")</f>
        <v xml:space="preserve"> </v>
      </c>
      <c r="L18" s="4" t="str">
        <f>IF([1]Apr08!$G$42="SMP",[1]Apr08!$H$42," ")</f>
        <v xml:space="preserve"> </v>
      </c>
      <c r="M18" s="459" t="str">
        <f>IF([1]Apr08!$G$42="SPP",[1]Apr08!$H$42," ")</f>
        <v xml:space="preserve"> </v>
      </c>
      <c r="N18" s="459"/>
      <c r="O18" s="4" t="str">
        <f>IF([1]Apr08!$G$42="SAP",[1]Apr08!$H$42," ")</f>
        <v xml:space="preserve"> </v>
      </c>
      <c r="P18" s="463"/>
      <c r="Q18" s="1" t="str">
        <f>IF([1]Apr08!$P$42=0," ",[1]Apr08!$P$42)</f>
        <v xml:space="preserve"> </v>
      </c>
      <c r="R18" s="463"/>
      <c r="S18" s="1" t="str">
        <f>IF([1]Apr08!$M$42&gt;0,[1]Apr08!$M$42," ")</f>
        <v xml:space="preserve"> </v>
      </c>
      <c r="T18" s="1" t="str">
        <f>IF(S18=" "," ",IF([1]Employee!$O$50="W1"," ",IF([1]Employee!$O$50="M1"," ",IF([1]Apr08!$V$42&gt;0,[1]Apr08!$V$42," "))))</f>
        <v xml:space="preserve"> </v>
      </c>
      <c r="U18" s="459" t="str">
        <f>IF(T18=" "," ",IF([1]Employee!$O$50="W1",[1]Apr08!$AK$42,[1]Apr08!$AE$42))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",IF([1]Employee!$O$50="W1"," ",[1]Apr08!$W$42-[1]Apr08!$W$27))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",IF([1]Apr08!$C$42=" "," ",[1]Apr08!$C$42))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IF([1]Employee!$D$54=" "," ",IF([1]Employee!$D$54="m"," ",IF([1]Apr08!$M$57=" "," ",IF([1]Apr08!$M$57&gt;(D7-0.01),D7," "))))</f>
        <v xml:space="preserve"> </v>
      </c>
      <c r="E19" s="1" t="str">
        <f>IF(D19=" "," ",IF([1]Apr08!$M$57&gt;=F7,E7,[1]Apr08!$M$57-D7))</f>
        <v xml:space="preserve"> </v>
      </c>
      <c r="F19" s="1" t="str">
        <f>IF(D19=" "," ",IF(E19&lt;E7," ",[1]Apr08!$M$57-F7))</f>
        <v xml:space="preserve"> </v>
      </c>
      <c r="G19" s="1" t="str">
        <f>IF(D19=" "," ",[1]Apr08!$O$57+[1]Apr08!$T$57)</f>
        <v xml:space="preserve"> </v>
      </c>
      <c r="H19" s="454" t="str">
        <f>IF(D19=" "," ",[1]Apr08!$O$57)</f>
        <v xml:space="preserve"> </v>
      </c>
      <c r="I19" s="454"/>
      <c r="J19" s="463"/>
      <c r="K19" s="4" t="str">
        <f>IF([1]Apr08!$G$57="SSP",[1]Apr08!$H$57," ")</f>
        <v xml:space="preserve"> </v>
      </c>
      <c r="L19" s="4" t="str">
        <f>IF([1]Apr08!$G$57="SMP",[1]Apr08!$H$57," ")</f>
        <v xml:space="preserve"> </v>
      </c>
      <c r="M19" s="459" t="str">
        <f>IF([1]Apr08!$G$57="SPP",[1]Apr08!$H$57," ")</f>
        <v xml:space="preserve"> </v>
      </c>
      <c r="N19" s="459"/>
      <c r="O19" s="4" t="str">
        <f>IF([1]Apr08!$G$57="SAP",[1]Apr08!$H$57," ")</f>
        <v xml:space="preserve"> </v>
      </c>
      <c r="P19" s="463"/>
      <c r="Q19" s="1" t="str">
        <f>IF([1]Apr08!$P$57=0," ",[1]Apr08!$P$57)</f>
        <v xml:space="preserve"> </v>
      </c>
      <c r="R19" s="463"/>
      <c r="S19" s="1" t="str">
        <f>IF([1]Apr08!$M$57&gt;0,[1]Apr08!$M$57," ")</f>
        <v xml:space="preserve"> </v>
      </c>
      <c r="T19" s="1" t="str">
        <f>IF(S19=" "," ",IF([1]Employee!$O$50="W1"," ",IF([1]Employee!$O$50="M1"," ",IF([1]Apr08!$V$57&gt;0,[1]Apr08!$V$57," "))))</f>
        <v xml:space="preserve"> </v>
      </c>
      <c r="U19" s="459" t="str">
        <f>IF(T19=" "," ",IF([1]Employee!$O$50="W1",[1]Apr08!$AK$57,[1]Apr08!$AE$57))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",IF([1]Employee!$O$50="W1"," ",[1]Apr08!$W$57-[1]Apr08!$W$42))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",IF([1]Apr08!$C$57=" "," ",[1]Apr08!$C$57))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IF([1]Employee!$D$54=" "," ",IF([1]Employee!$D$54="w"," ",IF([1]Apr08!$M$72=" "," ",IF([1]Apr08!$M$72&gt;(D8-0.01),D8," "))))</f>
        <v xml:space="preserve"> </v>
      </c>
      <c r="E20" s="62" t="str">
        <f>IF(D20=" "," ",IF([1]Apr08!$M$72&gt;=F8,E8,[1]Apr08!$M$72-D8))</f>
        <v xml:space="preserve"> </v>
      </c>
      <c r="F20" s="62" t="str">
        <f>IF(D20=" "," ",IF(E20&lt;E8," ",[1]Apr08!$M$72-F8))</f>
        <v xml:space="preserve"> </v>
      </c>
      <c r="G20" s="62" t="str">
        <f>IF(D20=" "," ",[1]Apr08!$O$72+[1]Apr08!$T$72)</f>
        <v xml:space="preserve"> </v>
      </c>
      <c r="H20" s="453" t="str">
        <f>IF(D20=" "," ",[1]Apr08!$O$72)</f>
        <v xml:space="preserve"> </v>
      </c>
      <c r="I20" s="453"/>
      <c r="J20" s="463"/>
      <c r="K20" s="62" t="str">
        <f>IF([1]Apr08!$G$72="SSP",[1]Apr08!$H$72," ")</f>
        <v xml:space="preserve"> </v>
      </c>
      <c r="L20" s="62" t="str">
        <f>IF([1]Apr08!$G$72="SMP",[1]Apr08!$H$72," ")</f>
        <v xml:space="preserve"> </v>
      </c>
      <c r="M20" s="453" t="str">
        <f>IF([1]Apr08!$G$72="SPP",[1]Apr08!$H$72," ")</f>
        <v xml:space="preserve"> </v>
      </c>
      <c r="N20" s="453"/>
      <c r="O20" s="62" t="str">
        <f>IF([1]Apr08!$G$72="SAP",[1]Apr08!$H$72," ")</f>
        <v xml:space="preserve"> </v>
      </c>
      <c r="P20" s="463"/>
      <c r="Q20" s="62" t="str">
        <f>IF([1]Apr08!$P$72=0," ",[1]Apr08!$P$72)</f>
        <v xml:space="preserve"> </v>
      </c>
      <c r="R20" s="463"/>
      <c r="S20" s="62" t="str">
        <f>IF([1]Apr08!$M$72&gt;0,[1]Apr08!$M$72," ")</f>
        <v xml:space="preserve"> </v>
      </c>
      <c r="T20" s="62" t="str">
        <f>IF(S20=" "," ",IF([1]Employee!$O$50="W1"," ",IF([1]Employee!$O$50="M1"," ",IF([1]Apr08!$V$72&gt;0,[1]Apr08!$V$72," "))))</f>
        <v xml:space="preserve"> </v>
      </c>
      <c r="U20" s="453" t="str">
        <f>IF(T20=" "," ",IF([1]Employee!$O$50="M1",[1]Apr08!$AK$72,[1]Apr08!$AE$72))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",IF([1]Employee!$O$50="M1"," ",[1]Apr08!$W$72-0))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",IF([1]Apr08!$C$72=" "," ",[1]Apr08!$C$72))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IF([1]Employee!$D$54=" "," ",IF([1]Employee!$D$54="m"," ",IF([1]May08!$M$12=" "," ",IF([1]May08!$M$12&gt;(D7-0.01),D7," "))))</f>
        <v xml:space="preserve"> </v>
      </c>
      <c r="E21" s="1" t="str">
        <f>IF(D21=" "," ",IF([1]May08!$M$12&gt;=F7,E7,[1]May08!$M$12-D7))</f>
        <v xml:space="preserve"> </v>
      </c>
      <c r="F21" s="1" t="str">
        <f>IF(D21=" "," ",IF(E21&lt;E7," ",[1]May08!$M$12-F7))</f>
        <v xml:space="preserve"> </v>
      </c>
      <c r="G21" s="1" t="str">
        <f>IF(D21=" "," ",[1]May08!$O$12+[1]May08!$T$12)</f>
        <v xml:space="preserve"> </v>
      </c>
      <c r="H21" s="459" t="str">
        <f>IF(D21=" "," ",[1]May08!$O$12)</f>
        <v xml:space="preserve"> </v>
      </c>
      <c r="I21" s="459"/>
      <c r="J21" s="463"/>
      <c r="K21" s="1" t="str">
        <f>IF([1]May08!$G$12="SSP",[1]May08!$H$12," ")</f>
        <v xml:space="preserve"> </v>
      </c>
      <c r="L21" s="1" t="str">
        <f>IF([1]May08!$G$12="SMP",[1]May08!$H$12," ")</f>
        <v xml:space="preserve"> </v>
      </c>
      <c r="M21" s="459" t="str">
        <f>IF([1]May08!$G$12="SPP",[1]May08!$H$12," ")</f>
        <v xml:space="preserve"> </v>
      </c>
      <c r="N21" s="459"/>
      <c r="O21" s="1" t="str">
        <f>IF([1]May08!$G$12="SAP",[1]May08!$H$12," ")</f>
        <v xml:space="preserve"> </v>
      </c>
      <c r="P21" s="463"/>
      <c r="Q21" s="1" t="str">
        <f>IF([1]May08!$P$12=0," ",[1]May08!$P$12)</f>
        <v xml:space="preserve"> </v>
      </c>
      <c r="R21" s="463"/>
      <c r="S21" s="1" t="str">
        <f>IF([1]May08!$M$12&gt;0,[1]May08!$M$12," ")</f>
        <v xml:space="preserve"> </v>
      </c>
      <c r="T21" s="1" t="str">
        <f>IF(S21=" "," ",IF([1]Employee!$O$50="W1"," ",IF([1]Employee!$O$50="M1"," ",IF([1]May08!$V$12&gt;0,[1]May08!$V$12," "))))</f>
        <v xml:space="preserve"> </v>
      </c>
      <c r="U21" s="459" t="str">
        <f>IF(T21=" "," ",IF([1]Employee!$O$50="W1",[1]May08!$AK$12,[1]May08!$AE$12))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",IF([1]Employee!$O$50="W1"," ",[1]May08!$W$12-[1]Apr08!$W$57))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",IF([1]May08!$C$12=" "," ",[1]May08!$C$12))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IF([1]Employee!$D$54=" "," ",IF([1]Employee!$D$54="m"," ",IF([1]May08!$M$27=" "," ",IF([1]May08!$M$27&gt;(D7-0.01),D7," "))))</f>
        <v xml:space="preserve"> </v>
      </c>
      <c r="E22" s="1" t="str">
        <f>IF(D22=" "," ",IF([1]May08!$M$27&gt;=F7,E7,[1]May08!$M$27-D7))</f>
        <v xml:space="preserve"> </v>
      </c>
      <c r="F22" s="1" t="str">
        <f>IF(D22=" "," ",IF(E22&lt;E7," ",[1]May08!$M$27-F7))</f>
        <v xml:space="preserve"> </v>
      </c>
      <c r="G22" s="1" t="str">
        <f>IF(D22=" "," ",[1]May08!$O$27+[1]May08!$T$27)</f>
        <v xml:space="preserve"> </v>
      </c>
      <c r="H22" s="454" t="str">
        <f>IF(D22=" "," ",[1]May08!$O$27)</f>
        <v xml:space="preserve"> </v>
      </c>
      <c r="I22" s="454"/>
      <c r="J22" s="463"/>
      <c r="K22" s="4" t="str">
        <f>IF([1]May08!$G$27="SSP",[1]May08!$H$27," ")</f>
        <v xml:space="preserve"> </v>
      </c>
      <c r="L22" s="4" t="str">
        <f>IF([1]May08!$G$27="SMP",[1]May08!$H$27," ")</f>
        <v xml:space="preserve"> </v>
      </c>
      <c r="M22" s="459" t="str">
        <f>IF([1]May08!$G$27="SPP",[1]May08!$H$27," ")</f>
        <v xml:space="preserve"> </v>
      </c>
      <c r="N22" s="459"/>
      <c r="O22" s="4" t="str">
        <f>IF([1]May08!$G$27="SAP",[1]May08!$H$27," ")</f>
        <v xml:space="preserve"> </v>
      </c>
      <c r="P22" s="463"/>
      <c r="Q22" s="1" t="str">
        <f>IF([1]May08!$P$27=0," ",[1]May08!$P$27)</f>
        <v xml:space="preserve"> </v>
      </c>
      <c r="R22" s="463"/>
      <c r="S22" s="1" t="str">
        <f>IF([1]May08!$M$27&gt;0,[1]May08!$M$27," ")</f>
        <v xml:space="preserve"> </v>
      </c>
      <c r="T22" s="1" t="str">
        <f>IF(S22=" "," ",IF([1]Employee!$O$50="W1"," ",IF([1]Employee!$O$50="M1"," ",IF([1]May08!$V$27&gt;0,[1]May08!$V$27," "))))</f>
        <v xml:space="preserve"> </v>
      </c>
      <c r="U22" s="459" t="str">
        <f>IF(T22=" "," ",IF([1]Employee!$O$50="W1",[1]May08!$AK$27,[1]May08!$AE$27))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",IF([1]Employee!$O$50="W1"," ",[1]May08!$W$27-[1]May08!$W$12))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",IF([1]May08!$C$27=" "," ",[1]May08!$C$27))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IF([1]Employee!$D$54=" "," ",IF([1]Employee!$D$54="m"," ",IF([1]May08!$M$42=" "," ",IF([1]May08!$M$42&gt;(D7-0.01),D7," "))))</f>
        <v xml:space="preserve"> </v>
      </c>
      <c r="E23" s="1" t="str">
        <f>IF(D23=" "," ",IF([1]May08!$M$42&gt;=F7,E7,[1]May08!$M$42-D7))</f>
        <v xml:space="preserve"> </v>
      </c>
      <c r="F23" s="1" t="str">
        <f>IF(D23=" "," ",IF(E23&lt;E7," ",[1]May08!$M$42-F7))</f>
        <v xml:space="preserve"> </v>
      </c>
      <c r="G23" s="1" t="str">
        <f>IF(D23=" "," ",[1]May08!$O$42+[1]May08!$T$42)</f>
        <v xml:space="preserve"> </v>
      </c>
      <c r="H23" s="454" t="str">
        <f>IF(D23=" "," ",[1]May08!$O$42)</f>
        <v xml:space="preserve"> </v>
      </c>
      <c r="I23" s="454"/>
      <c r="J23" s="463"/>
      <c r="K23" s="4" t="str">
        <f>IF([1]May08!$G$42="SSP",[1]May08!$H$42," ")</f>
        <v xml:space="preserve"> </v>
      </c>
      <c r="L23" s="4" t="str">
        <f>IF([1]May08!$G$42="SMP",[1]May08!$H$42," ")</f>
        <v xml:space="preserve"> </v>
      </c>
      <c r="M23" s="459" t="str">
        <f>IF([1]May08!$G$42="SPP",[1]May08!$H$42," ")</f>
        <v xml:space="preserve"> </v>
      </c>
      <c r="N23" s="459"/>
      <c r="O23" s="4" t="str">
        <f>IF([1]May08!$G$42="SAP",[1]May08!$H$42," ")</f>
        <v xml:space="preserve"> </v>
      </c>
      <c r="P23" s="463"/>
      <c r="Q23" s="1" t="str">
        <f>IF([1]May08!$P$42=0," ",[1]May08!$P$42)</f>
        <v xml:space="preserve"> </v>
      </c>
      <c r="R23" s="463"/>
      <c r="S23" s="1" t="str">
        <f>IF([1]May08!$M$42&gt;0,[1]May08!$M$42," ")</f>
        <v xml:space="preserve"> </v>
      </c>
      <c r="T23" s="1" t="str">
        <f>IF(S23=" "," ",IF([1]Employee!$O$50="W1"," ",IF([1]Employee!$O$50="M1"," ",IF([1]May08!$V$42&gt;0,[1]May08!$V$42," "))))</f>
        <v xml:space="preserve"> </v>
      </c>
      <c r="U23" s="459" t="str">
        <f>IF(T23=" "," ",IF([1]Employee!$O$50="W1",[1]May08!$AK$42,[1]May08!$AE$42))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",IF([1]Employee!$O$50="W1"," ",[1]May08!$W$42-[1]May08!$W$27))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",IF([1]May08!$C$42=" "," ",[1]May08!$C$42))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IF([1]Employee!$D$54=" "," ",IF([1]Employee!$D$54="m"," ",IF([1]May08!$M$57=" "," ",IF([1]May08!$M$57&gt;(D7-0.01),D7," "))))</f>
        <v xml:space="preserve"> </v>
      </c>
      <c r="E24" s="1" t="str">
        <f>IF(D24=" "," ",IF([1]May08!$M$57&gt;=F7,E7,[1]May08!$M$57-D7))</f>
        <v xml:space="preserve"> </v>
      </c>
      <c r="F24" s="1" t="str">
        <f>IF(D24=" "," ",IF(E24&lt;E7," ",[1]May08!$M$57-F7))</f>
        <v xml:space="preserve"> </v>
      </c>
      <c r="G24" s="1" t="str">
        <f>IF(D24=" "," ",[1]May08!$O$57+[1]May08!$T$57)</f>
        <v xml:space="preserve"> </v>
      </c>
      <c r="H24" s="454" t="str">
        <f>IF(D24=" "," ",[1]May08!$O$57)</f>
        <v xml:space="preserve"> </v>
      </c>
      <c r="I24" s="454"/>
      <c r="J24" s="463"/>
      <c r="K24" s="4" t="str">
        <f>IF([1]May08!$G$57="SSP",[1]May08!$H$57," ")</f>
        <v xml:space="preserve"> </v>
      </c>
      <c r="L24" s="4" t="str">
        <f>IF([1]May08!$G$57="SMP",[1]May08!$H$57," ")</f>
        <v xml:space="preserve"> </v>
      </c>
      <c r="M24" s="459" t="str">
        <f>IF([1]May08!$G$57="SPP",[1]May08!$H$57," ")</f>
        <v xml:space="preserve"> </v>
      </c>
      <c r="N24" s="459"/>
      <c r="O24" s="4" t="str">
        <f>IF([1]May08!$G$57="SAP",[1]May08!$H$57," ")</f>
        <v xml:space="preserve"> </v>
      </c>
      <c r="P24" s="463"/>
      <c r="Q24" s="1" t="str">
        <f>IF([1]May08!$P$57=0," ",[1]May08!$P$57)</f>
        <v xml:space="preserve"> </v>
      </c>
      <c r="R24" s="463"/>
      <c r="S24" s="1" t="str">
        <f>IF([1]May08!$M$57&gt;0,[1]May08!$M$57," ")</f>
        <v xml:space="preserve"> </v>
      </c>
      <c r="T24" s="1" t="str">
        <f>IF(S24=" "," ",IF([1]Employee!$O$50="W1"," ",IF([1]Employee!$O$50="M1"," ",IF([1]May08!$V$57&gt;0,[1]May08!$V$57," "))))</f>
        <v xml:space="preserve"> </v>
      </c>
      <c r="U24" s="459" t="str">
        <f>IF(T24=" "," ",IF([1]Employee!$O$50="W1",[1]May08!$AK$57,[1]May08!$AE$57))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",IF([1]Employee!$O$50="W1"," ",[1]May08!$W$57-[1]May08!$W$42))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",IF([1]May08!$C$57=" "," ",[1]May08!$C$57))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IF([1]Employee!$D$54=" "," ",IF([1]Employee!$D$54="w"," ",IF([1]May08!$M$72=" "," ",IF([1]May08!$M$72&gt;(D8-0.01),D8," "))))</f>
        <v xml:space="preserve"> </v>
      </c>
      <c r="E25" s="62" t="str">
        <f>IF(D25=" "," ",IF([1]May08!$M$72&gt;=F8,E8,[1]May08!$M$72-D8))</f>
        <v xml:space="preserve"> </v>
      </c>
      <c r="F25" s="62" t="str">
        <f>IF(D25=" "," ",IF(E25&lt;E8," ",[1]May08!$M$72-F8))</f>
        <v xml:space="preserve"> </v>
      </c>
      <c r="G25" s="62" t="str">
        <f>IF(D25=" "," ",[1]May08!$O$72+[1]May08!$T$72)</f>
        <v xml:space="preserve"> </v>
      </c>
      <c r="H25" s="453" t="str">
        <f>IF(D25=" "," ",[1]May08!$O$72)</f>
        <v xml:space="preserve"> </v>
      </c>
      <c r="I25" s="453"/>
      <c r="J25" s="463"/>
      <c r="K25" s="62" t="str">
        <f>IF([1]May08!$G$72="SSP",[1]May08!$H$72," ")</f>
        <v xml:space="preserve"> </v>
      </c>
      <c r="L25" s="62" t="str">
        <f>IF([1]May08!$G$72="SMP",[1]May08!$H$72," ")</f>
        <v xml:space="preserve"> </v>
      </c>
      <c r="M25" s="453" t="str">
        <f>IF([1]May08!$G$72="SPP",[1]May08!$H$72," ")</f>
        <v xml:space="preserve"> </v>
      </c>
      <c r="N25" s="453"/>
      <c r="O25" s="62" t="str">
        <f>IF([1]May08!$G$72="SAP",[1]May08!$H$72," ")</f>
        <v xml:space="preserve"> </v>
      </c>
      <c r="P25" s="463"/>
      <c r="Q25" s="62" t="str">
        <f>IF([1]May08!$P$72=0," ",[1]May08!$P$72)</f>
        <v xml:space="preserve"> </v>
      </c>
      <c r="R25" s="463"/>
      <c r="S25" s="62" t="str">
        <f>IF([1]May08!$M$72&gt;0,[1]May08!$M$72," ")</f>
        <v xml:space="preserve"> </v>
      </c>
      <c r="T25" s="62" t="str">
        <f>IF(S25=" "," ",IF([1]Employee!$O$50="W1"," ",IF([1]Employee!$O$50="M1"," ",IF([1]May08!$V$72&gt;0,[1]May08!$V$72," "))))</f>
        <v xml:space="preserve"> </v>
      </c>
      <c r="U25" s="453" t="str">
        <f>IF(T25=" "," ",IF([1]Employee!$O$50="M1",[1]May08!$AK$72,[1]May08!$AE$72))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",IF([1]Employee!$O$50="M1"," ",[1]May08!$W$72-[1]Apr08!$W$72))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",IF([1]May08!$C$72=" "," ",[1]May08!$C$72))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IF([1]Employee!$D$54=" "," ",IF([1]Employee!$D$54="m"," ",IF([1]Jun08!$M$12=" "," ",IF([1]Jun08!$M$12&gt;(D7-0.01),D7," "))))</f>
        <v xml:space="preserve"> </v>
      </c>
      <c r="E26" s="1" t="str">
        <f>IF(D26=" "," ",IF([1]Jun08!$M$12&gt;=F7,E7,[1]Jun08!$M$12-D7))</f>
        <v xml:space="preserve"> </v>
      </c>
      <c r="F26" s="1" t="str">
        <f>IF(D26=" "," ",IF(E26&lt;E7," ",[1]Jun08!$M$12-F7))</f>
        <v xml:space="preserve"> </v>
      </c>
      <c r="G26" s="1" t="str">
        <f>IF(D26=" "," ",[1]Jun08!$O$12+[1]Jun08!$T$12)</f>
        <v xml:space="preserve"> </v>
      </c>
      <c r="H26" s="459" t="str">
        <f>IF(D26=" "," ",[1]Jun08!$O$12)</f>
        <v xml:space="preserve"> </v>
      </c>
      <c r="I26" s="459"/>
      <c r="J26" s="463"/>
      <c r="K26" s="1" t="str">
        <f>IF([1]Jun08!$G$12="SSP",[1]Jun08!$H$12," ")</f>
        <v xml:space="preserve"> </v>
      </c>
      <c r="L26" s="1" t="str">
        <f>IF([1]Jun08!$G$12="SMP",[1]Jun08!$H$12," ")</f>
        <v xml:space="preserve"> </v>
      </c>
      <c r="M26" s="459" t="str">
        <f>IF([1]Jun08!$G$12="SPP",[1]Jun08!$H$12," ")</f>
        <v xml:space="preserve"> </v>
      </c>
      <c r="N26" s="459"/>
      <c r="O26" s="1" t="str">
        <f>IF([1]Jun08!$G$12="SAP",[1]Jun08!$H$12," ")</f>
        <v xml:space="preserve"> </v>
      </c>
      <c r="P26" s="463"/>
      <c r="Q26" s="1" t="str">
        <f>IF([1]Jun08!$P$12=0," ",[1]Jun08!$P$12)</f>
        <v xml:space="preserve"> </v>
      </c>
      <c r="R26" s="463"/>
      <c r="S26" s="1" t="str">
        <f>IF([1]Jun08!$M$12&gt;0,[1]Jun08!$M$12," ")</f>
        <v xml:space="preserve"> </v>
      </c>
      <c r="T26" s="1" t="str">
        <f>IF(S26=" "," ",IF([1]Employee!$O$50="W1"," ",IF([1]Employee!$O$50="M1"," ",IF([1]Jun08!$V$12&gt;0,[1]Jun08!$V$12," "))))</f>
        <v xml:space="preserve"> </v>
      </c>
      <c r="U26" s="459" t="str">
        <f>IF(T26=" "," ",IF([1]Employee!$O$50="W1",[1]Jun08!$AK$12,[1]Jun08!$AE$12))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",IF([1]Employee!$O$50="W1"," ",[1]Jun08!$W$12-[1]May08!$W$57))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",IF([1]Jun08!$C$12=" "," ",[1]Jun08!$C$12))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IF([1]Employee!$D$54=" "," ",IF([1]Employee!$D$54="m"," ",IF([1]Jun08!$M$27=" "," ",IF([1]Jun08!$M$27&gt;(D7-0.01),D7," "))))</f>
        <v xml:space="preserve"> </v>
      </c>
      <c r="E27" s="1" t="str">
        <f>IF(D27=" "," ",IF([1]Jun08!$M$27&gt;=F7,E7,[1]Jun08!$M$27-D7))</f>
        <v xml:space="preserve"> </v>
      </c>
      <c r="F27" s="1" t="str">
        <f>IF(D27=" "," ",IF(E27&lt;E7," ",[1]Jun08!$M$27-F7))</f>
        <v xml:space="preserve"> </v>
      </c>
      <c r="G27" s="1" t="str">
        <f>IF(D27=" "," ",[1]Jun08!$O$27+[1]Jun08!$T$27)</f>
        <v xml:space="preserve"> </v>
      </c>
      <c r="H27" s="454" t="str">
        <f>IF(D27=" "," ",[1]Jun08!$O$27)</f>
        <v xml:space="preserve"> </v>
      </c>
      <c r="I27" s="454"/>
      <c r="J27" s="463"/>
      <c r="K27" s="4" t="str">
        <f>IF([1]Jun08!$G$27="SSP",[1]Jun08!$H$27," ")</f>
        <v xml:space="preserve"> </v>
      </c>
      <c r="L27" s="4" t="str">
        <f>IF([1]Jun08!$G$27="SMP",[1]Jun08!$H$27," ")</f>
        <v xml:space="preserve"> </v>
      </c>
      <c r="M27" s="459" t="str">
        <f>IF([1]Jun08!$G$27="SPP",[1]Jun08!$H$27," ")</f>
        <v xml:space="preserve"> </v>
      </c>
      <c r="N27" s="459"/>
      <c r="O27" s="4" t="str">
        <f>IF([1]Jun08!$G$27="SAP",[1]Jun08!$H$27," ")</f>
        <v xml:space="preserve"> </v>
      </c>
      <c r="P27" s="463"/>
      <c r="Q27" s="1" t="str">
        <f>IF([1]Jun08!$P$27=0," ",[1]Jun08!$P$27)</f>
        <v xml:space="preserve"> </v>
      </c>
      <c r="R27" s="463"/>
      <c r="S27" s="1" t="str">
        <f>IF([1]Jun08!$M$27&gt;0,[1]Jun08!$M$27," ")</f>
        <v xml:space="preserve"> </v>
      </c>
      <c r="T27" s="1" t="str">
        <f>IF(S27=" "," ",IF([1]Employee!$O$50="W1"," ",IF([1]Employee!$O$50="M1"," ",IF([1]Jun08!$V$27&gt;0,[1]Jun08!$V$27," "))))</f>
        <v xml:space="preserve"> </v>
      </c>
      <c r="U27" s="459" t="str">
        <f>IF(T27=" "," ",IF([1]Employee!$O$50="W1",[1]Jun08!$AK$27,[1]Jun08!$AE$27))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",IF([1]Employee!$O$50="W1"," ",[1]Jun08!$W$27-[1]Jun08!$W$12))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",IF([1]Jun08!$C$27=" "," ",[1]Jun08!$C$27))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IF([1]Employee!$D$54=" "," ",IF([1]Employee!$D$54="m"," ",IF([1]Jun08!$M$42=" "," ",IF([1]Jun08!$M$42&gt;(D7-0.01),D7," "))))</f>
        <v xml:space="preserve"> </v>
      </c>
      <c r="E28" s="1" t="str">
        <f>IF(D28=" "," ",IF([1]Jun08!$M$42&gt;=F7,E7,[1]Jun08!$M$42-D7))</f>
        <v xml:space="preserve"> </v>
      </c>
      <c r="F28" s="1" t="str">
        <f>IF(D28=" "," ",IF(E28&lt;E7," ",[1]Jun08!$M$42-F7))</f>
        <v xml:space="preserve"> </v>
      </c>
      <c r="G28" s="1" t="str">
        <f>IF(D28=" "," ",[1]Jun08!$O$42+[1]Jun08!$T$42)</f>
        <v xml:space="preserve"> </v>
      </c>
      <c r="H28" s="454" t="str">
        <f>IF(D28=" "," ",[1]Jun08!$O$42)</f>
        <v xml:space="preserve"> </v>
      </c>
      <c r="I28" s="454"/>
      <c r="J28" s="463"/>
      <c r="K28" s="4" t="str">
        <f>IF([1]Jun08!$G$42="SSP",[1]Jun08!$H$42," ")</f>
        <v xml:space="preserve"> </v>
      </c>
      <c r="L28" s="4" t="str">
        <f>IF([1]Jun08!$G$42="SMP",[1]Jun08!$H$42," ")</f>
        <v xml:space="preserve"> </v>
      </c>
      <c r="M28" s="459" t="str">
        <f>IF([1]Jun08!$G$42="SPP",[1]Jun08!$H$42," ")</f>
        <v xml:space="preserve"> </v>
      </c>
      <c r="N28" s="459"/>
      <c r="O28" s="4" t="str">
        <f>IF([1]Jun08!$G$42="SAP",[1]Jun08!$H$42," ")</f>
        <v xml:space="preserve"> </v>
      </c>
      <c r="P28" s="463"/>
      <c r="Q28" s="1" t="str">
        <f>IF([1]Jun08!$P$42=0," ",[1]Jun08!$P$42)</f>
        <v xml:space="preserve"> </v>
      </c>
      <c r="R28" s="463"/>
      <c r="S28" s="1" t="str">
        <f>IF([1]Jun08!$M$42&gt;0,[1]Jun08!$M$42," ")</f>
        <v xml:space="preserve"> </v>
      </c>
      <c r="T28" s="1" t="str">
        <f>IF(S28=" "," ",IF([1]Employee!$O$50="W1"," ",IF([1]Employee!$O$50="M1"," ",IF([1]Jun08!$V$42&gt;0,[1]Jun08!$V$42," "))))</f>
        <v xml:space="preserve"> </v>
      </c>
      <c r="U28" s="459" t="str">
        <f>IF(T28=" "," ",IF([1]Employee!$O$50="W1",[1]Jun08!$AK$42,[1]Jun08!$AE$42))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",IF([1]Employee!$O$50="W1"," ",[1]Jun08!$W$42-[1]Jun08!$W$27))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",IF([1]Jun08!$C$42=" "," ",[1]Jun08!$C$42))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IF([1]Employee!$D$54=" "," ",IF([1]Employee!$D$54="m"," ",IF([1]Jun08!$M$57=" "," ",IF([1]Jun08!$M$57&gt;(D7-0.01),D7," "))))</f>
        <v xml:space="preserve"> </v>
      </c>
      <c r="E29" s="1" t="str">
        <f>IF(D29=" "," ",IF([1]Jun08!$M$57&gt;=F7,E7,[1]Jun08!$M$57-D7))</f>
        <v xml:space="preserve"> </v>
      </c>
      <c r="F29" s="1" t="str">
        <f>IF(D29=" "," ",IF(E29&lt;E7," ",[1]Jun08!$M$57-F7))</f>
        <v xml:space="preserve"> </v>
      </c>
      <c r="G29" s="1" t="str">
        <f>IF(D29=" "," ",[1]Jun08!$O$57+[1]Jun08!$T$57)</f>
        <v xml:space="preserve"> </v>
      </c>
      <c r="H29" s="454" t="str">
        <f>IF(D29=" "," ",[1]Jun08!$O$57)</f>
        <v xml:space="preserve"> </v>
      </c>
      <c r="I29" s="454"/>
      <c r="J29" s="463"/>
      <c r="K29" s="4" t="str">
        <f>IF([1]Jun08!$G$57="SSP",[1]Jun08!$H$57," ")</f>
        <v xml:space="preserve"> </v>
      </c>
      <c r="L29" s="4" t="str">
        <f>IF([1]Jun08!$G$57="SMP",[1]Jun08!$H$57," ")</f>
        <v xml:space="preserve"> </v>
      </c>
      <c r="M29" s="459" t="str">
        <f>IF([1]Jun08!$G$57="SPP",[1]Jun08!$G$57," ")</f>
        <v xml:space="preserve"> </v>
      </c>
      <c r="N29" s="459"/>
      <c r="O29" s="4" t="str">
        <f>IF([1]Jun08!$G$57="SAP",[1]Jun08!$H$57," ")</f>
        <v xml:space="preserve"> </v>
      </c>
      <c r="P29" s="463"/>
      <c r="Q29" s="1" t="str">
        <f>IF([1]Jun08!$P$57=0," ",[1]Jun08!$P$57)</f>
        <v xml:space="preserve"> </v>
      </c>
      <c r="R29" s="463"/>
      <c r="S29" s="1" t="str">
        <f>IF([1]Jun08!$M$57&gt;0,[1]Jun08!$M$57," ")</f>
        <v xml:space="preserve"> </v>
      </c>
      <c r="T29" s="1" t="str">
        <f>IF(S29=" "," ",IF([1]Employee!$O$50="W1"," ",IF([1]Employee!$O$50="M1"," ",IF([1]Jun08!$V$57&gt;0,[1]Jun08!$V$57," "))))</f>
        <v xml:space="preserve"> </v>
      </c>
      <c r="U29" s="459" t="str">
        <f>IF(T29=" "," ",IF([1]Employee!$O$50="W1",[1]Jun08!$AK$57,[1]Jun08!$AE$57))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",IF([1]Employee!$O$50="W1"," ",[1]Jun08!$W$57-[1]Jun08!$W$42))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",IF([1]Jun08!$C$57=" "," ",[1]Jun08!$C$57))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IF([1]Employee!$D$54=" "," ",IF([1]Employee!$D$54="m"," ",IF([1]Jun08!$M$72=" "," ",IF([1]Jun08!$M$72&gt;(D7-0.01),D7," "))))</f>
        <v xml:space="preserve"> </v>
      </c>
      <c r="E30" s="1" t="str">
        <f>IF(D30=" "," ",IF([1]Jun08!$M$72&gt;=F7,E7,[1]Jun08!$M$72-D7))</f>
        <v xml:space="preserve"> </v>
      </c>
      <c r="F30" s="1" t="str">
        <f>IF(D30=" "," ",IF(E30&lt;E7," ",[1]Jun08!$M$72-F7))</f>
        <v xml:space="preserve"> </v>
      </c>
      <c r="G30" s="1" t="str">
        <f>IF(D30=" "," ",[1]Jun08!$O$72+[1]Jun08!$T$72)</f>
        <v xml:space="preserve"> </v>
      </c>
      <c r="H30" s="454" t="str">
        <f>IF(D30=" "," ",[1]Jun08!$O$72)</f>
        <v xml:space="preserve"> </v>
      </c>
      <c r="I30" s="454"/>
      <c r="J30" s="463"/>
      <c r="K30" s="4" t="str">
        <f>IF([1]Jun08!$G$72="SSP",[1]Jun08!$H$72," ")</f>
        <v xml:space="preserve"> </v>
      </c>
      <c r="L30" s="4" t="str">
        <f>IF([1]Jun08!$G$72="SMP",[1]Jun08!$H$72," ")</f>
        <v xml:space="preserve"> </v>
      </c>
      <c r="M30" s="459" t="str">
        <f>IF([1]Jun08!$G$72="SPP",[1]Jun08!$H$72," ")</f>
        <v xml:space="preserve"> </v>
      </c>
      <c r="N30" s="459"/>
      <c r="O30" s="4" t="str">
        <f>IF([1]Jun08!$G$72="SAP",[1]Jun08!$H$72," ")</f>
        <v xml:space="preserve"> </v>
      </c>
      <c r="P30" s="463"/>
      <c r="Q30" s="1" t="str">
        <f>IF([1]Jun08!$P$72=0," ",[1]Jun08!$P$72)</f>
        <v xml:space="preserve"> </v>
      </c>
      <c r="R30" s="463"/>
      <c r="S30" s="1" t="str">
        <f>IF([1]Jun08!$M$72&gt;0,[1]Jun08!$M$72," ")</f>
        <v xml:space="preserve"> </v>
      </c>
      <c r="T30" s="1" t="str">
        <f>IF(S30=" "," ",IF([1]Employee!$O$50="W1"," ",IF([1]Employee!$O$50="M1"," ",IF([1]Jun08!$V$72&gt;0,[1]Jun08!$V$72," "))))</f>
        <v xml:space="preserve"> </v>
      </c>
      <c r="U30" s="459" t="str">
        <f>IF(T30=" "," ",IF([1]Employee!$O$50="W1",[1]Jun08!$AK$72,[1]Jun08!$AE$72))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",IF([1]Employee!$O$50="W1"," ",[1]Jun08!$W$72-[1]Jun08!$W$57))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",IF([1]Jun08!$C$72=" "," ",[1]Jun08!$C$72))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IF([1]Employee!$D$54=" "," ",IF([1]Employee!$D$54="w"," ",IF([1]Jun08!$M$87=" "," ",IF([1]Jun08!$M$87&gt;(D8-0.01),D8," "))))</f>
        <v xml:space="preserve"> </v>
      </c>
      <c r="E31" s="62" t="str">
        <f>IF(D31=" "," ",IF([1]Jun08!$M$87&gt;=F8,E8,[1]Jun08!$M$87-D8))</f>
        <v xml:space="preserve"> </v>
      </c>
      <c r="F31" s="62" t="str">
        <f>IF(D31=" "," ",IF(E31&lt;E8," ",[1]Jun08!$M$87-F8))</f>
        <v xml:space="preserve"> </v>
      </c>
      <c r="G31" s="62" t="str">
        <f>IF(D31=" "," ",[1]Jun08!$O$87+[1]Jun08!$T$87)</f>
        <v xml:space="preserve"> </v>
      </c>
      <c r="H31" s="453" t="str">
        <f>IF(D31=" "," ",[1]Jun08!$O$87)</f>
        <v xml:space="preserve"> </v>
      </c>
      <c r="I31" s="453"/>
      <c r="J31" s="463"/>
      <c r="K31" s="62" t="str">
        <f>IF([1]Jun08!$G$87="SSP",[1]Jun08!$H$87," ")</f>
        <v xml:space="preserve"> </v>
      </c>
      <c r="L31" s="62" t="str">
        <f>IF([1]Jun08!$G$87="SMP",[1]Jun08!$H$87," ")</f>
        <v xml:space="preserve"> </v>
      </c>
      <c r="M31" s="453" t="str">
        <f>IF([1]Jun08!$G$87="SPP",[1]Jun08!$H$87," ")</f>
        <v xml:space="preserve"> </v>
      </c>
      <c r="N31" s="453"/>
      <c r="O31" s="62" t="str">
        <f>IF([1]Jun08!$G$87="SAP",[1]Jun08!$H$87," ")</f>
        <v xml:space="preserve"> </v>
      </c>
      <c r="P31" s="463"/>
      <c r="Q31" s="62" t="str">
        <f>IF([1]Jun08!$P$87=0," ",[1]Jun08!$P$87)</f>
        <v xml:space="preserve"> </v>
      </c>
      <c r="R31" s="463"/>
      <c r="S31" s="62" t="str">
        <f>IF([1]Jun08!$M$87&gt;0,[1]Jun08!$M$87," ")</f>
        <v xml:space="preserve"> </v>
      </c>
      <c r="T31" s="62" t="str">
        <f>IF(S31=" "," ",IF([1]Employee!$O$50="W1"," ",IF([1]Employee!$O$50="M1"," ",IF([1]Jun08!$V$87&gt;0,[1]Jun08!$V$87," "))))</f>
        <v xml:space="preserve"> </v>
      </c>
      <c r="U31" s="453" t="str">
        <f>IF(T31=" "," ",IF([1]Employee!$O$50="M1",[1]Jun08!$AK$87,[1]Jun08!$AE$87))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",IF([1]Employee!$O$50="M1"," ",[1]Jun08!$W$87-[1]May08!$W$72))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",IF([1]Jun08!$C$87=" "," ",[1]Jun08!$C$87))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IF([1]Employee!$D$54=" "," ",IF([1]Employee!$D$54="m"," ",IF([1]Jul08!$M$12=" "," ",IF([1]Jul08!$M$12&gt;(D7-0.01),D7," "))))</f>
        <v xml:space="preserve"> </v>
      </c>
      <c r="E32" s="1" t="str">
        <f>IF(D32=" "," ",IF([1]Jul08!$M$12&gt;=F7,E7,[1]Jul08!$M$12-D7))</f>
        <v xml:space="preserve"> </v>
      </c>
      <c r="F32" s="1" t="str">
        <f>IF(D32=" "," ",IF(E32&lt;E7," ",[1]Jul08!$M$12-F7))</f>
        <v xml:space="preserve"> </v>
      </c>
      <c r="G32" s="1" t="str">
        <f>IF(D32=" "," ",[1]Jul08!$O$12+[1]Jul08!$T$12)</f>
        <v xml:space="preserve"> </v>
      </c>
      <c r="H32" s="482" t="str">
        <f>IF(D32=" "," ",[1]Jul08!$O$12)</f>
        <v xml:space="preserve"> </v>
      </c>
      <c r="I32" s="482"/>
      <c r="J32" s="463"/>
      <c r="K32" s="4" t="str">
        <f>IF([1]Jul08!$G$12="SSP",[1]Jul08!$H$12," ")</f>
        <v xml:space="preserve"> </v>
      </c>
      <c r="L32" s="4" t="str">
        <f>IF([1]Jul08!$G$12="SMP",[1]Jul08!$H$12," ")</f>
        <v xml:space="preserve"> </v>
      </c>
      <c r="M32" s="459" t="str">
        <f>IF([1]Jul08!$G$12="SPP",[1]Jul08!$H$12," ")</f>
        <v xml:space="preserve"> </v>
      </c>
      <c r="N32" s="459"/>
      <c r="O32" s="4" t="str">
        <f>IF([1]Jul08!$G$12="SAP",[1]Jul08!$H$12," ")</f>
        <v xml:space="preserve"> </v>
      </c>
      <c r="P32" s="463"/>
      <c r="Q32" s="1" t="str">
        <f>IF([1]Jul08!$P$12=0," ",[1]Jul08!$P$12)</f>
        <v xml:space="preserve"> </v>
      </c>
      <c r="R32" s="463"/>
      <c r="S32" s="1" t="str">
        <f>IF([1]Jul08!$M$12&gt;0,[1]Jul08!$M$12," ")</f>
        <v xml:space="preserve"> </v>
      </c>
      <c r="T32" s="1" t="str">
        <f>IF(S32=" "," ",IF([1]Employee!$O$50="W1"," ",IF([1]Employee!$O$50="M1"," ",IF([1]Jul08!$V$12&gt;0,[1]Jul08!$V$12," "))))</f>
        <v xml:space="preserve"> </v>
      </c>
      <c r="U32" s="482" t="str">
        <f>IF(T32=" "," ",IF([1]Employee!$O$50="W1",[1]Jul08!$AK$12,[1]Jul08!$AE$12))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",IF([1]Employee!$O$50="W1"," ",[1]Jul08!$W$12-[1]Jun08!$W$72))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",IF([1]Jul08!$C$12=" "," ",[1]Jul08!$C$12))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IF([1]Employee!$D$54=" "," ",IF([1]Employee!$D$54="m"," ",IF([1]Jul08!$M$27=" "," ",IF([1]Jul08!$M$27&gt;(D7-0.01),D7," "))))</f>
        <v xml:space="preserve"> </v>
      </c>
      <c r="E33" s="1" t="str">
        <f>IF(D33=" "," ",IF([1]Jul08!$M$27&gt;=F7,E7,[1]Jul08!$M$27-D7))</f>
        <v xml:space="preserve"> </v>
      </c>
      <c r="F33" s="1" t="str">
        <f>IF(D33=" "," ",IF(E33&lt;E7," ",[1]Jul08!$M$27-F7))</f>
        <v xml:space="preserve"> </v>
      </c>
      <c r="G33" s="1" t="str">
        <f>IF(D33=" "," ",[1]Jul08!$O$27+[1]Jul08!$T$27)</f>
        <v xml:space="preserve"> </v>
      </c>
      <c r="H33" s="454" t="str">
        <f>IF(D33=" "," ",[1]Jul08!$O$27)</f>
        <v xml:space="preserve"> </v>
      </c>
      <c r="I33" s="454"/>
      <c r="J33" s="463"/>
      <c r="K33" s="4" t="str">
        <f>IF([1]Jul08!$G$27="SSP",[1]Jul08!$H$27," ")</f>
        <v xml:space="preserve"> </v>
      </c>
      <c r="L33" s="4" t="str">
        <f>IF([1]Jul08!$G$27="SMP",[1]Jul08!$H$27," ")</f>
        <v xml:space="preserve"> </v>
      </c>
      <c r="M33" s="459" t="str">
        <f>IF([1]Jul08!$G$27="SPP",[1]Jul08!$H$27," ")</f>
        <v xml:space="preserve"> </v>
      </c>
      <c r="N33" s="459"/>
      <c r="O33" s="4" t="str">
        <f>IF([1]Jul08!$G$27="SAP",[1]Jul08!$H$27," ")</f>
        <v xml:space="preserve"> </v>
      </c>
      <c r="P33" s="463"/>
      <c r="Q33" s="1" t="str">
        <f>IF([1]Jul08!$P$27=0," ",[1]Jul08!$P$27)</f>
        <v xml:space="preserve"> </v>
      </c>
      <c r="R33" s="463"/>
      <c r="S33" s="1" t="str">
        <f>IF([1]Jul08!$M$27&gt;0,[1]Jul08!$M$27," ")</f>
        <v xml:space="preserve"> </v>
      </c>
      <c r="T33" s="1" t="str">
        <f>IF(S33=" "," ",IF([1]Employee!$O$50="W1"," ",IF([1]Employee!$O$50="M1"," ",IF([1]Jul08!$V$27&gt;0,[1]Jul08!$V$27," "))))</f>
        <v xml:space="preserve"> </v>
      </c>
      <c r="U33" s="459" t="str">
        <f>IF(T33=" "," ",IF([1]Employee!$O$50="W1",[1]Jul08!$AK$27,[1]Jul08!$AE$27))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",IF([1]Employee!$O$50="W1"," ",[1]Jul08!$W$27-[1]Jul08!$W$12))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",IF([1]Jul08!$C$27=" "," ",[1]Jul08!$C$27))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IF([1]Employee!$D$54=" "," ",IF([1]Employee!$D$54="m"," ",IF([1]Jul08!$M$42=" "," ",IF([1]Jul08!$M$42&gt;(D7-0.01),D7," "))))</f>
        <v xml:space="preserve"> </v>
      </c>
      <c r="E34" s="1" t="str">
        <f>IF(D34=" "," ",IF([1]Jul08!$M$42&gt;=F7,E7,[1]Jul08!$M$42-D7))</f>
        <v xml:space="preserve"> </v>
      </c>
      <c r="F34" s="1" t="str">
        <f>IF(D34=" "," ",IF(E34&lt;E7," ",[1]Jul08!$M$42-F7))</f>
        <v xml:space="preserve"> </v>
      </c>
      <c r="G34" s="1" t="str">
        <f>IF(D34=" "," ",[1]Jul08!$O$42+[1]Jul08!$T$42)</f>
        <v xml:space="preserve"> </v>
      </c>
      <c r="H34" s="454" t="str">
        <f>IF(D34=" "," ",[1]Jul08!$O$42)</f>
        <v xml:space="preserve"> </v>
      </c>
      <c r="I34" s="454"/>
      <c r="J34" s="463"/>
      <c r="K34" s="4" t="str">
        <f>IF([1]Jul08!$G$42="SSP",[1]Jul08!$H$42," ")</f>
        <v xml:space="preserve"> </v>
      </c>
      <c r="L34" s="4" t="str">
        <f>IF([1]Jul08!$G$42="SMP",[1]Jul08!$H$42," ")</f>
        <v xml:space="preserve"> </v>
      </c>
      <c r="M34" s="459" t="str">
        <f>IF([1]Jul08!$G$42="SPP",[1]Jul08!$H$42," ")</f>
        <v xml:space="preserve"> </v>
      </c>
      <c r="N34" s="459"/>
      <c r="O34" s="4" t="str">
        <f>IF([1]Jul08!$G$42="SAP",[1]Jul08!$H$42," ")</f>
        <v xml:space="preserve"> </v>
      </c>
      <c r="P34" s="463"/>
      <c r="Q34" s="1" t="str">
        <f>IF([1]Jul08!$P$42=0," ",[1]Jul08!$P$42)</f>
        <v xml:space="preserve"> </v>
      </c>
      <c r="R34" s="463"/>
      <c r="S34" s="1" t="str">
        <f>IF([1]Jul08!$M$42&gt;0,[1]Jul08!$M$42," ")</f>
        <v xml:space="preserve"> </v>
      </c>
      <c r="T34" s="1" t="str">
        <f>IF(S34=" "," ",IF([1]Employee!$O$50="W1"," ",IF([1]Employee!$O$50="M1"," ",IF([1]Jul08!$V$42&gt;0,[1]Jul08!$V$42," "))))</f>
        <v xml:space="preserve"> </v>
      </c>
      <c r="U34" s="459" t="str">
        <f>IF(T34=" "," ",IF([1]Employee!$O$50="W1",[1]Jul08!$AK$42,[1]Jul08!$AE$42))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",IF([1]Employee!$O$50="W1"," ",[1]Jul08!$W$42-[1]Jul08!$W$27))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",IF([1]Jul08!$C$42=" "," ",[1]Jul08!$C$42))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IF([1]Employee!$D$54=" "," ",IF([1]Employee!$D$54="m"," ",IF([1]Jul08!$M$57=" "," ",IF([1]Jul08!$M$57&gt;(D7-0.01),D7," "))))</f>
        <v xml:space="preserve"> </v>
      </c>
      <c r="E35" s="1" t="str">
        <f>IF(D35=" "," ",IF([1]Jul08!$M$57&gt;=F7,E7,[1]Jul08!$M$57-D7))</f>
        <v xml:space="preserve"> </v>
      </c>
      <c r="F35" s="1" t="str">
        <f>IF(D35=" "," ",IF(E35&lt;E7," ",[1]Jul08!$M$57-F7))</f>
        <v xml:space="preserve"> </v>
      </c>
      <c r="G35" s="1" t="str">
        <f>IF(D35=" "," ",[1]Jul08!$O$57+[1]Jul08!$T$57)</f>
        <v xml:space="preserve"> </v>
      </c>
      <c r="H35" s="454" t="str">
        <f>IF(D35=" "," ",[1]Jul08!$O$57)</f>
        <v xml:space="preserve"> </v>
      </c>
      <c r="I35" s="454"/>
      <c r="J35" s="463"/>
      <c r="K35" s="4" t="str">
        <f>IF([1]Jul08!$G$57="SSP",[1]Jul08!$H$57," ")</f>
        <v xml:space="preserve"> </v>
      </c>
      <c r="L35" s="4" t="str">
        <f>IF([1]Jul08!$G$57="SMP",[1]Jul08!$H$57," ")</f>
        <v xml:space="preserve"> </v>
      </c>
      <c r="M35" s="459" t="str">
        <f>IF([1]Jul08!$G$57="SPP",[1]Jul08!$H$57," ")</f>
        <v xml:space="preserve"> </v>
      </c>
      <c r="N35" s="459"/>
      <c r="O35" s="4" t="str">
        <f>IF([1]Jul08!$G$57="SAP",[1]Jul08!$H$57," ")</f>
        <v xml:space="preserve"> </v>
      </c>
      <c r="P35" s="463"/>
      <c r="Q35" s="1" t="str">
        <f>IF([1]Jul08!$P$57=0," ",[1]Jul08!$P$57)</f>
        <v xml:space="preserve"> </v>
      </c>
      <c r="R35" s="463"/>
      <c r="S35" s="1" t="str">
        <f>IF([1]Jul08!$M$57&gt;0,[1]Jul08!$M$57," ")</f>
        <v xml:space="preserve"> </v>
      </c>
      <c r="T35" s="1" t="str">
        <f>IF(S35=" "," ",IF([1]Employee!$O$50="W1"," ",IF([1]Employee!$O$50="M1"," ",IF([1]Jul08!$V$57&gt;0,[1]Jul08!$V$57," "))))</f>
        <v xml:space="preserve"> </v>
      </c>
      <c r="U35" s="459" t="str">
        <f>IF(T35=" "," ",IF([1]Employee!$O$50="W1",[1]Jul08!$AK$57,[1]Jul08!$AE$57))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",IF([1]Employee!$O$50="W1"," ",[1]Jul08!$W$57-[1]Jul08!$W$42))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",IF([1]Jul08!$C$57=" "," ",[1]Jul08!$C$57))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IF([1]Employee!$D$54=" "," ",IF([1]Employee!$D$54="w"," ",IF([1]Jul08!$M$72=" "," ",IF([1]Jul08!$M$72&gt;(D8-0.01),D8," "))))</f>
        <v xml:space="preserve"> </v>
      </c>
      <c r="E36" s="62" t="str">
        <f>IF(D36=" "," ",IF([1]Jul08!$M$72&gt;=F8,E8,[1]Jul08!$M$72-D8))</f>
        <v xml:space="preserve"> </v>
      </c>
      <c r="F36" s="62" t="str">
        <f>IF(D36=" "," ",IF(E36&lt;E8," ",[1]Jul08!$M$72-F8))</f>
        <v xml:space="preserve"> </v>
      </c>
      <c r="G36" s="62" t="str">
        <f>IF(D36=" "," ",[1]Jul08!$O$72+[1]Jul08!$T$72)</f>
        <v xml:space="preserve"> </v>
      </c>
      <c r="H36" s="453" t="str">
        <f>IF(D36=" "," ",[1]Jul08!$O$72)</f>
        <v xml:space="preserve"> </v>
      </c>
      <c r="I36" s="453"/>
      <c r="J36" s="463"/>
      <c r="K36" s="62" t="str">
        <f>IF([1]Jul08!$G$72="SSP",[1]Jul08!$H$72," ")</f>
        <v xml:space="preserve"> </v>
      </c>
      <c r="L36" s="62" t="str">
        <f>IF([1]Jul08!$G$72="SMP",[1]Jul08!$H$72," ")</f>
        <v xml:space="preserve"> </v>
      </c>
      <c r="M36" s="453" t="str">
        <f>IF([1]Jul08!$G$72="SPP",[1]Jul08!$H$72," ")</f>
        <v xml:space="preserve"> </v>
      </c>
      <c r="N36" s="453"/>
      <c r="O36" s="62" t="str">
        <f>IF([1]Jul08!$G$72="SAP",[1]Jul08!$H$72," ")</f>
        <v xml:space="preserve"> </v>
      </c>
      <c r="P36" s="463"/>
      <c r="Q36" s="62" t="str">
        <f>IF([1]Jul08!$P$72=0," ",[1]Jul08!$P$72)</f>
        <v xml:space="preserve"> </v>
      </c>
      <c r="R36" s="463"/>
      <c r="S36" s="62" t="str">
        <f>IF([1]Jul08!$M$72&gt;0,[1]Jul08!$M$72," ")</f>
        <v xml:space="preserve"> </v>
      </c>
      <c r="T36" s="62" t="str">
        <f>IF(S36=" "," ",IF([1]Employee!$O$50="W1"," ",IF([1]Employee!$O$50="M1"," ",IF([1]Jul08!$V$72&gt;0,[1]Jul08!$V$72," "))))</f>
        <v xml:space="preserve"> </v>
      </c>
      <c r="U36" s="453" t="str">
        <f>IF(T36=" "," ",IF([1]Employee!$O$50="M1",[1]Jul08!$AK$72,[1]Jul08!$AE$72))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",IF([1]Employee!$O$50="M1"," ",[1]Jul08!$W$72-[1]Jun08!$W$87))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",IF([1]Jul08!$C$72=" "," ",[1]Jul08!$C$72))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IF([1]Employee!$D$54=" "," ",IF([1]Employee!$D$54="m"," ",IF([1]Aug08!$M$12=" "," ",IF([1]Aug08!$M$12&gt;(D7-0.01),D7," "))))</f>
        <v xml:space="preserve"> </v>
      </c>
      <c r="E37" s="1" t="str">
        <f>IF(D37=" "," ",IF([1]Aug08!$M$12&gt;=F7,E7,[1]Aug08!$M$12-D7))</f>
        <v xml:space="preserve"> </v>
      </c>
      <c r="F37" s="1" t="str">
        <f>IF(D37=" "," ",IF(E37&lt;E7," ",[1]Aug08!$M$12-F7))</f>
        <v xml:space="preserve"> </v>
      </c>
      <c r="G37" s="1" t="str">
        <f>IF(D37=" "," ",[1]Aug08!$O$12+[1]Aug08!$T$12)</f>
        <v xml:space="preserve"> </v>
      </c>
      <c r="H37" s="459" t="str">
        <f>IF(D37=" "," ",[1]Aug08!$O$12)</f>
        <v xml:space="preserve"> </v>
      </c>
      <c r="I37" s="459"/>
      <c r="J37" s="463"/>
      <c r="K37" s="1" t="str">
        <f>IF([1]Aug08!$G$12="SSP",[1]Aug08!$H$12," ")</f>
        <v xml:space="preserve"> </v>
      </c>
      <c r="L37" s="1" t="str">
        <f>IF([1]Aug08!$G$12="SMP",[1]Aug08!$H$12," ")</f>
        <v xml:space="preserve"> </v>
      </c>
      <c r="M37" s="459" t="str">
        <f>IF([1]Aug08!$G$12="SPP",[1]Aug08!$H$12," ")</f>
        <v xml:space="preserve"> </v>
      </c>
      <c r="N37" s="459"/>
      <c r="O37" s="1" t="str">
        <f>IF([1]Aug08!$G$12="SAP",[1]Aug08!$H$12," ")</f>
        <v xml:space="preserve"> </v>
      </c>
      <c r="P37" s="463"/>
      <c r="Q37" s="1" t="str">
        <f>IF([1]Aug08!$P$12=0," ",[1]Aug08!$P$12)</f>
        <v xml:space="preserve"> </v>
      </c>
      <c r="R37" s="463"/>
      <c r="S37" s="1" t="str">
        <f>IF([1]Aug08!$M$12&gt;0,[1]Aug08!$M$12," ")</f>
        <v xml:space="preserve"> </v>
      </c>
      <c r="T37" s="1" t="str">
        <f>IF(S37=" "," ",IF([1]Employee!$O$50="W1"," ",IF([1]Employee!$O$50="M1"," ",IF([1]Aug08!$V$12&gt;0,[1]Aug08!$V$12," "))))</f>
        <v xml:space="preserve"> </v>
      </c>
      <c r="U37" s="459" t="str">
        <f>IF(T37=" "," ",IF([1]Employee!$O$50="W1",[1]Aug08!$AK$12,[1]Aug08!$AE$12))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",IF([1]Employee!$O$50="W1"," ",[1]Aug08!$W$12-[1]Jul08!$W$57))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",IF([1]Aug08!$C$12=" "," ",[1]Aug08!$C$12))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IF([1]Employee!$D$54=" "," ",IF([1]Employee!$D$54="m"," ",IF([1]Aug08!$M$27=" "," ",IF([1]Aug08!$M$27&gt;(D7-0.01),D7," "))))</f>
        <v xml:space="preserve"> </v>
      </c>
      <c r="E38" s="1" t="str">
        <f>IF(D38=" "," ",IF([1]Aug08!$M$27&gt;=F7,E7,[1]Aug08!$M$27-D7))</f>
        <v xml:space="preserve"> </v>
      </c>
      <c r="F38" s="1" t="str">
        <f>IF(D38=" "," ",IF(E38&lt;E7," ",[1]Aug08!$M$27-F7))</f>
        <v xml:space="preserve"> </v>
      </c>
      <c r="G38" s="1" t="str">
        <f>IF(D38=" "," ",[1]Aug08!$O$27+[1]Aug08!$T$27)</f>
        <v xml:space="preserve"> </v>
      </c>
      <c r="H38" s="454" t="str">
        <f>IF(D38=" "," ",[1]Aug08!$O$27)</f>
        <v xml:space="preserve"> </v>
      </c>
      <c r="I38" s="454"/>
      <c r="J38" s="463"/>
      <c r="K38" s="4" t="str">
        <f>IF([1]Aug08!$G$27="SSP",[1]Aug08!$H$27," ")</f>
        <v xml:space="preserve"> </v>
      </c>
      <c r="L38" s="4" t="str">
        <f>IF([1]Aug08!$G$27="SMP",[1]Aug08!$H$27," ")</f>
        <v xml:space="preserve"> </v>
      </c>
      <c r="M38" s="459" t="str">
        <f>IF([1]Aug08!$G$27="SPP",[1]Aug08!$H$27," ")</f>
        <v xml:space="preserve"> </v>
      </c>
      <c r="N38" s="459"/>
      <c r="O38" s="4" t="str">
        <f>IF([1]Aug08!$G$27="SAP",[1]Aug08!$H$27," ")</f>
        <v xml:space="preserve"> </v>
      </c>
      <c r="P38" s="463"/>
      <c r="Q38" s="1" t="str">
        <f>IF([1]Aug08!$P$27=0," ",[1]Aug08!$P$27)</f>
        <v xml:space="preserve"> </v>
      </c>
      <c r="R38" s="463"/>
      <c r="S38" s="1" t="str">
        <f>IF([1]Aug08!$M$27&gt;0,[1]Aug08!$M$27," ")</f>
        <v xml:space="preserve"> </v>
      </c>
      <c r="T38" s="1" t="str">
        <f>IF(S38=" "," ",IF([1]Employee!$O$50="W1"," ",IF([1]Employee!$O$50="M1"," ",IF([1]Aug08!$V$27&gt;0,[1]Aug08!$V$27," "))))</f>
        <v xml:space="preserve"> </v>
      </c>
      <c r="U38" s="459" t="str">
        <f>IF(T38=" "," ",IF([1]Employee!$O$50="W1",[1]Aug08!$AK$27,[1]Aug08!$AE$27))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",IF([1]Employee!$O$50="W1"," ",[1]Aug08!$W$27-[1]Aug08!$W$12))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",IF([1]Aug08!$C$27=" "," ",[1]Aug08!$C$27))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IF([1]Employee!$D$54=" "," ",IF([1]Employee!$D$54="m"," ",IF([1]Aug08!$M$42=" "," ",IF([1]Aug08!$M$42&gt;(D7-0.01),D7," "))))</f>
        <v xml:space="preserve"> </v>
      </c>
      <c r="E39" s="1" t="str">
        <f>IF(D39=" "," ",IF([1]Aug08!$M$42&gt;=F7,E7,[1]Aug08!$M$42-D7))</f>
        <v xml:space="preserve"> </v>
      </c>
      <c r="F39" s="1" t="str">
        <f>IF(D39=" "," ",IF(E39&lt;E7," ",[1]Aug08!$M$42-F7))</f>
        <v xml:space="preserve"> </v>
      </c>
      <c r="G39" s="1" t="str">
        <f>IF(D39=" "," ",[1]Aug08!$O$42+[1]Aug08!$T$42)</f>
        <v xml:space="preserve"> </v>
      </c>
      <c r="H39" s="454" t="str">
        <f>IF(D39=" "," ",[1]Aug08!$O$42)</f>
        <v xml:space="preserve"> </v>
      </c>
      <c r="I39" s="454"/>
      <c r="J39" s="463"/>
      <c r="K39" s="4" t="str">
        <f>IF([1]Aug08!$G$42="SSP",[1]Aug08!$H$42," ")</f>
        <v xml:space="preserve"> </v>
      </c>
      <c r="L39" s="4" t="str">
        <f>IF([1]Aug08!$G$42="SMP",[1]Aug08!$H$42," ")</f>
        <v xml:space="preserve"> </v>
      </c>
      <c r="M39" s="459" t="str">
        <f>IF([1]Aug08!$G$42="SPP",[1]Aug08!$H$42," ")</f>
        <v xml:space="preserve"> </v>
      </c>
      <c r="N39" s="459"/>
      <c r="O39" s="4" t="str">
        <f>IF([1]Aug08!$G$42="SAP",[1]Aug08!$H$42," ")</f>
        <v xml:space="preserve"> </v>
      </c>
      <c r="P39" s="463"/>
      <c r="Q39" s="1" t="str">
        <f>IF([1]Aug08!$P$42=0," ",[1]Aug08!$P$42)</f>
        <v xml:space="preserve"> </v>
      </c>
      <c r="R39" s="463"/>
      <c r="S39" s="1" t="str">
        <f>IF([1]Aug08!$M$42&gt;0,[1]Aug08!$M$42," ")</f>
        <v xml:space="preserve"> </v>
      </c>
      <c r="T39" s="1" t="str">
        <f>IF(S39=" "," ",IF([1]Employee!$O$50="W1"," ",IF([1]Employee!$O$50="M1"," ",IF([1]Aug08!$V$42&gt;0,[1]Aug08!$V$42," "))))</f>
        <v xml:space="preserve"> </v>
      </c>
      <c r="U39" s="459" t="str">
        <f>IF(T39=" "," ",IF([1]Employee!$O$50="W1",[1]Aug08!$AK$42,[1]Aug08!$AE$42))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",IF([1]Employee!$O$50="W1"," ",[1]Aug08!$W$42-[1]Aug08!$W$27))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",IF([1]Aug08!$C$42=" "," ",[1]Aug08!$C$42))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IF([1]Employee!$D$54=" "," ",IF([1]Employee!$D$54="m"," ",IF([1]Aug08!$M$57=" "," ",IF([1]Aug08!$M$57&gt;(D7-0.01),D7," "))))</f>
        <v xml:space="preserve"> </v>
      </c>
      <c r="E40" s="1" t="str">
        <f>IF(D40=" "," ",IF([1]Aug08!$M$57&gt;=F7,E7,[1]Aug08!$M$57-D7))</f>
        <v xml:space="preserve"> </v>
      </c>
      <c r="F40" s="1" t="str">
        <f>IF(D40=" "," ",IF(E40&lt;E7," ",[1]Aug08!$M$57-F7))</f>
        <v xml:space="preserve"> </v>
      </c>
      <c r="G40" s="1" t="str">
        <f>IF(D40=" "," ",[1]Aug08!$O$57+[1]Aug08!$T$57)</f>
        <v xml:space="preserve"> </v>
      </c>
      <c r="H40" s="454" t="str">
        <f>IF(D40=" "," ",[1]Aug08!$O$57)</f>
        <v xml:space="preserve"> </v>
      </c>
      <c r="I40" s="454"/>
      <c r="J40" s="463"/>
      <c r="K40" s="4" t="str">
        <f>IF([1]Aug08!$G$57="SSP",[1]Aug08!$H$57," ")</f>
        <v xml:space="preserve"> </v>
      </c>
      <c r="L40" s="4" t="str">
        <f>IF([1]Aug08!$G$57="SMP",[1]Aug08!$H$57," ")</f>
        <v xml:space="preserve"> </v>
      </c>
      <c r="M40" s="459" t="str">
        <f>IF([1]Aug08!$G$57="SPP",[1]Aug08!$H$57," ")</f>
        <v xml:space="preserve"> </v>
      </c>
      <c r="N40" s="459"/>
      <c r="O40" s="4" t="str">
        <f>IF([1]Aug08!$G$57="SAP",[1]Aug08!$H$57," ")</f>
        <v xml:space="preserve"> </v>
      </c>
      <c r="P40" s="463"/>
      <c r="Q40" s="1" t="str">
        <f>IF([1]Aug08!$P$57=0," ",[1]Aug08!$P$57)</f>
        <v xml:space="preserve"> </v>
      </c>
      <c r="R40" s="463"/>
      <c r="S40" s="1" t="str">
        <f>IF([1]Aug08!$M$57&gt;0,[1]Aug08!$M$57," ")</f>
        <v xml:space="preserve"> </v>
      </c>
      <c r="T40" s="1" t="str">
        <f>IF(S40=" "," ",IF([1]Employee!$O$50="W1"," ",IF([1]Employee!$O$50="M1"," ",IF([1]Aug08!$V$57&gt;0,[1]Aug08!$V$57," "))))</f>
        <v xml:space="preserve"> </v>
      </c>
      <c r="U40" s="459" t="str">
        <f>IF(T40=" "," ",IF([1]Employee!$O$50="W1",[1]Aug08!$AK$57,[1]Aug08!$AE$57))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",IF([1]Employee!$O$50="W1"," ",[1]Aug08!$W$57-[1]Aug08!$W$42))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",IF([1]Aug08!$C$57=" "," ",[1]Aug08!$C$57))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IF([1]Employee!$D$54=" "," ",IF([1]Employee!$D$54="w"," ",IF([1]Aug08!$M$72=" "," ",IF([1]Aug08!$M$72&gt;(D8-0.01),D8," "))))</f>
        <v xml:space="preserve"> </v>
      </c>
      <c r="E41" s="62" t="str">
        <f>IF(D41=" "," ",IF([1]Aug08!$M$72&gt;=F8,E8,[1]Aug08!$M$72-D8))</f>
        <v xml:space="preserve"> </v>
      </c>
      <c r="F41" s="62" t="str">
        <f>IF(D41=" "," ",IF(E41&lt;E8," ",[1]Aug08!$M$72-F8))</f>
        <v xml:space="preserve"> </v>
      </c>
      <c r="G41" s="62" t="str">
        <f>IF(D41=" "," ",[1]Aug08!$O$72+[1]Aug08!$T$72)</f>
        <v xml:space="preserve"> </v>
      </c>
      <c r="H41" s="453" t="str">
        <f>IF(D41=" "," ",[1]Aug08!$O$72)</f>
        <v xml:space="preserve"> </v>
      </c>
      <c r="I41" s="453"/>
      <c r="J41" s="463"/>
      <c r="K41" s="62" t="str">
        <f>IF([1]Aug08!$G$72="SSP",[1]Aug08!$H$72," ")</f>
        <v xml:space="preserve"> </v>
      </c>
      <c r="L41" s="62" t="str">
        <f>IF([1]Aug08!$G$72="SMP",[1]Aug08!$H$72," ")</f>
        <v xml:space="preserve"> </v>
      </c>
      <c r="M41" s="453" t="str">
        <f>IF([1]Aug08!$G$72="SPP",[1]Aug08!$H$72," ")</f>
        <v xml:space="preserve"> </v>
      </c>
      <c r="N41" s="453"/>
      <c r="O41" s="62" t="str">
        <f>IF([1]Aug08!$G$72="SAP",[1]Aug08!$H$72," ")</f>
        <v xml:space="preserve"> </v>
      </c>
      <c r="P41" s="463"/>
      <c r="Q41" s="62" t="str">
        <f>IF([1]Aug08!$P$72=0," ",[1]Aug08!$P$72)</f>
        <v xml:space="preserve"> </v>
      </c>
      <c r="R41" s="463"/>
      <c r="S41" s="62" t="str">
        <f>IF([1]Aug08!$M$72&gt;0,[1]Aug08!$M$72," ")</f>
        <v xml:space="preserve"> </v>
      </c>
      <c r="T41" s="62" t="str">
        <f>IF(S41=" "," ",IF([1]Employee!$O$50="W1"," ",IF([1]Employee!$O$50="M1"," ",IF([1]Aug08!$V$72&gt;0,[1]Aug08!$V$72," "))))</f>
        <v xml:space="preserve"> </v>
      </c>
      <c r="U41" s="453" t="str">
        <f>IF(T41=" "," ",IF([1]Employee!$O$50="M1",[1]Aug08!$AK$72,[1]Aug08!$AE$72))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",IF([1]Employee!$O$50="M1"," ",[1]Aug08!$W$72-[1]Jul08!$W$72))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",IF([1]Aug08!$C$72=" "," ",[1]Aug08!$C$72))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IF([1]Employee!$D$54=" "," ",IF([1]Employee!$D$54="m"," ",IF([1]Sep08!$M$12=" "," ",IF([1]Sep08!$M$12&gt;(D7-0.01),D7," "))))</f>
        <v xml:space="preserve"> </v>
      </c>
      <c r="E42" s="1" t="str">
        <f>IF(D42=" "," ",IF([1]Sep08!$M$12&gt;=F7,E7,[1]Sep08!$M$12-D7))</f>
        <v xml:space="preserve"> </v>
      </c>
      <c r="F42" s="1" t="str">
        <f>IF(D42=" "," ",IF(E42&lt;E7," ",[1]Sep08!$M$12-F7))</f>
        <v xml:space="preserve"> </v>
      </c>
      <c r="G42" s="1" t="str">
        <f>IF(D42=" "," ",[1]Sep08!$O$12+[1]Sep08!$T$12)</f>
        <v xml:space="preserve"> </v>
      </c>
      <c r="H42" s="459" t="str">
        <f>IF(D42=" "," ",[1]Sep08!$O$12)</f>
        <v xml:space="preserve"> </v>
      </c>
      <c r="I42" s="459"/>
      <c r="J42" s="463"/>
      <c r="K42" s="1" t="str">
        <f>IF([1]Sep08!$G$12="SSP",[1]Sep08!$H$12," ")</f>
        <v xml:space="preserve"> </v>
      </c>
      <c r="L42" s="1" t="str">
        <f>IF([1]Sep08!$G$12="SMP",[1]Sep08!$H$12," ")</f>
        <v xml:space="preserve"> </v>
      </c>
      <c r="M42" s="459" t="str">
        <f>IF([1]Sep08!$G$12="SPP",[1]Sep08!$H$12," ")</f>
        <v xml:space="preserve"> </v>
      </c>
      <c r="N42" s="459"/>
      <c r="O42" s="1" t="str">
        <f>IF([1]Sep08!$G$12="SAP",[1]Sep08!$H$12," ")</f>
        <v xml:space="preserve"> </v>
      </c>
      <c r="P42" s="463"/>
      <c r="Q42" s="1" t="str">
        <f>IF([1]Sep08!$P$12=0," ",[1]Sep08!$P$12)</f>
        <v xml:space="preserve"> </v>
      </c>
      <c r="R42" s="463"/>
      <c r="S42" s="1" t="str">
        <f>IF([1]Sep08!$M$12&gt;0,[1]Sep08!$M$12," ")</f>
        <v xml:space="preserve"> </v>
      </c>
      <c r="T42" s="1" t="str">
        <f>IF(S42=" "," ",IF([1]Employee!$O$50="W1"," ",IF([1]Employee!$O$50="M1"," ",IF([1]Sep08!$V$12&gt;0,[1]Sep08!$V$12," "))))</f>
        <v xml:space="preserve"> </v>
      </c>
      <c r="U42" s="459" t="str">
        <f>IF(T42=" "," ",IF([1]Employee!$O$50="W1",[1]Sep08!$AK$12,[1]Sep08!$AE$12))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",IF([1]Employee!$O$50="W1"," ",[1]Sep08!$W$12-[1]Aug08!$W$57))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",IF([1]Sep08!$C$12=" "," ",[1]Sep08!$C$12))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IF([1]Employee!$D$54=" "," ",IF([1]Employee!$D$54="m"," ",IF([1]Sep08!$M$27=" "," ",IF([1]Sep08!$M$27&gt;(D7-0.01),D7," "))))</f>
        <v xml:space="preserve"> </v>
      </c>
      <c r="E43" s="1" t="str">
        <f>IF(D43=" "," ",IF([1]Sep08!$M$27&gt;=F7,E7,[1]Sep08!$M$27-D7))</f>
        <v xml:space="preserve"> </v>
      </c>
      <c r="F43" s="1" t="str">
        <f>IF(D43=" "," ",IF(E43&lt;E7," ",[1]Sep08!$M$27-F7))</f>
        <v xml:space="preserve"> </v>
      </c>
      <c r="G43" s="1" t="str">
        <f>IF(D43=" "," ",[1]Sep08!$O$27+[1]Sep08!$T$27)</f>
        <v xml:space="preserve"> </v>
      </c>
      <c r="H43" s="454" t="str">
        <f>IF(D43=" "," ",[1]Sep08!$O$27)</f>
        <v xml:space="preserve"> </v>
      </c>
      <c r="I43" s="454"/>
      <c r="J43" s="463"/>
      <c r="K43" s="4" t="str">
        <f>IF([1]Sep08!$G$27="SSP",[1]Sep08!$H$27," ")</f>
        <v xml:space="preserve"> </v>
      </c>
      <c r="L43" s="4" t="str">
        <f>IF([1]Sep08!$G$27="SMP",[1]Sep08!$H$27," ")</f>
        <v xml:space="preserve"> </v>
      </c>
      <c r="M43" s="459" t="str">
        <f>IF([1]Sep08!$G$27="SPP",[1]Sep08!$H$27," ")</f>
        <v xml:space="preserve"> </v>
      </c>
      <c r="N43" s="459"/>
      <c r="O43" s="4" t="str">
        <f>IF([1]Sep08!$G$27="SAP",[1]Sep08!$H$27," ")</f>
        <v xml:space="preserve"> </v>
      </c>
      <c r="P43" s="463"/>
      <c r="Q43" s="1" t="str">
        <f>IF([1]Sep08!$P$27=0," ",[1]Sep08!$P$27)</f>
        <v xml:space="preserve"> </v>
      </c>
      <c r="R43" s="463"/>
      <c r="S43" s="1" t="str">
        <f>IF([1]Sep08!$M$27&gt;0,[1]Sep08!$M$27," ")</f>
        <v xml:space="preserve"> </v>
      </c>
      <c r="T43" s="1" t="str">
        <f>IF(S43=" "," ",IF([1]Employee!$O$50="W1"," ",IF([1]Employee!$O$50="M1"," ",IF([1]Sep08!$V$27&gt;0,[1]Sep08!$V$27," "))))</f>
        <v xml:space="preserve"> </v>
      </c>
      <c r="U43" s="459" t="str">
        <f>IF(T43=" "," ",IF([1]Employee!$O$50="W1",[1]Sep08!$AK$27,[1]Sep08!$AE$27))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",IF([1]Employee!$O$50="W1"," ",[1]Sep08!$W$27-[1]Sep08!$W$12))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",IF([1]Sep08!$C$27=" "," ",[1]Sep08!$C$27))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IF([1]Employee!$D$54=" "," ",IF([1]Employee!$D$54="m"," ",IF([1]Sep08!$M$42=" "," ",IF([1]Sep08!$M$42&gt;(D7-0.01),D7," "))))</f>
        <v xml:space="preserve"> </v>
      </c>
      <c r="E44" s="1" t="str">
        <f>IF(D44=" "," ",IF([1]Sep08!$M$42&gt;=F7,E7,[1]Sep08!$M$42-D7))</f>
        <v xml:space="preserve"> </v>
      </c>
      <c r="F44" s="1" t="str">
        <f>IF(D44=" "," ",IF(E44&lt;E7," ",[1]Sep08!$M$42-F7))</f>
        <v xml:space="preserve"> </v>
      </c>
      <c r="G44" s="1" t="str">
        <f>IF(D44=" "," ",[1]Sep08!$O$42+[1]Sep08!$T$42)</f>
        <v xml:space="preserve"> </v>
      </c>
      <c r="H44" s="454" t="str">
        <f>IF(D44=" "," ",[1]Sep08!$O$42)</f>
        <v xml:space="preserve"> </v>
      </c>
      <c r="I44" s="454"/>
      <c r="J44" s="463"/>
      <c r="K44" s="4" t="str">
        <f>IF([1]Sep08!$G$42="SSP",[1]Sep08!$H$42," ")</f>
        <v xml:space="preserve"> </v>
      </c>
      <c r="L44" s="4" t="str">
        <f>IF([1]Sep08!$G$42="SMP",[1]Sep08!$H$42," ")</f>
        <v xml:space="preserve"> </v>
      </c>
      <c r="M44" s="459" t="str">
        <f>IF([1]Sep08!$G$42="SPP",[1]Sep08!$H$42," ")</f>
        <v xml:space="preserve"> </v>
      </c>
      <c r="N44" s="459"/>
      <c r="O44" s="4" t="str">
        <f>IF([1]Sep08!$G$42="SAP",[1]Sep08!$H$42," ")</f>
        <v xml:space="preserve"> </v>
      </c>
      <c r="P44" s="463"/>
      <c r="Q44" s="1" t="str">
        <f>IF([1]Sep08!$P$42=0," ",[1]Sep08!$P$42)</f>
        <v xml:space="preserve"> </v>
      </c>
      <c r="R44" s="463"/>
      <c r="S44" s="1" t="str">
        <f>IF([1]Sep08!$M$42&gt;0,[1]Sep08!$M$42," ")</f>
        <v xml:space="preserve"> </v>
      </c>
      <c r="T44" s="1" t="str">
        <f>IF(S44=" "," ",IF([1]Employee!$O$50="W1"," ",IF([1]Employee!$O$50="M1"," ",IF([1]Sep08!$V$42&gt;0,[1]Sep08!$V$42," "))))</f>
        <v xml:space="preserve"> </v>
      </c>
      <c r="U44" s="459" t="str">
        <f>IF(T44=" "," ",IF([1]Employee!$O$50="W1",[1]Sep08!$AK$42,[1]Sep08!$AE$42))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",IF([1]Employee!$O$50="W1"," ",[1]Sep08!$W$42-[1]Sep08!$W$27))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",IF([1]Sep08!$C$42=" "," ",[1]Sep08!$C$42))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IF([1]Employee!$D$54=" "," ",IF([1]Employee!$D$54="m"," ",IF([1]Sep08!$M$57=" "," ",IF([1]Sep08!$M$57&gt;(D7-0.01),D7," "))))</f>
        <v xml:space="preserve"> </v>
      </c>
      <c r="E45" s="1" t="str">
        <f>IF(D45=" "," ",IF([1]Sep08!$M$57&gt;=F7,E7,[1]Sep08!$M$57-D7))</f>
        <v xml:space="preserve"> </v>
      </c>
      <c r="F45" s="1" t="str">
        <f>IF(D45=" "," ",IF(E45&lt;E7," ",[1]Sep08!$M$57-F7))</f>
        <v xml:space="preserve"> </v>
      </c>
      <c r="G45" s="1" t="str">
        <f>IF(D45=" "," ",[1]Sep08!$O$57+[1]Sep08!$T$57)</f>
        <v xml:space="preserve"> </v>
      </c>
      <c r="H45" s="454" t="str">
        <f>IF(D45=" "," ",[1]Sep08!$O$57)</f>
        <v xml:space="preserve"> </v>
      </c>
      <c r="I45" s="454"/>
      <c r="J45" s="463"/>
      <c r="K45" s="4" t="str">
        <f>IF([1]Sep08!$G$57="SSP",[1]Sep08!$H$57," ")</f>
        <v xml:space="preserve"> </v>
      </c>
      <c r="L45" s="4" t="str">
        <f>IF([1]Sep08!$G$57="SMP",[1]Sep08!$H$57," ")</f>
        <v xml:space="preserve"> </v>
      </c>
      <c r="M45" s="459" t="str">
        <f>IF([1]Sep08!$G$57="SPP",[1]Sep08!$H$57," ")</f>
        <v xml:space="preserve"> </v>
      </c>
      <c r="N45" s="459"/>
      <c r="O45" s="4" t="str">
        <f>IF([1]Sep08!$G$57="SAP",[1]Sep08!$H$57," ")</f>
        <v xml:space="preserve"> </v>
      </c>
      <c r="P45" s="463"/>
      <c r="Q45" s="1" t="str">
        <f>IF([1]Sep08!$P$57=0," ",[1]Sep08!$P$57)</f>
        <v xml:space="preserve"> </v>
      </c>
      <c r="R45" s="463"/>
      <c r="S45" s="1" t="str">
        <f>IF([1]Sep08!$M$57&gt;0,[1]Sep08!$M$57," ")</f>
        <v xml:space="preserve"> </v>
      </c>
      <c r="T45" s="1" t="str">
        <f>IF(S45=" "," ",IF([1]Employee!$O$50="W1"," ",IF([1]Employee!$O$50="M1"," ",IF([1]Sep08!$V$57&gt;0,[1]Sep08!$V$57," "))))</f>
        <v xml:space="preserve"> </v>
      </c>
      <c r="U45" s="459" t="str">
        <f>IF(T45=" "," ",IF([1]Employee!$O$50="W1",[1]Sep08!$AK$57,[1]Sep08!$AE$57))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",IF([1]Employee!$O$50="W1"," ",[1]Sep08!$W$57-[1]Sep08!$W$42))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",IF([1]Sep08!$C$57=" "," ",[1]Sep08!$C$57))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IF([1]Employee!$D$54=" "," ",IF([1]Employee!$D$54="m"," ",IF([1]Sep08!$M$72=" "," ",IF([1]Sep08!$M$72&gt;(D7-0.01),D7," "))))</f>
        <v xml:space="preserve"> </v>
      </c>
      <c r="E46" s="1" t="str">
        <f>IF(D46=" "," ",IF([1]Sep08!$M$72&gt;=F7,E7,[1]Sep08!$M$72-D7))</f>
        <v xml:space="preserve"> </v>
      </c>
      <c r="F46" s="1" t="str">
        <f>IF(D46=" "," ",IF(E46&lt;E7," ",[1]Sep08!$M$72-F7))</f>
        <v xml:space="preserve"> </v>
      </c>
      <c r="G46" s="1" t="str">
        <f>IF(D46=" "," ",[1]Sep08!$O$72+[1]Sep08!$T$72)</f>
        <v xml:space="preserve"> </v>
      </c>
      <c r="H46" s="454" t="str">
        <f>IF(D46=" "," ",[1]Sep08!$O$72)</f>
        <v xml:space="preserve"> </v>
      </c>
      <c r="I46" s="454"/>
      <c r="J46" s="463"/>
      <c r="K46" s="4" t="str">
        <f>IF([1]Sep08!$G$72="SSP",[1]Sep08!$H$72," ")</f>
        <v xml:space="preserve"> </v>
      </c>
      <c r="L46" s="4" t="str">
        <f>IF([1]Sep08!$G$72="SMP",[1]Sep08!$H$72," ")</f>
        <v xml:space="preserve"> </v>
      </c>
      <c r="M46" s="459" t="str">
        <f>IF([1]Sep08!$G$72="SPP",[1]Sep08!$H$72," ")</f>
        <v xml:space="preserve"> </v>
      </c>
      <c r="N46" s="459"/>
      <c r="O46" s="4" t="str">
        <f>IF([1]Sep08!$G$72="SAP",[1]Sep08!$H$72," ")</f>
        <v xml:space="preserve"> </v>
      </c>
      <c r="P46" s="463"/>
      <c r="Q46" s="1" t="str">
        <f>IF([1]Sep08!$P$72=0," ",[1]Sep08!$P$72)</f>
        <v xml:space="preserve"> </v>
      </c>
      <c r="R46" s="463"/>
      <c r="S46" s="1" t="str">
        <f>IF([1]Sep08!$M$72&gt;0,[1]Sep08!$M$72," ")</f>
        <v xml:space="preserve"> </v>
      </c>
      <c r="T46" s="1" t="str">
        <f>IF(S46=" "," ",IF([1]Employee!$O$50="W1"," ",IF([1]Employee!$O$50="M1"," ",IF([1]Sep08!$V$72&gt;0,[1]Sep08!$V$72," "))))</f>
        <v xml:space="preserve"> </v>
      </c>
      <c r="U46" s="459" t="str">
        <f>IF(T46=" "," ",IF([1]Employee!$O$50="W1",[1]Sep08!$AK$72,[1]Sep08!$AE$72))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",IF([1]Employee!$O$50="W1"," ",[1]Sep08!$W$72-[1]Sep08!$W$57))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",IF([1]Sep08!$C$72=" "," ",[1]Sep08!$C$72))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IF([1]Employee!$D$54=" "," ",IF([1]Employee!$D$54="w"," ",IF([1]Sep08!$M$87=" "," ",IF([1]Sep08!$M$87&gt;(D8-0.01),D8," "))))</f>
        <v xml:space="preserve"> </v>
      </c>
      <c r="E47" s="62" t="str">
        <f>IF(D47=" "," ",IF([1]Sep08!$M$87&gt;=F8,E8,[1]Sep08!$M$87-D8))</f>
        <v xml:space="preserve"> </v>
      </c>
      <c r="F47" s="62" t="str">
        <f>IF(D47=" "," ",IF(E47&lt;E8," ",[1]Sep08!$M$87-F8))</f>
        <v xml:space="preserve"> </v>
      </c>
      <c r="G47" s="62" t="str">
        <f>IF(D47=" "," ",[1]Sep08!$O$87+[1]Sep08!$T$87)</f>
        <v xml:space="preserve"> </v>
      </c>
      <c r="H47" s="453" t="str">
        <f>IF(D47=" "," ",[1]Sep08!$O$87)</f>
        <v xml:space="preserve"> </v>
      </c>
      <c r="I47" s="453"/>
      <c r="J47" s="463"/>
      <c r="K47" s="62" t="str">
        <f>IF([1]Sep08!$G$87="SSP",[1]Sep08!$H$87," ")</f>
        <v xml:space="preserve"> </v>
      </c>
      <c r="L47" s="62" t="str">
        <f>IF([1]Sep08!$G$87="SMP",[1]Sep08!$H$87," ")</f>
        <v xml:space="preserve"> </v>
      </c>
      <c r="M47" s="453" t="str">
        <f>IF([1]Sep08!$G$87="SPP",[1]Sep08!$H$87," ")</f>
        <v xml:space="preserve"> </v>
      </c>
      <c r="N47" s="453"/>
      <c r="O47" s="62" t="str">
        <f>IF([1]Sep08!$G$87="SAP",[1]Sep08!$H$87," ")</f>
        <v xml:space="preserve"> </v>
      </c>
      <c r="P47" s="463"/>
      <c r="Q47" s="62" t="str">
        <f>IF([1]Sep08!$P$87=0," ",[1]Sep08!$P$87)</f>
        <v xml:space="preserve"> </v>
      </c>
      <c r="R47" s="463"/>
      <c r="S47" s="62" t="str">
        <f>IF([1]Sep08!$M$87&gt;0,[1]Sep08!$M$87," ")</f>
        <v xml:space="preserve"> </v>
      </c>
      <c r="T47" s="62" t="str">
        <f>IF(S47=" "," ",IF([1]Employee!$O$50="W1"," ",IF([1]Employee!$O$50="M1"," ",IF([1]Sep08!$V$87&gt;0,[1]Sep08!$V$87," "))))</f>
        <v xml:space="preserve"> </v>
      </c>
      <c r="U47" s="453" t="str">
        <f>IF(T47=" "," ",IF([1]Employee!$O$50="M1",[1]Sep08!$AK$87,[1]Sep08!$AE$87))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",IF([1]Employee!$O$50="M1"," ",[1]Sep08!$W$87-[1]Aug08!$W$72))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",IF([1]Sep08!$C$87=" "," ",[1]Sep08!$C$87))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IF([1]Employee!$D$54=" "," ",IF([1]Employee!$D$54="m"," ",IF([1]Oct08!$M$12=" "," ",IF([1]Oct08!$M$12&gt;(D7-0.01),D7," "))))</f>
        <v xml:space="preserve"> </v>
      </c>
      <c r="E48" s="1" t="str">
        <f>IF(D48=" "," ",IF([1]Oct08!$M$12&gt;=F7,E7,[1]Oct08!$M$12-D7))</f>
        <v xml:space="preserve"> </v>
      </c>
      <c r="F48" s="1" t="str">
        <f>IF(D48=" "," ",IF(E48&lt;E7," ",[1]Oct08!$M$12-F7))</f>
        <v xml:space="preserve"> </v>
      </c>
      <c r="G48" s="1" t="str">
        <f>IF(D48=" "," ",[1]Oct08!$O$12+[1]Oct08!$T$12)</f>
        <v xml:space="preserve"> </v>
      </c>
      <c r="H48" s="482" t="str">
        <f>IF(D48=" "," ",[1]Oct08!$O$12)</f>
        <v xml:space="preserve"> </v>
      </c>
      <c r="I48" s="482"/>
      <c r="J48" s="463"/>
      <c r="K48" s="4" t="str">
        <f>IF([1]Oct08!$G$12="SSP",[1]Oct08!$H$12," ")</f>
        <v xml:space="preserve"> </v>
      </c>
      <c r="L48" s="4" t="str">
        <f>IF([1]Oct08!$G$12="SMP",[1]Oct08!$H$12," ")</f>
        <v xml:space="preserve"> </v>
      </c>
      <c r="M48" s="459" t="str">
        <f>IF([1]Oct08!$G$12="SPP",[1]Oct08!$H$12," ")</f>
        <v xml:space="preserve"> </v>
      </c>
      <c r="N48" s="459"/>
      <c r="O48" s="4" t="str">
        <f>IF([1]Oct08!$G$12="SAP",[1]Oct08!$H$12," ")</f>
        <v xml:space="preserve"> </v>
      </c>
      <c r="P48" s="463"/>
      <c r="Q48" s="1" t="str">
        <f>IF([1]Oct08!$P$12=0," ",[1]Oct08!$P$12)</f>
        <v xml:space="preserve"> </v>
      </c>
      <c r="R48" s="463"/>
      <c r="S48" s="1" t="str">
        <f>IF([1]Oct08!$M$12&gt;0,[1]Oct08!$M$12," ")</f>
        <v xml:space="preserve"> </v>
      </c>
      <c r="T48" s="1" t="str">
        <f>IF(S48=" "," ",IF([1]Employee!$O$50="W1"," ",IF([1]Employee!$O$50="M1"," ",IF([1]Oct08!$V$12&gt;0,[1]Oct08!$V$12," "))))</f>
        <v xml:space="preserve"> </v>
      </c>
      <c r="U48" s="482" t="str">
        <f>IF(T48=" "," ",IF([1]Employee!$O$50="W1",[1]Oct08!$AK$12,[1]Oct08!$AE$12))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",IF([1]Employee!$O$50="W1"," ",[1]Oct08!$W$12-[1]Sep08!$W$72))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",IF([1]Oct08!$C$12=" "," ",[1]Oct08!$C$12))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IF([1]Employee!$D$54=" "," ",IF([1]Employee!$D$54="m"," ",IF([1]Oct08!$M$27=" "," ",IF([1]Oct08!$M$27&gt;(D7-0.01),D7," "))))</f>
        <v xml:space="preserve"> </v>
      </c>
      <c r="E49" s="1" t="str">
        <f>IF(D49=" "," ",IF([1]Oct08!$M$27&gt;=F7,E7,[1]Oct08!$M$27-D7))</f>
        <v xml:space="preserve"> </v>
      </c>
      <c r="F49" s="1" t="str">
        <f>IF(D49=" "," ",IF(E49&lt;E7," ",[1]Oct08!$M$27-F7))</f>
        <v xml:space="preserve"> </v>
      </c>
      <c r="G49" s="1" t="str">
        <f>IF(D49=" "," ",[1]Oct08!$O$27+[1]Oct08!$T$27)</f>
        <v xml:space="preserve"> </v>
      </c>
      <c r="H49" s="454" t="str">
        <f>IF(D49=" "," ",[1]Oct08!$O$27)</f>
        <v xml:space="preserve"> </v>
      </c>
      <c r="I49" s="454"/>
      <c r="J49" s="463"/>
      <c r="K49" s="4" t="str">
        <f>IF([1]Oct08!$G$27="SSP",[1]Oct08!$H$27," ")</f>
        <v xml:space="preserve"> </v>
      </c>
      <c r="L49" s="4" t="str">
        <f>IF([1]Oct08!$G$27="SMP",[1]Oct08!$H$27," ")</f>
        <v xml:space="preserve"> </v>
      </c>
      <c r="M49" s="459" t="str">
        <f>IF([1]Oct08!$G$27="SPP",[1]Oct08!$H$27," ")</f>
        <v xml:space="preserve"> </v>
      </c>
      <c r="N49" s="459"/>
      <c r="O49" s="4" t="str">
        <f>IF([1]Oct08!$G$27="SAP",[1]Oct08!$H$27," ")</f>
        <v xml:space="preserve"> </v>
      </c>
      <c r="P49" s="463"/>
      <c r="Q49" s="1" t="str">
        <f>IF([1]Oct08!$P$27=0," ",[1]Oct08!$P$27)</f>
        <v xml:space="preserve"> </v>
      </c>
      <c r="R49" s="463"/>
      <c r="S49" s="1" t="str">
        <f>IF([1]Oct08!$M$27&gt;0,[1]Oct08!$M$27," ")</f>
        <v xml:space="preserve"> </v>
      </c>
      <c r="T49" s="1" t="str">
        <f>IF(S49=" "," ",IF([1]Employee!$O$50="W1"," ",IF([1]Employee!$O$50="M1"," ",IF([1]Oct08!$V$27&gt;0,[1]Oct08!$V$27," "))))</f>
        <v xml:space="preserve"> </v>
      </c>
      <c r="U49" s="459" t="str">
        <f>IF(T49=" "," ",IF([1]Employee!$O$50="W1",[1]Oct08!$AK$27,[1]Oct08!$AE$27))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",IF([1]Employee!$O$50="W1"," ",[1]Oct08!$W$27-[1]Oct08!$W$12))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",IF([1]Oct08!$C$27=" "," ",[1]Oct08!$C$27))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IF([1]Employee!$D$54=" "," ",IF([1]Employee!$D$54="m"," ",IF([1]Oct08!$M$42=" "," ",IF([1]Oct08!$M$42&gt;(D7-0.01),D7," "))))</f>
        <v xml:space="preserve"> </v>
      </c>
      <c r="E50" s="1" t="str">
        <f>IF(D50=" "," ",IF([1]Oct08!$M$42&gt;=F7,E7,[1]Oct08!$M$42-D7))</f>
        <v xml:space="preserve"> </v>
      </c>
      <c r="F50" s="1" t="str">
        <f>IF(D50=" "," ",IF(E50&lt;E7," ",[1]Oct08!$M$42-F7))</f>
        <v xml:space="preserve"> </v>
      </c>
      <c r="G50" s="1" t="str">
        <f>IF(D50=" "," ",[1]Oct08!$O$42+[1]Oct08!$T$42)</f>
        <v xml:space="preserve"> </v>
      </c>
      <c r="H50" s="454" t="str">
        <f>IF(D50=" "," ",[1]Oct08!$O$42)</f>
        <v xml:space="preserve"> </v>
      </c>
      <c r="I50" s="454"/>
      <c r="J50" s="463"/>
      <c r="K50" s="4" t="str">
        <f>IF([1]Oct08!$G$42="SSP",[1]Oct08!$H$42," ")</f>
        <v xml:space="preserve"> </v>
      </c>
      <c r="L50" s="4" t="str">
        <f>IF([1]Oct08!$G$42="SMP",[1]Oct08!$H$42," ")</f>
        <v xml:space="preserve"> </v>
      </c>
      <c r="M50" s="459" t="str">
        <f>IF([1]Oct08!$G$42="SPP",[1]Oct08!$H$42," ")</f>
        <v xml:space="preserve"> </v>
      </c>
      <c r="N50" s="459"/>
      <c r="O50" s="4" t="str">
        <f>IF([1]Oct08!$G$42="SAP",[1]Oct08!$H$42," ")</f>
        <v xml:space="preserve"> </v>
      </c>
      <c r="P50" s="463"/>
      <c r="Q50" s="1" t="str">
        <f>IF([1]Oct08!$P$42=0," ",[1]Oct08!$P$42)</f>
        <v xml:space="preserve"> </v>
      </c>
      <c r="R50" s="463"/>
      <c r="S50" s="1" t="str">
        <f>IF([1]Oct08!$M$42&gt;0,[1]Oct08!$M$42," ")</f>
        <v xml:space="preserve"> </v>
      </c>
      <c r="T50" s="1" t="str">
        <f>IF(S50=" "," ",IF([1]Employee!$O$50="W1"," ",IF([1]Employee!$O$50="M1"," ",IF([1]Oct08!$V$42&gt;0,[1]Oct08!$V$42," "))))</f>
        <v xml:space="preserve"> </v>
      </c>
      <c r="U50" s="459" t="str">
        <f>IF(T50=" "," ",IF([1]Employee!$O$50="W1",[1]Oct08!$AK$42,[1]Oct08!$AE$42))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",IF([1]Employee!$O$50="W1"," ",[1]Oct08!$W$42-[1]Oct08!$W$27))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",IF([1]Oct08!$C$42=" "," ",[1]Oct08!$C$42))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IF([1]Employee!$D$54=" "," ",IF([1]Employee!$D$54="m"," ",IF([1]Oct08!$M$57=" "," ",IF([1]Oct08!$M$57&gt;(D7-0.01),D7," "))))</f>
        <v xml:space="preserve"> </v>
      </c>
      <c r="E51" s="1" t="str">
        <f>IF(D51=" "," ",IF([1]Oct08!$M$57&gt;=F7,E7,[1]Oct08!$M$57-D7))</f>
        <v xml:space="preserve"> </v>
      </c>
      <c r="F51" s="1" t="str">
        <f>IF(D51=" "," ",IF(E51&lt;E7," ",[1]Oct08!$M$57-F7))</f>
        <v xml:space="preserve"> </v>
      </c>
      <c r="G51" s="1" t="str">
        <f>IF(D51=" "," ",[1]Oct08!$O$57+[1]Oct08!$T$57)</f>
        <v xml:space="preserve"> </v>
      </c>
      <c r="H51" s="454" t="str">
        <f>IF(D51=" "," ",[1]Oct08!$O$57)</f>
        <v xml:space="preserve"> </v>
      </c>
      <c r="I51" s="454"/>
      <c r="J51" s="463"/>
      <c r="K51" s="4" t="str">
        <f>IF([1]Oct08!$G$57="SSP",[1]Oct08!$H$57," ")</f>
        <v xml:space="preserve"> </v>
      </c>
      <c r="L51" s="4" t="str">
        <f>IF([1]Oct08!$G$57="SMP",[1]Oct08!$H$57," ")</f>
        <v xml:space="preserve"> </v>
      </c>
      <c r="M51" s="459" t="str">
        <f>IF([1]Oct08!$G$57="SPP",[1]Oct08!$H$57," ")</f>
        <v xml:space="preserve"> </v>
      </c>
      <c r="N51" s="459"/>
      <c r="O51" s="4" t="str">
        <f>IF([1]Oct08!$G$57="SAP",[1]Oct08!$H$57," ")</f>
        <v xml:space="preserve"> </v>
      </c>
      <c r="P51" s="463"/>
      <c r="Q51" s="1" t="str">
        <f>IF([1]Oct08!$P$57=0," ",[1]Oct08!$P$57)</f>
        <v xml:space="preserve"> </v>
      </c>
      <c r="R51" s="463"/>
      <c r="S51" s="1" t="str">
        <f>IF([1]Oct08!$M$57&gt;0,[1]Oct08!$M$57," ")</f>
        <v xml:space="preserve"> </v>
      </c>
      <c r="T51" s="1" t="str">
        <f>IF(S51=" "," ",IF([1]Employee!$O$50="W1"," ",IF([1]Employee!$O$50="M1"," ",IF([1]Oct08!$V$57&gt;0,[1]Oct08!$V$57," "))))</f>
        <v xml:space="preserve"> </v>
      </c>
      <c r="U51" s="459" t="str">
        <f>IF(T51=" "," ",IF([1]Employee!$O$50="W1",[1]Oct08!$AK$57,[1]Oct08!$AE$57))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",IF([1]Employee!$O$50="W1"," ",[1]Oct08!$W$57-[1]Oct08!$W$42))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",IF([1]Oct08!$C$57=" "," ",[1]Oct08!$C$57))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IF([1]Employee!$D$54=" "," ",IF([1]Employee!$D$54="w"," ",IF([1]Oct08!$M$72=" "," ",IF([1]Oct08!$M$72&gt;(D8-0.01),D8," "))))</f>
        <v xml:space="preserve"> </v>
      </c>
      <c r="E52" s="62" t="str">
        <f>IF(D52=" "," ",IF([1]Oct08!$M$72&gt;=F8,E8,[1]Oct08!$M$72-D8))</f>
        <v xml:space="preserve"> </v>
      </c>
      <c r="F52" s="62" t="str">
        <f>IF(D52=" "," ",IF(E52&lt;E8," ",[1]Oct08!$M$72-F8))</f>
        <v xml:space="preserve"> </v>
      </c>
      <c r="G52" s="62" t="str">
        <f>IF(D52=" "," ",[1]Oct08!$O$72+[1]Oct08!$T$72)</f>
        <v xml:space="preserve"> </v>
      </c>
      <c r="H52" s="453" t="str">
        <f>IF(D52=" "," ",[1]Oct08!$O$72)</f>
        <v xml:space="preserve"> </v>
      </c>
      <c r="I52" s="453"/>
      <c r="J52" s="463"/>
      <c r="K52" s="62" t="str">
        <f>IF([1]Oct08!$G$72="SSP",[1]Oct08!$H$72," ")</f>
        <v xml:space="preserve"> </v>
      </c>
      <c r="L52" s="62" t="str">
        <f>IF([1]Oct08!$G$72="SMP",[1]Oct08!$H$72," ")</f>
        <v xml:space="preserve"> </v>
      </c>
      <c r="M52" s="453" t="str">
        <f>IF([1]Oct08!$G$72="SPP",[1]Oct08!$H$72," ")</f>
        <v xml:space="preserve"> </v>
      </c>
      <c r="N52" s="453"/>
      <c r="O52" s="62" t="str">
        <f>IF([1]Oct08!$G$72="SAP",[1]Oct08!$H$72," ")</f>
        <v xml:space="preserve"> </v>
      </c>
      <c r="P52" s="463"/>
      <c r="Q52" s="62" t="str">
        <f>IF([1]Oct08!$P$72=0," ",[1]Oct08!$P$72)</f>
        <v xml:space="preserve"> </v>
      </c>
      <c r="R52" s="463"/>
      <c r="S52" s="62" t="str">
        <f>IF([1]Oct08!$M$72&gt;0,[1]Oct08!$M$72," ")</f>
        <v xml:space="preserve"> </v>
      </c>
      <c r="T52" s="62" t="str">
        <f>IF(S52=" "," ",IF([1]Employee!$O$50="W1"," ",IF([1]Employee!$O$50="M1"," ",IF([1]Oct08!$V$72&gt;0,[1]Oct08!$V$72," "))))</f>
        <v xml:space="preserve"> </v>
      </c>
      <c r="U52" s="453" t="str">
        <f>IF(T52=" "," ",IF([1]Employee!$O$50="M1",[1]Oct08!$AK$72,[1]Oct08!$AE$72))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",IF([1]Employee!$O$50="M1"," ",[1]Oct08!$W$72-[1]Sep08!$W$87))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",IF([1]Oct08!$C$72=" "," ",[1]Oct08!$C$72))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IF([1]Employee!$D$54=" "," ",IF([1]Employee!$D$54="m"," ",IF([1]Nov08!$M$12=" "," ",IF([1]Nov08!$M$12&gt;(D7-0.01),D7," "))))</f>
        <v xml:space="preserve"> </v>
      </c>
      <c r="E53" s="1" t="str">
        <f>IF(D53=" "," ",IF([1]Nov08!$M$12&gt;=F7,E7,[1]Nov08!$M$12-D7))</f>
        <v xml:space="preserve"> </v>
      </c>
      <c r="F53" s="1" t="str">
        <f>IF(D53=" "," ",IF(E53&lt;E7," ",[1]Nov08!$M$12-F7))</f>
        <v xml:space="preserve"> </v>
      </c>
      <c r="G53" s="1" t="str">
        <f>IF(D53=" "," ",[1]Nov08!$O$12+[1]Nov08!$T$12)</f>
        <v xml:space="preserve"> </v>
      </c>
      <c r="H53" s="459" t="str">
        <f>IF(D53=" "," ",[1]Nov08!$O$12)</f>
        <v xml:space="preserve"> </v>
      </c>
      <c r="I53" s="459"/>
      <c r="J53" s="463"/>
      <c r="K53" s="1" t="str">
        <f>IF([1]Nov08!$G$12="SSP",[1]Nov08!$H$12," ")</f>
        <v xml:space="preserve"> </v>
      </c>
      <c r="L53" s="1" t="str">
        <f>IF([1]Nov08!$G$12="SMP",[1]Nov08!$H$12," ")</f>
        <v xml:space="preserve"> </v>
      </c>
      <c r="M53" s="459" t="str">
        <f>IF([1]Nov08!$G$12="SPP",[1]Nov08!$H$12," ")</f>
        <v xml:space="preserve"> </v>
      </c>
      <c r="N53" s="459"/>
      <c r="O53" s="1" t="str">
        <f>IF([1]Nov08!$G$12="SAP",[1]Nov08!$H$12," ")</f>
        <v xml:space="preserve"> </v>
      </c>
      <c r="P53" s="463"/>
      <c r="Q53" s="1" t="str">
        <f>IF([1]Nov08!$P$12=0," ",[1]Nov08!$P$12)</f>
        <v xml:space="preserve"> </v>
      </c>
      <c r="R53" s="463"/>
      <c r="S53" s="1" t="str">
        <f>IF([1]Nov08!$M$12&gt;0,[1]Nov08!$M$12," ")</f>
        <v xml:space="preserve"> </v>
      </c>
      <c r="T53" s="1" t="str">
        <f>IF(S53=" "," ",IF([1]Employee!$O$50="W1"," ",IF([1]Employee!$O$50="M1"," ",IF([1]Nov08!$V$12&gt;0,[1]Nov08!$V$12," "))))</f>
        <v xml:space="preserve"> </v>
      </c>
      <c r="U53" s="459" t="str">
        <f>IF(T53=" "," ",IF([1]Employee!$O$50="W1",[1]Nov08!$AK$12,[1]Nov08!$AE$12))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",IF([1]Employee!$O$50="W1"," ",[1]Nov08!$W$12-[1]Oct08!$W$57))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",IF([1]Nov08!$C$12=" "," ",[1]Nov08!$C$12))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IF([1]Employee!$D$54=" "," ",IF([1]Employee!$D$54="m"," ",IF([1]Nov08!$M$27=" "," ",IF([1]Nov08!$M$27&gt;(D7-0.01),D7," "))))</f>
        <v xml:space="preserve"> </v>
      </c>
      <c r="E54" s="1" t="str">
        <f>IF(D54=" "," ",IF([1]Nov08!$M$27&gt;=F7,E7,[1]Nov08!$M$27-D7))</f>
        <v xml:space="preserve"> </v>
      </c>
      <c r="F54" s="1" t="str">
        <f>IF(D54=" "," ",IF(E54&lt;E7," ",[1]Nov08!$M$27-F7))</f>
        <v xml:space="preserve"> </v>
      </c>
      <c r="G54" s="1" t="str">
        <f>IF(D54=" "," ",[1]Nov08!$O$27+[1]Nov08!$T$27)</f>
        <v xml:space="preserve"> </v>
      </c>
      <c r="H54" s="454" t="str">
        <f>IF(D54=" "," ",[1]Nov08!$O$27)</f>
        <v xml:space="preserve"> </v>
      </c>
      <c r="I54" s="454"/>
      <c r="J54" s="463"/>
      <c r="K54" s="4" t="str">
        <f>IF([1]Nov08!$G$27="SSP",[1]Nov08!$H$27," ")</f>
        <v xml:space="preserve"> </v>
      </c>
      <c r="L54" s="4" t="str">
        <f>IF([1]Nov08!$G$27="SMP",[1]Nov08!$H$27," ")</f>
        <v xml:space="preserve"> </v>
      </c>
      <c r="M54" s="459" t="str">
        <f>IF([1]Nov08!$G$27="SPP",[1]Nov08!$H$27," ")</f>
        <v xml:space="preserve"> </v>
      </c>
      <c r="N54" s="459"/>
      <c r="O54" s="4" t="str">
        <f>IF([1]Nov08!$G$27="SAP",[1]Nov08!$H$27," ")</f>
        <v xml:space="preserve"> </v>
      </c>
      <c r="P54" s="463"/>
      <c r="Q54" s="1" t="str">
        <f>IF([1]Nov08!$P$27=0," ",[1]Nov08!$P$27)</f>
        <v xml:space="preserve"> </v>
      </c>
      <c r="R54" s="463"/>
      <c r="S54" s="1" t="str">
        <f>IF([1]Nov08!$M$27&gt;0,[1]Nov08!$M$27," ")</f>
        <v xml:space="preserve"> </v>
      </c>
      <c r="T54" s="1" t="str">
        <f>IF(S54=" "," ",IF([1]Employee!$O$50="W1"," ",IF([1]Employee!$O$50="M1"," ",IF([1]Nov08!$V$27&gt;0,[1]Nov08!$V$27," "))))</f>
        <v xml:space="preserve"> </v>
      </c>
      <c r="U54" s="459" t="str">
        <f>IF(T54=" "," ",IF([1]Employee!$O$50="W1",[1]Nov08!$AK$27,[1]Nov08!$AE$27))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",IF([1]Employee!$O$50="W1"," ",[1]Nov08!$W$27-[1]Nov08!$W$12))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",IF([1]Nov08!$C$27=" "," ",[1]Nov08!$C$27))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IF([1]Employee!$D$54=" "," ",IF([1]Employee!$D$54="m"," ",IF([1]Nov08!$M$42=" "," ",IF([1]Nov08!$M$42&gt;(D7-0.01),D7," "))))</f>
        <v xml:space="preserve"> </v>
      </c>
      <c r="E55" s="1" t="str">
        <f>IF(D55=" "," ",IF([1]Nov08!$M$42&gt;=F7,E7,[1]Nov08!$M$42-D7))</f>
        <v xml:space="preserve"> </v>
      </c>
      <c r="F55" s="1" t="str">
        <f>IF(D55=" "," ",IF(E55&lt;E7," ",[1]Nov08!$M$42-F7))</f>
        <v xml:space="preserve"> </v>
      </c>
      <c r="G55" s="1" t="str">
        <f>IF(D55=" "," ",[1]Nov08!$O$42+[1]Nov08!$T$42)</f>
        <v xml:space="preserve"> </v>
      </c>
      <c r="H55" s="454" t="str">
        <f>IF(D55=" "," ",[1]Nov08!$O$42)</f>
        <v xml:space="preserve"> </v>
      </c>
      <c r="I55" s="454"/>
      <c r="J55" s="463"/>
      <c r="K55" s="4" t="str">
        <f>IF([1]Nov08!$G$42="SSP",[1]Nov08!$H$42," ")</f>
        <v xml:space="preserve"> </v>
      </c>
      <c r="L55" s="4" t="str">
        <f>IF([1]Nov08!$G$42="SMP",[1]Nov08!$H$42," ")</f>
        <v xml:space="preserve"> </v>
      </c>
      <c r="M55" s="459" t="str">
        <f>IF([1]Nov08!$G$42="SPP",[1]Nov08!$H$42," ")</f>
        <v xml:space="preserve"> </v>
      </c>
      <c r="N55" s="459"/>
      <c r="O55" s="4" t="str">
        <f>IF([1]Nov08!$G$42="SAP",[1]Nov08!$H$42," ")</f>
        <v xml:space="preserve"> </v>
      </c>
      <c r="P55" s="463"/>
      <c r="Q55" s="1" t="str">
        <f>IF([1]Nov08!$P$42=0," ",[1]Nov08!$P$42)</f>
        <v xml:space="preserve"> </v>
      </c>
      <c r="R55" s="463"/>
      <c r="S55" s="1" t="str">
        <f>IF([1]Nov08!$M$42&gt;0,[1]Nov08!$M$42," ")</f>
        <v xml:space="preserve"> </v>
      </c>
      <c r="T55" s="1" t="str">
        <f>IF(S55=" "," ",IF([1]Employee!$O$50="W1"," ",IF([1]Employee!$O$50="M1"," ",IF([1]Nov08!$V$42&gt;0,[1]Nov08!$V$42," "))))</f>
        <v xml:space="preserve"> </v>
      </c>
      <c r="U55" s="459" t="str">
        <f>IF(T55=" "," ",IF([1]Employee!$O$50="W1",[1]Nov08!$AK$42,[1]Nov08!$AE$42))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",IF([1]Employee!$O$50="W1"," ",[1]Nov08!$W$42-[1]Nov08!$W$27))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",IF([1]Nov08!$C$42=" "," ",[1]Nov08!$C$42))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IF([1]Employee!$D$54=" "," ",IF([1]Employee!$D$54="m"," ",IF([1]Nov08!$M$57=" "," ",IF([1]Nov08!$M$57&gt;(D7-0.01),D7," "))))</f>
        <v xml:space="preserve"> </v>
      </c>
      <c r="E56" s="1" t="str">
        <f>IF(D56=" "," ",IF([1]Nov08!$M$57&gt;=F7,E7,[1]Nov08!$M$57-D7))</f>
        <v xml:space="preserve"> </v>
      </c>
      <c r="F56" s="1" t="str">
        <f>IF(D56=" "," ",IF(E56&lt;E7," ",[1]Nov08!$M$57-F7))</f>
        <v xml:space="preserve"> </v>
      </c>
      <c r="G56" s="1" t="str">
        <f>IF(D56=" "," ",[1]Nov08!$O$57+[1]Nov08!$T$57)</f>
        <v xml:space="preserve"> </v>
      </c>
      <c r="H56" s="454" t="str">
        <f>IF(D56=" "," ",[1]Nov08!$O$57)</f>
        <v xml:space="preserve"> </v>
      </c>
      <c r="I56" s="454"/>
      <c r="J56" s="463"/>
      <c r="K56" s="4" t="str">
        <f>IF([1]Nov08!$G$57="SSP",[1]Nov08!$H$57," ")</f>
        <v xml:space="preserve"> </v>
      </c>
      <c r="L56" s="4" t="str">
        <f>IF([1]Nov08!$G$57="SMP",[1]Nov08!$H$57," ")</f>
        <v xml:space="preserve"> </v>
      </c>
      <c r="M56" s="459" t="str">
        <f>IF([1]Nov08!$G$57="SPP",[1]Nov08!$H$57," ")</f>
        <v xml:space="preserve"> </v>
      </c>
      <c r="N56" s="459"/>
      <c r="O56" s="4" t="str">
        <f>IF([1]Nov08!$G$57="SAP",[1]Nov08!$H$57," ")</f>
        <v xml:space="preserve"> </v>
      </c>
      <c r="P56" s="463"/>
      <c r="Q56" s="1" t="str">
        <f>IF([1]Nov08!$P$57=0," ",[1]Nov08!$P$57)</f>
        <v xml:space="preserve"> </v>
      </c>
      <c r="R56" s="463"/>
      <c r="S56" s="1" t="str">
        <f>IF([1]Nov08!$M$57&gt;0,[1]Nov08!$M$57," ")</f>
        <v xml:space="preserve"> </v>
      </c>
      <c r="T56" s="1" t="str">
        <f>IF(S56=" "," ",IF([1]Employee!$O$50="W1"," ",IF([1]Employee!$O$50="M1"," ",IF([1]Nov08!$V$57&gt;0,[1]Nov08!$V$57," "))))</f>
        <v xml:space="preserve"> </v>
      </c>
      <c r="U56" s="459" t="str">
        <f>IF(T56=" "," ",IF([1]Employee!$O$50="W1",[1]Nov08!$AK$57,[1]Nov08!$AE$57))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",IF([1]Employee!$O$50="W1"," ",[1]Nov08!$W$57-[1]Nov08!$W$42))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",IF([1]Nov08!$C$57=" "," ",[1]Nov08!$C$57))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IF([1]Employee!$D$54=" "," ",IF([1]Employee!$D$54="w"," ",IF([1]Nov08!$M$72=" "," ",IF([1]Nov08!$M$72&gt;(D8-0.01),D8," "))))</f>
        <v xml:space="preserve"> </v>
      </c>
      <c r="E57" s="62" t="str">
        <f>IF(D57=" "," ",IF([1]Nov08!$M$72&gt;=F8,E8,[1]Nov08!$M$72-D8))</f>
        <v xml:space="preserve"> </v>
      </c>
      <c r="F57" s="62" t="str">
        <f>IF(D57=" "," ",IF(E57&lt;E8," ",[1]Nov08!$M$72-F8))</f>
        <v xml:space="preserve"> </v>
      </c>
      <c r="G57" s="62" t="str">
        <f>IF(D57=" "," ",[1]Nov08!$O$72+[1]Nov08!$T$72)</f>
        <v xml:space="preserve"> </v>
      </c>
      <c r="H57" s="453" t="str">
        <f>IF(D57=" "," ",[1]Nov08!$O$72)</f>
        <v xml:space="preserve"> </v>
      </c>
      <c r="I57" s="453"/>
      <c r="J57" s="463"/>
      <c r="K57" s="62" t="str">
        <f>IF([1]Nov08!$G$72="SSP",[1]Nov08!$H$72," ")</f>
        <v xml:space="preserve"> </v>
      </c>
      <c r="L57" s="62" t="str">
        <f>IF([1]Nov08!$G$72="SMP",[1]Nov08!$H$72," ")</f>
        <v xml:space="preserve"> </v>
      </c>
      <c r="M57" s="453" t="str">
        <f>IF([1]Nov08!$G$72="SPP",[1]Nov08!$H$72," ")</f>
        <v xml:space="preserve"> </v>
      </c>
      <c r="N57" s="453"/>
      <c r="O57" s="62" t="str">
        <f>IF([1]Nov08!$G$72="SAP",[1]Nov08!$H$72," ")</f>
        <v xml:space="preserve"> </v>
      </c>
      <c r="P57" s="463"/>
      <c r="Q57" s="62" t="str">
        <f>IF([1]Nov08!$P$72=0," ",[1]Nov08!$P$72)</f>
        <v xml:space="preserve"> </v>
      </c>
      <c r="R57" s="463"/>
      <c r="S57" s="62" t="str">
        <f>IF([1]Nov08!$M$72&gt;0,[1]Nov08!$M$72," ")</f>
        <v xml:space="preserve"> </v>
      </c>
      <c r="T57" s="62" t="str">
        <f>IF(S57=" "," ",IF([1]Employee!$O$50="W1"," ",IF([1]Employee!$O$50="M1"," ",IF([1]Nov08!$V$72&gt;0,[1]Nov08!$V$72," "))))</f>
        <v xml:space="preserve"> </v>
      </c>
      <c r="U57" s="453" t="str">
        <f>IF(T57=" "," ",IF([1]Employee!$O$50="M1",[1]Nov08!$AK$72,[1]Nov08!$AE$72))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",IF([1]Employee!$O$50="M1"," ",[1]Nov08!$W$72-[1]Oct08!$W$72))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",IF([1]Nov08!$C$72=" "," ",[1]Nov08!$C$72))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4" t="str">
        <f>IF([1]Employee!$D$54=" "," ",IF([1]Employee!$D$54="m"," ",IF([1]Dec08!$M$12=" "," ",IF([1]Dec08!$M$12&gt;(D7-0.01),D7," "))))</f>
        <v xml:space="preserve"> </v>
      </c>
      <c r="E58" s="4" t="str">
        <f>IF(D58=" "," ",IF([1]Dec08!$M$12&gt;=F7,E7,[1]Dec08!$M$12-D7))</f>
        <v xml:space="preserve"> </v>
      </c>
      <c r="F58" s="4" t="str">
        <f>IF(D58=" "," ",IF(E58&lt;E7," ",[1]Dec08!$M$12-F7))</f>
        <v xml:space="preserve"> </v>
      </c>
      <c r="G58" s="4" t="str">
        <f>IF(D58=" "," ",[1]Dec08!$O$12+[1]Dec08!$T$12)</f>
        <v xml:space="preserve"> </v>
      </c>
      <c r="H58" s="459" t="str">
        <f>IF(D58=" "," ",[1]Dec08!$O$12)</f>
        <v xml:space="preserve"> </v>
      </c>
      <c r="I58" s="459"/>
      <c r="J58" s="463"/>
      <c r="K58" s="1" t="str">
        <f>IF([1]Dec08!$G$12="SSP",[1]Dec08!$H$12," ")</f>
        <v xml:space="preserve"> </v>
      </c>
      <c r="L58" s="1" t="str">
        <f>IF([1]Dec08!$G$12="SMP",[1]Dec08!$H$12," ")</f>
        <v xml:space="preserve"> </v>
      </c>
      <c r="M58" s="459" t="str">
        <f>IF([1]Dec08!$G$12="SPP",[1]Dec08!$H$12," ")</f>
        <v xml:space="preserve"> </v>
      </c>
      <c r="N58" s="459"/>
      <c r="O58" s="1" t="str">
        <f>IF([1]Dec08!$G$12="SAP",[1]Dec08!$H$12," ")</f>
        <v xml:space="preserve"> </v>
      </c>
      <c r="P58" s="463"/>
      <c r="Q58" s="1" t="str">
        <f>IF([1]Dec08!$P$12=0," ",[1]Dec08!$P$12)</f>
        <v xml:space="preserve"> </v>
      </c>
      <c r="R58" s="463"/>
      <c r="S58" s="1" t="str">
        <f>IF([1]Dec08!$M$12&gt;0,[1]Dec08!$M$12," ")</f>
        <v xml:space="preserve"> </v>
      </c>
      <c r="T58" s="1" t="str">
        <f>IF(S58=" "," ",IF([1]Employee!$O$50="W1"," ",IF([1]Employee!$O$50="M1"," ",IF([1]Dec08!$V$12&gt;0,[1]Dec08!$V$12," "))))</f>
        <v xml:space="preserve"> </v>
      </c>
      <c r="U58" s="459" t="str">
        <f>IF(T58=" "," ",IF([1]Employee!$O$50="W1",[1]Dec08!$AK$12,[1]Dec08!$AE$12))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",IF([1]Employee!$O$50="W1"," ",[1]Dec08!$W$12-[1]Nov08!$W$57))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",IF([1]Dec08!$C$12=" "," ",[1]Dec08!$C$12))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IF([1]Employee!$D$54=" "," ",IF([1]Employee!$D$54="m"," ",IF([1]Dec08!$M$27=" "," ",IF([1]Dec08!$M$27&gt;(D7-0.01),D7," "))))</f>
        <v xml:space="preserve"> </v>
      </c>
      <c r="E59" s="1" t="str">
        <f>IF(D59=" "," ",IF([1]Dec08!$M$27&gt;=F7,E7,[1]Dec08!$M$27-D7))</f>
        <v xml:space="preserve"> </v>
      </c>
      <c r="F59" s="1" t="str">
        <f>IF(D59=" "," ",IF(E59&lt;E7," ",[1]Dec08!$M$27-F7))</f>
        <v xml:space="preserve"> </v>
      </c>
      <c r="G59" s="1" t="str">
        <f>IF(D59=" "," ",[1]Dec08!$O$27+[1]Dec08!$T$27)</f>
        <v xml:space="preserve"> </v>
      </c>
      <c r="H59" s="454" t="str">
        <f>IF(D59=" "," ",[1]Dec08!$O$27)</f>
        <v xml:space="preserve"> </v>
      </c>
      <c r="I59" s="454"/>
      <c r="J59" s="463"/>
      <c r="K59" s="4" t="str">
        <f>IF([1]Dec08!$G$27="SSP",[1]Dec08!$H$27," ")</f>
        <v xml:space="preserve"> </v>
      </c>
      <c r="L59" s="4" t="str">
        <f>IF([1]Dec08!$G$27="SMP",[1]Dec08!$H$27," ")</f>
        <v xml:space="preserve"> </v>
      </c>
      <c r="M59" s="459" t="str">
        <f>IF([1]Dec08!$G$27="SPP",[1]Dec08!$H$27," ")</f>
        <v xml:space="preserve"> </v>
      </c>
      <c r="N59" s="459"/>
      <c r="O59" s="4" t="str">
        <f>IF([1]Dec08!$G$27="SAP",[1]Dec08!$H$27," ")</f>
        <v xml:space="preserve"> </v>
      </c>
      <c r="P59" s="463"/>
      <c r="Q59" s="1" t="str">
        <f>IF([1]Dec08!$P$27=0," ",[1]Dec08!$P$27)</f>
        <v xml:space="preserve"> </v>
      </c>
      <c r="R59" s="463"/>
      <c r="S59" s="1" t="str">
        <f>IF([1]Dec08!$M$27&gt;0,[1]Dec08!$M$27," ")</f>
        <v xml:space="preserve"> </v>
      </c>
      <c r="T59" s="1" t="str">
        <f>IF(S59=" "," ",IF([1]Employee!$O$50="W1"," ",IF([1]Employee!$O$50="M1"," ",IF([1]Dec08!$V$27&gt;0,[1]Dec08!$V$27," "))))</f>
        <v xml:space="preserve"> </v>
      </c>
      <c r="U59" s="459" t="str">
        <f>IF(T59=" "," ",IF([1]Employee!$O$50="W1",[1]Dec08!$AK$27,[1]Dec08!$AE$27))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",IF([1]Employee!$O$50="W1"," ",[1]Dec08!$W$27-[1]Dec08!$W$12))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",IF([1]Dec08!$C$27=" "," ",[1]Dec08!$C$27))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IF([1]Employee!$D$54=" "," ",IF([1]Employee!$D$54="m"," ",IF([1]Dec08!$M$42=" "," ",IF([1]Dec08!$M$42&gt;(D7-0.01),D7," "))))</f>
        <v xml:space="preserve"> </v>
      </c>
      <c r="E60" s="1" t="str">
        <f>IF(D60=" "," ",IF([1]Dec08!$M$42&gt;=F7,E7,[1]Dec08!$M$42-D7))</f>
        <v xml:space="preserve"> </v>
      </c>
      <c r="F60" s="1" t="str">
        <f>IF(D60=" "," ",IF(E60&lt;E7," ",[1]Dec08!$M$42-F7))</f>
        <v xml:space="preserve"> </v>
      </c>
      <c r="G60" s="1" t="str">
        <f>IF(D60=" "," ",[1]Dec08!$O$42+[1]Dec08!$T$42)</f>
        <v xml:space="preserve"> </v>
      </c>
      <c r="H60" s="454" t="str">
        <f>IF(D60=" "," ",[1]Dec08!$O$42)</f>
        <v xml:space="preserve"> </v>
      </c>
      <c r="I60" s="454"/>
      <c r="J60" s="463"/>
      <c r="K60" s="4" t="str">
        <f>IF([1]Dec08!$G$42="SSP",[1]Dec08!$H$42," ")</f>
        <v xml:space="preserve"> </v>
      </c>
      <c r="L60" s="4" t="str">
        <f>IF([1]Dec08!$G$42="SMP",[1]Dec08!$H$42," ")</f>
        <v xml:space="preserve"> </v>
      </c>
      <c r="M60" s="459" t="str">
        <f>IF([1]Dec08!$G$42="SPP",[1]Dec08!$H$42," ")</f>
        <v xml:space="preserve"> </v>
      </c>
      <c r="N60" s="459"/>
      <c r="O60" s="4" t="str">
        <f>IF([1]Dec08!$G$42="SAP",[1]Dec08!$H$42," ")</f>
        <v xml:space="preserve"> </v>
      </c>
      <c r="P60" s="463"/>
      <c r="Q60" s="1" t="str">
        <f>IF([1]Dec08!$P$42=0," ",[1]Dec08!$P$42)</f>
        <v xml:space="preserve"> </v>
      </c>
      <c r="R60" s="463"/>
      <c r="S60" s="1" t="str">
        <f>IF([1]Dec08!$M$42&gt;0,[1]Dec08!$M$42," ")</f>
        <v xml:space="preserve"> </v>
      </c>
      <c r="T60" s="1" t="str">
        <f>IF(S60=" "," ",IF([1]Employee!$O$50="W1"," ",IF([1]Employee!$O$50="M1"," ",IF([1]Dec08!$V$42&gt;0,[1]Dec08!$V$42," "))))</f>
        <v xml:space="preserve"> </v>
      </c>
      <c r="U60" s="459" t="str">
        <f>IF(T60=" "," ",IF([1]Employee!$O$50="W1",[1]Dec08!$AK$42,[1]Dec08!$AE$42))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",IF([1]Employee!$O$50="W1"," ",[1]Dec08!$W$42-[1]Dec08!$W$27))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",IF([1]Dec08!$C$42=" "," ",[1]Dec08!$C$42))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IF([1]Employee!$D$54=" "," ",IF([1]Employee!$D$54="m"," ",IF([1]Dec08!$M$57=" "," ",IF([1]Dec08!$M$57&gt;(D7-0.01),D7," "))))</f>
        <v xml:space="preserve"> </v>
      </c>
      <c r="E61" s="1" t="str">
        <f>IF(D61=" "," ",IF([1]Dec08!$M$57&gt;=F7,E7,[1]Dec08!$M$57-D7))</f>
        <v xml:space="preserve"> </v>
      </c>
      <c r="F61" s="1" t="str">
        <f>IF(D61=" "," ",IF(E61&lt;E7," ",[1]Dec08!$M$57-F7))</f>
        <v xml:space="preserve"> </v>
      </c>
      <c r="G61" s="1" t="str">
        <f>IF(D61=" "," ",[1]Dec08!$O$57+[1]Dec08!$T$57)</f>
        <v xml:space="preserve"> </v>
      </c>
      <c r="H61" s="454" t="str">
        <f>IF(D61=" "," ",[1]Dec08!$O$57)</f>
        <v xml:space="preserve"> </v>
      </c>
      <c r="I61" s="454"/>
      <c r="J61" s="463"/>
      <c r="K61" s="4" t="str">
        <f>IF([1]Dec08!$G$57="SSP",[1]Dec08!$H$57," ")</f>
        <v xml:space="preserve"> </v>
      </c>
      <c r="L61" s="4" t="str">
        <f>IF([1]Dec08!$G$57="SMP",[1]Dec08!$H$57," ")</f>
        <v xml:space="preserve"> </v>
      </c>
      <c r="M61" s="459" t="str">
        <f>IF([1]Dec08!$G$57="SPP",[1]Dec08!$H$57," ")</f>
        <v xml:space="preserve"> </v>
      </c>
      <c r="N61" s="459"/>
      <c r="O61" s="4" t="str">
        <f>IF([1]Dec08!$G$57="SAP",[1]Dec08!$H$57," ")</f>
        <v xml:space="preserve"> </v>
      </c>
      <c r="P61" s="463"/>
      <c r="Q61" s="1" t="str">
        <f>IF([1]Dec08!$P$57=0," ",[1]Dec08!$P$57)</f>
        <v xml:space="preserve"> </v>
      </c>
      <c r="R61" s="463"/>
      <c r="S61" s="1" t="str">
        <f>IF([1]Dec08!$M$57&gt;0,[1]Dec08!$M$57," ")</f>
        <v xml:space="preserve"> </v>
      </c>
      <c r="T61" s="1" t="str">
        <f>IF(S61=" "," ",IF([1]Employee!$O$50="W1"," ",IF([1]Employee!$O$50="M1"," ",IF([1]Dec08!$V$57&gt;0,[1]Dec08!$V$57," "))))</f>
        <v xml:space="preserve"> </v>
      </c>
      <c r="U61" s="459" t="str">
        <f>IF(T61=" "," ",IF([1]Employee!$O$50="W1",[1]Dec08!$AK$57,[1]Dec08!$AE$57))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",IF([1]Employee!$O$50="W1"," ",[1]Dec08!$W$57-[1]Dec08!$W$42))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",IF([1]Dec08!$C$57=" "," ",[1]Dec08!$C$57))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IF([1]Employee!$D$54=" "," ",IF([1]Employee!$D$54="m"," ",IF([1]Dec08!$M$72=" "," ",IF([1]Dec08!$M$72&gt;(D7-0.01),D7," "))))</f>
        <v xml:space="preserve"> </v>
      </c>
      <c r="E62" s="1" t="str">
        <f>IF(D62=" "," ",IF([1]Dec08!$M$72&gt;=F7,E7,[1]Dec08!$M$72-D7))</f>
        <v xml:space="preserve"> </v>
      </c>
      <c r="F62" s="1" t="str">
        <f>IF(D62=" "," ",IF(E62&lt;E7," ",[1]Dec08!$M$72-F7))</f>
        <v xml:space="preserve"> </v>
      </c>
      <c r="G62" s="1" t="str">
        <f>IF(D62=" "," ",[1]Dec08!$O$72+[1]Dec08!$T$72)</f>
        <v xml:space="preserve"> </v>
      </c>
      <c r="H62" s="454" t="str">
        <f>IF(D62=" "," ",[1]Dec08!$O$72)</f>
        <v xml:space="preserve"> </v>
      </c>
      <c r="I62" s="454"/>
      <c r="J62" s="463"/>
      <c r="K62" s="4" t="str">
        <f>IF([1]Dec08!$G$72="SSP",[1]Dec08!$H$72," ")</f>
        <v xml:space="preserve"> </v>
      </c>
      <c r="L62" s="4" t="str">
        <f>IF([1]Dec08!$G$72="SMP",[1]Dec08!$H$72," ")</f>
        <v xml:space="preserve"> </v>
      </c>
      <c r="M62" s="459" t="str">
        <f>IF([1]Dec08!$G$72="SPP",[1]Dec08!$H$72," ")</f>
        <v xml:space="preserve"> </v>
      </c>
      <c r="N62" s="459"/>
      <c r="O62" s="4" t="str">
        <f>IF([1]Dec08!$G$72="SAP",[1]Dec08!$H$72," ")</f>
        <v xml:space="preserve"> </v>
      </c>
      <c r="P62" s="463"/>
      <c r="Q62" s="1" t="str">
        <f>IF([1]Dec08!$P$72=0," ",[1]Dec08!$P$72)</f>
        <v xml:space="preserve"> </v>
      </c>
      <c r="R62" s="463"/>
      <c r="S62" s="1" t="str">
        <f>IF([1]Dec08!$M$72&gt;0,[1]Dec08!$M$72," ")</f>
        <v xml:space="preserve"> </v>
      </c>
      <c r="T62" s="1" t="str">
        <f>IF(S62=" "," ",IF([1]Employee!$O$50="W1"," ",IF([1]Employee!$O$50="M1"," ",IF([1]Dec08!$V$72&gt;0,[1]Dec08!$V$72," "))))</f>
        <v xml:space="preserve"> </v>
      </c>
      <c r="U62" s="459" t="str">
        <f>IF(T62=" "," ",IF([1]Employee!$O$50="W1",[1]Dec08!$AK$72,[1]Dec08!$AE$72))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",IF([1]Employee!$O$50="W1"," ",[1]Dec08!$W$72-[1]Dec08!$W$57))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",IF([1]Dec08!$C$72=" "," ",[1]Dec08!$C$72))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IF([1]Employee!$D$54=" "," ",IF([1]Employee!$D$54="w"," ",IF([1]Dec08!$M$87=" "," ",IF([1]Dec08!$M$87&gt;(D8-0.01),D8," "))))</f>
        <v xml:space="preserve"> </v>
      </c>
      <c r="E63" s="62" t="str">
        <f>IF(D63=" "," ",IF([1]Dec08!$M$87&gt;=F8,E8,[1]Dec08!$M$87-D8))</f>
        <v xml:space="preserve"> </v>
      </c>
      <c r="F63" s="62" t="str">
        <f>IF(D63=" "," ",IF(E63&lt;E8," ",[1]Dec08!$M$87-F8))</f>
        <v xml:space="preserve"> </v>
      </c>
      <c r="G63" s="62" t="str">
        <f>IF(D63=" "," ",[1]Dec08!$O$87+[1]Dec08!$T$87)</f>
        <v xml:space="preserve"> </v>
      </c>
      <c r="H63" s="453" t="str">
        <f>IF(D63=" "," ",[1]Dec08!$O$87)</f>
        <v xml:space="preserve"> </v>
      </c>
      <c r="I63" s="453"/>
      <c r="J63" s="463"/>
      <c r="K63" s="62" t="str">
        <f>IF([1]Dec08!$G$87="SSP",[1]Dec08!$H$87," ")</f>
        <v xml:space="preserve"> </v>
      </c>
      <c r="L63" s="62" t="str">
        <f>IF([1]Dec08!$G$87="SMP",[1]Dec08!$H$87," ")</f>
        <v xml:space="preserve"> </v>
      </c>
      <c r="M63" s="453" t="str">
        <f>IF([1]Dec08!$G$87="SPP",[1]Dec08!$H$87," ")</f>
        <v xml:space="preserve"> </v>
      </c>
      <c r="N63" s="453"/>
      <c r="O63" s="62" t="str">
        <f>IF([1]Dec08!$G$87="SAP",[1]Dec08!$H$87," ")</f>
        <v xml:space="preserve"> </v>
      </c>
      <c r="P63" s="463"/>
      <c r="Q63" s="62" t="str">
        <f>IF([1]Dec08!$P$87=0," ",[1]Dec08!$P$87)</f>
        <v xml:space="preserve"> </v>
      </c>
      <c r="R63" s="463"/>
      <c r="S63" s="62" t="str">
        <f>IF([1]Dec08!$M$87&gt;0,[1]Dec08!$M$87," ")</f>
        <v xml:space="preserve"> </v>
      </c>
      <c r="T63" s="62" t="str">
        <f>IF(S63=" "," ",IF([1]Employee!$O$50="W1"," ",IF([1]Employee!$O$50="M1"," ",IF([1]Dec08!$V$87&gt;0,[1]Dec08!$V$87," "))))</f>
        <v xml:space="preserve"> </v>
      </c>
      <c r="U63" s="453" t="str">
        <f>IF(T63=" "," ",IF([1]Employee!$O$50="M1",[1]Dec08!$AK$87,[1]Dec08!$AE$87))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",IF([1]Employee!$O$50="M1"," ",[1]Dec08!$W$87-[1]Nov08!$W$72))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",IF([1]Dec08!$C$87=" "," ",[1]Dec08!$C$87))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IF([1]Employee!$D$54=" "," ",IF([1]Employee!$D$54="m"," ",IF([1]Jan09!$M$12=" "," ",IF([1]Jan09!$M$12&gt;(D7-0.01),D7," "))))</f>
        <v xml:space="preserve"> </v>
      </c>
      <c r="E64" s="1" t="str">
        <f>IF(D64=" "," ",IF([1]Jan09!$M$12&gt;=F7,E7,[1]Jan09!$M$12-D7))</f>
        <v xml:space="preserve"> </v>
      </c>
      <c r="F64" s="1" t="str">
        <f>IF(D64=" "," ",IF(E64&lt;E7," ",[1]Jan09!$M$12-F7))</f>
        <v xml:space="preserve"> </v>
      </c>
      <c r="G64" s="1" t="str">
        <f>IF(D64=" "," ",[1]Jan09!$O$12+[1]Jan09!$T$12)</f>
        <v xml:space="preserve"> </v>
      </c>
      <c r="H64" s="482" t="str">
        <f>IF(D64=" "," ",[1]Jan09!$O$12)</f>
        <v xml:space="preserve"> </v>
      </c>
      <c r="I64" s="482"/>
      <c r="J64" s="463"/>
      <c r="K64" s="4" t="str">
        <f>IF([1]Jan09!$G$12="SSP",[1]Jan09!$H$12," ")</f>
        <v xml:space="preserve"> </v>
      </c>
      <c r="L64" s="4" t="str">
        <f>IF([1]Jan09!$G$12="SMP",[1]Jan09!$H$12," ")</f>
        <v xml:space="preserve"> </v>
      </c>
      <c r="M64" s="459" t="str">
        <f>IF([1]Jan09!$G$12="SPP",[1]Jan09!$H$12," ")</f>
        <v xml:space="preserve"> </v>
      </c>
      <c r="N64" s="459"/>
      <c r="O64" s="4" t="str">
        <f>IF([1]Jan09!$G$12="SAP",[1]Jan09!$H$12," ")</f>
        <v xml:space="preserve"> </v>
      </c>
      <c r="P64" s="463"/>
      <c r="Q64" s="1" t="str">
        <f>IF([1]Jan09!$P$12=0," ",[1]Jan09!$P$12)</f>
        <v xml:space="preserve"> </v>
      </c>
      <c r="R64" s="463"/>
      <c r="S64" s="1" t="str">
        <f>IF([1]Jan09!$M$12&gt;0,[1]Jan09!$M$12," ")</f>
        <v xml:space="preserve"> </v>
      </c>
      <c r="T64" s="1" t="str">
        <f>IF(S64=" "," ",IF([1]Employee!$O$50="W1"," ",IF([1]Employee!$O$50="M1"," ",IF([1]Jan09!$V$12&gt;0,[1]Jan09!$V$12," "))))</f>
        <v xml:space="preserve"> </v>
      </c>
      <c r="U64" s="482" t="str">
        <f>IF(T64=" "," ",IF([1]Employee!$O$50="W1",[1]Jan09!$AK$12,[1]Jan09!$AE$12))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",IF([1]Employee!$O$50="W1"," ",[1]Jan09!$W$12-[1]Dec08!$W$72))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",IF([1]Jan09!$C$12=" "," ",[1]Jan09!$C$12))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IF([1]Employee!$D$54=" "," ",IF([1]Employee!$D$54="m"," ",IF([1]Jan09!$M$27=" "," ",IF([1]Jan09!$M$27&gt;(D7-0.01),D7," "))))</f>
        <v xml:space="preserve"> </v>
      </c>
      <c r="E65" s="1" t="str">
        <f>IF(D65=" "," ",IF([1]Jan09!$M$27&gt;=F7,E7,[1]Jan09!$M$27-D7))</f>
        <v xml:space="preserve"> </v>
      </c>
      <c r="F65" s="1" t="str">
        <f>IF(D65=" "," ",IF(E65&lt;E7," ",[1]Jan09!$M$27-F7))</f>
        <v xml:space="preserve"> </v>
      </c>
      <c r="G65" s="1" t="str">
        <f>IF(D65=" "," ",[1]Jan09!$O$27+[1]Jan09!$T$27)</f>
        <v xml:space="preserve"> </v>
      </c>
      <c r="H65" s="454" t="str">
        <f>IF(D65=" "," ",[1]Jan09!$O$27)</f>
        <v xml:space="preserve"> </v>
      </c>
      <c r="I65" s="454"/>
      <c r="J65" s="463"/>
      <c r="K65" s="4" t="str">
        <f>IF([1]Jan09!$G$27="SSP",[1]Jan09!$H$27," ")</f>
        <v xml:space="preserve"> </v>
      </c>
      <c r="L65" s="4" t="str">
        <f>IF([1]Jan09!$G$27="SMP",[1]Jan09!$H$27," ")</f>
        <v xml:space="preserve"> </v>
      </c>
      <c r="M65" s="459" t="str">
        <f>IF([1]Jan09!$G$27="SPP",[1]Jan09!$H$27," ")</f>
        <v xml:space="preserve"> </v>
      </c>
      <c r="N65" s="459"/>
      <c r="O65" s="4" t="str">
        <f>IF([1]Jan09!$G$27="SAP",[1]Jan09!$H$27," ")</f>
        <v xml:space="preserve"> </v>
      </c>
      <c r="P65" s="463"/>
      <c r="Q65" s="1" t="str">
        <f>IF([1]Jan09!$P$27=0," ",[1]Jan09!$P$27)</f>
        <v xml:space="preserve"> </v>
      </c>
      <c r="R65" s="463"/>
      <c r="S65" s="1" t="str">
        <f>IF([1]Jan09!$M$27&gt;0,[1]Jan09!$M$27," ")</f>
        <v xml:space="preserve"> </v>
      </c>
      <c r="T65" s="1" t="str">
        <f>IF(S65=" "," ",IF([1]Employee!$O$50="W1"," ",IF([1]Employee!$O$50="M1"," ",IF([1]Jan09!$V$27&gt;0,[1]Jan09!$V$27," "))))</f>
        <v xml:space="preserve"> </v>
      </c>
      <c r="U65" s="459" t="str">
        <f>IF(T65=" "," ",IF([1]Employee!$O$50="W1",[1]Jan09!$AK$27,[1]Jan09!$AE$27))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",IF([1]Employee!$O$50="W1"," ",[1]Jan09!$W$27-[1]Jan09!$W$12))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",IF([1]Jan09!$C$27=" "," ",[1]Jan09!$C$27))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IF([1]Employee!$D$54=" "," ",IF([1]Employee!$D$54="m"," ",IF([1]Jan09!$M$42=" "," ",IF([1]Jan09!$M$42&gt;(D7-0.01),D7," "))))</f>
        <v xml:space="preserve"> </v>
      </c>
      <c r="E66" s="1" t="str">
        <f>IF(D66=" "," ",IF([1]Jan09!$M$42&gt;=F7,E7,[1]Jan09!$M$42-D7))</f>
        <v xml:space="preserve"> </v>
      </c>
      <c r="F66" s="1" t="str">
        <f>IF(D66=" "," ",IF(E66&lt;E7," ",[1]Jan09!$M$42-F7))</f>
        <v xml:space="preserve"> </v>
      </c>
      <c r="G66" s="1" t="str">
        <f>IF(D66=" "," ",[1]Jan09!$O$42+[1]Jan09!$T$42)</f>
        <v xml:space="preserve"> </v>
      </c>
      <c r="H66" s="454" t="str">
        <f>IF(D66=" "," ",[1]Jan09!$O$42)</f>
        <v xml:space="preserve"> </v>
      </c>
      <c r="I66" s="454"/>
      <c r="J66" s="463"/>
      <c r="K66" s="4" t="str">
        <f>IF([1]Jan09!$G$42="SSP",[1]Jan09!$H$42," ")</f>
        <v xml:space="preserve"> </v>
      </c>
      <c r="L66" s="4" t="str">
        <f>IF([1]Jan09!$G$42="SMP",[1]Jan09!$H$42," ")</f>
        <v xml:space="preserve"> </v>
      </c>
      <c r="M66" s="459" t="str">
        <f>IF([1]Jan09!$G$42="SPP",[1]Jan09!$H$42," ")</f>
        <v xml:space="preserve"> </v>
      </c>
      <c r="N66" s="459"/>
      <c r="O66" s="4" t="str">
        <f>IF([1]Jan09!$G$42="SAP",[1]Jan09!$H$42," ")</f>
        <v xml:space="preserve"> </v>
      </c>
      <c r="P66" s="463"/>
      <c r="Q66" s="1" t="str">
        <f>IF([1]Jan09!$P$42=0," ",[1]Jan09!$P$42)</f>
        <v xml:space="preserve"> </v>
      </c>
      <c r="R66" s="463"/>
      <c r="S66" s="1" t="str">
        <f>IF([1]Jan09!$M$42&gt;0,[1]Jan09!$M$42," ")</f>
        <v xml:space="preserve"> </v>
      </c>
      <c r="T66" s="1" t="str">
        <f>IF(S66=" "," ",IF([1]Employee!$O$50="W1"," ",IF([1]Employee!$O$50="M1"," ",IF([1]Jan09!$V$42&gt;0,[1]Jan09!$V$42," "))))</f>
        <v xml:space="preserve"> </v>
      </c>
      <c r="U66" s="459" t="str">
        <f>IF(T66=" "," ",IF([1]Employee!$O$50="W1",[1]Jan09!$AK$42,[1]Jan09!$AE$42))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",IF([1]Employee!$O$50="W1"," ",[1]Jan09!$W$42-[1]Jan09!$W$27))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",IF([1]Jan09!$C$42=" "," ",[1]Jan09!$C$42))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IF([1]Employee!$D$54=" "," ",IF([1]Employee!$D$54="m"," ",IF([1]Jan09!$M$57=" "," ",IF([1]Jan09!$M$57&gt;(D7-0.01),D7," "))))</f>
        <v xml:space="preserve"> </v>
      </c>
      <c r="E67" s="1" t="str">
        <f>IF(D67=" "," ",IF([1]Jan09!$M$57&gt;=F7,E7,[1]Jan09!$M$57-D7))</f>
        <v xml:space="preserve"> </v>
      </c>
      <c r="F67" s="1" t="str">
        <f>IF(D67=" "," ",IF(E67&lt;E7," ",[1]Jan09!$M$57-F7))</f>
        <v xml:space="preserve"> </v>
      </c>
      <c r="G67" s="1" t="str">
        <f>IF(D67=" "," ",[1]Jan09!$O$57+[1]Jan09!$T$57)</f>
        <v xml:space="preserve"> </v>
      </c>
      <c r="H67" s="454" t="str">
        <f>IF(D67=" "," ",[1]Jan09!$O$57)</f>
        <v xml:space="preserve"> </v>
      </c>
      <c r="I67" s="454"/>
      <c r="J67" s="463"/>
      <c r="K67" s="4" t="str">
        <f>IF([1]Jan09!$G$57="SSP",[1]Jan09!$H$57," ")</f>
        <v xml:space="preserve"> </v>
      </c>
      <c r="L67" s="4" t="str">
        <f>IF([1]Jan09!$G$57="SMP",[1]Jan09!$H$57," ")</f>
        <v xml:space="preserve"> </v>
      </c>
      <c r="M67" s="459" t="str">
        <f>IF([1]Jan09!$G$57="SPP",[1]Jan09!$H$57," ")</f>
        <v xml:space="preserve"> </v>
      </c>
      <c r="N67" s="459"/>
      <c r="O67" s="4" t="str">
        <f>IF([1]Jan09!$G$57="SAP",[1]Jan09!$H$57," ")</f>
        <v xml:space="preserve"> </v>
      </c>
      <c r="P67" s="463"/>
      <c r="Q67" s="1" t="str">
        <f>IF([1]Jan09!$P$57=0," ",[1]Jan09!$P$57)</f>
        <v xml:space="preserve"> </v>
      </c>
      <c r="R67" s="463"/>
      <c r="S67" s="1" t="str">
        <f>IF([1]Jan09!$M$57&gt;0,[1]Jan09!$M$57," ")</f>
        <v xml:space="preserve"> </v>
      </c>
      <c r="T67" s="1" t="str">
        <f>IF(S67=" "," ",IF([1]Employee!$O$50="W1"," ",IF([1]Employee!$O$50="M1"," ",IF([1]Jan09!$V$57&gt;0,[1]Jan09!$V$57," "))))</f>
        <v xml:space="preserve"> </v>
      </c>
      <c r="U67" s="459" t="str">
        <f>IF(T67=" "," ",IF([1]Employee!$O$50="W1",[1]Jan09!$AK$57,[1]Jan09!$AE$57))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",IF([1]Employee!$O$50="W1"," ",[1]Jan09!$W$57-[1]Jan09!$W$42))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",IF([1]Jan09!$C$57=" "," ",[1]Jan09!$C$57))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IF([1]Employee!$D$54=" "," ",IF([1]Employee!$D$54="w"," ",IF([1]Jan09!$M$72=" "," ",IF([1]Jan09!$M$72&gt;(D8-0.01),D8," "))))</f>
        <v xml:space="preserve"> </v>
      </c>
      <c r="E68" s="62" t="str">
        <f>IF(D68=" "," ",IF([1]Jan09!$M$72&gt;=F8,E8,[1]Jan09!$M$72-D8))</f>
        <v xml:space="preserve"> </v>
      </c>
      <c r="F68" s="62" t="str">
        <f>IF(D68=" "," ",IF(E68&lt;E8," ",[1]Jan09!$M$72-F8))</f>
        <v xml:space="preserve"> </v>
      </c>
      <c r="G68" s="62" t="str">
        <f>IF(D68=" "," ",[1]Jan09!$O$72+[1]Jan09!$T$72)</f>
        <v xml:space="preserve"> </v>
      </c>
      <c r="H68" s="453" t="str">
        <f>IF(D68=" "," ",[1]Jan09!$O$72)</f>
        <v xml:space="preserve"> </v>
      </c>
      <c r="I68" s="453"/>
      <c r="J68" s="463"/>
      <c r="K68" s="62" t="str">
        <f>IF([1]Jan09!$G$72="SSP",[1]Jan09!$H$72," ")</f>
        <v xml:space="preserve"> </v>
      </c>
      <c r="L68" s="62" t="str">
        <f>IF([1]Jan09!$G$72="SMP",[1]Jan09!$H$72," ")</f>
        <v xml:space="preserve"> </v>
      </c>
      <c r="M68" s="453" t="str">
        <f>IF([1]Jan09!$G$72="SPP",[1]Jan09!$H$72," ")</f>
        <v xml:space="preserve"> </v>
      </c>
      <c r="N68" s="453"/>
      <c r="O68" s="62" t="str">
        <f>IF([1]Jan09!$G$72="SAP",[1]Jan09!$H$72," ")</f>
        <v xml:space="preserve"> </v>
      </c>
      <c r="P68" s="463"/>
      <c r="Q68" s="62" t="str">
        <f>IF([1]Jan09!$P$72=0," ",[1]Jan09!$P$72)</f>
        <v xml:space="preserve"> </v>
      </c>
      <c r="R68" s="463"/>
      <c r="S68" s="62" t="str">
        <f>IF([1]Jan09!$M$72&gt;0,[1]Jan09!$M$72," ")</f>
        <v xml:space="preserve"> </v>
      </c>
      <c r="T68" s="62" t="str">
        <f>IF(S68=" "," ",IF([1]Employee!$O$50="W1"," ",IF([1]Employee!$O$50="M1"," ",IF([1]Jan09!$V$72&gt;0,[1]Jan09!$V$72," "))))</f>
        <v xml:space="preserve"> </v>
      </c>
      <c r="U68" s="453" t="str">
        <f>IF(T68=" "," ",IF([1]Employee!$O$50="M1",[1]Jan09!$AK$72,[1]Jan09!$AE$72))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",IF([1]Employee!$O$50="M1"," ",[1]Jan09!$W$72-[1]Dec08!$W$87))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",IF([1]Jan09!$C$72=" "," ",[1]Jan09!$C$72))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IF([1]Employee!$D$54=" "," ",IF([1]Employee!$D$54="m"," ",IF([1]Feb09!$M$12=" "," ",IF([1]Feb09!$M$12&gt;(D7-0.01),D7," "))))</f>
        <v xml:space="preserve"> </v>
      </c>
      <c r="E69" s="1" t="str">
        <f>IF(D69=" "," ",IF([1]Feb09!$M$12&gt;=F7,E7,[1]Feb09!$M$12-D7))</f>
        <v xml:space="preserve"> </v>
      </c>
      <c r="F69" s="1" t="str">
        <f>IF(D69=" "," ",IF(E69&lt;E7," ",[1]Feb09!$M$12-F7))</f>
        <v xml:space="preserve"> </v>
      </c>
      <c r="G69" s="1" t="str">
        <f>IF(D69=" "," ",[1]Feb09!$O$12+[1]Feb09!$T$12)</f>
        <v xml:space="preserve"> </v>
      </c>
      <c r="H69" s="459" t="str">
        <f>IF(D69=" "," ",[1]Feb09!$O$12)</f>
        <v xml:space="preserve"> </v>
      </c>
      <c r="I69" s="459"/>
      <c r="J69" s="463"/>
      <c r="K69" s="1" t="str">
        <f>IF([1]Feb09!$G$12="SSP",[1]Feb09!$H$12," ")</f>
        <v xml:space="preserve"> </v>
      </c>
      <c r="L69" s="1" t="str">
        <f>IF([1]Feb09!$G$12="SMP",[1]Feb09!$H$12," ")</f>
        <v xml:space="preserve"> </v>
      </c>
      <c r="M69" s="459" t="str">
        <f>IF([1]Feb09!$G$12="SPP",[1]Feb09!$H$12," ")</f>
        <v xml:space="preserve"> </v>
      </c>
      <c r="N69" s="459"/>
      <c r="O69" s="1" t="str">
        <f>IF([1]Feb09!$G$12="SAP",[1]Feb09!$H$12," ")</f>
        <v xml:space="preserve"> </v>
      </c>
      <c r="P69" s="463"/>
      <c r="Q69" s="1" t="str">
        <f>IF([1]Feb09!$P$12=0," ",[1]Feb09!$P$12)</f>
        <v xml:space="preserve"> </v>
      </c>
      <c r="R69" s="463"/>
      <c r="S69" s="1" t="str">
        <f>IF([1]Feb09!$M$12&gt;0,[1]Feb09!$M$12," ")</f>
        <v xml:space="preserve"> </v>
      </c>
      <c r="T69" s="1" t="str">
        <f>IF(S69=" "," ",IF([1]Employee!$O$50="W1"," ",IF([1]Employee!$O$50="M1"," ",IF([1]Feb09!$V$12&gt;0,[1]Feb09!$V$12," "))))</f>
        <v xml:space="preserve"> </v>
      </c>
      <c r="U69" s="459" t="str">
        <f>IF(T69=" "," ",IF([1]Employee!$O$50="W1",[1]Feb09!$AK$12,[1]Feb09!$AE$12))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",IF([1]Employee!$O$50="W1"," ",[1]Feb09!$W$12-[1]Jan09!$W$57))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",IF([1]Feb09!$C$12=" "," ",[1]Feb09!$C$12))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IF([1]Employee!$D$54=" "," ",IF([1]Employee!$D$54="m"," ",IF([1]Feb09!$M$27=" "," ",IF([1]Feb09!$M$27&gt;(D7-0.01),D7," "))))</f>
        <v xml:space="preserve"> </v>
      </c>
      <c r="E70" s="1" t="str">
        <f>IF(D70=" "," ",IF([1]Feb09!$M$27&gt;=F7,E7,[1]Feb09!$M$27-D7))</f>
        <v xml:space="preserve"> </v>
      </c>
      <c r="F70" s="1" t="str">
        <f>IF(D70=" "," ",IF(E70&lt;E7," ",[1]Feb09!$M$27-F7))</f>
        <v xml:space="preserve"> </v>
      </c>
      <c r="G70" s="1" t="str">
        <f>IF(D70=" "," ",[1]Feb09!$O$27+[1]Feb09!$T$27)</f>
        <v xml:space="preserve"> </v>
      </c>
      <c r="H70" s="454" t="str">
        <f>IF(D70=" "," ",[1]Feb09!$O$27)</f>
        <v xml:space="preserve"> </v>
      </c>
      <c r="I70" s="454"/>
      <c r="J70" s="463"/>
      <c r="K70" s="4" t="str">
        <f>IF([1]Feb09!$G$27="SSP",[1]Feb09!$H$27," ")</f>
        <v xml:space="preserve"> </v>
      </c>
      <c r="L70" s="4" t="str">
        <f>IF([1]Feb09!$G$27="SMP",[1]Feb09!$H$27," ")</f>
        <v xml:space="preserve"> </v>
      </c>
      <c r="M70" s="459" t="str">
        <f>IF([1]Feb09!$G$27="SPP",[1]Feb09!$H$27," ")</f>
        <v xml:space="preserve"> </v>
      </c>
      <c r="N70" s="459"/>
      <c r="O70" s="4" t="str">
        <f>IF([1]Feb09!$G$27="SAP",[1]Feb09!$H$27," ")</f>
        <v xml:space="preserve"> </v>
      </c>
      <c r="P70" s="463"/>
      <c r="Q70" s="1" t="str">
        <f>IF([1]Feb09!$P$27=0," ",[1]Feb09!$P$27)</f>
        <v xml:space="preserve"> </v>
      </c>
      <c r="R70" s="463"/>
      <c r="S70" s="1" t="str">
        <f>IF([1]Feb09!$M$27&gt;0,[1]Feb09!$M$27," ")</f>
        <v xml:space="preserve"> </v>
      </c>
      <c r="T70" s="1" t="str">
        <f>IF(S70=" "," ",IF([1]Employee!$O$50="W1"," ",IF([1]Employee!$O$50="M1"," ",IF([1]Feb09!$V$27&gt;0,[1]Feb09!$V$27," "))))</f>
        <v xml:space="preserve"> </v>
      </c>
      <c r="U70" s="459" t="str">
        <f>IF(T70=" "," ",IF([1]Employee!$O$50="W1",[1]Feb09!$AK$27,[1]Feb09!$AE$27))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",IF([1]Employee!$O$50="W1"," ",[1]Feb09!$W$27-[1]Feb09!$W$12))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",IF([1]Feb09!$C$27=" "," ",[1]Feb09!$C$27))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IF([1]Employee!$D$54=" "," ",IF([1]Employee!$D$54="m"," ",IF([1]Feb09!$M$42=" "," ",IF([1]Feb09!$M$42&gt;(D7-0.01),D7," "))))</f>
        <v xml:space="preserve"> </v>
      </c>
      <c r="E71" s="1" t="str">
        <f>IF(D71=" "," ",IF([1]Feb09!$M$42&gt;=F7,E7,[1]Feb09!$M$42-D7))</f>
        <v xml:space="preserve"> </v>
      </c>
      <c r="F71" s="1" t="str">
        <f>IF(D71=" "," ",IF(E71&lt;E7," ",[1]Feb09!$M$42-F7))</f>
        <v xml:space="preserve"> </v>
      </c>
      <c r="G71" s="1" t="str">
        <f>IF(D71=" "," ",[1]Feb09!$O$42+[1]Feb09!$T$42)</f>
        <v xml:space="preserve"> </v>
      </c>
      <c r="H71" s="454" t="str">
        <f>IF(D71=" "," ",[1]Feb09!$O$42)</f>
        <v xml:space="preserve"> </v>
      </c>
      <c r="I71" s="454"/>
      <c r="J71" s="463"/>
      <c r="K71" s="4" t="str">
        <f>IF([1]Feb09!$G$42="SSP",[1]Feb09!$H$42," ")</f>
        <v xml:space="preserve"> </v>
      </c>
      <c r="L71" s="4" t="str">
        <f>IF([1]Feb09!$G$42="SMP",[1]Feb09!$H$42," ")</f>
        <v xml:space="preserve"> </v>
      </c>
      <c r="M71" s="459" t="str">
        <f>IF([1]Feb09!$G$42="SPP",[1]Feb09!$H$42," ")</f>
        <v xml:space="preserve"> </v>
      </c>
      <c r="N71" s="459"/>
      <c r="O71" s="4" t="str">
        <f>IF([1]Feb09!$G$42="SAP",[1]Feb09!$H$42," ")</f>
        <v xml:space="preserve"> </v>
      </c>
      <c r="P71" s="463"/>
      <c r="Q71" s="1" t="str">
        <f>IF([1]Feb09!$P$42=0," ",[1]Feb09!$P$42)</f>
        <v xml:space="preserve"> </v>
      </c>
      <c r="R71" s="463"/>
      <c r="S71" s="1" t="str">
        <f>IF([1]Feb09!$M$42&gt;0,[1]Feb09!$M$42," ")</f>
        <v xml:space="preserve"> </v>
      </c>
      <c r="T71" s="1" t="str">
        <f>IF(S71=" "," ",IF([1]Employee!$O$50="W1"," ",IF([1]Employee!$O$50="M1"," ",IF([1]Feb09!$V$42&gt;0,[1]Feb09!$V$42," "))))</f>
        <v xml:space="preserve"> </v>
      </c>
      <c r="U71" s="459" t="str">
        <f>IF(T71=" "," ",IF([1]Employee!$O$50="W1",[1]Feb09!$AK$42,[1]Feb09!$AE$42))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",IF([1]Employee!$O$50="W1"," ",[1]Feb09!$W$42-[1]Feb09!$W$27))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",IF([1]Feb09!$C$42=" "," ",[1]Feb09!$C$42))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IF([1]Employee!$D$54=" "," ",IF([1]Employee!$D$54="m"," ",IF([1]Feb09!$M$57=" "," ",IF([1]Feb09!$M$57&gt;(D7-0.01),D7," "))))</f>
        <v xml:space="preserve"> </v>
      </c>
      <c r="E72" s="1" t="str">
        <f>IF(D72=" "," ",IF([1]Feb09!$M$57&gt;=F7,E7,[1]Feb09!$M$57-D7))</f>
        <v xml:space="preserve"> </v>
      </c>
      <c r="F72" s="1" t="str">
        <f>IF(D72=" "," ",IF(E72&lt;E7," ",[1]Feb09!$M$57-F7))</f>
        <v xml:space="preserve"> </v>
      </c>
      <c r="G72" s="1" t="str">
        <f>IF(D72=" "," ",[1]Feb09!$O$57+[1]Feb09!$T$57)</f>
        <v xml:space="preserve"> </v>
      </c>
      <c r="H72" s="454" t="str">
        <f>IF(D72=" "," ",[1]Feb09!$O$57)</f>
        <v xml:space="preserve"> </v>
      </c>
      <c r="I72" s="454"/>
      <c r="J72" s="463"/>
      <c r="K72" s="4" t="str">
        <f>IF([1]Feb09!$G$57="SSP",[1]Feb09!$H$57," ")</f>
        <v xml:space="preserve"> </v>
      </c>
      <c r="L72" s="4" t="str">
        <f>IF([1]Feb09!$G$57="SMP",[1]Feb09!$H$57," ")</f>
        <v xml:space="preserve"> </v>
      </c>
      <c r="M72" s="459" t="str">
        <f>IF([1]Feb09!$G$57="SPP",[1]Feb09!$H$57," ")</f>
        <v xml:space="preserve"> </v>
      </c>
      <c r="N72" s="459"/>
      <c r="O72" s="4" t="str">
        <f>IF([1]Feb09!$G$57="SAP",[1]Feb09!$H$57," ")</f>
        <v xml:space="preserve"> </v>
      </c>
      <c r="P72" s="463"/>
      <c r="Q72" s="1" t="str">
        <f>IF([1]Feb09!$P$57=0," ",[1]Feb09!$P$57)</f>
        <v xml:space="preserve"> </v>
      </c>
      <c r="R72" s="463"/>
      <c r="S72" s="1" t="str">
        <f>IF([1]Feb09!$M$57&gt;0,[1]Feb09!$M$57," ")</f>
        <v xml:space="preserve"> </v>
      </c>
      <c r="T72" s="1" t="str">
        <f>IF(S72=" "," ",IF([1]Employee!$O$50="W1"," ",IF([1]Employee!$O$50="M1"," ",IF([1]Feb09!$V$57&gt;0,[1]Feb09!$V$57," "))))</f>
        <v xml:space="preserve"> </v>
      </c>
      <c r="U72" s="459" t="str">
        <f>IF(T72=" "," ",IF([1]Employee!$O$50="W1",[1]Feb09!$AK$57,[1]Feb09!$AE$57))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",IF([1]Employee!$O$50="W1"," ",[1]Feb09!$W$57-[1]Feb09!$W$42))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",IF([1]Feb09!$C$57=" "," ",[1]Feb09!$C$57))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IF([1]Employee!$D$54=" "," ",IF([1]Employee!$D$54="w"," ",IF([1]Feb09!$M$72=" "," ",IF([1]Feb09!$M$72&gt;(D8-0.01),D8," "))))</f>
        <v xml:space="preserve"> </v>
      </c>
      <c r="E73" s="62" t="str">
        <f>IF(D73=" "," ",IF([1]Feb09!$M$72&gt;=F8,E8,[1]Feb09!$M$72-D8))</f>
        <v xml:space="preserve"> </v>
      </c>
      <c r="F73" s="62" t="str">
        <f>IF(D73=" "," ",IF(E73&lt;E8," ",[1]Feb09!$M$72-F8))</f>
        <v xml:space="preserve"> </v>
      </c>
      <c r="G73" s="62" t="str">
        <f>IF(D73=" "," ",[1]Feb09!$O$72+[1]Feb09!$T$72)</f>
        <v xml:space="preserve"> </v>
      </c>
      <c r="H73" s="453" t="str">
        <f>IF(D73=" "," ",[1]Feb09!$O$72)</f>
        <v xml:space="preserve"> </v>
      </c>
      <c r="I73" s="453"/>
      <c r="J73" s="463"/>
      <c r="K73" s="62" t="str">
        <f>IF([1]Feb09!$G$72="SSP",[1]Feb09!$H$72," ")</f>
        <v xml:space="preserve"> </v>
      </c>
      <c r="L73" s="62" t="str">
        <f>IF([1]Feb09!$G$72="SMP",[1]Feb09!$H$72," ")</f>
        <v xml:space="preserve"> </v>
      </c>
      <c r="M73" s="453" t="str">
        <f>IF([1]Feb09!$G$72="SPP",[1]Feb09!$H$72," ")</f>
        <v xml:space="preserve"> </v>
      </c>
      <c r="N73" s="453"/>
      <c r="O73" s="62" t="str">
        <f>IF([1]Feb09!$G$72="SAP",[1]Feb09!$H$72," ")</f>
        <v xml:space="preserve"> </v>
      </c>
      <c r="P73" s="463"/>
      <c r="Q73" s="62" t="str">
        <f>IF([1]Feb09!$P$72=0," ",[1]Feb09!$P$72)</f>
        <v xml:space="preserve"> </v>
      </c>
      <c r="R73" s="463"/>
      <c r="S73" s="62" t="str">
        <f>IF([1]Feb09!$M$72&gt;0,[1]Feb09!$M$72," ")</f>
        <v xml:space="preserve"> </v>
      </c>
      <c r="T73" s="62" t="str">
        <f>IF(S73=" "," ",IF([1]Employee!$O$50="W1"," ",IF([1]Employee!$O$50="M1"," ",IF([1]Feb09!$V$72&gt;0,[1]Feb09!$V$72," "))))</f>
        <v xml:space="preserve"> </v>
      </c>
      <c r="U73" s="453" t="str">
        <f>IF(T73=" "," ",IF([1]Employee!$O$50="M1",[1]Feb09!$AK$72,[1]Feb09!$AE$72))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",IF([1]Employee!$O$50="M1"," ",[1]Feb09!$W$72-[1]Jan09!$W$72))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",IF([1]Feb09!$C$72=" "," ",[1]Feb09!$C$72))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IF([1]Employee!$D$54=" "," ",IF([1]Employee!$D$54="m"," ",IF([1]Mar09!$M$12=" "," ",IF([1]Mar09!$M$12&gt;(D7-0.01),D7," "))))</f>
        <v xml:space="preserve"> </v>
      </c>
      <c r="E74" s="1" t="str">
        <f>IF(D74=" "," ",IF([1]Mar09!$M$12&gt;=F7,E7,[1]Mar09!$M$12-D7))</f>
        <v xml:space="preserve"> </v>
      </c>
      <c r="F74" s="1" t="str">
        <f>IF(D74=" "," ",IF(E74&lt;E7," ",[1]Mar09!$M$12-F7))</f>
        <v xml:space="preserve"> </v>
      </c>
      <c r="G74" s="1" t="str">
        <f>IF(D74=" "," ",[1]Mar09!$O$12+[1]Mar09!$T$12)</f>
        <v xml:space="preserve"> </v>
      </c>
      <c r="H74" s="459" t="str">
        <f>IF(D74=" "," ",[1]Mar09!$O$12)</f>
        <v xml:space="preserve"> </v>
      </c>
      <c r="I74" s="459"/>
      <c r="J74" s="463"/>
      <c r="K74" s="1" t="str">
        <f>IF([1]Mar09!$G$12="SSP",[1]Mar09!$H$12," ")</f>
        <v xml:space="preserve"> </v>
      </c>
      <c r="L74" s="1" t="str">
        <f>IF([1]Mar09!$G$12="SMP",[1]Mar09!$H$12," ")</f>
        <v xml:space="preserve"> </v>
      </c>
      <c r="M74" s="459" t="str">
        <f>IF([1]Mar09!$G$12="SPP",[1]Mar09!$H$12," ")</f>
        <v xml:space="preserve"> </v>
      </c>
      <c r="N74" s="459"/>
      <c r="O74" s="1" t="str">
        <f>IF([1]Mar09!$G$12="SAP",[1]Mar09!$H$12," ")</f>
        <v xml:space="preserve"> </v>
      </c>
      <c r="P74" s="463"/>
      <c r="Q74" s="1" t="str">
        <f>IF([1]Mar09!$P$12=0," ",[1]Mar09!$P$12)</f>
        <v xml:space="preserve"> </v>
      </c>
      <c r="R74" s="463"/>
      <c r="S74" s="1" t="str">
        <f>IF([1]Mar09!$M$12&gt;0,[1]Mar09!$M$12," ")</f>
        <v xml:space="preserve"> </v>
      </c>
      <c r="T74" s="1" t="str">
        <f>IF(S74=" "," ",IF([1]Employee!$O$50="W1"," ",IF([1]Employee!$O$50="M1"," ",IF([1]Mar09!$V$12&gt;0,[1]Mar09!$V$12," "))))</f>
        <v xml:space="preserve"> </v>
      </c>
      <c r="U74" s="459" t="str">
        <f>IF(T74=" "," ",IF([1]Employee!$O$50="W1",[1]Mar09!$AK$12,[1]Mar09!$AE$12))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",IF([1]Employee!$O$50="W1"," ",[1]Mar09!$W$12-[1]Feb09!$W$57))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",IF([1]Mar09!$C$12=" "," ",[1]Mar09!$C$12))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IF([1]Employee!$D$54=" "," ",IF([1]Employee!$D$54="m"," ",IF([1]Mar09!$M$27=" "," ",IF([1]Mar09!$M$27&gt;(D7-0.01),D7," "))))</f>
        <v xml:space="preserve"> </v>
      </c>
      <c r="E75" s="1" t="str">
        <f>IF(D75=" "," ",IF([1]Mar09!$M$27&gt;=F7,E7,[1]Mar09!$M$27-D7))</f>
        <v xml:space="preserve"> </v>
      </c>
      <c r="F75" s="1" t="str">
        <f>IF(D75=" "," ",IF(E75&lt;E7," ",[1]Mar09!$M$27-F7))</f>
        <v xml:space="preserve"> </v>
      </c>
      <c r="G75" s="1" t="str">
        <f>IF(D75=" "," ",[1]Mar09!$O$27+[1]Mar09!$T$27)</f>
        <v xml:space="preserve"> </v>
      </c>
      <c r="H75" s="454" t="str">
        <f>IF(D75=" "," ",[1]Mar09!$O$27)</f>
        <v xml:space="preserve"> </v>
      </c>
      <c r="I75" s="454"/>
      <c r="J75" s="463"/>
      <c r="K75" s="4" t="str">
        <f>IF([1]Mar09!$G$27="SSP",[1]Mar09!$H$27," ")</f>
        <v xml:space="preserve"> </v>
      </c>
      <c r="L75" s="4" t="str">
        <f>IF([1]Mar09!$G$27="SMP",[1]Mar09!$H$27," ")</f>
        <v xml:space="preserve"> </v>
      </c>
      <c r="M75" s="459" t="str">
        <f>IF([1]Mar09!$G$27="SPP",[1]Mar09!$H$27," ")</f>
        <v xml:space="preserve"> </v>
      </c>
      <c r="N75" s="459"/>
      <c r="O75" s="4" t="str">
        <f>IF([1]Mar09!$G$27="SAP",[1]Mar09!$H$27," ")</f>
        <v xml:space="preserve"> </v>
      </c>
      <c r="P75" s="463"/>
      <c r="Q75" s="1" t="str">
        <f>IF([1]Mar09!$P$27=0," ",[1]Mar09!$P$27)</f>
        <v xml:space="preserve"> </v>
      </c>
      <c r="R75" s="463"/>
      <c r="S75" s="1" t="str">
        <f>IF([1]Mar09!$M$27&gt;0,[1]Mar09!$M$27," ")</f>
        <v xml:space="preserve"> </v>
      </c>
      <c r="T75" s="1" t="str">
        <f>IF(S75=" "," ",IF([1]Employee!$O$50="W1"," ",IF([1]Employee!$O$50="M1"," ",IF([1]Mar09!$V$27&gt;0,[1]Mar09!$V$27," "))))</f>
        <v xml:space="preserve"> </v>
      </c>
      <c r="U75" s="459" t="str">
        <f>IF(T75=" "," ",IF([1]Employee!$O$50="W1",[1]Mar09!$AK$27,[1]Mar09!$AE$27))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",IF([1]Employee!$O$50="W1"," ",[1]Mar09!$W$27-[1]Mar09!$W$12))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",IF([1]Mar09!$C$27=" "," ",[1]Mar09!$C$27))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IF([1]Employee!$D$54=" "," ",IF([1]Employee!$D$54="m"," ",IF([1]Mar09!$M$42=" "," ",IF([1]Mar09!$M$42&gt;(D7-0.01),D7," "))))</f>
        <v xml:space="preserve"> </v>
      </c>
      <c r="E76" s="1" t="str">
        <f>IF(D76=" "," ",IF([1]Mar09!$M$42&gt;=F7,E7,[1]Mar09!$M$42-D7))</f>
        <v xml:space="preserve"> </v>
      </c>
      <c r="F76" s="1" t="str">
        <f>IF(D76=" "," ",IF(E76&lt;E7," ",[1]Mar09!$M$42-F7))</f>
        <v xml:space="preserve"> </v>
      </c>
      <c r="G76" s="1" t="str">
        <f>IF(D76=" "," ",[1]Mar09!$O$42+[1]Mar09!$T$42)</f>
        <v xml:space="preserve"> </v>
      </c>
      <c r="H76" s="454" t="str">
        <f>IF(D76=" "," ",[1]Mar09!$O$42)</f>
        <v xml:space="preserve"> </v>
      </c>
      <c r="I76" s="454"/>
      <c r="J76" s="463"/>
      <c r="K76" s="4" t="str">
        <f>IF([1]Mar09!$G$42="SSP",[1]Mar09!$H$42," ")</f>
        <v xml:space="preserve"> </v>
      </c>
      <c r="L76" s="4" t="str">
        <f>IF([1]Mar09!$G$42="SMP",[1]Mar09!$H$42," ")</f>
        <v xml:space="preserve"> </v>
      </c>
      <c r="M76" s="459" t="str">
        <f>IF([1]Mar09!$G$42="SPP",[1]Mar09!$H$42," ")</f>
        <v xml:space="preserve"> </v>
      </c>
      <c r="N76" s="459"/>
      <c r="O76" s="4" t="str">
        <f>IF([1]Mar09!$G$42="SAP",[1]Mar09!$H$42," ")</f>
        <v xml:space="preserve"> </v>
      </c>
      <c r="P76" s="463"/>
      <c r="Q76" s="1" t="str">
        <f>IF([1]Mar09!$P$42=0," ",[1]Mar09!$P$42)</f>
        <v xml:space="preserve"> </v>
      </c>
      <c r="R76" s="463"/>
      <c r="S76" s="1" t="str">
        <f>IF([1]Mar09!$M$42&gt;0,[1]Mar09!$M$42," ")</f>
        <v xml:space="preserve"> </v>
      </c>
      <c r="T76" s="1" t="str">
        <f>IF(S76=" "," ",IF([1]Employee!$O$50="W1"," ",IF([1]Employee!$O$50="M1"," ",IF([1]Mar09!$V$42&gt;0,[1]Mar09!$V$42," "))))</f>
        <v xml:space="preserve"> </v>
      </c>
      <c r="U76" s="459" t="str">
        <f>IF(T76=" "," ",IF([1]Employee!$O$50="W1",[1]Mar09!$AK$42,[1]Mar09!$AE$42))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",IF([1]Employee!$O$50="W1"," ",[1]Mar09!$W$42-[1]Mar09!$W$27))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",IF([1]Mar09!$C$42=" "," ",[1]Mar09!$C$42))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IF([1]Employee!$D$54=" "," ",IF([1]Employee!$D$54="m"," ",IF([1]Mar09!$M$57=" "," ",IF([1]Mar09!$M$57&gt;(D7-0.01),D7," "))))</f>
        <v xml:space="preserve"> </v>
      </c>
      <c r="E77" s="1" t="str">
        <f>IF(D77=" "," ",IF([1]Mar09!$M$57&gt;=F7,E7,[1]Mar09!$M$57-D7))</f>
        <v xml:space="preserve"> </v>
      </c>
      <c r="F77" s="1" t="str">
        <f>IF(D77=" "," ",IF(E77&lt;E7," ",[1]Mar09!$M$57-F7))</f>
        <v xml:space="preserve"> </v>
      </c>
      <c r="G77" s="1" t="str">
        <f>IF(D77=" "," ",[1]Mar09!$O$57+[1]Mar09!$T$57)</f>
        <v xml:space="preserve"> </v>
      </c>
      <c r="H77" s="454" t="str">
        <f>IF(D77=" "," ",[1]Mar09!$O$57)</f>
        <v xml:space="preserve"> </v>
      </c>
      <c r="I77" s="454"/>
      <c r="J77" s="463"/>
      <c r="K77" s="4" t="str">
        <f>IF([1]Mar09!$G$57="SSP",[1]Mar09!$H$57," ")</f>
        <v xml:space="preserve"> </v>
      </c>
      <c r="L77" s="4" t="str">
        <f>IF([1]Mar09!$G$57="SMP",[1]Mar09!$H$57," ")</f>
        <v xml:space="preserve"> </v>
      </c>
      <c r="M77" s="459" t="str">
        <f>IF([1]Mar09!$G$57="SPP",[1]Mar09!$H$57," ")</f>
        <v xml:space="preserve"> </v>
      </c>
      <c r="N77" s="459"/>
      <c r="O77" s="4" t="str">
        <f>IF([1]Mar09!$G$57="SAP",[1]Mar09!$H$57," ")</f>
        <v xml:space="preserve"> </v>
      </c>
      <c r="P77" s="463"/>
      <c r="Q77" s="1" t="str">
        <f>IF([1]Mar09!$P$57=0," ",[1]Mar09!$P$57)</f>
        <v xml:space="preserve"> </v>
      </c>
      <c r="R77" s="463"/>
      <c r="S77" s="1" t="str">
        <f>IF([1]Mar09!$M$57&gt;0,[1]Mar09!$M$57," ")</f>
        <v xml:space="preserve"> </v>
      </c>
      <c r="T77" s="1" t="str">
        <f>IF(S77=" "," ",IF([1]Employee!$O$50="W1"," ",IF([1]Employee!$O$50="M1"," ",IF([1]Mar09!$V$57&gt;0,[1]Mar09!$V$57," "))))</f>
        <v xml:space="preserve"> </v>
      </c>
      <c r="U77" s="459" t="str">
        <f>IF(T77=" "," ",IF([1]Employee!$O$50="W1",[1]Mar09!$AK$57,[1]Mar09!$AE$57))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",IF([1]Employee!$O$50="W1"," ",[1]Mar09!$W$57-[1]Mar09!$W$42))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",IF([1]Mar09!$C$57=" "," ",[1]Mar09!$C$57))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IF([1]Employee!$D$54=" "," ",IF([1]Employee!$D$54="m"," ",IF([1]Mar09!$M$72=" "," ",IF([1]Mar09!$M$72&gt;(D7-0.01),D7," "))))</f>
        <v xml:space="preserve"> </v>
      </c>
      <c r="E78" s="1" t="str">
        <f>IF(D78=" "," ",IF([1]Mar09!$M$72&gt;=F7,E7,[1]Mar09!$M$72-D7))</f>
        <v xml:space="preserve"> </v>
      </c>
      <c r="F78" s="1" t="str">
        <f>IF(D78=" "," ",IF(E78&lt;E7," ",[1]Mar09!$M$72-F7))</f>
        <v xml:space="preserve"> </v>
      </c>
      <c r="G78" s="1" t="str">
        <f>IF(D78=" "," ",[1]Mar09!$O$72+[1]Mar09!$T$72)</f>
        <v xml:space="preserve"> </v>
      </c>
      <c r="H78" s="454" t="str">
        <f>IF(D78=" "," ",[1]Mar09!$O$72)</f>
        <v xml:space="preserve"> </v>
      </c>
      <c r="I78" s="454"/>
      <c r="J78" s="463"/>
      <c r="K78" s="4" t="str">
        <f>IF([1]Mar09!$G$72="SSP",[1]Mar09!$H$72," ")</f>
        <v xml:space="preserve"> </v>
      </c>
      <c r="L78" s="4" t="str">
        <f>IF([1]Mar09!$G$72="SMP",[1]Mar09!$H$72," ")</f>
        <v xml:space="preserve"> </v>
      </c>
      <c r="M78" s="459" t="str">
        <f>IF([1]Mar09!$G$72="SPP",[1]Mar09!$H$72," ")</f>
        <v xml:space="preserve"> </v>
      </c>
      <c r="N78" s="459"/>
      <c r="O78" s="4" t="str">
        <f>IF([1]Mar09!$G$72="SAP",[1]Mar09!$H$1," ")</f>
        <v xml:space="preserve"> </v>
      </c>
      <c r="P78" s="463"/>
      <c r="Q78" s="1" t="str">
        <f>IF([1]Mar09!$P$72=0," ",[1]Mar09!$P$72)</f>
        <v xml:space="preserve"> </v>
      </c>
      <c r="R78" s="463"/>
      <c r="S78" s="1" t="str">
        <f>IF([1]Mar09!$M$72&gt;0,[1]Mar09!$M$72," ")</f>
        <v xml:space="preserve"> </v>
      </c>
      <c r="T78" s="1" t="str">
        <f>IF(S78=" "," ",IF([1]Employee!$O$50="W1"," ",IF([1]Employee!$O$50="M1"," ",IF([1]Mar09!$V$72&gt;0,[1]Mar09!$V$72," "))))</f>
        <v xml:space="preserve"> </v>
      </c>
      <c r="U78" s="459" t="str">
        <f>IF(T78=" "," ",IF([1]Employee!$O$50="W1",[1]Mar09!$AK$72,[1]Mar09!$AE$72))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",IF([1]Employee!$O$50="W1"," ",[1]Mar09!$W$72-[1]Mar09!$W$57))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",IF([1]Mar09!$C$72=" "," ",[1]Mar09!$C$72))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IF([1]Employee!$D$54=" "," ",IF([1]Employee!$D$54="m"," ",IF([1]Mar09!$M$87=" "," ",IF([1]Mar09!$M$87&gt;(D7-0.01),D7," "))))</f>
        <v xml:space="preserve"> </v>
      </c>
      <c r="E79" s="4" t="str">
        <f>IF(D79=" "," ",IF([1]Mar09!$M$87&gt;=F7,E7,[1]Mar09!$M$87-D7))</f>
        <v xml:space="preserve"> </v>
      </c>
      <c r="F79" s="4" t="str">
        <f>IF(D79=" "," ",IF(E79&lt;E7," ",[1]Mar09!$M$87-F7))</f>
        <v xml:space="preserve"> </v>
      </c>
      <c r="G79" s="4" t="str">
        <f>IF(D79=" "," ",[1]Mar09!$O$87+[1]Mar09!$T$87)</f>
        <v xml:space="preserve"> </v>
      </c>
      <c r="H79" s="459" t="str">
        <f>IF(D79=" "," ",[1]Mar09!$O$87)</f>
        <v xml:space="preserve"> </v>
      </c>
      <c r="I79" s="459"/>
      <c r="J79" s="463"/>
      <c r="K79" s="4" t="str">
        <f>IF([1]Mar09!$G$87="SSP",[1]Mar09!$H$87," ")</f>
        <v xml:space="preserve"> </v>
      </c>
      <c r="L79" s="4" t="str">
        <f>IF([1]Mar09!$G$87="SMP",[1]Mar09!$H$87," ")</f>
        <v xml:space="preserve"> </v>
      </c>
      <c r="M79" s="459" t="str">
        <f>IF([1]Mar09!$G$87="SPP",[1]Mar09!$H$87," ")</f>
        <v xml:space="preserve"> </v>
      </c>
      <c r="N79" s="459"/>
      <c r="O79" s="4" t="str">
        <f>IF([1]Mar09!$G$87="SAP",[1]Mar09!$H$87," ")</f>
        <v xml:space="preserve"> </v>
      </c>
      <c r="P79" s="463"/>
      <c r="Q79" s="4" t="str">
        <f>IF([1]Mar09!$P$87=0," ",[1]Mar09!$P$87)</f>
        <v xml:space="preserve"> </v>
      </c>
      <c r="R79" s="463"/>
      <c r="S79" s="4" t="str">
        <f>IF([1]Mar09!$M$87&gt;0,[1]Mar09!$M$87," ")</f>
        <v xml:space="preserve"> </v>
      </c>
      <c r="T79" s="4" t="str">
        <f>IF(S79=" "," ",IF([1]Employee!$O$50="W1"," ",IF([1]Employee!$O$50="M1"," ",IF([1]Mar09!$V$87&gt;0,[1]Mar09!$V$87," "))))</f>
        <v xml:space="preserve"> </v>
      </c>
      <c r="U79" s="459" t="str">
        <f>IF(T79=" "," ",IF([1]Employee!$O$50="M1",[1]Mar09!$AK$87+U78,[1]Mar09!$AE$87+U78))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",IF([1]Employee!$O$50="W1"," ",[1]Mar09!$W$87-[1]Mar09!$W$72))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",IF([1]Mar09!$C$87=" "," ",[1]Mar09!$C$87))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IF([1]Employee!$D$54=" "," ",IF([1]Employee!$D$54="w"," ",IF([1]Mar09!$M$102=" "," ",IF([1]Mar09!$M$102&gt;(D8-0.01),D8," "))))</f>
        <v xml:space="preserve"> </v>
      </c>
      <c r="E80" s="62" t="str">
        <f>IF(D80=" "," ",IF([1]Mar09!$M$102&gt;=F8,E8,[1]Mar09!$M$102-D8))</f>
        <v xml:space="preserve"> </v>
      </c>
      <c r="F80" s="62" t="str">
        <f>IF(D80=" "," ",IF(E80&lt;E8," ",[1]Mar09!$M$102-F8))</f>
        <v xml:space="preserve"> </v>
      </c>
      <c r="G80" s="62" t="str">
        <f>IF(D80=" "," ",[1]Mar09!$O$102+[1]Mar09!$T$102)</f>
        <v xml:space="preserve"> </v>
      </c>
      <c r="H80" s="453" t="str">
        <f>IF(D80=" "," ",[1]Mar09!$O$102)</f>
        <v xml:space="preserve"> </v>
      </c>
      <c r="I80" s="453"/>
      <c r="J80" s="463"/>
      <c r="K80" s="62" t="str">
        <f>IF([1]Mar09!$G$102="SSP",[1]Mar09!$H$102," ")</f>
        <v xml:space="preserve"> </v>
      </c>
      <c r="L80" s="62" t="str">
        <f>IF([1]Mar09!$G$102="SMP",[1]Mar09!$H$102," ")</f>
        <v xml:space="preserve"> </v>
      </c>
      <c r="M80" s="453" t="str">
        <f>IF([1]Mar09!$G$102="SPP",[1]Mar09!$H$102," ")</f>
        <v xml:space="preserve"> </v>
      </c>
      <c r="N80" s="453"/>
      <c r="O80" s="62" t="str">
        <f>IF([1]Mar09!$G$102="SAP",[1]Mar09!$H$102," ")</f>
        <v xml:space="preserve"> </v>
      </c>
      <c r="P80" s="463"/>
      <c r="Q80" s="62" t="str">
        <f>IF([1]Mar09!$P$102=0," ",[1]Mar09!$P$102)</f>
        <v xml:space="preserve"> </v>
      </c>
      <c r="R80" s="463"/>
      <c r="S80" s="62" t="str">
        <f>IF([1]Mar09!$M$102&gt;0,[1]Mar09!$M$102," ")</f>
        <v xml:space="preserve"> </v>
      </c>
      <c r="T80" s="4" t="str">
        <f>IF(S80=" "," ",IF([1]Employee!$O$50="W1"," ",IF([1]Employee!$O$50="M1"," ",IF([1]Mar09!$V$102&gt;0,[1]Mar09!$V$102," "))))</f>
        <v xml:space="preserve"> </v>
      </c>
      <c r="U80" s="453" t="str">
        <f>IF(T80=" "," ",IF([1]Employee!$O$50="M1",[1]Mar09!$AK$102,[1]Mar09!$AE$102))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",IF([1]Employee!$O$50="M1"," ",[1]Mar09!$W$102-[1]Feb09!$W$72))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",IF([1]Mar09!$C$102=" "," ",[1]Mar09!$C$102))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[1]Employee!$D$60</f>
        <v>0</v>
      </c>
      <c r="U83" s="495" t="s">
        <v>128</v>
      </c>
      <c r="V83" s="496"/>
      <c r="W83" s="497"/>
      <c r="X83" s="497"/>
      <c r="Y83" s="498"/>
      <c r="Z83" s="494">
        <f>[1]Employee!$D$61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IF([1]Employee!$D$54="W",[1]Mar09!$V$87-[1]Employee!$D$60,IF([1]Employee!$D$54="M",[1]Mar09!$V$102-[1]Employee!$D$60,0))</f>
        <v>0</v>
      </c>
      <c r="U85" s="501" t="s">
        <v>127</v>
      </c>
      <c r="V85" s="502"/>
      <c r="W85" s="503"/>
      <c r="X85" s="503"/>
      <c r="Y85" s="504"/>
      <c r="Z85" s="494">
        <f>IF([1]Employee!$D$54="W",[1]Mar09!$W$87-[1]Employee!$D$61,IF([1]Employee!$D$54="M",[1]Mar09!$W$102-[1]Employee!$D$61,0))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IF([1]Employee!$M$41&gt;0,[1]Employee!$M$41," ")</f>
        <v xml:space="preserve"> </v>
      </c>
      <c r="G102" s="343"/>
      <c r="H102" s="96"/>
      <c r="I102" s="30"/>
      <c r="J102" s="10"/>
      <c r="K102" s="399" t="str">
        <f>IF([1]Employee!$M$43&gt;0,[1]Employee!$M$43," ")</f>
        <v xml:space="preserve"> </v>
      </c>
      <c r="L102" s="536"/>
      <c r="M102" s="15"/>
      <c r="N102" s="97" t="str">
        <f>IF([1]Employee!$D$48&gt;0,[1]Employee!$D$48,"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IF([1]Employee!$D$41&gt;0,[1]Employee!$D$41,"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IF([1]Employee!$D$43&gt;0,[1]Employee!$D$43,"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IF([1]Employee!$D$42&gt;0,[1]Employee!$D$42," ")</f>
        <v xml:space="preserve"> </v>
      </c>
      <c r="G106" s="350"/>
      <c r="H106" s="15"/>
      <c r="I106" s="10"/>
      <c r="J106" s="376" t="str">
        <f>IF([1]Employee!$D$44&gt;0,[1]Employee!$D$44,"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IF([1]Employee!$D$45&gt;0,[1]Employee!$D$45,"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[1]Employee!$D$55</f>
        <v>2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IF([1]Employee!$D$46&gt;0,[1]Employee!$D$46,"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IF([1]Employee!$D$50=" "," ",IF([1]Employee!$D$50&gt;38812,[1]Employee!$D$50,"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IF([1]Employee!$D$52&gt;0,[1]Employee!$D$52,"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IF([1]Employee!$D$52&gt;0,[1]Employee!$L$5," ")</f>
        <v xml:space="preserve"> </v>
      </c>
      <c r="H154" s="30"/>
      <c r="I154" s="560" t="str">
        <f>IF([1]Employee!$D$52&gt;0,[1]Employee!$O$5,"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IF([1]Employee!$D$52&gt;0,[1]Employee!$M$41,"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IF([1]Employee!$D$52&gt;0,[1]Employee!$D$41," ")</f>
        <v xml:space="preserve"> </v>
      </c>
      <c r="G158" s="567"/>
      <c r="H158" s="567"/>
      <c r="I158" s="568"/>
      <c r="J158" s="156"/>
      <c r="K158" s="157" t="str">
        <f>IF([1]Employee!$D$52=" "," ",IF([1]Employee!$D$22="M","Mr","Ms"))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IF([1]Employee!$D$52&gt;0,[1]Employee!$D$42,"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IF([1]Employee!$D$52&gt;0,[1]Employee!$D$52,"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IF([1]Employee!$D$52&gt;0,[1]Employee!$O$60,"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IF([1]Employee!$D$52&gt;0,Y4," ")</f>
        <v xml:space="preserve"> </v>
      </c>
      <c r="H164" s="370"/>
      <c r="I164" s="160" t="str">
        <f>IF([1]Employee!$D$52&gt;0,Z4," ")</f>
        <v xml:space="preserve"> </v>
      </c>
      <c r="J164" s="159"/>
      <c r="K164" s="637" t="str">
        <f>IF([1]Employee!$D$52=" "," ",IF([1]Employee!$O$50="W1","X",IF([1]Employee!$O$50="M!","X","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IF([1]Employee!$D$52=" "," ",IF([1]Employee!$D$54="W",[1]Employee!$F$52," "))</f>
        <v xml:space="preserve"> </v>
      </c>
      <c r="J166" s="163"/>
      <c r="K166" s="164" t="str">
        <f>IF([1]Employee!$D$52=" "," ",IF([1]Employee!$D$54="M",[1]Employee!$F$52,"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IF([1]Employee!$D$52="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IF([1]Employee!$D$52="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IF([1]Employee!$D$52="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IF([1]Employee!$D$52="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IF([1]Employee!$D$52&gt;0,[1]Employee!$D$55,"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IF([1]Employee!$D$52&gt;0,[1]Employee!$D$43,"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IF([1]Employee!$D$52&gt;0,[1]Employee!$D$44," ")</f>
        <v xml:space="preserve"> </v>
      </c>
      <c r="F179" s="337"/>
      <c r="G179" s="337"/>
      <c r="H179" s="337"/>
      <c r="I179" s="337" t="str">
        <f>IF([1]Employee!$D$52&gt;0,[1]Employee!$D$45,"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IF([1]Employee!$D$52&gt;0,[1]Employee!$D$46,"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IF([1]Employee!$D$52&gt;0,[1]Employee!$D$5," ")</f>
        <v xml:space="preserve"> </v>
      </c>
      <c r="F182" s="353"/>
      <c r="G182" s="353"/>
      <c r="H182" s="353"/>
      <c r="I182" s="353" t="str">
        <f>IF([1]Employee!$D$52&gt;0,[1]Employee!$D$6,"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IF([1]Employee!$D$52&gt;0,[1]Employee!$D$7," ")</f>
        <v xml:space="preserve"> </v>
      </c>
      <c r="F183" s="353"/>
      <c r="G183" s="353"/>
      <c r="H183" s="353"/>
      <c r="I183" s="353" t="str">
        <f>IF([1]Employee!$D$52&gt;0,[1]Employee!$D$8,"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IF([1]Employee!$D$52&gt;0,[1]Employee!$D$9,"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IF([1]Employee!$D$52&gt;0,TODAY(),"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IF(T$87&gt;0,[1]Employee!$D$41,"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IF(T$87&gt;0,[1]Employee!$D$42,"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IF(T$87&gt;0,[1]Employee!$M$41," ")</f>
        <v xml:space="preserve"> </v>
      </c>
      <c r="G203" s="683"/>
      <c r="H203" s="684"/>
      <c r="I203" s="86"/>
      <c r="J203" s="685">
        <f>[1]Employee!$D$55</f>
        <v>2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IF([1]Employee!$D$76&gt;0,[1]Employee!$D$76,"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IF([1]Employee!$D$67&gt;0,[1]Employee!$D$67," ")</f>
        <v xml:space="preserve"> </v>
      </c>
      <c r="J4" s="443"/>
      <c r="K4" s="443"/>
      <c r="L4" s="443"/>
      <c r="M4" s="9"/>
      <c r="N4" s="342" t="str">
        <f>IF([1]Employee!$M$67&gt;0,[1]Employee!$M$67," ")</f>
        <v xml:space="preserve"> </v>
      </c>
      <c r="O4" s="343"/>
      <c r="P4" s="15"/>
      <c r="Q4" s="15"/>
      <c r="R4" s="10"/>
      <c r="S4" s="10"/>
      <c r="T4" s="16">
        <f>[1]Employee!$D$81</f>
        <v>3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IF([1]Employee!$D$78&gt;0,[1]Employee!$D$78,"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IF([1]Employee!$D$68&gt;0,[1]Employee!$D$68," ")</f>
        <v xml:space="preserve"> </v>
      </c>
      <c r="J6" s="442"/>
      <c r="K6" s="442"/>
      <c r="L6" s="442"/>
      <c r="M6" s="8"/>
      <c r="N6" s="399" t="str">
        <f>IF([1]Employee!$M$69&gt;0,[1]Employee!$M$69," ")</f>
        <v xml:space="preserve"> </v>
      </c>
      <c r="O6" s="536"/>
      <c r="P6" s="15"/>
      <c r="Q6" s="15"/>
      <c r="R6" s="10"/>
      <c r="S6" s="24" t="str">
        <f>IF([1]Employee!$D$74&gt;0,[1]Employee!$D$74,"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IF([1]Employee!$M$79&gt;0,[1]Employee!$M$79," ")</f>
        <v xml:space="preserve"> </v>
      </c>
      <c r="Z6" s="214" t="str">
        <f>IF([1]Employee!$M$79&gt;0,[1]Employee!$O$79," ")</f>
        <v xml:space="preserve"> </v>
      </c>
      <c r="AA6" s="27" t="str">
        <f>IF([1]Employee!$M$79&gt;0,[1]Employee!$S$79,"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IF([1]Employee!$M$80&gt;0,[1]Employee!$M$80," ")</f>
        <v xml:space="preserve"> </v>
      </c>
      <c r="Z7" s="214" t="str">
        <f>IF([1]Employee!$M$80&gt;0,[1]Employee!$O$80," ")</f>
        <v xml:space="preserve"> </v>
      </c>
      <c r="AA7" s="27" t="str">
        <f>IF([1]Employee!$M$80&gt;0,[1]Employee!$S$80,"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IF([1]Employee!$M$81&gt;0,[1]Employee!$M$81," ")</f>
        <v xml:space="preserve"> </v>
      </c>
      <c r="Z8" s="214" t="str">
        <f>IF([1]Employee!$M$81&gt;0,[1]Employee!$O$81," ")</f>
        <v xml:space="preserve"> </v>
      </c>
      <c r="AA8" s="27" t="str">
        <f>IF([1]Employee!$M$81&gt;0,[1]Employee!$S$81,"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IF([1]Employee!$M$82&gt;0,[1]Employee!$M$82," ")</f>
        <v xml:space="preserve"> </v>
      </c>
      <c r="Z9" s="214" t="str">
        <f>IF([1]Employee!$M$82&gt;0,[1]Employee!$O$82," ")</f>
        <v xml:space="preserve"> </v>
      </c>
      <c r="AA9" s="27" t="str">
        <f>IF([1]Employee!$M$82&gt;0,[1]Employee!$S$82,"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IF([1]Employee!$O$86="Y","Y","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IF([1]Employee!$D$80=" "," ",IF([1]Employee!$D$80="m"," ",IF([1]Apr08!$M$13=" "," ",IF([1]Apr08!$M$13&gt;(D7-0.01),D7," "))))</f>
        <v xml:space="preserve"> </v>
      </c>
      <c r="E16" s="1" t="str">
        <f>IF(D16=" "," ",IF([1]Apr08!$M$13&gt;=F7,E7,[1]Apr08!$M$13-D7))</f>
        <v xml:space="preserve"> </v>
      </c>
      <c r="F16" s="1" t="str">
        <f>IF(D16=" "," ",IF(E16&lt;E7," ",[1]Apr08!$M$13-F7))</f>
        <v xml:space="preserve"> </v>
      </c>
      <c r="G16" s="1" t="str">
        <f>IF(D16=" "," ",[1]Apr08!$O$13+[1]Apr08!$T$13)</f>
        <v xml:space="preserve"> </v>
      </c>
      <c r="H16" s="482" t="str">
        <f>IF(D16=" "," ",[1]Apr08!$O$13)</f>
        <v xml:space="preserve"> </v>
      </c>
      <c r="I16" s="482"/>
      <c r="J16" s="463"/>
      <c r="K16" s="4" t="str">
        <f>IF([1]Apr08!$G$13="SSP",[1]Apr08!$H$13," ")</f>
        <v xml:space="preserve"> </v>
      </c>
      <c r="L16" s="4" t="str">
        <f>IF([1]Apr08!$G$13="SMP",[1]Apr08!$H$13," ")</f>
        <v xml:space="preserve"> </v>
      </c>
      <c r="M16" s="459" t="str">
        <f>IF([1]Apr08!$G$13="SPP",[1]Apr08!$H$13," ")</f>
        <v xml:space="preserve"> </v>
      </c>
      <c r="N16" s="459"/>
      <c r="O16" s="4" t="str">
        <f>IF([1]Apr08!$G$13="SAP",[1]Apr08!$H$13," ")</f>
        <v xml:space="preserve"> </v>
      </c>
      <c r="P16" s="463"/>
      <c r="Q16" s="1" t="str">
        <f>IF([1]Apr08!$P$13=0," ",[1]Apr08!$P$13)</f>
        <v xml:space="preserve"> </v>
      </c>
      <c r="R16" s="463"/>
      <c r="S16" s="1" t="str">
        <f>IF([1]Apr08!$M$13&gt;0,[1]Apr08!$M$13," ")</f>
        <v xml:space="preserve"> </v>
      </c>
      <c r="T16" s="1" t="str">
        <f>IF(S16=" "," ",IF([1]Employee!$O$76="W1"," ",IF([1]Employee!$O$76="M1"," ",IF([1]Apr08!$V$13&gt;0,[1]Apr08!$V$13," "))))</f>
        <v xml:space="preserve"> </v>
      </c>
      <c r="U16" s="482" t="str">
        <f>IF(T16=" "," ",IF([1]Employee!$O$76="W1",[1]Apr08!$AK$13,[1]Apr08!$AE$13))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",IF([1]Employee!$O$76="W1"," ",[1]Apr08!$W$13-0))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",IF([1]Apr08!$C$13=" "," ",[1]Apr08!$C$13))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IF([1]Employee!$D$80=" "," ",IF([1]Employee!$D$80="m"," ",IF([1]Apr08!$M$28=" "," ",IF([1]Apr08!$M$28&gt;(D7-0.01),D7," "))))</f>
        <v xml:space="preserve"> </v>
      </c>
      <c r="E17" s="1" t="str">
        <f>IF(D17=" "," ",IF([1]Apr08!$M$28&gt;=F7,E7,[1]Apr08!$M$28-D7))</f>
        <v xml:space="preserve"> </v>
      </c>
      <c r="F17" s="1" t="str">
        <f>IF(D17=" "," ",IF(E17&lt;E7," ",[1]Apr08!$M$28-F7))</f>
        <v xml:space="preserve"> </v>
      </c>
      <c r="G17" s="1" t="str">
        <f>IF(D17=" "," ",[1]Apr08!$O$28+[1]Apr08!$T$28)</f>
        <v xml:space="preserve"> </v>
      </c>
      <c r="H17" s="454" t="str">
        <f>IF(D17=" "," ",[1]Apr08!$O$28)</f>
        <v xml:space="preserve"> </v>
      </c>
      <c r="I17" s="454"/>
      <c r="J17" s="463"/>
      <c r="K17" s="4" t="str">
        <f>IF([1]Apr08!$G$28="SSP",[1]Apr08!$H$28," ")</f>
        <v xml:space="preserve"> </v>
      </c>
      <c r="L17" s="4" t="str">
        <f>IF([1]Apr08!$G$28="SMP",[1]Apr08!$H$28," ")</f>
        <v xml:space="preserve"> </v>
      </c>
      <c r="M17" s="459" t="str">
        <f>IF([1]Apr08!$G$28="SPP",[1]Apr08!$H$28," ")</f>
        <v xml:space="preserve"> </v>
      </c>
      <c r="N17" s="459"/>
      <c r="O17" s="4" t="str">
        <f>IF([1]Apr08!$G$28="SAP",[1]Apr08!$H$28," ")</f>
        <v xml:space="preserve"> </v>
      </c>
      <c r="P17" s="463"/>
      <c r="Q17" s="1" t="str">
        <f>IF([1]Apr08!$P$28=0," ",[1]Apr08!$P$28)</f>
        <v xml:space="preserve"> </v>
      </c>
      <c r="R17" s="463"/>
      <c r="S17" s="1" t="str">
        <f>IF([1]Apr08!$M$28&gt;0,[1]Apr08!$M$28," ")</f>
        <v xml:space="preserve"> </v>
      </c>
      <c r="T17" s="1" t="str">
        <f>IF(S17=" "," ",IF([1]Employee!$O$76="W1"," ",IF([1]Employee!$O$76="M1"," ",IF([1]Apr08!$V$28&gt;0,[1]Apr08!$V$28," "))))</f>
        <v xml:space="preserve"> </v>
      </c>
      <c r="U17" s="459" t="str">
        <f>IF(T17=" "," ",IF([1]Employee!$O$76="W1",[1]Apr08!$AK$28,[1]Apr08!$AE$28))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",IF([1]Employee!$O$76="W1"," ",[1]Apr08!$W$28-[1]Apr08!$W$13))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",IF([1]Apr08!$C$28=" "," ",[1]Apr08!$C$28))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IF([1]Employee!$D$80=" "," ",IF([1]Employee!$D$80="m"," ",IF([1]Apr08!$M$43=" "," ",IF([1]Apr08!$M$43&gt;(D7-0.01),D7," "))))</f>
        <v xml:space="preserve"> </v>
      </c>
      <c r="E18" s="1" t="str">
        <f>IF(D18=" "," ",IF([1]Apr08!$M$43&gt;=F7,E7,[1]Apr08!$M$43-D7))</f>
        <v xml:space="preserve"> </v>
      </c>
      <c r="F18" s="1" t="str">
        <f>IF(D18=" "," ",IF(E18&lt;E7," ",[1]Apr08!$M$43-F7))</f>
        <v xml:space="preserve"> </v>
      </c>
      <c r="G18" s="1" t="str">
        <f>IF(D18=" "," ",[1]Apr08!$O$43+[1]Apr08!$T$43)</f>
        <v xml:space="preserve"> </v>
      </c>
      <c r="H18" s="454" t="str">
        <f>IF(D18=" "," ",[1]Apr08!$O$43)</f>
        <v xml:space="preserve"> </v>
      </c>
      <c r="I18" s="454"/>
      <c r="J18" s="463"/>
      <c r="K18" s="4" t="str">
        <f>IF([1]Apr08!$G$43="SSP",[1]Apr08!$H$43," ")</f>
        <v xml:space="preserve"> </v>
      </c>
      <c r="L18" s="4" t="str">
        <f>IF([1]Apr08!$G$43="SMP",[1]Apr08!$H$43," ")</f>
        <v xml:space="preserve"> </v>
      </c>
      <c r="M18" s="459" t="str">
        <f>IF([1]Apr08!$G$43="SPP",[1]Apr08!$H$43," ")</f>
        <v xml:space="preserve"> </v>
      </c>
      <c r="N18" s="459"/>
      <c r="O18" s="4" t="str">
        <f>IF([1]Apr08!$G$43="SAP",[1]Apr08!$H$43," ")</f>
        <v xml:space="preserve"> </v>
      </c>
      <c r="P18" s="463"/>
      <c r="Q18" s="1" t="str">
        <f>IF([1]Apr08!$P$43=0," ",[1]Apr08!$P$43)</f>
        <v xml:space="preserve"> </v>
      </c>
      <c r="R18" s="463"/>
      <c r="S18" s="1" t="str">
        <f>IF([1]Apr08!$M$43&gt;0,[1]Apr08!$M$43," ")</f>
        <v xml:space="preserve"> </v>
      </c>
      <c r="T18" s="1" t="str">
        <f>IF(S18=" "," ",IF([1]Employee!$O$76="W1"," ",IF([1]Employee!$O$76="M1"," ",IF([1]Apr08!$V$43&gt;0,[1]Apr08!$V$43," "))))</f>
        <v xml:space="preserve"> </v>
      </c>
      <c r="U18" s="459" t="str">
        <f>IF(T18=" "," ",IF([1]Employee!$O$76="W1",[1]Apr08!$AK$43,[1]Apr08!$AE$43))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",IF([1]Employee!$O$76="W1"," ",[1]Apr08!$W$43-[1]Apr08!$W$28))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",IF([1]Apr08!$C$43=" "," ",[1]Apr08!$C$43))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IF([1]Employee!$D$80=" "," ",IF([1]Employee!$D$80="m"," ",IF([1]Apr08!$M$58=" "," ",IF([1]Apr08!$M$58&gt;(D7-0.01),D7," "))))</f>
        <v xml:space="preserve"> </v>
      </c>
      <c r="E19" s="1" t="str">
        <f>IF(D19=" "," ",IF([1]Apr08!$M$58&gt;=F7,E7,[1]Apr08!$M$58-D7))</f>
        <v xml:space="preserve"> </v>
      </c>
      <c r="F19" s="1" t="str">
        <f>IF(D19=" "," ",IF(E19&lt;E7," ",[1]Apr08!$M$58-F7))</f>
        <v xml:space="preserve"> </v>
      </c>
      <c r="G19" s="1" t="str">
        <f>IF(D19=" "," ",[1]Apr08!$O$58+[1]Apr08!$T$58)</f>
        <v xml:space="preserve"> </v>
      </c>
      <c r="H19" s="454" t="str">
        <f>IF(D19=" "," ",[1]Apr08!$O$58)</f>
        <v xml:space="preserve"> </v>
      </c>
      <c r="I19" s="454"/>
      <c r="J19" s="463"/>
      <c r="K19" s="4" t="str">
        <f>IF([1]Apr08!$G$58="SSP",[1]Apr08!$H$58," ")</f>
        <v xml:space="preserve"> </v>
      </c>
      <c r="L19" s="4" t="str">
        <f>IF([1]Apr08!$G$58="SMP",[1]Apr08!$H$58," ")</f>
        <v xml:space="preserve"> </v>
      </c>
      <c r="M19" s="459" t="str">
        <f>IF([1]Apr08!$G$58="SPP",[1]Apr08!$H$58," ")</f>
        <v xml:space="preserve"> </v>
      </c>
      <c r="N19" s="459"/>
      <c r="O19" s="4" t="str">
        <f>IF([1]Apr08!$G$58="SAP",[1]Apr08!$H$58," ")</f>
        <v xml:space="preserve"> </v>
      </c>
      <c r="P19" s="463"/>
      <c r="Q19" s="1" t="str">
        <f>IF([1]Apr08!$P$58=0," ",[1]Apr08!$P$58)</f>
        <v xml:space="preserve"> </v>
      </c>
      <c r="R19" s="463"/>
      <c r="S19" s="1" t="str">
        <f>IF([1]Apr08!$M$58&gt;0,[1]Apr08!$M$58," ")</f>
        <v xml:space="preserve"> </v>
      </c>
      <c r="T19" s="1" t="str">
        <f>IF(S19=" "," ",IF([1]Employee!$O$76="W1"," ",IF([1]Employee!$O$76="M1"," ",IF([1]Apr08!$V$58&gt;0,[1]Apr08!$V$58," "))))</f>
        <v xml:space="preserve"> </v>
      </c>
      <c r="U19" s="459" t="str">
        <f>IF(T19=" "," ",IF([1]Employee!$O$76="W1",[1]Apr08!$AK$58,[1]Apr08!$AE$58))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",IF([1]Employee!$O$76="W1"," ",[1]Apr08!$W$58-[1]Apr08!$W$43))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",IF([1]Apr08!$C$58=" "," ",[1]Apr08!$C$58))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IF([1]Employee!$D$80=" "," ",IF([1]Employee!$D$80="w"," ",IF([1]Apr08!$M$73=" "," ",IF([1]Apr08!$M$73&gt;(D8-0.01),D8," "))))</f>
        <v xml:space="preserve"> </v>
      </c>
      <c r="E20" s="62" t="str">
        <f>IF(D20=" "," ",IF([1]Apr08!$M$73&gt;=F8,E8,[1]Apr08!$M$73-D8))</f>
        <v xml:space="preserve"> </v>
      </c>
      <c r="F20" s="62" t="str">
        <f>IF(D20=" "," ",IF(E20&lt;E8," ",[1]Apr08!$M$73-F8))</f>
        <v xml:space="preserve"> </v>
      </c>
      <c r="G20" s="62" t="str">
        <f>IF(D20=" "," ",[1]Apr08!$O$73+[1]Apr08!$T$73)</f>
        <v xml:space="preserve"> </v>
      </c>
      <c r="H20" s="453" t="str">
        <f>IF(D20=" "," ",[1]Apr08!$O$73)</f>
        <v xml:space="preserve"> </v>
      </c>
      <c r="I20" s="453"/>
      <c r="J20" s="463"/>
      <c r="K20" s="62" t="str">
        <f>IF([1]Apr08!$G$73="SSP",[1]Apr08!$H$73," ")</f>
        <v xml:space="preserve"> </v>
      </c>
      <c r="L20" s="62" t="str">
        <f>IF([1]Apr08!$G$73="SMP",[1]Apr08!$H$73," ")</f>
        <v xml:space="preserve"> </v>
      </c>
      <c r="M20" s="453" t="str">
        <f>IF([1]Apr08!$G$73="SPP",[1]Apr08!$H$73," ")</f>
        <v xml:space="preserve"> </v>
      </c>
      <c r="N20" s="453"/>
      <c r="O20" s="62" t="str">
        <f>IF([1]Apr08!$G$73="SAP",[1]Apr08!$H$73," ")</f>
        <v xml:space="preserve"> </v>
      </c>
      <c r="P20" s="463"/>
      <c r="Q20" s="62" t="str">
        <f>IF([1]Apr08!$P$73=0," ",[1]Apr08!$P$73)</f>
        <v xml:space="preserve"> </v>
      </c>
      <c r="R20" s="463"/>
      <c r="S20" s="62" t="str">
        <f>IF([1]Apr08!$M$73&gt;0,[1]Apr08!$M$73," ")</f>
        <v xml:space="preserve"> </v>
      </c>
      <c r="T20" s="62" t="str">
        <f>IF(S20=" "," ",IF([1]Employee!$O$76="W1"," ",IF([1]Employee!$O$76="M1"," ",IF([1]Apr08!$V$73&gt;0,[1]Apr08!$V$73," "))))</f>
        <v xml:space="preserve"> </v>
      </c>
      <c r="U20" s="453" t="str">
        <f>IF(T20=" "," ",IF([1]Employee!$O$76="M1",[1]Apr08!$AK$73,[1]Apr08!$AE$73))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",IF([1]Employee!$O$76="M1"," ",[1]Apr08!$W$73-0))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",IF([1]Apr08!$C$73=" "," ",[1]Apr08!$C$73))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IF([1]Employee!$D$80=" "," ",IF([1]Employee!$D$80="m"," ",IF([1]May08!$M$13=" "," ",IF([1]May08!$M$13&gt;(D7-0.01),D7," "))))</f>
        <v xml:space="preserve"> </v>
      </c>
      <c r="E21" s="1" t="str">
        <f>IF(D21=" "," ",IF([1]May08!$M$13&gt;=F7,E7,[1]May08!$M$13-D7))</f>
        <v xml:space="preserve"> </v>
      </c>
      <c r="F21" s="1" t="str">
        <f>IF(D21=" "," ",IF(E21&lt;E7," ",[1]May08!$M$13-F7))</f>
        <v xml:space="preserve"> </v>
      </c>
      <c r="G21" s="1" t="str">
        <f>IF(D21=" "," ",[1]May08!$O$13+[1]May08!$T$13)</f>
        <v xml:space="preserve"> </v>
      </c>
      <c r="H21" s="459" t="str">
        <f>IF(D21=" "," ",[1]May08!$O$13)</f>
        <v xml:space="preserve"> </v>
      </c>
      <c r="I21" s="459"/>
      <c r="J21" s="463"/>
      <c r="K21" s="1" t="str">
        <f>IF([1]May08!$G$13="SSP",[1]May08!$H$13," ")</f>
        <v xml:space="preserve"> </v>
      </c>
      <c r="L21" s="1" t="str">
        <f>IF([1]May08!$G$13="SMP",[1]May08!$H$13," ")</f>
        <v xml:space="preserve"> </v>
      </c>
      <c r="M21" s="459" t="str">
        <f>IF([1]May08!$G$13="SPP",[1]May08!$H$13," ")</f>
        <v xml:space="preserve"> </v>
      </c>
      <c r="N21" s="459"/>
      <c r="O21" s="1" t="str">
        <f>IF([1]May08!$G$13="SAP",[1]May08!$H$13," ")</f>
        <v xml:space="preserve"> </v>
      </c>
      <c r="P21" s="463"/>
      <c r="Q21" s="1" t="str">
        <f>IF([1]May08!$P$13=0," ",[1]May08!$P$13)</f>
        <v xml:space="preserve"> </v>
      </c>
      <c r="R21" s="463"/>
      <c r="S21" s="1" t="str">
        <f>IF([1]May08!$M$13&gt;0,[1]May08!$M$13," ")</f>
        <v xml:space="preserve"> </v>
      </c>
      <c r="T21" s="1" t="str">
        <f>IF(S21=" "," ",IF([1]Employee!$O$76="W1"," ",IF([1]Employee!$O$76="M1"," ",IF([1]May08!$V$13&gt;0,[1]May08!$V$13," "))))</f>
        <v xml:space="preserve"> </v>
      </c>
      <c r="U21" s="459" t="str">
        <f>IF(T21=" "," ",IF([1]Employee!$O$76="W1",[1]May08!$AK$13,[1]May08!$AE$13))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",IF([1]Employee!$O$76="W1"," ",[1]May08!$W$13-[1]Apr08!$W$58))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",IF([1]May08!$C$13=" "," ",[1]May08!$C$13))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IF([1]Employee!$D$80=" "," ",IF([1]Employee!$D$80="m"," ",IF([1]May08!$M$28=" "," ",IF([1]May08!$M$28&gt;(D7-0.01),D7," "))))</f>
        <v xml:space="preserve"> </v>
      </c>
      <c r="E22" s="1" t="str">
        <f>IF(D22=" "," ",IF([1]May08!$M$28&gt;=F7,E7,[1]May08!$M$28-D7))</f>
        <v xml:space="preserve"> </v>
      </c>
      <c r="F22" s="1" t="str">
        <f>IF(D22=" "," ",IF(E22&lt;E7," ",[1]May08!$M$28-F7))</f>
        <v xml:space="preserve"> </v>
      </c>
      <c r="G22" s="1" t="str">
        <f>IF(D22=" "," ",[1]May08!$O$28+[1]May08!$T$28)</f>
        <v xml:space="preserve"> </v>
      </c>
      <c r="H22" s="454" t="str">
        <f>IF(D22=" "," ",[1]May08!$O$28)</f>
        <v xml:space="preserve"> </v>
      </c>
      <c r="I22" s="454"/>
      <c r="J22" s="463"/>
      <c r="K22" s="4" t="str">
        <f>IF([1]May08!$G$28="SSP",[1]May08!$H$28," ")</f>
        <v xml:space="preserve"> </v>
      </c>
      <c r="L22" s="4" t="str">
        <f>IF([1]May08!$G$28="SMP",[1]May08!$H$28," ")</f>
        <v xml:space="preserve"> </v>
      </c>
      <c r="M22" s="459" t="str">
        <f>IF([1]May08!$G$28="SPP",[1]May08!$H$28," ")</f>
        <v xml:space="preserve"> </v>
      </c>
      <c r="N22" s="459"/>
      <c r="O22" s="4" t="str">
        <f>IF([1]May08!$G$28="SAP",[1]May08!$H$28," ")</f>
        <v xml:space="preserve"> </v>
      </c>
      <c r="P22" s="463"/>
      <c r="Q22" s="1" t="str">
        <f>IF([1]May08!$P$28=0," ",[1]May08!$P$28)</f>
        <v xml:space="preserve"> </v>
      </c>
      <c r="R22" s="463"/>
      <c r="S22" s="1" t="str">
        <f>IF([1]May08!$M$28&gt;0,[1]May08!$M$28," ")</f>
        <v xml:space="preserve"> </v>
      </c>
      <c r="T22" s="1" t="str">
        <f>IF(S22=" "," ",IF([1]Employee!$O$76="W1"," ",IF([1]Employee!$O$76="M1"," ",IF([1]May08!$V$28&gt;0,[1]May08!$V$28," "))))</f>
        <v xml:space="preserve"> </v>
      </c>
      <c r="U22" s="459" t="str">
        <f>IF(T22=" "," ",IF([1]Employee!$O$76="W1",[1]May08!$AK$28,[1]May08!$AE$28))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",IF([1]Employee!$O$76="W1"," ",[1]May08!$W$28-[1]May08!$W$13))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",IF([1]May08!$C$28=" "," ",[1]May08!$C$28))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IF([1]Employee!$D$80=" "," ",IF([1]Employee!$D$80="m"," ",IF([1]May08!$M$43=" "," ",IF([1]May08!$M$43&gt;(D7-0.01),D7," "))))</f>
        <v xml:space="preserve"> </v>
      </c>
      <c r="E23" s="1" t="str">
        <f>IF(D23=" "," ",IF([1]May08!$M$43&gt;=F7,E7,[1]May08!$M$43-D7))</f>
        <v xml:space="preserve"> </v>
      </c>
      <c r="F23" s="1" t="str">
        <f>IF(D23=" "," ",IF(E23&lt;E7," ",[1]May08!$M$43-F7))</f>
        <v xml:space="preserve"> </v>
      </c>
      <c r="G23" s="1" t="str">
        <f>IF(D23=" "," ",[1]May08!$O$43+[1]May08!$T$43)</f>
        <v xml:space="preserve"> </v>
      </c>
      <c r="H23" s="454" t="str">
        <f>IF(D23=" "," ",[1]May08!$O$43)</f>
        <v xml:space="preserve"> </v>
      </c>
      <c r="I23" s="454"/>
      <c r="J23" s="463"/>
      <c r="K23" s="4" t="str">
        <f>IF([1]May08!$G$43="SSP",[1]May08!$H$43," ")</f>
        <v xml:space="preserve"> </v>
      </c>
      <c r="L23" s="4" t="str">
        <f>IF([1]May08!$G$43="SMP",[1]May08!$H$43," ")</f>
        <v xml:space="preserve"> </v>
      </c>
      <c r="M23" s="459" t="str">
        <f>IF([1]May08!$G$43="SPP",[1]May08!$H$43," ")</f>
        <v xml:space="preserve"> </v>
      </c>
      <c r="N23" s="459"/>
      <c r="O23" s="4" t="str">
        <f>IF([1]May08!$G$43="SAP",[1]May08!$H$43," ")</f>
        <v xml:space="preserve"> </v>
      </c>
      <c r="P23" s="463"/>
      <c r="Q23" s="1" t="str">
        <f>IF([1]May08!$P$43=0," ",[1]May08!$P$43)</f>
        <v xml:space="preserve"> </v>
      </c>
      <c r="R23" s="463"/>
      <c r="S23" s="1" t="str">
        <f>IF([1]May08!$M$43&gt;0,[1]May08!$M$43," ")</f>
        <v xml:space="preserve"> </v>
      </c>
      <c r="T23" s="1" t="str">
        <f>IF(S23=" "," ",IF([1]Employee!$O$76="W1"," ",IF([1]Employee!$O$76="M1"," ",IF([1]May08!$V$43&gt;0,[1]May08!$V$43," "))))</f>
        <v xml:space="preserve"> </v>
      </c>
      <c r="U23" s="459" t="str">
        <f>IF(T23=" "," ",IF([1]Employee!$O$76="W1",[1]May08!$AK$43,[1]May08!$AE$43))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",IF([1]Employee!$O$76="W1"," ",[1]May08!$W$43-[1]May08!$W$28))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",IF([1]May08!$C$43=" "," ",[1]May08!$C$43))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IF([1]Employee!$D$80=" "," ",IF([1]Employee!$D$80="m"," ",IF([1]May08!$M$58=" "," ",IF([1]May08!$M$58&gt;(D7-0.01),D7," "))))</f>
        <v xml:space="preserve"> </v>
      </c>
      <c r="E24" s="1" t="str">
        <f>IF(D24=" "," ",IF([1]May08!$M$58&gt;=F7,E7,[1]May08!$M$58-D7))</f>
        <v xml:space="preserve"> </v>
      </c>
      <c r="F24" s="1" t="str">
        <f>IF(D24=" "," ",IF(E24&lt;E7," ",[1]May08!$M$58-F7))</f>
        <v xml:space="preserve"> </v>
      </c>
      <c r="G24" s="1" t="str">
        <f>IF(D24=" "," ",[1]May08!$O$58+[1]May08!$T$58)</f>
        <v xml:space="preserve"> </v>
      </c>
      <c r="H24" s="454" t="str">
        <f>IF(D24=" "," ",[1]May08!$O$58)</f>
        <v xml:space="preserve"> </v>
      </c>
      <c r="I24" s="454"/>
      <c r="J24" s="463"/>
      <c r="K24" s="4" t="str">
        <f>IF([1]May08!$G$58="SSP",[1]May08!$H$58," ")</f>
        <v xml:space="preserve"> </v>
      </c>
      <c r="L24" s="4" t="str">
        <f>IF([1]May08!$G$58="SMP",[1]May08!$H$58," ")</f>
        <v xml:space="preserve"> </v>
      </c>
      <c r="M24" s="459" t="str">
        <f>IF([1]May08!$G$58="SPP",[1]May08!$H$58," ")</f>
        <v xml:space="preserve"> </v>
      </c>
      <c r="N24" s="459"/>
      <c r="O24" s="4" t="str">
        <f>IF([1]May08!$G$58="SAP",[1]May08!$H$58," ")</f>
        <v xml:space="preserve"> </v>
      </c>
      <c r="P24" s="463"/>
      <c r="Q24" s="1" t="str">
        <f>IF([1]May08!$P$58=0," ",[1]May08!$P$58)</f>
        <v xml:space="preserve"> </v>
      </c>
      <c r="R24" s="463"/>
      <c r="S24" s="1" t="str">
        <f>IF([1]May08!$M$58&gt;0,[1]May08!$M$58," ")</f>
        <v xml:space="preserve"> </v>
      </c>
      <c r="T24" s="1" t="str">
        <f>IF(S24=" "," ",IF([1]Employee!$O$76="W1"," ",IF([1]Employee!$O$76="M1"," ",IF([1]May08!$V$58&gt;0,[1]May08!$V$58," "))))</f>
        <v xml:space="preserve"> </v>
      </c>
      <c r="U24" s="459" t="str">
        <f>IF(T24=" "," ",IF([1]Employee!$O$76="W1",[1]May08!$AK$58,[1]May08!$AE$58))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",IF([1]Employee!$O$76="W1"," ",[1]May08!$W$58-[1]May08!$W$43))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",IF([1]May08!$C$58=" "," ",[1]May08!$C$58))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IF([1]Employee!$D$80=" "," ",IF([1]Employee!$D$80="w"," ",IF([1]May08!$M$73=" "," ",IF([1]May08!$M$73&gt;(D8-0.01),D8," "))))</f>
        <v xml:space="preserve"> </v>
      </c>
      <c r="E25" s="62" t="str">
        <f>IF(D25=" "," ",IF([1]May08!$M$73&gt;=F8,E8,[1]May08!$M$73-D8))</f>
        <v xml:space="preserve"> </v>
      </c>
      <c r="F25" s="62" t="str">
        <f>IF(D25=" "," ",IF(E25&lt;E8," ",[1]May08!$M$73-F8))</f>
        <v xml:space="preserve"> </v>
      </c>
      <c r="G25" s="62" t="str">
        <f>IF(D25=" "," ",[1]May08!$O$73+[1]May08!$T$73)</f>
        <v xml:space="preserve"> </v>
      </c>
      <c r="H25" s="453" t="str">
        <f>IF(D25=" "," ",[1]May08!$O$73)</f>
        <v xml:space="preserve"> </v>
      </c>
      <c r="I25" s="453"/>
      <c r="J25" s="463"/>
      <c r="K25" s="62" t="str">
        <f>IF([1]May08!$G$73="SSP",[1]May08!$H$73," ")</f>
        <v xml:space="preserve"> </v>
      </c>
      <c r="L25" s="62" t="str">
        <f>IF([1]May08!$G$73="SMP",[1]May08!$H$73," ")</f>
        <v xml:space="preserve"> </v>
      </c>
      <c r="M25" s="453" t="str">
        <f>IF([1]May08!$G$73="SPP",[1]May08!$H$73," ")</f>
        <v xml:space="preserve"> </v>
      </c>
      <c r="N25" s="453"/>
      <c r="O25" s="62" t="str">
        <f>IF([1]May08!$G$73="SAP",[1]May08!$H$73," ")</f>
        <v xml:space="preserve"> </v>
      </c>
      <c r="P25" s="463"/>
      <c r="Q25" s="62" t="str">
        <f>IF([1]May08!$P$73=0," ",[1]May08!$P$73)</f>
        <v xml:space="preserve"> </v>
      </c>
      <c r="R25" s="463"/>
      <c r="S25" s="62" t="str">
        <f>IF([1]May08!$M$73&gt;0,[1]May08!$M$73," ")</f>
        <v xml:space="preserve"> </v>
      </c>
      <c r="T25" s="62" t="str">
        <f>IF(S25=" "," ",IF([1]Employee!$O$24="W1"," ",IF([1]Employee!$O$24="M1"," ",IF([1]May08!$V$73&gt;0,[1]May08!$V$73," "))))</f>
        <v xml:space="preserve"> </v>
      </c>
      <c r="U25" s="453" t="str">
        <f>IF(T25=" "," ",IF([1]Employee!$O$76="M1",[1]May08!$AK$73,[1]May08!$AE$73))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",IF([1]Employee!$O$76="M1"," ",[1]May08!$W$73-[1]Apr08!$W$73))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",IF([1]May08!$C$73=" "," ",[1]May08!$C$73))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IF([1]Employee!$D$80=" "," ",IF([1]Employee!$D$80="m"," ",IF([1]Jun08!$M$13=" "," ",IF([1]Jun08!$M$13&gt;(D7-0.01),D7," "))))</f>
        <v xml:space="preserve"> </v>
      </c>
      <c r="E26" s="1" t="str">
        <f>IF(D26=" "," ",IF([1]Jun08!$M$13&gt;=F7,E7,[1]Jun08!$M$13-D7))</f>
        <v xml:space="preserve"> </v>
      </c>
      <c r="F26" s="1" t="str">
        <f>IF(D26=" "," ",IF(E26&lt;E7," ",[1]Jun08!$M$13-F7))</f>
        <v xml:space="preserve"> </v>
      </c>
      <c r="G26" s="1" t="str">
        <f>IF(D26=" "," ",[1]Jun08!$O$13+[1]Jun08!$T$13)</f>
        <v xml:space="preserve"> </v>
      </c>
      <c r="H26" s="459" t="str">
        <f>IF(D26=" "," ",[1]Jun08!$O$13)</f>
        <v xml:space="preserve"> </v>
      </c>
      <c r="I26" s="459"/>
      <c r="J26" s="463"/>
      <c r="K26" s="1" t="str">
        <f>IF([1]Jun08!$G$13="SSP",[1]Jun08!$H$13," ")</f>
        <v xml:space="preserve"> </v>
      </c>
      <c r="L26" s="1" t="str">
        <f>IF([1]Jun08!$G$13="SMP",[1]Jun08!$H$13," ")</f>
        <v xml:space="preserve"> </v>
      </c>
      <c r="M26" s="459" t="str">
        <f>IF([1]Jun08!$G$13="SPP",[1]Jun08!$H$13," ")</f>
        <v xml:space="preserve"> </v>
      </c>
      <c r="N26" s="459"/>
      <c r="O26" s="1" t="str">
        <f>IF([1]Jun08!$G$13="SAP",[1]Jun08!$H$13," ")</f>
        <v xml:space="preserve"> </v>
      </c>
      <c r="P26" s="463"/>
      <c r="Q26" s="1" t="str">
        <f>IF([1]Jun08!$P$13=0," ",[1]Jun08!$P$13)</f>
        <v xml:space="preserve"> </v>
      </c>
      <c r="R26" s="463"/>
      <c r="S26" s="1" t="str">
        <f>IF([1]Jun08!$M$13&gt;0,[1]Jun08!$M$13," ")</f>
        <v xml:space="preserve"> </v>
      </c>
      <c r="T26" s="1" t="str">
        <f>IF(S26=" "," ",IF([1]Employee!$O$76="W1"," ",IF([1]Employee!$O$76="M1"," ",IF([1]Jun08!$V$13&gt;0,[1]Jun08!$V$13," "))))</f>
        <v xml:space="preserve"> </v>
      </c>
      <c r="U26" s="459" t="str">
        <f>IF(T26=" "," ",IF([1]Employee!$O$76="W1",[1]Jun08!$AK$13,[1]Jun08!$AE$13))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",IF([1]Employee!$O$76="W1"," ",[1]Jun08!$W$13-[1]May08!$W$58))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",IF([1]Jun08!$C$13=" "," ",[1]Jun08!$C$13))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IF([1]Employee!$D$80=" "," ",IF([1]Employee!$D$80="m"," ",IF([1]Jun08!$M$28=" "," ",IF([1]Jun08!$M$28&gt;(D7-0.01),D7," "))))</f>
        <v xml:space="preserve"> </v>
      </c>
      <c r="E27" s="1" t="str">
        <f>IF(D27=" "," ",IF([1]Jun08!$M$28&gt;=F7,E7,[1]Jun08!$M$28-D7))</f>
        <v xml:space="preserve"> </v>
      </c>
      <c r="F27" s="1" t="str">
        <f>IF(D27=" "," ",IF(E27&lt;E7," ",[1]Jun08!$M$28-F7))</f>
        <v xml:space="preserve"> </v>
      </c>
      <c r="G27" s="1" t="str">
        <f>IF(D27=" "," ",[1]Jun08!$O$28+[1]Jun08!$T$28)</f>
        <v xml:space="preserve"> </v>
      </c>
      <c r="H27" s="454" t="str">
        <f>IF(D27=" "," ",[1]Jun08!$O$28)</f>
        <v xml:space="preserve"> </v>
      </c>
      <c r="I27" s="454"/>
      <c r="J27" s="463"/>
      <c r="K27" s="4" t="str">
        <f>IF([1]Jun08!$G$28="SSP",[1]Jun08!$H$28," ")</f>
        <v xml:space="preserve"> </v>
      </c>
      <c r="L27" s="4" t="str">
        <f>IF([1]Jun08!$G$28="SMP",[1]Jun08!$H$28," ")</f>
        <v xml:space="preserve"> </v>
      </c>
      <c r="M27" s="459" t="str">
        <f>IF([1]Jun08!$G$28="SPP",[1]Jun08!$H$28," ")</f>
        <v xml:space="preserve"> </v>
      </c>
      <c r="N27" s="459"/>
      <c r="O27" s="4" t="str">
        <f>IF([1]Jun08!$G$28="SAP",[1]Jun08!$H$28," ")</f>
        <v xml:space="preserve"> </v>
      </c>
      <c r="P27" s="463"/>
      <c r="Q27" s="1" t="str">
        <f>IF([1]Jun08!$P$28=0," ",[1]Jun08!$P$28)</f>
        <v xml:space="preserve"> </v>
      </c>
      <c r="R27" s="463"/>
      <c r="S27" s="1" t="str">
        <f>IF([1]Jun08!$M$28&gt;0,[1]Jun08!$M$28," ")</f>
        <v xml:space="preserve"> </v>
      </c>
      <c r="T27" s="1" t="str">
        <f>IF(S27=" "," ",IF([1]Employee!$O$76="W1"," ",IF([1]Employee!$O$76="M1"," ",IF([1]Jun08!$V$28&gt;0,[1]Jun08!$V$28," "))))</f>
        <v xml:space="preserve"> </v>
      </c>
      <c r="U27" s="459" t="str">
        <f>IF(T27=" "," ",IF([1]Employee!$O$76="W1",[1]Jun08!$AK$28,[1]Jun08!$AE$28))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",IF([1]Employee!$O$76="W1"," ",[1]Jun08!$W$28-[1]Jun08!$W$13))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",IF([1]Jun08!$C$28=" "," ",[1]Jun08!$C$28))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IF([1]Employee!$D$80=" "," ",IF([1]Employee!$D$80="m"," ",IF([1]Jun08!$M$43=" "," ",IF([1]Jun08!$M$43&gt;(D7-0.01),D7," "))))</f>
        <v xml:space="preserve"> </v>
      </c>
      <c r="E28" s="1" t="str">
        <f>IF(D28=" "," ",IF([1]Jun08!$M$43&gt;=F7,E7,[1]Jun08!$M$43-D7))</f>
        <v xml:space="preserve"> </v>
      </c>
      <c r="F28" s="1" t="str">
        <f>IF(D28=" "," ",IF(E28&lt;E7," ",[1]Jun08!$M$43-F7))</f>
        <v xml:space="preserve"> </v>
      </c>
      <c r="G28" s="1" t="str">
        <f>IF(D28=" "," ",[1]Jun08!$O$43+[1]Jun08!$T$43)</f>
        <v xml:space="preserve"> </v>
      </c>
      <c r="H28" s="454" t="str">
        <f>IF(D28=" "," ",[1]Jun08!$O$43)</f>
        <v xml:space="preserve"> </v>
      </c>
      <c r="I28" s="454"/>
      <c r="J28" s="463"/>
      <c r="K28" s="4" t="str">
        <f>IF([1]Jun08!$G$43="SSP",[1]Jun08!$H$43," ")</f>
        <v xml:space="preserve"> </v>
      </c>
      <c r="L28" s="4" t="str">
        <f>IF([1]Jun08!$G$43="SMP",[1]Jun08!$H$43," ")</f>
        <v xml:space="preserve"> </v>
      </c>
      <c r="M28" s="459" t="str">
        <f>IF([1]Jun08!$G$43="SPP",[1]Jun08!$H$43," ")</f>
        <v xml:space="preserve"> </v>
      </c>
      <c r="N28" s="459"/>
      <c r="O28" s="4" t="str">
        <f>IF([1]Jun08!$G$43="SAP",[1]Jun08!$H$43," ")</f>
        <v xml:space="preserve"> </v>
      </c>
      <c r="P28" s="463"/>
      <c r="Q28" s="1" t="str">
        <f>IF([1]Jun08!$P$43=0," ",[1]Jun08!$P$43)</f>
        <v xml:space="preserve"> </v>
      </c>
      <c r="R28" s="463"/>
      <c r="S28" s="1" t="str">
        <f>IF([1]Jun08!$M$43&gt;0,[1]Jun08!$M$43," ")</f>
        <v xml:space="preserve"> </v>
      </c>
      <c r="T28" s="1" t="str">
        <f>IF(S28=" "," ",IF([1]Employee!$O$76="W1"," ",IF([1]Employee!$O$76="M1"," ",IF([1]Jun08!$V$43&gt;0,[1]Jun08!$V$43," "))))</f>
        <v xml:space="preserve"> </v>
      </c>
      <c r="U28" s="459" t="str">
        <f>IF(T28=" "," ",IF([1]Employee!$O$76="W1",[1]Jun08!$AK$43,[1]Jun08!$AE$43))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",IF([1]Employee!$O$76="W1"," ",[1]Jun08!$W$43-[1]Jun08!$W$28))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",IF([1]Jun08!$C$43=" "," ",[1]Jun08!$C$43))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IF([1]Employee!$D$80=" "," ",IF([1]Employee!$D$80="m"," ",IF([1]Jun08!$M$58=" "," ",IF([1]Jun08!$M$58&gt;(D7-0.01),D7," "))))</f>
        <v xml:space="preserve"> </v>
      </c>
      <c r="E29" s="1" t="str">
        <f>IF(D29=" "," ",IF([1]Jun08!$M$58&gt;=F7,E7,[1]Jun08!$M$58-D7))</f>
        <v xml:space="preserve"> </v>
      </c>
      <c r="F29" s="1" t="str">
        <f>IF(D29=" "," ",IF(E29&lt;E7," ",[1]Jun08!$M$58-F7))</f>
        <v xml:space="preserve"> </v>
      </c>
      <c r="G29" s="1" t="str">
        <f>IF(D29=" "," ",[1]Jun08!$O$58+[1]Jun08!$T$58)</f>
        <v xml:space="preserve"> </v>
      </c>
      <c r="H29" s="454" t="str">
        <f>IF(D29=" "," ",[1]Jun08!$O$58)</f>
        <v xml:space="preserve"> </v>
      </c>
      <c r="I29" s="454"/>
      <c r="J29" s="463"/>
      <c r="K29" s="4" t="str">
        <f>IF([1]Jun08!$G$58="SSP",[1]Jun08!$H$58," ")</f>
        <v xml:space="preserve"> </v>
      </c>
      <c r="L29" s="4" t="str">
        <f>IF([1]Jun08!$G$58="SMP",[1]Jun08!$H$58," ")</f>
        <v xml:space="preserve"> </v>
      </c>
      <c r="M29" s="459" t="str">
        <f>IF([1]Jun08!$G$58="SPP",[1]Jun08!$H$58," ")</f>
        <v xml:space="preserve"> </v>
      </c>
      <c r="N29" s="459"/>
      <c r="O29" s="4" t="str">
        <f>IF([1]Jun08!$G$58="SAP",[1]Jun08!$H$58," ")</f>
        <v xml:space="preserve"> </v>
      </c>
      <c r="P29" s="463"/>
      <c r="Q29" s="1" t="str">
        <f>IF([1]Jun08!$P$58=0," ",[1]Jun08!$P$58)</f>
        <v xml:space="preserve"> </v>
      </c>
      <c r="R29" s="463"/>
      <c r="S29" s="1" t="str">
        <f>IF([1]Jun08!$M$58&gt;0,[1]Jun08!$M$58," ")</f>
        <v xml:space="preserve"> </v>
      </c>
      <c r="T29" s="1" t="str">
        <f>IF(S29=" "," ",IF([1]Employee!$O$76="W1"," ",IF([1]Employee!$O$76="M1"," ",IF([1]Jun08!$V$58&gt;0,[1]Jun08!$V$58," "))))</f>
        <v xml:space="preserve"> </v>
      </c>
      <c r="U29" s="459" t="str">
        <f>IF(T29=" "," ",IF([1]Employee!$O$76="W1",[1]Jun08!$AK$58,[1]Jun08!$AE$58))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",IF([1]Employee!$O$76="W1"," ",[1]Jun08!$W$58-[1]Jun08!$W$43))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",IF([1]Jun08!$C$58=" "," ",[1]Jun08!$C$58))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IF([1]Employee!$D$80=" "," ",IF([1]Employee!$D$80="m"," ",IF([1]Jun08!$M$73=" "," ",IF([1]Jun08!$M$73&gt;(D7-0.01),D7," "))))</f>
        <v xml:space="preserve"> </v>
      </c>
      <c r="E30" s="1" t="str">
        <f>IF(D30=" "," ",IF([1]Jun08!$M$73&gt;=F7,E7,[1]Jun08!$M$73-D7))</f>
        <v xml:space="preserve"> </v>
      </c>
      <c r="F30" s="1" t="str">
        <f>IF(D30=" "," ",IF(E30&lt;E7," ",[1]Jun08!$M$73-F7))</f>
        <v xml:space="preserve"> </v>
      </c>
      <c r="G30" s="1" t="str">
        <f>IF(D30=" "," ",[1]Jun08!$O$73+[1]Jun08!$T$73)</f>
        <v xml:space="preserve"> </v>
      </c>
      <c r="H30" s="454" t="str">
        <f>IF(D30=" "," ",[1]Jun08!$O$73)</f>
        <v xml:space="preserve"> </v>
      </c>
      <c r="I30" s="454"/>
      <c r="J30" s="463"/>
      <c r="K30" s="4" t="str">
        <f>IF([1]Jun08!$G$73="SSP",[1]Jun08!$H$73," ")</f>
        <v xml:space="preserve"> </v>
      </c>
      <c r="L30" s="4" t="str">
        <f>IF([1]Jun08!$G$73="SMP",[1]Jun08!$H$73," ")</f>
        <v xml:space="preserve"> </v>
      </c>
      <c r="M30" s="459" t="str">
        <f>IF([1]Jun08!$G$73="SPP",[1]Jun08!$H$73," ")</f>
        <v xml:space="preserve"> </v>
      </c>
      <c r="N30" s="459"/>
      <c r="O30" s="4" t="str">
        <f>IF([1]Jun08!$G$73="SAP",[1]Jun08!$H$73," ")</f>
        <v xml:space="preserve"> </v>
      </c>
      <c r="P30" s="463"/>
      <c r="Q30" s="1" t="str">
        <f>IF([1]Jun08!$P$73=0," ",[1]Jun08!$P$73)</f>
        <v xml:space="preserve"> </v>
      </c>
      <c r="R30" s="463"/>
      <c r="S30" s="1" t="str">
        <f>IF([1]Jun08!$M$73&gt;0,[1]Jun08!$M$73," ")</f>
        <v xml:space="preserve"> </v>
      </c>
      <c r="T30" s="1" t="str">
        <f>IF(S30=" "," ",IF([1]Employee!$O$76="W1"," ",IF([1]Employee!$O$76="M1"," ",IF([1]Jun08!$V$73&gt;0,[1]Jun08!$V$73," "))))</f>
        <v xml:space="preserve"> </v>
      </c>
      <c r="U30" s="459" t="str">
        <f>IF(T30=" "," ",IF([1]Employee!$O$76="W1",[1]Jun08!$AK$73,[1]Jun08!$AE$73))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",IF([1]Employee!$O$76="W1"," ",[1]Jun08!$W$73-[1]Jun08!$W$58))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",IF([1]Jun08!$C$73=" "," ",[1]Jun08!$C$73))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IF([1]Employee!$D$80=" "," ",IF([1]Employee!$D$80="w"," ",IF([1]Jun08!$M$88=" "," ",IF([1]Jun08!$M$88&gt;(D8-0.01),D8," "))))</f>
        <v xml:space="preserve"> </v>
      </c>
      <c r="E31" s="62" t="str">
        <f>IF(D31=" "," ",IF([1]Jun08!$M$88&gt;=F8,E8,[1]Jun08!$M$88-D8))</f>
        <v xml:space="preserve"> </v>
      </c>
      <c r="F31" s="62" t="str">
        <f>IF(D31=" "," ",IF(E31&lt;E8," ",[1]Jun08!$M$88-F8))</f>
        <v xml:space="preserve"> </v>
      </c>
      <c r="G31" s="62" t="str">
        <f>IF(D31=" "," ",[1]Jun08!$O$88+[1]Jun08!$T$88)</f>
        <v xml:space="preserve"> </v>
      </c>
      <c r="H31" s="453" t="str">
        <f>IF(D31=" "," ",[1]Jun08!$O$88)</f>
        <v xml:space="preserve"> </v>
      </c>
      <c r="I31" s="453"/>
      <c r="J31" s="463"/>
      <c r="K31" s="62" t="str">
        <f>IF([1]Jun08!$G$88="SSP",[1]Jun08!$H$88," ")</f>
        <v xml:space="preserve"> </v>
      </c>
      <c r="L31" s="62" t="str">
        <f>IF([1]Jun08!$G$88="SMP",[1]Jun08!$H$88," ")</f>
        <v xml:space="preserve"> </v>
      </c>
      <c r="M31" s="453" t="str">
        <f>IF([1]Jun08!$G$88="SPP",[1]Jun08!$H$88," ")</f>
        <v xml:space="preserve"> </v>
      </c>
      <c r="N31" s="453"/>
      <c r="O31" s="62" t="str">
        <f>IF([1]Jun08!$G$88="SAP",[1]Jun08!$H$88," ")</f>
        <v xml:space="preserve"> </v>
      </c>
      <c r="P31" s="463"/>
      <c r="Q31" s="62" t="str">
        <f>IF([1]Jun08!$P$88=0," ",[1]Jun08!$P$88)</f>
        <v xml:space="preserve"> </v>
      </c>
      <c r="R31" s="463"/>
      <c r="S31" s="62" t="str">
        <f>IF([1]Jun08!$M$88&gt;0,[1]Jun08!$M$88," ")</f>
        <v xml:space="preserve"> </v>
      </c>
      <c r="T31" s="62" t="str">
        <f>IF(S31=" "," ",IF([1]Employee!$O$76="W1"," ",IF([1]Employee!$O$76="M1"," ",IF([1]Jun08!$V$88&gt;0,[1]Jun08!$V$88," "))))</f>
        <v xml:space="preserve"> </v>
      </c>
      <c r="U31" s="453" t="str">
        <f>IF(T31=" "," ",IF([1]Employee!$O$76="M1",[1]Jun08!$AK$88,[1]Jun08!$AE$88))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",IF([1]Employee!$O$76="M1"," ",[1]Jun08!$W$88-[1]May08!$W$73))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",IF([1]Jun08!$C$88=" "," ",[1]Jun08!$C$88))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IF([1]Employee!$D$80=" "," ",IF([1]Employee!$D$80="m"," ",IF([1]Jul08!$M$13=" "," ",IF([1]Jul08!$M$13&gt;(D7-0.01),D7," "))))</f>
        <v xml:space="preserve"> </v>
      </c>
      <c r="E32" s="1" t="str">
        <f>IF(D32=" "," ",IF([1]Jul08!$M$13&gt;=F7,E7,[1]Jul08!$M$13-D7))</f>
        <v xml:space="preserve"> </v>
      </c>
      <c r="F32" s="1" t="str">
        <f>IF(D32=" "," ",IF(E32&lt;E7," ",[1]Jul08!$M$13-F7))</f>
        <v xml:space="preserve"> </v>
      </c>
      <c r="G32" s="1" t="str">
        <f>IF(D32=" "," ",[1]Jul08!$O$13+[1]Jul08!$T$13)</f>
        <v xml:space="preserve"> </v>
      </c>
      <c r="H32" s="482" t="str">
        <f>IF(D32=" "," ",[1]Jul08!$O$13)</f>
        <v xml:space="preserve"> </v>
      </c>
      <c r="I32" s="482"/>
      <c r="J32" s="463"/>
      <c r="K32" s="4" t="str">
        <f>IF([1]Jul08!$G$13="SSP",[1]Jul08!$H$13," ")</f>
        <v xml:space="preserve"> </v>
      </c>
      <c r="L32" s="4" t="str">
        <f>IF([1]Jul08!$G$13="SMP",[1]Jul08!$H$13," ")</f>
        <v xml:space="preserve"> </v>
      </c>
      <c r="M32" s="459" t="str">
        <f>IF([1]Jul08!$G$13="SPP",[1]Jul08!$H$13," ")</f>
        <v xml:space="preserve"> </v>
      </c>
      <c r="N32" s="459"/>
      <c r="O32" s="4" t="str">
        <f>IF([1]Jul08!$G$13="SAP",[1]Jul08!$H$13," ")</f>
        <v xml:space="preserve"> </v>
      </c>
      <c r="P32" s="463"/>
      <c r="Q32" s="1" t="str">
        <f>IF([1]Jul08!$P$13=0," ",[1]Jul08!$P$13)</f>
        <v xml:space="preserve"> </v>
      </c>
      <c r="R32" s="463"/>
      <c r="S32" s="1" t="str">
        <f>IF([1]Jul08!$M$13&gt;0,[1]Jul08!$M$13," ")</f>
        <v xml:space="preserve"> </v>
      </c>
      <c r="T32" s="1" t="str">
        <f>IF(S32=" "," ",IF([1]Employee!$O$76="W1"," ",IF([1]Employee!$O$76="M1"," ",IF([1]Jul08!$V$13&gt;0,[1]Jul08!$V$13," "))))</f>
        <v xml:space="preserve"> </v>
      </c>
      <c r="U32" s="482" t="str">
        <f>IF(T32=" "," ",IF([1]Employee!$O$76="W1",[1]Jul08!$AK$13,[1]Jul08!$AE$13))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",IF([1]Employee!$O$76="W1"," ",[1]Jul08!$W$13-[1]Jun08!$W$73))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",IF([1]Jul08!$C$13=" "," ",[1]Jul08!$C$13))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IF([1]Employee!$D$80=" "," ",IF([1]Employee!$D$80="m"," ",IF([1]Jul08!$M$28=" "," ",IF([1]Jul08!$M$28&gt;(D7-0.01),D7," "))))</f>
        <v xml:space="preserve"> </v>
      </c>
      <c r="E33" s="1" t="str">
        <f>IF(D33=" "," ",IF([1]Jul08!$M$28&gt;=F7,E7,[1]Jul08!$M$28-D7))</f>
        <v xml:space="preserve"> </v>
      </c>
      <c r="F33" s="1" t="str">
        <f>IF(D33=" "," ",IF(E33&lt;E7," ",[1]Jul08!$M$28-F7))</f>
        <v xml:space="preserve"> </v>
      </c>
      <c r="G33" s="1" t="str">
        <f>IF(D33=" "," ",[1]Jul08!$O$28+[1]Jul08!$T$28)</f>
        <v xml:space="preserve"> </v>
      </c>
      <c r="H33" s="454" t="str">
        <f>IF(D33=" "," ",[1]Jul08!$O$28)</f>
        <v xml:space="preserve"> </v>
      </c>
      <c r="I33" s="454"/>
      <c r="J33" s="463"/>
      <c r="K33" s="4" t="str">
        <f>IF([1]Jul08!$G$28="SSP",[1]Jul08!$H$28," ")</f>
        <v xml:space="preserve"> </v>
      </c>
      <c r="L33" s="4" t="str">
        <f>IF([1]Jul08!$G$28="SMP",[1]Jul08!$H$28," ")</f>
        <v xml:space="preserve"> </v>
      </c>
      <c r="M33" s="459" t="str">
        <f>IF([1]Jul08!$G$28="SPP",[1]Jul08!$H$28," ")</f>
        <v xml:space="preserve"> </v>
      </c>
      <c r="N33" s="459"/>
      <c r="O33" s="4" t="str">
        <f>IF([1]Jul08!$G$28="SAP",[1]Jul08!$H$28," ")</f>
        <v xml:space="preserve"> </v>
      </c>
      <c r="P33" s="463"/>
      <c r="Q33" s="1" t="str">
        <f>IF([1]Jul08!$P$28=0," ",[1]Jul08!$P$28)</f>
        <v xml:space="preserve"> </v>
      </c>
      <c r="R33" s="463"/>
      <c r="S33" s="1" t="str">
        <f>IF([1]Jul08!$M$28&gt;0,[1]Jul08!$M$28," ")</f>
        <v xml:space="preserve"> </v>
      </c>
      <c r="T33" s="1" t="str">
        <f>IF(S33=" "," ",IF([1]Employee!$O$76="W1"," ",IF([1]Employee!$O$76="M1"," ",IF([1]Jul08!$V$28&gt;0,[1]Jul08!$V$28," "))))</f>
        <v xml:space="preserve"> </v>
      </c>
      <c r="U33" s="459" t="str">
        <f>IF(T33=" "," ",IF([1]Employee!$O$76="W1",[1]Jul08!$AK$28,[1]Jul08!$AE$28))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",IF([1]Employee!$O$76="W1"," ",[1]Jul08!$W$28-[1]Jul08!$W$13))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",IF([1]Jul08!$C$28=" "," ",[1]Jul08!$C$28))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IF([1]Employee!$D$80=" "," ",IF([1]Employee!$D$80="m"," ",IF([1]Jul08!$M$43=" "," ",IF([1]Jul08!$M$43&gt;(D7-0.01),D7," "))))</f>
        <v xml:space="preserve"> </v>
      </c>
      <c r="E34" s="1" t="str">
        <f>IF(D34=" "," ",IF([1]Jul08!$M$43&gt;=F7,E7,[1]Jul08!$M$43-D7))</f>
        <v xml:space="preserve"> </v>
      </c>
      <c r="F34" s="1" t="str">
        <f>IF(D34=" "," ",IF(E34&lt;E7," ",[1]Jul08!$M$43-F7))</f>
        <v xml:space="preserve"> </v>
      </c>
      <c r="G34" s="1" t="str">
        <f>IF(D34=" "," ",[1]Jul08!$O$43+[1]Jul08!$T$43)</f>
        <v xml:space="preserve"> </v>
      </c>
      <c r="H34" s="454" t="str">
        <f>IF(D34=" "," ",[1]Jul08!$O$43)</f>
        <v xml:space="preserve"> </v>
      </c>
      <c r="I34" s="454"/>
      <c r="J34" s="463"/>
      <c r="K34" s="4" t="str">
        <f>IF([1]Jul08!$G$43="SSP",[1]Jul08!$H$43," ")</f>
        <v xml:space="preserve"> </v>
      </c>
      <c r="L34" s="4" t="str">
        <f>IF([1]Jul08!$G$43="SMP",[1]Jul08!$H$43," ")</f>
        <v xml:space="preserve"> </v>
      </c>
      <c r="M34" s="459" t="str">
        <f>IF([1]Jul08!$G$43="SPP",[1]Jul08!$H$43," ")</f>
        <v xml:space="preserve"> </v>
      </c>
      <c r="N34" s="459"/>
      <c r="O34" s="4" t="str">
        <f>IF([1]Jul08!$G$43="SAP",[1]Jul08!$H$43," ")</f>
        <v xml:space="preserve"> </v>
      </c>
      <c r="P34" s="463"/>
      <c r="Q34" s="1" t="str">
        <f>IF([1]Jul08!$P$43=0," ",[1]Jul08!$P$43)</f>
        <v xml:space="preserve"> </v>
      </c>
      <c r="R34" s="463"/>
      <c r="S34" s="1" t="str">
        <f>IF([1]Jul08!$M$43&gt;0,[1]Jul08!$M$43," ")</f>
        <v xml:space="preserve"> </v>
      </c>
      <c r="T34" s="1" t="str">
        <f>IF(S34=" "," ",IF([1]Employee!$O$76="W1"," ",IF([1]Employee!$O$76="M1"," ",IF([1]Jul08!$V$43&gt;0,[1]Jul08!$V$43," "))))</f>
        <v xml:space="preserve"> </v>
      </c>
      <c r="U34" s="459" t="str">
        <f>IF(T34=" "," ",IF([1]Employee!$O$76="W1",[1]Jul08!$AK$43,[1]Jul08!$AE$43))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",IF([1]Employee!$O$76="W1"," ",[1]Jul08!$W$43-[1]Jul08!$W$28))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",IF([1]Jul08!$C$43=" "," ",[1]Jul08!$C$43))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IF([1]Employee!$D$80=" "," ",IF([1]Employee!$D$80="m"," ",IF([1]Jul08!$M$58=" "," ",IF([1]Jul08!$M$58&gt;(D7-0.01),D7," "))))</f>
        <v xml:space="preserve"> </v>
      </c>
      <c r="E35" s="1" t="str">
        <f>IF(D35=" "," ",IF([1]Jul08!$M$58&gt;=F7,E7,[1]Jul08!$M$58-D7))</f>
        <v xml:space="preserve"> </v>
      </c>
      <c r="F35" s="1" t="str">
        <f>IF(D35=" "," ",IF(E35&lt;E7," ",[1]Jul08!$M$58-F7))</f>
        <v xml:space="preserve"> </v>
      </c>
      <c r="G35" s="1" t="str">
        <f>IF(D35=" "," ",[1]Jul08!$O$58+[1]Jul08!$T$58)</f>
        <v xml:space="preserve"> </v>
      </c>
      <c r="H35" s="454" t="str">
        <f>IF(D35=" "," ",[1]Jul08!$O$58)</f>
        <v xml:space="preserve"> </v>
      </c>
      <c r="I35" s="454"/>
      <c r="J35" s="463"/>
      <c r="K35" s="4" t="str">
        <f>IF([1]Jul08!$G$58="SSP",[1]Jul08!$H$58," ")</f>
        <v xml:space="preserve"> </v>
      </c>
      <c r="L35" s="4" t="str">
        <f>IF([1]Jul08!$G$58="SMP",[1]Jul08!$H$58," ")</f>
        <v xml:space="preserve"> </v>
      </c>
      <c r="M35" s="459" t="str">
        <f>IF([1]Jul08!$G$58="SPP",[1]Jul08!$H$58," ")</f>
        <v xml:space="preserve"> </v>
      </c>
      <c r="N35" s="459"/>
      <c r="O35" s="4" t="str">
        <f>IF([1]Jul08!$G$58="SAP",[1]Jul08!$H$58," ")</f>
        <v xml:space="preserve"> </v>
      </c>
      <c r="P35" s="463"/>
      <c r="Q35" s="1" t="str">
        <f>IF([1]Jul08!$P$58=0," ",[1]Jul08!$P$58)</f>
        <v xml:space="preserve"> </v>
      </c>
      <c r="R35" s="463"/>
      <c r="S35" s="1" t="str">
        <f>IF([1]Jul08!$M$58&gt;0,[1]Jul08!$M$58," ")</f>
        <v xml:space="preserve"> </v>
      </c>
      <c r="T35" s="1" t="str">
        <f>IF(S35=" "," ",IF([1]Employee!$O$76="W1"," ",IF([1]Employee!$O$76="M1"," ",IF([1]Jul08!$V$58&gt;0,[1]Jul08!$V$58," "))))</f>
        <v xml:space="preserve"> </v>
      </c>
      <c r="U35" s="459" t="str">
        <f>IF(T35=" "," ",IF([1]Employee!$O$76="W1",[1]Jul08!$AK$58,[1]Jul08!$AE$58))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",IF([1]Employee!$O$76="W1"," ",[1]Jul08!$W$58-[1]Jul08!$W$43))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",IF([1]Jul08!$C$58=" "," ",[1]Jul08!$C$58))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IF([1]Employee!$D$80=" "," ",IF([1]Employee!$D$80="w"," ",IF([1]Jul08!$M$73=" "," ",IF([1]Jul08!$M$73&gt;(D8-0.01),D8," "))))</f>
        <v xml:space="preserve"> </v>
      </c>
      <c r="E36" s="62" t="str">
        <f>IF(D36=" "," ",IF([1]Jul08!$M$73&gt;=F8,E8,[1]Jul08!$M$73-D8))</f>
        <v xml:space="preserve"> </v>
      </c>
      <c r="F36" s="62" t="str">
        <f>IF(D36=" "," ",IF(E36&lt;E8," ",[1]Jul08!$M$73-F8))</f>
        <v xml:space="preserve"> </v>
      </c>
      <c r="G36" s="62" t="str">
        <f>IF(D36=" "," ",[1]Jul08!$O$73+[1]Jul08!$T$73)</f>
        <v xml:space="preserve"> </v>
      </c>
      <c r="H36" s="453" t="str">
        <f>IF(D36=" "," ",[1]Jul08!$O$73)</f>
        <v xml:space="preserve"> </v>
      </c>
      <c r="I36" s="453"/>
      <c r="J36" s="463"/>
      <c r="K36" s="62" t="str">
        <f>IF([1]Jul08!$G$73="SSP",[1]Jul08!$H$73," ")</f>
        <v xml:space="preserve"> </v>
      </c>
      <c r="L36" s="62" t="str">
        <f>IF([1]Jul08!$G$73="SMP",[1]Jul08!$H$73," ")</f>
        <v xml:space="preserve"> </v>
      </c>
      <c r="M36" s="453" t="str">
        <f>IF([1]Jul08!$G$73="SPP",[1]Jul08!$H$73," ")</f>
        <v xml:space="preserve"> </v>
      </c>
      <c r="N36" s="453"/>
      <c r="O36" s="62" t="str">
        <f>IF([1]Jul08!$G$73="SAP",[1]Jul08!$H$73," ")</f>
        <v xml:space="preserve"> </v>
      </c>
      <c r="P36" s="463"/>
      <c r="Q36" s="62" t="str">
        <f>IF([1]Jul08!$P$73=0," ",[1]Jul08!$P$73)</f>
        <v xml:space="preserve"> </v>
      </c>
      <c r="R36" s="463"/>
      <c r="S36" s="62" t="str">
        <f>IF([1]Jul08!$M$73&gt;0,[1]Jul08!$M$73," ")</f>
        <v xml:space="preserve"> </v>
      </c>
      <c r="T36" s="62" t="str">
        <f>IF(S36=" "," ",IF([1]Employee!$O$76="W1"," ",IF([1]Employee!$O$76="M1"," ",IF([1]Jul08!$V$73&gt;0,[1]Jul08!$V$73," "))))</f>
        <v xml:space="preserve"> </v>
      </c>
      <c r="U36" s="453" t="str">
        <f>IF(T36=" "," ",IF([1]Employee!$O$76="M1",[1]Jul08!$AK$73,[1]Jul08!$AE$73))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",IF([1]Employee!$O$76="M1"," ",[1]Jul08!$W$73-[1]Jun08!$W$88))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",IF([1]Jul08!$C$73=" "," ",[1]Jul08!$C$73))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IF([1]Employee!$D$80=" "," ",IF([1]Employee!$D$80="m"," ",IF([1]Aug08!$M$13=" "," ",IF([1]Aug08!$M$13&gt;(D7-0.01),D7," "))))</f>
        <v xml:space="preserve"> </v>
      </c>
      <c r="E37" s="1" t="str">
        <f>IF(D37=" "," ",IF([1]Aug08!$M$13&gt;=F7,E7,[1]Aug08!$M$13-D7))</f>
        <v xml:space="preserve"> </v>
      </c>
      <c r="F37" s="1" t="str">
        <f>IF(D37=" "," ",IF(E37&lt;E7," ",[1]Aug08!$M$13-F7))</f>
        <v xml:space="preserve"> </v>
      </c>
      <c r="G37" s="1" t="str">
        <f>IF(D37=" "," ",[1]Aug08!$O$13+[1]Aug08!$T$13)</f>
        <v xml:space="preserve"> </v>
      </c>
      <c r="H37" s="459" t="str">
        <f>IF(D37=" "," ",[1]Aug08!$O$13)</f>
        <v xml:space="preserve"> </v>
      </c>
      <c r="I37" s="459"/>
      <c r="J37" s="463"/>
      <c r="K37" s="1" t="str">
        <f>IF([1]Aug08!$G$13="SSP",[1]Aug08!$H$13," ")</f>
        <v xml:space="preserve"> </v>
      </c>
      <c r="L37" s="1" t="str">
        <f>IF([1]Aug08!$G$13="SMP",[1]Aug08!$H$13," ")</f>
        <v xml:space="preserve"> </v>
      </c>
      <c r="M37" s="459" t="str">
        <f>IF([1]Aug08!$G$13="SPP",[1]Aug08!$H$13," ")</f>
        <v xml:space="preserve"> </v>
      </c>
      <c r="N37" s="459"/>
      <c r="O37" s="1" t="str">
        <f>IF([1]Aug08!$G$13="SAP",[1]Aug08!$H$13," ")</f>
        <v xml:space="preserve"> </v>
      </c>
      <c r="P37" s="463"/>
      <c r="Q37" s="1" t="str">
        <f>IF([1]Aug08!$P$13=0," ",[1]Aug08!$P$13)</f>
        <v xml:space="preserve"> </v>
      </c>
      <c r="R37" s="463"/>
      <c r="S37" s="1" t="str">
        <f>IF([1]Aug08!$M$13&gt;0,[1]Aug08!$M$13," ")</f>
        <v xml:space="preserve"> </v>
      </c>
      <c r="T37" s="1" t="str">
        <f>IF(S37=" "," ",IF([1]Employee!$O$76="W1"," ",IF([1]Employee!$O$76="M1"," ",IF([1]Aug08!$V$13&gt;0,[1]Aug08!$V$13," "))))</f>
        <v xml:space="preserve"> </v>
      </c>
      <c r="U37" s="459" t="str">
        <f>IF(T37=" "," ",IF([1]Employee!$O$76="W1",[1]Aug08!$AK$13,[1]Aug08!$AE$13))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",IF([1]Employee!$O$76="W1"," ",[1]Aug08!$W$13-[1]Jul08!$W$58))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",IF([1]Aug08!$C$13=" "," ",[1]Aug08!$C$13))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IF([1]Employee!$D$80=" "," ",IF([1]Employee!$D$80="m"," ",IF([1]Aug08!$M$28=" "," ",IF([1]Aug08!$M$28&gt;(D7-0.01),D7," "))))</f>
        <v xml:space="preserve"> </v>
      </c>
      <c r="E38" s="1" t="str">
        <f>IF(D38=" "," ",IF([1]Aug08!$M$28&gt;=F7,E7,[1]Aug08!$M$28-D7))</f>
        <v xml:space="preserve"> </v>
      </c>
      <c r="F38" s="1" t="str">
        <f>IF(D38=" "," ",IF(E38&lt;E7," ",[1]Aug08!$M$28-F7))</f>
        <v xml:space="preserve"> </v>
      </c>
      <c r="G38" s="1" t="str">
        <f>IF(D38=" "," ",[1]Aug08!$O$28+[1]Aug08!$T$28)</f>
        <v xml:space="preserve"> </v>
      </c>
      <c r="H38" s="454" t="str">
        <f>IF(D38=" "," ",[1]Aug08!$O$28)</f>
        <v xml:space="preserve"> </v>
      </c>
      <c r="I38" s="454"/>
      <c r="J38" s="463"/>
      <c r="K38" s="4" t="str">
        <f>IF([1]Aug08!$G$28="SSP",[1]Aug08!$H$28," ")</f>
        <v xml:space="preserve"> </v>
      </c>
      <c r="L38" s="4" t="str">
        <f>IF([1]Aug08!$G$28="SMP",[1]Aug08!$H$28," ")</f>
        <v xml:space="preserve"> </v>
      </c>
      <c r="M38" s="459" t="str">
        <f>IF([1]Aug08!$G$28="SPP",[1]Aug08!$H$28," ")</f>
        <v xml:space="preserve"> </v>
      </c>
      <c r="N38" s="459"/>
      <c r="O38" s="4" t="str">
        <f>IF([1]Aug08!$G$28="SAP",[1]Aug08!$H$28," ")</f>
        <v xml:space="preserve"> </v>
      </c>
      <c r="P38" s="463"/>
      <c r="Q38" s="1" t="str">
        <f>IF([1]Aug08!$P$28=0," ",[1]Aug08!$P$28)</f>
        <v xml:space="preserve"> </v>
      </c>
      <c r="R38" s="463"/>
      <c r="S38" s="1" t="str">
        <f>IF([1]Aug08!$M$28&gt;0,[1]Aug08!$M$28," ")</f>
        <v xml:space="preserve"> </v>
      </c>
      <c r="T38" s="1" t="str">
        <f>IF(S38=" "," ",IF([1]Employee!$O$76="W1"," ",IF([1]Employee!$O$76="M1"," ",IF([1]Aug08!$V$28&gt;0,[1]Aug08!$V$28," "))))</f>
        <v xml:space="preserve"> </v>
      </c>
      <c r="U38" s="459" t="str">
        <f>IF(T38=" "," ",IF([1]Employee!$O$76="W1",[1]Aug08!$AK$28,[1]Aug08!$AE$28))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",IF([1]Employee!$O$76="W1"," ",[1]Aug08!$W$28-[1]Aug08!$W$13))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",IF([1]Aug08!$C$28=" "," ",[1]Aug08!$C$28))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IF([1]Employee!$D$80=" "," ",IF([1]Employee!$D$80="m"," ",IF([1]Aug08!$M$43=" "," ",IF([1]Aug08!$M$43&gt;(D7-0.01),D7," "))))</f>
        <v xml:space="preserve"> </v>
      </c>
      <c r="E39" s="1" t="str">
        <f>IF(D39=" "," ",IF([1]Aug08!$M$43&gt;=F7,E7,[1]Aug08!$M$43-D7))</f>
        <v xml:space="preserve"> </v>
      </c>
      <c r="F39" s="1" t="str">
        <f>IF(D39=" "," ",IF(E39&lt;E7," ",[1]Aug08!$M$43-F7))</f>
        <v xml:space="preserve"> </v>
      </c>
      <c r="G39" s="1" t="str">
        <f>IF(D39=" "," ",[1]Aug08!$O$43+[1]Aug08!$T$43)</f>
        <v xml:space="preserve"> </v>
      </c>
      <c r="H39" s="454" t="str">
        <f>IF(D39=" "," ",[1]Aug08!$O$43)</f>
        <v xml:space="preserve"> </v>
      </c>
      <c r="I39" s="454"/>
      <c r="J39" s="463"/>
      <c r="K39" s="4" t="str">
        <f>IF([1]Aug08!$G$43="SSP",[1]Aug08!$H$43," ")</f>
        <v xml:space="preserve"> </v>
      </c>
      <c r="L39" s="4" t="str">
        <f>IF([1]Aug08!$G$43="SMP",[1]Aug08!$H$43," ")</f>
        <v xml:space="preserve"> </v>
      </c>
      <c r="M39" s="459" t="str">
        <f>IF([1]Aug08!$G$43="SPP",[1]Aug08!$H$43," ")</f>
        <v xml:space="preserve"> </v>
      </c>
      <c r="N39" s="459"/>
      <c r="O39" s="4" t="str">
        <f>IF([1]Aug08!$G$43="SAP",[1]Aug08!$H$43," ")</f>
        <v xml:space="preserve"> </v>
      </c>
      <c r="P39" s="463"/>
      <c r="Q39" s="1" t="str">
        <f>IF([1]Aug08!$P$43=0," ",[1]Aug08!$P$43)</f>
        <v xml:space="preserve"> </v>
      </c>
      <c r="R39" s="463"/>
      <c r="S39" s="1" t="str">
        <f>IF([1]Aug08!$M$43&gt;0,[1]Aug08!$M$43," ")</f>
        <v xml:space="preserve"> </v>
      </c>
      <c r="T39" s="1" t="str">
        <f>IF(S39=" "," ",IF([1]Employee!$O$76="W1"," ",IF([1]Employee!$O$76="M1"," ",IF([1]Aug08!$V$43&gt;0,[1]Aug08!$V$43," "))))</f>
        <v xml:space="preserve"> </v>
      </c>
      <c r="U39" s="459" t="str">
        <f>IF(T39=" "," ",IF([1]Employee!$O$76="W1",[1]Aug08!$AK$43,[1]Aug08!$AE$43))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",IF([1]Employee!$O$76="W1"," ",[1]Aug08!$W$43-[1]Aug08!$W$28))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",IF([1]Aug08!$C$43=" "," ",[1]Aug08!$C$43))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IF([1]Employee!$D$80=" "," ",IF([1]Employee!$D$80="m"," ",IF([1]Aug08!$M$58=" "," ",IF([1]Aug08!$M$58&gt;(D7-0.01),D7," "))))</f>
        <v xml:space="preserve"> </v>
      </c>
      <c r="E40" s="1" t="str">
        <f>IF(D40=" "," ",IF([1]Aug08!$M$58&gt;=F7,E7,[1]Aug08!$M$58-D7))</f>
        <v xml:space="preserve"> </v>
      </c>
      <c r="F40" s="1" t="str">
        <f>IF(D40=" "," ",IF(E40&lt;E7," ",[1]Aug08!$M$58-F7))</f>
        <v xml:space="preserve"> </v>
      </c>
      <c r="G40" s="1" t="str">
        <f>IF(D40=" "," ",[1]Aug08!$O$58+[1]Aug08!$T$58)</f>
        <v xml:space="preserve"> </v>
      </c>
      <c r="H40" s="454" t="str">
        <f>IF(D40=" "," ",[1]Aug08!$O$58)</f>
        <v xml:space="preserve"> </v>
      </c>
      <c r="I40" s="454"/>
      <c r="J40" s="463"/>
      <c r="K40" s="4" t="str">
        <f>IF([1]Aug08!$G$58="SSP",[1]Aug08!$H$58," ")</f>
        <v xml:space="preserve"> </v>
      </c>
      <c r="L40" s="4" t="str">
        <f>IF([1]Aug08!$G$58="SMP",[1]Aug08!$H$58," ")</f>
        <v xml:space="preserve"> </v>
      </c>
      <c r="M40" s="459" t="str">
        <f>IF([1]Aug08!$G$58="SPP",[1]Aug08!$H$58," ")</f>
        <v xml:space="preserve"> </v>
      </c>
      <c r="N40" s="459"/>
      <c r="O40" s="4" t="str">
        <f>IF([1]Aug08!$G$58="SAP",[1]Aug08!$H$58," ")</f>
        <v xml:space="preserve"> </v>
      </c>
      <c r="P40" s="463"/>
      <c r="Q40" s="1" t="str">
        <f>IF([1]Aug08!$P$58=0," ",[1]Aug08!$P$58)</f>
        <v xml:space="preserve"> </v>
      </c>
      <c r="R40" s="463"/>
      <c r="S40" s="1" t="str">
        <f>IF([1]Aug08!$M$58&gt;0,[1]Aug08!$M$58," ")</f>
        <v xml:space="preserve"> </v>
      </c>
      <c r="T40" s="1" t="str">
        <f>IF(S40=" "," ",IF([1]Employee!$O$76="W1"," ",IF([1]Employee!$O$76="M1"," ",IF([1]Aug08!$V$58&gt;0,[1]Aug08!$V$58," "))))</f>
        <v xml:space="preserve"> </v>
      </c>
      <c r="U40" s="459" t="str">
        <f>IF(T40=" "," ",IF([1]Employee!$O$76="W1",[1]Aug08!$AK$58,[1]Aug08!$AE$58))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",IF([1]Employee!$O$76="W1"," ",[1]Aug08!$W$58-[1]Aug08!$W$43))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",IF([1]Aug08!$C$58=" "," ",[1]Aug08!$C$58))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IF([1]Employee!$D$80=" "," ",IF([1]Employee!$D$80="w"," ",IF([1]Aug08!$M$73=" "," ",IF([1]Aug08!$M$73&gt;(D8-0.01),D8," "))))</f>
        <v xml:space="preserve"> </v>
      </c>
      <c r="E41" s="62" t="str">
        <f>IF(D41=" "," ",IF([1]Aug08!$M$73&gt;=F8,E8,[1]Aug08!$M$73-D8))</f>
        <v xml:space="preserve"> </v>
      </c>
      <c r="F41" s="62" t="str">
        <f>IF(D41=" "," ",IF(E41&lt;E8," ",[1]Aug08!$M$73-F8))</f>
        <v xml:space="preserve"> </v>
      </c>
      <c r="G41" s="62" t="str">
        <f>IF(D41=" "," ",[1]Aug08!$O$73+[1]Aug08!$T$73)</f>
        <v xml:space="preserve"> </v>
      </c>
      <c r="H41" s="453" t="str">
        <f>IF(D41=" "," ",[1]Aug08!$O$73)</f>
        <v xml:space="preserve"> </v>
      </c>
      <c r="I41" s="453"/>
      <c r="J41" s="463"/>
      <c r="K41" s="62" t="str">
        <f>IF([1]Aug08!$G$73="SSP",[1]Aug08!$H$73," ")</f>
        <v xml:space="preserve"> </v>
      </c>
      <c r="L41" s="62" t="str">
        <f>IF([1]Aug08!$G$73="SMP",[1]Aug08!$H$73," ")</f>
        <v xml:space="preserve"> </v>
      </c>
      <c r="M41" s="453" t="str">
        <f>IF([1]Aug08!$G$73="SPP",[1]Aug08!$H$73," ")</f>
        <v xml:space="preserve"> </v>
      </c>
      <c r="N41" s="453"/>
      <c r="O41" s="62" t="str">
        <f>IF([1]Aug08!$G$73="SAP",[1]Aug08!$H$73," ")</f>
        <v xml:space="preserve"> </v>
      </c>
      <c r="P41" s="463"/>
      <c r="Q41" s="62" t="str">
        <f>IF([1]Aug08!$P$73=0," ",[1]Aug08!$P$73)</f>
        <v xml:space="preserve"> </v>
      </c>
      <c r="R41" s="463"/>
      <c r="S41" s="62" t="str">
        <f>IF([1]Aug08!$M$73&gt;0,[1]Aug08!$M$73," ")</f>
        <v xml:space="preserve"> </v>
      </c>
      <c r="T41" s="62" t="str">
        <f>IF(S41=" "," ",IF([1]Employee!$O$76="W1"," ",IF([1]Employee!$O$76="M1"," ",IF([1]Aug08!$V$73&gt;0,[1]Aug08!$V$73," "))))</f>
        <v xml:space="preserve"> </v>
      </c>
      <c r="U41" s="453" t="str">
        <f>IF(T41=" "," ",IF([1]Employee!$O$76="M1",[1]Aug08!$AK$73,[1]Aug08!$AE$73))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",IF([1]Employee!$O$76="M1"," ",[1]Aug08!$W$73-[1]Jul08!$W$73))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",IF([1]Aug08!$C$73=" "," ",[1]Aug08!$C$73))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IF([1]Employee!$D$80=" "," ",IF([1]Employee!$D$80="m"," ",IF([1]Sep08!$M$13=" "," ",IF([1]Sep08!$M$13&gt;(D7-0.01),D7," "))))</f>
        <v xml:space="preserve"> </v>
      </c>
      <c r="E42" s="1" t="str">
        <f>IF(D42=" "," ",IF([1]Sep08!$M$13&gt;=F7,E7,[1]Sep08!$M$13-D7))</f>
        <v xml:space="preserve"> </v>
      </c>
      <c r="F42" s="1" t="str">
        <f>IF(D42=" "," ",IF(E42&lt;E7," ",[1]Sep08!$M$13-F7))</f>
        <v xml:space="preserve"> </v>
      </c>
      <c r="G42" s="1" t="str">
        <f>IF(D42=" "," ",[1]Sep08!$O$13+[1]Sep08!$T$13)</f>
        <v xml:space="preserve"> </v>
      </c>
      <c r="H42" s="459" t="str">
        <f>IF(D42=" "," ",[1]Sep08!$O$13)</f>
        <v xml:space="preserve"> </v>
      </c>
      <c r="I42" s="459"/>
      <c r="J42" s="463"/>
      <c r="K42" s="1" t="str">
        <f>IF([1]Sep08!$G$13="SSP",[1]Sep08!$H$13," ")</f>
        <v xml:space="preserve"> </v>
      </c>
      <c r="L42" s="1" t="str">
        <f>IF([1]Sep08!$G$13="SMP",[1]Sep08!$H$13," ")</f>
        <v xml:space="preserve"> </v>
      </c>
      <c r="M42" s="459" t="str">
        <f>IF([1]Sep08!$G$13="SPP",[1]Sep08!$H$13," ")</f>
        <v xml:space="preserve"> </v>
      </c>
      <c r="N42" s="459"/>
      <c r="O42" s="1" t="str">
        <f>IF([1]Sep08!$G$13="SAP",[1]Sep08!$H$13," ")</f>
        <v xml:space="preserve"> </v>
      </c>
      <c r="P42" s="463"/>
      <c r="Q42" s="1" t="str">
        <f>IF([1]Sep08!$P$13=0," ",[1]Sep08!$P$13)</f>
        <v xml:space="preserve"> </v>
      </c>
      <c r="R42" s="463"/>
      <c r="S42" s="1" t="str">
        <f>IF([1]Sep08!$M$13&gt;0,[1]Sep08!$M$13," ")</f>
        <v xml:space="preserve"> </v>
      </c>
      <c r="T42" s="1" t="str">
        <f>IF(S42=" "," ",IF([1]Employee!$O$76="W1"," ",IF([1]Employee!$O$76="M1"," ",IF([1]Sep08!$V$13&gt;0,[1]Sep08!$V$13," "))))</f>
        <v xml:space="preserve"> </v>
      </c>
      <c r="U42" s="459" t="str">
        <f>IF(T42=" "," ",IF([1]Employee!$O$76="W1",[1]Sep08!$AK$13,[1]Sep08!$AE$13))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",IF([1]Employee!$O$76="W1"," ",[1]Sep08!$W$13-[1]Aug08!$W$58))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",IF([1]Sep08!$C$13=" "," ",[1]Sep08!$C$13))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IF([1]Employee!$D$80=" "," ",IF([1]Employee!$D$80="m"," ",IF([1]Sep08!$M$28=" "," ",IF([1]Sep08!$M$28&gt;(D7-0.01),D7," "))))</f>
        <v xml:space="preserve"> </v>
      </c>
      <c r="E43" s="1" t="str">
        <f>IF(D43=" "," ",IF([1]Sep08!$M$28&gt;=F7,E7,[1]Sep08!$M$28-D7))</f>
        <v xml:space="preserve"> </v>
      </c>
      <c r="F43" s="1" t="str">
        <f>IF(D43=" "," ",IF(E43&lt;E7," ",[1]Sep08!$M$28-F7))</f>
        <v xml:space="preserve"> </v>
      </c>
      <c r="G43" s="1" t="str">
        <f>IF(D43=" "," ",[1]Sep08!$O$28+[1]Sep08!$T$28)</f>
        <v xml:space="preserve"> </v>
      </c>
      <c r="H43" s="454" t="str">
        <f>IF(D43=" "," ",[1]Sep08!$O$28)</f>
        <v xml:space="preserve"> </v>
      </c>
      <c r="I43" s="454"/>
      <c r="J43" s="463"/>
      <c r="K43" s="4" t="str">
        <f>IF([1]Sep08!$G$28="SSP",[1]Sep08!$H$28," ")</f>
        <v xml:space="preserve"> </v>
      </c>
      <c r="L43" s="4" t="str">
        <f>IF([1]Sep08!$G$28="SMP",[1]Sep08!$H$28," ")</f>
        <v xml:space="preserve"> </v>
      </c>
      <c r="M43" s="459" t="str">
        <f>IF([1]Sep08!$G$28="SPP",[1]Sep08!$H$28," ")</f>
        <v xml:space="preserve"> </v>
      </c>
      <c r="N43" s="459"/>
      <c r="O43" s="4" t="str">
        <f>IF([1]Sep08!$G$28="SAP",[1]Sep08!$H$28," ")</f>
        <v xml:space="preserve"> </v>
      </c>
      <c r="P43" s="463"/>
      <c r="Q43" s="1" t="str">
        <f>IF([1]Sep08!$P$28=0," ",[1]Sep08!$P$28)</f>
        <v xml:space="preserve"> </v>
      </c>
      <c r="R43" s="463"/>
      <c r="S43" s="1" t="str">
        <f>IF([1]Sep08!$M$28&gt;0,[1]Sep08!$M$28," ")</f>
        <v xml:space="preserve"> </v>
      </c>
      <c r="T43" s="1" t="str">
        <f>IF(S43=" "," ",IF([1]Employee!$O$76="W1"," ",IF([1]Employee!$O$76="M1"," ",IF([1]Sep08!$V$28&gt;0,[1]Sep08!$V$28," "))))</f>
        <v xml:space="preserve"> </v>
      </c>
      <c r="U43" s="459" t="str">
        <f>IF(T43=" "," ",IF([1]Employee!$O$76="W1",[1]Sep08!$AK$28,[1]Sep08!$AE$28))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",IF([1]Employee!$O$76="W1"," ",[1]Sep08!$W$28-[1]Sep08!$W$13))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",IF([1]Sep08!$C$28=" "," ",[1]Sep08!$C$28))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IF([1]Employee!$D$80=" "," ",IF([1]Employee!$D$80="m"," ",IF([1]Sep08!$M$43=" "," ",IF([1]Sep08!$M$43&gt;(D7-0.01),D7," "))))</f>
        <v xml:space="preserve"> </v>
      </c>
      <c r="E44" s="1" t="str">
        <f>IF(D44=" "," ",IF([1]Sep08!$M$43&gt;=F7,E7,[1]Sep08!$M$43-D7))</f>
        <v xml:space="preserve"> </v>
      </c>
      <c r="F44" s="1" t="str">
        <f>IF(D44=" "," ",IF(E44&lt;E7," ",[1]Sep08!$M$43-F7))</f>
        <v xml:space="preserve"> </v>
      </c>
      <c r="G44" s="1" t="str">
        <f>IF(D44=" "," ",[1]Sep08!$O$43+[1]Sep08!$T$43)</f>
        <v xml:space="preserve"> </v>
      </c>
      <c r="H44" s="454" t="str">
        <f>IF(D44=" "," ",[1]Sep08!$O$43)</f>
        <v xml:space="preserve"> </v>
      </c>
      <c r="I44" s="454"/>
      <c r="J44" s="463"/>
      <c r="K44" s="4" t="str">
        <f>IF([1]Sep08!$G$43="SSP",[1]Sep08!$H$43," ")</f>
        <v xml:space="preserve"> </v>
      </c>
      <c r="L44" s="4" t="str">
        <f>IF([1]Sep08!$G$43="SMP",[1]Sep08!$H$43," ")</f>
        <v xml:space="preserve"> </v>
      </c>
      <c r="M44" s="459" t="str">
        <f>IF([1]Sep08!$G$43="SPP",[1]Sep08!$H$43," ")</f>
        <v xml:space="preserve"> </v>
      </c>
      <c r="N44" s="459"/>
      <c r="O44" s="4" t="str">
        <f>IF([1]Sep08!$G$43="SAP",[1]Sep08!$H$43," ")</f>
        <v xml:space="preserve"> </v>
      </c>
      <c r="P44" s="463"/>
      <c r="Q44" s="1" t="str">
        <f>IF([1]Sep08!$P$43=0," ",[1]Sep08!$P$43)</f>
        <v xml:space="preserve"> </v>
      </c>
      <c r="R44" s="463"/>
      <c r="S44" s="1" t="str">
        <f>IF([1]Sep08!$M$43&gt;0,[1]Sep08!$M$43," ")</f>
        <v xml:space="preserve"> </v>
      </c>
      <c r="T44" s="1" t="str">
        <f>IF(S44=" "," ",IF([1]Employee!$O$76="W1"," ",IF([1]Employee!$O$76="M1"," ",IF([1]Sep08!$V$43&gt;0,[1]Sep08!$V$43," "))))</f>
        <v xml:space="preserve"> </v>
      </c>
      <c r="U44" s="459" t="str">
        <f>IF(T44=" "," ",IF([1]Employee!$O$76="W1",[1]Sep08!$AK$43,[1]Sep08!$AE$43))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",IF([1]Employee!$O$76="W1"," ",[1]Sep08!$W$43-[1]Sep08!$W$28))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",IF([1]Sep08!$C$43=" "," ",[1]Sep08!$C$43))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IF([1]Employee!$D$80=" "," ",IF([1]Employee!$D$80="m"," ",IF([1]Sep08!$M$58=" "," ",IF([1]Sep08!$M$58&gt;(D7-0.01),D7," "))))</f>
        <v xml:space="preserve"> </v>
      </c>
      <c r="E45" s="1" t="str">
        <f>IF(D45=" "," ",IF([1]Sep08!$M$58&gt;=F7,E7,[1]Sep08!$M$58-D7))</f>
        <v xml:space="preserve"> </v>
      </c>
      <c r="F45" s="1" t="str">
        <f>IF(D45=" "," ",IF(E45&lt;E7," ",[1]Sep08!$M$58-F7))</f>
        <v xml:space="preserve"> </v>
      </c>
      <c r="G45" s="1" t="str">
        <f>IF(D45=" "," ",[1]Sep08!$O$58+[1]Sep08!$T$58)</f>
        <v xml:space="preserve"> </v>
      </c>
      <c r="H45" s="454" t="str">
        <f>IF(D45=" "," ",[1]Sep08!$O$58)</f>
        <v xml:space="preserve"> </v>
      </c>
      <c r="I45" s="454"/>
      <c r="J45" s="463"/>
      <c r="K45" s="4" t="str">
        <f>IF([1]Sep08!$G$58="SSP",[1]Sep08!$H$58," ")</f>
        <v xml:space="preserve"> </v>
      </c>
      <c r="L45" s="4" t="str">
        <f>IF([1]Sep08!$G$58="SMP",[1]Sep08!$H$58," ")</f>
        <v xml:space="preserve"> </v>
      </c>
      <c r="M45" s="459" t="str">
        <f>IF([1]Sep08!$G$58="SPP",[1]Sep08!$H$58," ")</f>
        <v xml:space="preserve"> </v>
      </c>
      <c r="N45" s="459"/>
      <c r="O45" s="4" t="str">
        <f>IF([1]Sep08!$G$58="SAP",[1]Sep08!$H$58," ")</f>
        <v xml:space="preserve"> </v>
      </c>
      <c r="P45" s="463"/>
      <c r="Q45" s="1" t="str">
        <f>IF([1]Sep08!$P$58=0," ",[1]Sep08!$P$58)</f>
        <v xml:space="preserve"> </v>
      </c>
      <c r="R45" s="463"/>
      <c r="S45" s="1" t="str">
        <f>IF([1]Sep08!$M$58&gt;0,[1]Sep08!$M$58," ")</f>
        <v xml:space="preserve"> </v>
      </c>
      <c r="T45" s="1" t="str">
        <f>IF(S45=" "," ",IF([1]Employee!$O$76="W1"," ",IF([1]Employee!$O$76="M1"," ",IF([1]Sep08!$V$58&gt;0,[1]Sep08!$V$58," "))))</f>
        <v xml:space="preserve"> </v>
      </c>
      <c r="U45" s="459" t="str">
        <f>IF(T45=" "," ",IF([1]Employee!$O$76="W1",[1]Sep08!$AK$58,[1]Sep08!$AE$58))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",IF([1]Employee!$O$76="W1"," ",[1]Sep08!$W$58-[1]Sep08!$W$43))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",IF([1]Sep08!$C$58=" "," ",[1]Sep08!$C$58))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IF([1]Employee!$D$80=" "," ",IF([1]Employee!$D$80="m"," ",IF([1]Sep08!$M$73=" "," ",IF([1]Sep08!$M$73&gt;(D7-0.01),D7," "))))</f>
        <v xml:space="preserve"> </v>
      </c>
      <c r="E46" s="1" t="str">
        <f>IF(D46=" "," ",IF([1]Sep08!$M$73&gt;=F7,E7,[1]Sep08!$M$73-D7))</f>
        <v xml:space="preserve"> </v>
      </c>
      <c r="F46" s="1" t="str">
        <f>IF(D46=" "," ",IF(E46&lt;E7," ",[1]Sep08!$M$73-F7))</f>
        <v xml:space="preserve"> </v>
      </c>
      <c r="G46" s="1" t="str">
        <f>IF(D46=" "," ",[1]Sep08!$O$73+[1]Sep08!$T$73)</f>
        <v xml:space="preserve"> </v>
      </c>
      <c r="H46" s="454" t="str">
        <f>IF(D46=" "," ",[1]Sep08!$O$73)</f>
        <v xml:space="preserve"> </v>
      </c>
      <c r="I46" s="454"/>
      <c r="J46" s="463"/>
      <c r="K46" s="4" t="str">
        <f>IF([1]Sep08!$G$73="SSP",[1]Sep08!$H$73," ")</f>
        <v xml:space="preserve"> </v>
      </c>
      <c r="L46" s="4" t="str">
        <f>IF([1]Sep08!$G$73="SMP",[1]Sep08!$H$73," ")</f>
        <v xml:space="preserve"> </v>
      </c>
      <c r="M46" s="459" t="str">
        <f>IF([1]Sep08!$G$73="SPP",[1]Sep08!$H$73," ")</f>
        <v xml:space="preserve"> </v>
      </c>
      <c r="N46" s="459"/>
      <c r="O46" s="4" t="str">
        <f>IF([1]Sep08!$G$73="SAP",[1]Sep08!$H$73," ")</f>
        <v xml:space="preserve"> </v>
      </c>
      <c r="P46" s="463"/>
      <c r="Q46" s="1" t="str">
        <f>IF([1]Sep08!$P$73=0," ",[1]Sep08!$P$73)</f>
        <v xml:space="preserve"> </v>
      </c>
      <c r="R46" s="463"/>
      <c r="S46" s="1" t="str">
        <f>IF([1]Sep08!$M$73&gt;0,[1]Sep08!$M$73," ")</f>
        <v xml:space="preserve"> </v>
      </c>
      <c r="T46" s="1" t="str">
        <f>IF(S46=" "," ",IF([1]Employee!$O$76="W1"," ",IF([1]Employee!$O$76="M1"," ",IF([1]Sep08!$V$73&gt;0,[1]Sep08!$V$73," "))))</f>
        <v xml:space="preserve"> </v>
      </c>
      <c r="U46" s="459" t="str">
        <f>IF(T46=" "," ",IF([1]Employee!$O$76="W1",[1]Sep08!$AK$73,[1]Sep08!$AE$73))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",IF([1]Employee!$O$76="W1"," ",[1]Sep08!$W$73-[1]Sep08!$W$58))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",IF([1]Sep08!$C$73=" "," ",[1]Sep08!$C$73))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IF([1]Employee!$D$80=" "," ",IF([1]Employee!$D$80="w"," ",IF([1]Sep08!$M$88=" "," ",IF([1]Sep08!$M$88&gt;(D8-0.01),D8," "))))</f>
        <v xml:space="preserve"> </v>
      </c>
      <c r="E47" s="62" t="str">
        <f>IF(D47=" "," ",IF([1]Sep08!$M$88&gt;=F8,E8,[1]Sep08!$M$88-D8))</f>
        <v xml:space="preserve"> </v>
      </c>
      <c r="F47" s="62" t="str">
        <f>IF(D47=" "," ",IF(E47&lt;E8," ",[1]Sep08!$M$88-F8))</f>
        <v xml:space="preserve"> </v>
      </c>
      <c r="G47" s="62" t="str">
        <f>IF(D47=" "," ",[1]Sep08!$O$88+[1]Sep08!$T$88)</f>
        <v xml:space="preserve"> </v>
      </c>
      <c r="H47" s="453" t="str">
        <f>IF(D47=" "," ",[1]Sep08!$O$88)</f>
        <v xml:space="preserve"> </v>
      </c>
      <c r="I47" s="453"/>
      <c r="J47" s="463"/>
      <c r="K47" s="62" t="str">
        <f>IF([1]Sep08!$G$88="SSP",[1]Sep08!$H$88," ")</f>
        <v xml:space="preserve"> </v>
      </c>
      <c r="L47" s="62" t="str">
        <f>IF([1]Sep08!$G$88="SMP",[1]Sep08!$H$88," ")</f>
        <v xml:space="preserve"> </v>
      </c>
      <c r="M47" s="453" t="str">
        <f>IF([1]Sep08!$G$88="SPP",[1]Sep08!$H$88," ")</f>
        <v xml:space="preserve"> </v>
      </c>
      <c r="N47" s="453"/>
      <c r="O47" s="62" t="str">
        <f>IF([1]Sep08!$G$88="SAP",[1]Sep08!$H$88," ")</f>
        <v xml:space="preserve"> </v>
      </c>
      <c r="P47" s="463"/>
      <c r="Q47" s="62" t="str">
        <f>IF([1]Sep08!$P$88=0," ",[1]Sep08!$P$88)</f>
        <v xml:space="preserve"> </v>
      </c>
      <c r="R47" s="463"/>
      <c r="S47" s="62" t="str">
        <f>IF([1]Sep08!$M$88&gt;0,[1]Sep08!$M$88," ")</f>
        <v xml:space="preserve"> </v>
      </c>
      <c r="T47" s="62" t="str">
        <f>IF(S47=" "," ",IF([1]Employee!$O$76="W1"," ",IF([1]Employee!$O$76="M1"," ",IF([1]Sep08!$V$88&gt;0,[1]Sep08!$V$88," "))))</f>
        <v xml:space="preserve"> </v>
      </c>
      <c r="U47" s="453" t="str">
        <f>IF(T47=" "," ",IF([1]Employee!$O$76="M1",[1]Sep08!$AK$88,[1]Sep08!$AE$88))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",IF([1]Employee!$O$76="M1"," ",[1]Sep08!$W$88-[1]Aug08!$W$73))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",IF([1]Sep08!$C$88=" "," ",[1]Sep08!$C$88))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IF([1]Employee!$D$80=" "," ",IF([1]Employee!$D$80="m"," ",IF([1]Oct08!$M$13=" "," ",IF([1]Oct08!$M$13&gt;(D7-0.01),D7," "))))</f>
        <v xml:space="preserve"> </v>
      </c>
      <c r="E48" s="1" t="str">
        <f>IF(D48=" "," ",IF([1]Oct08!$M$13&gt;=F7,E7,[1]Oct08!$M$13-D7))</f>
        <v xml:space="preserve"> </v>
      </c>
      <c r="F48" s="1" t="str">
        <f>IF(D48=" "," ",IF(E48&lt;E7," ",[1]Oct08!$M$13-F7))</f>
        <v xml:space="preserve"> </v>
      </c>
      <c r="G48" s="1" t="str">
        <f>IF(D48=" "," ",[1]Oct08!$O$13+[1]Oct08!$T$13)</f>
        <v xml:space="preserve"> </v>
      </c>
      <c r="H48" s="482" t="str">
        <f>IF(D48=" "," ",[1]Oct08!$O$13)</f>
        <v xml:space="preserve"> </v>
      </c>
      <c r="I48" s="482"/>
      <c r="J48" s="463"/>
      <c r="K48" s="4" t="str">
        <f>IF([1]Oct08!$G$13="SSP",[1]Oct08!$H$13," ")</f>
        <v xml:space="preserve"> </v>
      </c>
      <c r="L48" s="4" t="str">
        <f>IF([1]Oct08!$G$13="SMP",[1]Oct08!$H$13," ")</f>
        <v xml:space="preserve"> </v>
      </c>
      <c r="M48" s="459" t="str">
        <f>IF([1]Oct08!$G$13="SPP",[1]Oct08!$H$13," ")</f>
        <v xml:space="preserve"> </v>
      </c>
      <c r="N48" s="459"/>
      <c r="O48" s="4" t="str">
        <f>IF([1]Oct08!$G$13="SAP",[1]Oct08!$H$13," ")</f>
        <v xml:space="preserve"> </v>
      </c>
      <c r="P48" s="463"/>
      <c r="Q48" s="1" t="str">
        <f>IF([1]Oct08!$P$13=0," ",[1]Oct08!$P$13)</f>
        <v xml:space="preserve"> </v>
      </c>
      <c r="R48" s="463"/>
      <c r="S48" s="1" t="str">
        <f>IF([1]Oct08!$M$13&gt;0,[1]Oct08!$M$13," ")</f>
        <v xml:space="preserve"> </v>
      </c>
      <c r="T48" s="1" t="str">
        <f>IF(S48=" "," ",IF([1]Employee!$O$76="W1"," ",IF([1]Employee!$O$76="M1"," ",IF([1]Oct08!$V$13&gt;0,[1]Oct08!$V$13," "))))</f>
        <v xml:space="preserve"> </v>
      </c>
      <c r="U48" s="482" t="str">
        <f>IF(T48=" "," ",IF([1]Employee!$O$76="W1",[1]Oct08!$AK$13,[1]Oct08!$AE$13))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",IF([1]Employee!$O$76="W1"," ",[1]Oct08!$W$13-[1]Sep08!$W$73))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",IF([1]Oct08!$C$13=" "," ",[1]Oct08!$C$13))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IF([1]Employee!$D$80=" "," ",IF([1]Employee!$D$80="m"," ",IF([1]Oct08!$M$28=" "," ",IF([1]Oct08!$M$28&gt;(D7-0.01),D7," "))))</f>
        <v xml:space="preserve"> </v>
      </c>
      <c r="E49" s="1" t="str">
        <f>IF(D49=" "," ",IF([1]Oct08!$M$28&gt;=F7,E7,[1]Oct08!$M$28-D7))</f>
        <v xml:space="preserve"> </v>
      </c>
      <c r="F49" s="1" t="str">
        <f>IF(D49=" "," ",IF(E49&lt;E7," ",[1]Oct08!$M$28-F7))</f>
        <v xml:space="preserve"> </v>
      </c>
      <c r="G49" s="1" t="str">
        <f>IF(D49=" "," ",[1]Oct08!$O$28+[1]Oct08!$T$28)</f>
        <v xml:space="preserve"> </v>
      </c>
      <c r="H49" s="454" t="str">
        <f>IF(D49=" "," ",[1]Oct08!$O$28)</f>
        <v xml:space="preserve"> </v>
      </c>
      <c r="I49" s="454"/>
      <c r="J49" s="463"/>
      <c r="K49" s="4" t="str">
        <f>IF([1]Oct08!$G$28="SSP",[1]Oct08!$H$28," ")</f>
        <v xml:space="preserve"> </v>
      </c>
      <c r="L49" s="4" t="str">
        <f>IF([1]Oct08!$G$28="SMP",[1]Oct08!$H$28," ")</f>
        <v xml:space="preserve"> </v>
      </c>
      <c r="M49" s="459" t="str">
        <f>IF([1]Oct08!$G$28="SPP",[1]Oct08!$H$28," ")</f>
        <v xml:space="preserve"> </v>
      </c>
      <c r="N49" s="459"/>
      <c r="O49" s="4" t="str">
        <f>IF([1]Oct08!$G$28="SAP",[1]Oct08!$H$28," ")</f>
        <v xml:space="preserve"> </v>
      </c>
      <c r="P49" s="463"/>
      <c r="Q49" s="1" t="str">
        <f>IF([1]Oct08!$P$28=0," ",[1]Oct08!$P$28)</f>
        <v xml:space="preserve"> </v>
      </c>
      <c r="R49" s="463"/>
      <c r="S49" s="1" t="str">
        <f>IF([1]Oct08!$M$28&gt;0,[1]Oct08!$M$28," ")</f>
        <v xml:space="preserve"> </v>
      </c>
      <c r="T49" s="1" t="str">
        <f>IF(S49=" "," ",IF([1]Employee!$O$76="W1"," ",IF([1]Employee!$O$76="M1"," ",IF([1]Oct08!$V$28&gt;0,[1]Oct08!$V$28," "))))</f>
        <v xml:space="preserve"> </v>
      </c>
      <c r="U49" s="459" t="str">
        <f>IF(T49=" "," ",IF([1]Employee!$O$76="W1",[1]Oct08!$AK$28,[1]Oct08!$AE$28))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",IF([1]Employee!$O$76="W1"," ",[1]Oct08!$W$28-[1]Oct08!$W$13))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",IF([1]Oct08!$C$28=" "," ",[1]Oct08!$C$28))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IF([1]Employee!$D$80=" "," ",IF([1]Employee!$D$80="m"," ",IF([1]Oct08!$M$43=" "," ",IF([1]Oct08!$M$43&gt;(D7-0.01),D7," "))))</f>
        <v xml:space="preserve"> </v>
      </c>
      <c r="E50" s="1" t="str">
        <f>IF(D50=" "," ",IF([1]Oct08!$M$43&gt;=F7,E7,[1]Oct08!$M$43-D7))</f>
        <v xml:space="preserve"> </v>
      </c>
      <c r="F50" s="1" t="str">
        <f>IF(D50=" "," ",IF(E50&lt;E7," ",[1]Oct08!$M$43-F7))</f>
        <v xml:space="preserve"> </v>
      </c>
      <c r="G50" s="1" t="str">
        <f>IF(D50=" "," ",[1]Oct08!$O$43+[1]Oct08!$T$43)</f>
        <v xml:space="preserve"> </v>
      </c>
      <c r="H50" s="454" t="str">
        <f>IF(D50=" "," ",[1]Oct08!$O$43)</f>
        <v xml:space="preserve"> </v>
      </c>
      <c r="I50" s="454"/>
      <c r="J50" s="463"/>
      <c r="K50" s="4" t="str">
        <f>IF([1]Oct08!$G$43="SSP",[1]Oct08!$H$43," ")</f>
        <v xml:space="preserve"> </v>
      </c>
      <c r="L50" s="4" t="str">
        <f>IF([1]Oct08!$G$43="SMP",[1]Oct08!$H$43," ")</f>
        <v xml:space="preserve"> </v>
      </c>
      <c r="M50" s="459" t="str">
        <f>IF([1]Oct08!$G$43="SPP",[1]Oct08!$H$43," ")</f>
        <v xml:space="preserve"> </v>
      </c>
      <c r="N50" s="459"/>
      <c r="O50" s="4" t="str">
        <f>IF([1]Oct08!$G$43="SAP",[1]Oct08!$H$43," ")</f>
        <v xml:space="preserve"> </v>
      </c>
      <c r="P50" s="463"/>
      <c r="Q50" s="1" t="str">
        <f>IF([1]Oct08!$P$43=0," ",[1]Oct08!$P$43)</f>
        <v xml:space="preserve"> </v>
      </c>
      <c r="R50" s="463"/>
      <c r="S50" s="1" t="str">
        <f>IF([1]Oct08!$M$43&gt;0,[1]Oct08!$M$43," ")</f>
        <v xml:space="preserve"> </v>
      </c>
      <c r="T50" s="1" t="str">
        <f>IF(S50=" "," ",IF([1]Employee!$O$76="W1"," ",IF([1]Employee!$O$76="M1"," ",IF([1]Oct08!$V$43&gt;0,[1]Oct08!$V$43," "))))</f>
        <v xml:space="preserve"> </v>
      </c>
      <c r="U50" s="459" t="str">
        <f>IF(T50=" "," ",IF([1]Employee!$O$76="W1",[1]Oct08!$AK$43,[1]Oct08!$AE$43))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",IF([1]Employee!$O$76="W1"," ",[1]Oct08!$W$43-[1]Oct08!$W$28))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",IF([1]Oct08!$C$43=" "," ",[1]Oct08!$C$43))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IF([1]Employee!$D$80=" "," ",IF([1]Employee!$D$80="m"," ",IF([1]Oct08!$M$58=" "," ",IF([1]Oct08!$M$58&gt;(D7-0.01),D7," "))))</f>
        <v xml:space="preserve"> </v>
      </c>
      <c r="E51" s="1" t="str">
        <f>IF(D51=" "," ",IF([1]Oct08!$M$58&gt;=F7,E7,[1]Oct08!$M$58-D7))</f>
        <v xml:space="preserve"> </v>
      </c>
      <c r="F51" s="1" t="str">
        <f>IF(D51=" "," ",IF(E51&lt;E7," ",[1]Oct08!$M$58-F7))</f>
        <v xml:space="preserve"> </v>
      </c>
      <c r="G51" s="1" t="str">
        <f>IF(D51=" "," ",[1]Oct08!$O$58+[1]Oct08!$T$58)</f>
        <v xml:space="preserve"> </v>
      </c>
      <c r="H51" s="454" t="str">
        <f>IF(D51=" "," ",[1]Oct08!$O$58)</f>
        <v xml:space="preserve"> </v>
      </c>
      <c r="I51" s="454"/>
      <c r="J51" s="463"/>
      <c r="K51" s="4" t="str">
        <f>IF([1]Oct08!$G$58="SSP",[1]Oct08!$H$58," ")</f>
        <v xml:space="preserve"> </v>
      </c>
      <c r="L51" s="4" t="str">
        <f>IF([1]Oct08!$G$58="SMP",[1]Oct08!$H$58," ")</f>
        <v xml:space="preserve"> </v>
      </c>
      <c r="M51" s="459" t="str">
        <f>IF([1]Oct08!$G$58="SPP",[1]Oct08!$H$58," ")</f>
        <v xml:space="preserve"> </v>
      </c>
      <c r="N51" s="459"/>
      <c r="O51" s="4" t="str">
        <f>IF([1]Oct08!$G$58="SAP",[1]Oct08!$H$58," ")</f>
        <v xml:space="preserve"> </v>
      </c>
      <c r="P51" s="463"/>
      <c r="Q51" s="1" t="str">
        <f>IF([1]Oct08!$P$58=0," ",[1]Oct08!$P$58)</f>
        <v xml:space="preserve"> </v>
      </c>
      <c r="R51" s="463"/>
      <c r="S51" s="1" t="str">
        <f>IF([1]Oct08!$M$58&gt;0,[1]Oct08!$M$58," ")</f>
        <v xml:space="preserve"> </v>
      </c>
      <c r="T51" s="1" t="str">
        <f>IF(S51=" "," ",IF([1]Employee!$O$76="W1"," ",IF([1]Employee!$O$76="M1"," ",IF([1]Oct08!$V$58&gt;0,[1]Oct08!$V$58," "))))</f>
        <v xml:space="preserve"> </v>
      </c>
      <c r="U51" s="459" t="str">
        <f>IF(T51=" "," ",IF([1]Employee!$O$76="W1",[1]Oct08!$AK$58,[1]Oct08!$AE$58))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",IF([1]Employee!$O$76="W1"," ",[1]Oct08!$W$58-[1]Oct08!$W$43))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",IF([1]Oct08!$C$58=" "," ",[1]Oct08!$C$58))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IF([1]Employee!$D$80=" "," ",IF([1]Employee!$D$80="w"," ",IF([1]Oct08!$M$73=" "," ",IF([1]Oct08!$M$73&gt;(D8-0.01),D8," "))))</f>
        <v xml:space="preserve"> </v>
      </c>
      <c r="E52" s="62" t="str">
        <f>IF(D52=" "," ",IF([1]Oct08!$M$73&gt;=F8,E8,[1]Oct08!$M$73-D8))</f>
        <v xml:space="preserve"> </v>
      </c>
      <c r="F52" s="62" t="str">
        <f>IF(D52=" "," ",IF(E52&lt;E8," ",[1]Oct08!$M$73-F8))</f>
        <v xml:space="preserve"> </v>
      </c>
      <c r="G52" s="62" t="str">
        <f>IF(D52=" "," ",[1]Oct08!$O$73+[1]Oct08!$T$73)</f>
        <v xml:space="preserve"> </v>
      </c>
      <c r="H52" s="453" t="str">
        <f>IF(D52=" "," ",[1]Oct08!$O$73)</f>
        <v xml:space="preserve"> </v>
      </c>
      <c r="I52" s="453"/>
      <c r="J52" s="463"/>
      <c r="K52" s="62" t="str">
        <f>IF([1]Oct08!$G$73="SSP",[1]Oct08!$H$73," ")</f>
        <v xml:space="preserve"> </v>
      </c>
      <c r="L52" s="62" t="str">
        <f>IF([1]Oct08!$G$73="SMP",[1]Oct08!$H$73," ")</f>
        <v xml:space="preserve"> </v>
      </c>
      <c r="M52" s="453" t="str">
        <f>IF([1]Oct08!$G$73="SPP",[1]Oct08!$H$73," ")</f>
        <v xml:space="preserve"> </v>
      </c>
      <c r="N52" s="453"/>
      <c r="O52" s="62" t="str">
        <f>IF([1]Oct08!$G$73="SAP",[1]Oct08!$H$73," ")</f>
        <v xml:space="preserve"> </v>
      </c>
      <c r="P52" s="463"/>
      <c r="Q52" s="62" t="str">
        <f>IF([1]Oct08!$P$73=0," ",[1]Oct08!$P$73)</f>
        <v xml:space="preserve"> </v>
      </c>
      <c r="R52" s="463"/>
      <c r="S52" s="62" t="str">
        <f>IF([1]Oct08!$M$73&gt;0,[1]Oct08!$M$73," ")</f>
        <v xml:space="preserve"> </v>
      </c>
      <c r="T52" s="62" t="str">
        <f>IF(S52=" "," ",IF([1]Employee!$O$76="W1"," ",IF([1]Employee!$O$76="M1"," ",IF([1]Oct08!$V$73&gt;0,[1]Oct08!$V$73," "))))</f>
        <v xml:space="preserve"> </v>
      </c>
      <c r="U52" s="453" t="str">
        <f>IF(T52=" "," ",IF([1]Employee!$O$76="M1",[1]Oct08!$AK$73,[1]Oct08!$AE$73))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",IF([1]Employee!$O$76="M1"," ",[1]Oct08!$W$73-[1]Sep08!$W$88))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",IF([1]Oct08!$C$73=" "," ",[1]Oct08!$C$73))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IF([1]Employee!$D$80=" "," ",IF([1]Employee!$D$80="m"," ",IF([1]Nov08!$M$13=" "," ",IF([1]Nov08!$M$13&gt;(D7-0.01),D7," "))))</f>
        <v xml:space="preserve"> </v>
      </c>
      <c r="E53" s="1" t="str">
        <f>IF(D53=" "," ",IF([1]Nov08!$M$13&gt;=F7,E7,[1]Nov08!$M$13-D7))</f>
        <v xml:space="preserve"> </v>
      </c>
      <c r="F53" s="1" t="str">
        <f>IF(D53=" "," ",IF(E53&lt;E7," ",[1]Nov08!$M$13-F7))</f>
        <v xml:space="preserve"> </v>
      </c>
      <c r="G53" s="1" t="str">
        <f>IF(D53=" "," ",[1]Nov08!$O$13+[1]Nov08!$T$13)</f>
        <v xml:space="preserve"> </v>
      </c>
      <c r="H53" s="459" t="str">
        <f>IF(D53=" "," ",[1]Nov08!$O$13)</f>
        <v xml:space="preserve"> </v>
      </c>
      <c r="I53" s="459"/>
      <c r="J53" s="463"/>
      <c r="K53" s="1" t="str">
        <f>IF([1]Nov08!$G$13="SSP",[1]Nov08!$H$13," ")</f>
        <v xml:space="preserve"> </v>
      </c>
      <c r="L53" s="1" t="str">
        <f>IF([1]Nov08!$G$13="SMP",[1]Nov08!$H$13," ")</f>
        <v xml:space="preserve"> </v>
      </c>
      <c r="M53" s="459" t="str">
        <f>IF([1]Nov08!$G$13="SPP",[1]Nov08!$H$13," ")</f>
        <v xml:space="preserve"> </v>
      </c>
      <c r="N53" s="459"/>
      <c r="O53" s="1" t="str">
        <f>IF([1]Nov08!$G$13="SAP",[1]Nov08!$H$13," ")</f>
        <v xml:space="preserve"> </v>
      </c>
      <c r="P53" s="463"/>
      <c r="Q53" s="1" t="str">
        <f>IF([1]Nov08!$P$13=0," ",[1]Nov08!$P$13)</f>
        <v xml:space="preserve"> </v>
      </c>
      <c r="R53" s="463"/>
      <c r="S53" s="1" t="str">
        <f>IF([1]Nov08!$M$13&gt;0,[1]Nov08!$M$13," ")</f>
        <v xml:space="preserve"> </v>
      </c>
      <c r="T53" s="1" t="str">
        <f>IF(S53=" "," ",IF([1]Employee!$O$76="W1"," ",IF([1]Employee!$O$76="M1"," ",IF([1]Nov08!$V$13&gt;0,[1]Nov08!$V$13," "))))</f>
        <v xml:space="preserve"> </v>
      </c>
      <c r="U53" s="459" t="str">
        <f>IF(T53=" "," ",IF([1]Employee!$O$76="W1",[1]Nov08!$AK$13,[1]Nov08!$AE$13))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",IF([1]Employee!$O$76="W1"," ",[1]Nov08!$W$13-[1]Oct08!$W$58))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",IF([1]Nov08!$C$13=" "," ",[1]Nov08!$C$13))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IF([1]Employee!$D$80=" "," ",IF([1]Employee!$D$80="m"," ",IF([1]Nov08!$M$28=" "," ",IF([1]Nov08!$M$28&gt;(D7-0.01),D7," "))))</f>
        <v xml:space="preserve"> </v>
      </c>
      <c r="E54" s="1" t="str">
        <f>IF(D54=" "," ",IF([1]Nov08!$M$28&gt;=F7,E7,[1]Nov08!$M$28-D7))</f>
        <v xml:space="preserve"> </v>
      </c>
      <c r="F54" s="1" t="str">
        <f>IF(D54=" "," ",IF(E54&lt;E7," ",[1]Nov08!$M$28-F7))</f>
        <v xml:space="preserve"> </v>
      </c>
      <c r="G54" s="1" t="str">
        <f>IF(D54=" "," ",[1]Nov08!$O$28+[1]Nov08!$T$28)</f>
        <v xml:space="preserve"> </v>
      </c>
      <c r="H54" s="454" t="str">
        <f>IF(D54=" "," ",[1]Nov08!$O$28)</f>
        <v xml:space="preserve"> </v>
      </c>
      <c r="I54" s="454"/>
      <c r="J54" s="463"/>
      <c r="K54" s="4" t="str">
        <f>IF([1]Nov08!$G$28="SSP",[1]Nov08!$H$28," ")</f>
        <v xml:space="preserve"> </v>
      </c>
      <c r="L54" s="4" t="str">
        <f>IF([1]Nov08!$G$28="SMP",[1]Nov08!$H$28," ")</f>
        <v xml:space="preserve"> </v>
      </c>
      <c r="M54" s="459" t="str">
        <f>IF([1]Nov08!$G$28="SPP",[1]Nov08!$H$28," ")</f>
        <v xml:space="preserve"> </v>
      </c>
      <c r="N54" s="459"/>
      <c r="O54" s="4" t="str">
        <f>IF([1]Nov08!$G$28="SAP",[1]Nov08!$H$28," ")</f>
        <v xml:space="preserve"> </v>
      </c>
      <c r="P54" s="463"/>
      <c r="Q54" s="1" t="str">
        <f>IF([1]Nov08!$P$28=0," ",[1]Nov08!$P$28)</f>
        <v xml:space="preserve"> </v>
      </c>
      <c r="R54" s="463"/>
      <c r="S54" s="1" t="str">
        <f>IF([1]Nov08!$M$28&gt;0,[1]Nov08!$M$28," ")</f>
        <v xml:space="preserve"> </v>
      </c>
      <c r="T54" s="1" t="str">
        <f>IF(S54=" "," ",IF([1]Employee!$O$76="W1"," ",IF([1]Employee!$O$76="M1"," ",IF([1]Nov08!$V$28&gt;0,[1]Nov08!$V$28," "))))</f>
        <v xml:space="preserve"> </v>
      </c>
      <c r="U54" s="459" t="str">
        <f>IF(T54=" "," ",IF([1]Employee!$O$76="W1",[1]Nov08!$AK$28,[1]Nov08!$AE$28))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",IF([1]Employee!$O$76="W1"," ",[1]Nov08!$W$28-[1]Nov08!$W$13))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",IF([1]Nov08!$C$28=" "," ",[1]Nov08!$C$28))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IF([1]Employee!$D$80=" "," ",IF([1]Employee!$D$80="m"," ",IF([1]Nov08!$M$43=" "," ",IF([1]Nov08!$M$43&gt;(D7-0.01),D7," "))))</f>
        <v xml:space="preserve"> </v>
      </c>
      <c r="E55" s="1" t="str">
        <f>IF(D55=" "," ",IF([1]Nov08!$M$43&gt;=F7,E7,[1]Nov08!$M$43-D7))</f>
        <v xml:space="preserve"> </v>
      </c>
      <c r="F55" s="1" t="str">
        <f>IF(D55=" "," ",IF(E55&lt;E7," ",[1]Nov08!$M$43-F7))</f>
        <v xml:space="preserve"> </v>
      </c>
      <c r="G55" s="1" t="str">
        <f>IF(D55=" "," ",[1]Nov08!$O$43+[1]Nov08!$T$43)</f>
        <v xml:space="preserve"> </v>
      </c>
      <c r="H55" s="454" t="str">
        <f>IF(D55=" "," ",[1]Nov08!$O$43)</f>
        <v xml:space="preserve"> </v>
      </c>
      <c r="I55" s="454"/>
      <c r="J55" s="463"/>
      <c r="K55" s="4" t="str">
        <f>IF([1]Nov08!$G$43="SSP",[1]Nov08!$H$43," ")</f>
        <v xml:space="preserve"> </v>
      </c>
      <c r="L55" s="4" t="str">
        <f>IF([1]Nov08!$G$43="SMP",[1]Nov08!$H$43," ")</f>
        <v xml:space="preserve"> </v>
      </c>
      <c r="M55" s="459" t="str">
        <f>IF([1]Nov08!$G$43="SPP",[1]Nov08!$H$43," ")</f>
        <v xml:space="preserve"> </v>
      </c>
      <c r="N55" s="459"/>
      <c r="O55" s="4" t="str">
        <f>IF([1]Nov08!$G$43="SAP",[1]Nov08!$H$43," ")</f>
        <v xml:space="preserve"> </v>
      </c>
      <c r="P55" s="463"/>
      <c r="Q55" s="1" t="str">
        <f>IF([1]Nov08!$P$43=0," ",[1]Nov08!$P$43)</f>
        <v xml:space="preserve"> </v>
      </c>
      <c r="R55" s="463"/>
      <c r="S55" s="1" t="str">
        <f>IF([1]Nov08!$M$43&gt;0,[1]Nov08!$M$43," ")</f>
        <v xml:space="preserve"> </v>
      </c>
      <c r="T55" s="1" t="str">
        <f>IF(S55=" "," ",IF([1]Employee!$O$76="W1"," ",IF([1]Employee!$O$76="M1"," ",IF([1]Nov08!$V$43&gt;0,[1]Nov08!$V$43," "))))</f>
        <v xml:space="preserve"> </v>
      </c>
      <c r="U55" s="459" t="str">
        <f>IF(T55=" "," ",IF([1]Employee!$O$76="W1",[1]Nov08!$AK$43,[1]Nov08!$AE$43))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",IF([1]Employee!$O$76="W1"," ",[1]Nov08!$W$43-[1]Nov08!$W$28))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",IF([1]Nov08!$C$43=" "," ",[1]Nov08!$C$43))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IF([1]Employee!$D$80=" "," ",IF([1]Employee!$D$80="m"," ",IF([1]Nov08!$M$58=" "," ",IF([1]Nov08!$M$58&gt;(D7-0.01),D7," "))))</f>
        <v xml:space="preserve"> </v>
      </c>
      <c r="E56" s="1" t="str">
        <f>IF(D56=" "," ",IF([1]Nov08!$M$58&gt;=F7,E7,[1]Nov08!$M$58-D7))</f>
        <v xml:space="preserve"> </v>
      </c>
      <c r="F56" s="1" t="str">
        <f>IF(D56=" "," ",IF(E56&lt;E7," ",[1]Nov08!$M$58-F7))</f>
        <v xml:space="preserve"> </v>
      </c>
      <c r="G56" s="1" t="str">
        <f>IF(D56=" "," ",[1]Nov08!$O$58+[1]Nov08!$T$58)</f>
        <v xml:space="preserve"> </v>
      </c>
      <c r="H56" s="454" t="str">
        <f>IF(D56=" "," ",[1]Nov08!$O$58)</f>
        <v xml:space="preserve"> </v>
      </c>
      <c r="I56" s="454"/>
      <c r="J56" s="463"/>
      <c r="K56" s="4" t="str">
        <f>IF([1]Nov08!$G$58="SSP",[1]Nov08!$H$58," ")</f>
        <v xml:space="preserve"> </v>
      </c>
      <c r="L56" s="4" t="str">
        <f>IF([1]Nov08!$G$58="SMP",[1]Nov08!$H$58," ")</f>
        <v xml:space="preserve"> </v>
      </c>
      <c r="M56" s="459" t="str">
        <f>IF([1]Nov08!$G$58="SPP",[1]Nov08!$H$58," ")</f>
        <v xml:space="preserve"> </v>
      </c>
      <c r="N56" s="459"/>
      <c r="O56" s="4" t="str">
        <f>IF([1]Nov08!$G$58="SAP",[1]Nov08!$H$58," ")</f>
        <v xml:space="preserve"> </v>
      </c>
      <c r="P56" s="463"/>
      <c r="Q56" s="1" t="str">
        <f>IF([1]Nov08!$P$58=0," ",[1]Nov08!$P$58)</f>
        <v xml:space="preserve"> </v>
      </c>
      <c r="R56" s="463"/>
      <c r="S56" s="1" t="str">
        <f>IF([1]Nov08!$M$58&gt;0,[1]Nov08!$M$58," ")</f>
        <v xml:space="preserve"> </v>
      </c>
      <c r="T56" s="1" t="str">
        <f>IF(S56=" "," ",IF([1]Employee!$O$76="W1"," ",IF([1]Employee!$O$76="M1"," ",IF([1]Nov08!$V$58&gt;0,[1]Nov08!$V$58," "))))</f>
        <v xml:space="preserve"> </v>
      </c>
      <c r="U56" s="459" t="str">
        <f>IF(T56=" "," ",IF([1]Employee!$O$76="W1",[1]Nov08!$AK$58,[1]Nov08!$AE$58))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",IF([1]Employee!$O$76="W1"," ",[1]Nov08!$W$58-[1]Nov08!$W$43))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",IF([1]Nov08!$C$58=" "," ",[1]Nov08!$C$58))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IF([1]Employee!$D$80=" "," ",IF([1]Employee!$D$80="w"," ",IF([1]Nov08!$M$73=" "," ",IF([1]Nov08!$M$73&gt;(D8-0.01),D8," "))))</f>
        <v xml:space="preserve"> </v>
      </c>
      <c r="E57" s="62" t="str">
        <f>IF(D57=" "," ",IF([1]Nov08!$M$73&gt;=F8,E8,[1]Nov08!$M$73-D8))</f>
        <v xml:space="preserve"> </v>
      </c>
      <c r="F57" s="62" t="str">
        <f>IF(D57=" "," ",IF(E57&lt;E8," ",[1]Nov08!$M$73-F8))</f>
        <v xml:space="preserve"> </v>
      </c>
      <c r="G57" s="62" t="str">
        <f>IF(D57=" "," ",[1]Nov08!$O$73+[1]Nov08!$T$73)</f>
        <v xml:space="preserve"> </v>
      </c>
      <c r="H57" s="453" t="str">
        <f>IF(D57=" "," ",[1]Nov08!$O$73)</f>
        <v xml:space="preserve"> </v>
      </c>
      <c r="I57" s="453"/>
      <c r="J57" s="463"/>
      <c r="K57" s="62" t="str">
        <f>IF([1]Nov08!$G$73="SSP",[1]Nov08!$H$73," ")</f>
        <v xml:space="preserve"> </v>
      </c>
      <c r="L57" s="62" t="str">
        <f>IF([1]Nov08!$G$73="SMP",[1]Nov08!$H$73," ")</f>
        <v xml:space="preserve"> </v>
      </c>
      <c r="M57" s="453" t="str">
        <f>IF([1]Nov08!$G$73="SPP",[1]Nov08!$H$73," ")</f>
        <v xml:space="preserve"> </v>
      </c>
      <c r="N57" s="453"/>
      <c r="O57" s="62" t="str">
        <f>IF([1]Nov08!$G$73="SAP",[1]Nov08!$H$73," ")</f>
        <v xml:space="preserve"> </v>
      </c>
      <c r="P57" s="463"/>
      <c r="Q57" s="62" t="str">
        <f>IF([1]Nov08!$P$73=0," ",[1]Nov08!$P$73)</f>
        <v xml:space="preserve"> </v>
      </c>
      <c r="R57" s="463"/>
      <c r="S57" s="62" t="str">
        <f>IF([1]Nov08!$M$73&gt;0,[1]Nov08!$M$73," ")</f>
        <v xml:space="preserve"> </v>
      </c>
      <c r="T57" s="62" t="str">
        <f>IF(S57=" "," ",IF([1]Employee!$O$76="W1"," ",IF([1]Employee!$O$76="M1"," ",IF([1]Nov08!$V$73&gt;0,[1]Nov08!$V$73," "))))</f>
        <v xml:space="preserve"> </v>
      </c>
      <c r="U57" s="453" t="str">
        <f>IF(T57=" "," ",IF([1]Employee!$O$76="M1",[1]Nov08!$AK$73,[1]Nov08!$AE$73))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",IF([1]Employee!$O$24="M1"," ",[1]Nov08!$W$73-[1]Oct08!$W$73))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",IF([1]Nov08!$C$73=" "," ",[1]Nov08!$C$73))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4" t="str">
        <f>IF([1]Employee!$D$80=" "," ",IF([1]Employee!$D$80="m"," ",IF([1]Dec08!$M$13=" "," ",IF([1]Dec08!$M$13&gt;(D7-0.01),D7," "))))</f>
        <v xml:space="preserve"> </v>
      </c>
      <c r="E58" s="4" t="str">
        <f>IF(D58=" "," ",IF([1]Dec08!$M$13&gt;=F7,E7,[1]Dec08!$M$13-D7))</f>
        <v xml:space="preserve"> </v>
      </c>
      <c r="F58" s="4" t="str">
        <f>IF(D58=" "," ",IF(E58&lt;E7," ",[1]Dec08!$M$13-F7))</f>
        <v xml:space="preserve"> </v>
      </c>
      <c r="G58" s="4" t="str">
        <f>IF(D58=" "," ",[1]Dec08!$O$13+[1]Dec08!$T$13)</f>
        <v xml:space="preserve"> </v>
      </c>
      <c r="H58" s="459" t="str">
        <f>IF(D58=" "," ",[1]Dec08!$O$13)</f>
        <v xml:space="preserve"> </v>
      </c>
      <c r="I58" s="459"/>
      <c r="J58" s="463"/>
      <c r="K58" s="1" t="str">
        <f>IF([1]Dec08!$G$13="SSP",[1]Dec08!$H$13," ")</f>
        <v xml:space="preserve"> </v>
      </c>
      <c r="L58" s="1" t="str">
        <f>IF([1]Dec08!$G$13="SMP",[1]Dec08!$H$13," ")</f>
        <v xml:space="preserve"> </v>
      </c>
      <c r="M58" s="459" t="str">
        <f>IF([1]Dec08!$G$13="SPP",[1]Dec08!$H$13," ")</f>
        <v xml:space="preserve"> </v>
      </c>
      <c r="N58" s="459"/>
      <c r="O58" s="1" t="str">
        <f>IF([1]Dec08!$G$13="SAP",[1]Dec08!$H$13," ")</f>
        <v xml:space="preserve"> </v>
      </c>
      <c r="P58" s="463"/>
      <c r="Q58" s="1" t="str">
        <f>IF([1]Dec08!$P$13=0," ",[1]Dec08!$P$13)</f>
        <v xml:space="preserve"> </v>
      </c>
      <c r="R58" s="463"/>
      <c r="S58" s="1" t="str">
        <f>IF([1]Dec08!$M$13&gt;0,[1]Dec08!$M$13," ")</f>
        <v xml:space="preserve"> </v>
      </c>
      <c r="T58" s="1" t="str">
        <f>IF(S58=" "," ",IF([1]Employee!$O$76="W1"," ",IF([1]Employee!$O$76="M1"," ",IF([1]Dec08!$V$13&gt;0,[1]Dec08!$V$13," "))))</f>
        <v xml:space="preserve"> </v>
      </c>
      <c r="U58" s="459" t="str">
        <f>IF(T58=" "," ",IF([1]Employee!$O$76="W1",[1]Dec08!$AK$13,[1]Dec08!$AE$13))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",IF([1]Employee!$O$76="W1"," ",[1]Dec08!$W$13-[1]Nov08!$W$58))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",IF([1]Dec08!$C$13=" "," ",[1]Dec08!$C$13))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IF([1]Employee!$D$80=" "," ",IF([1]Employee!$D$80="m"," ",IF([1]Dec08!$M$28=" "," ",IF([1]Dec08!$M$28&gt;(D7-0.01),D7," "))))</f>
        <v xml:space="preserve"> </v>
      </c>
      <c r="E59" s="1" t="str">
        <f>IF(D59=" "," ",IF([1]Dec08!$M$28&gt;=F7,E7,[1]Dec08!$M$28-D7))</f>
        <v xml:space="preserve"> </v>
      </c>
      <c r="F59" s="1" t="str">
        <f>IF(D59=" "," ",IF(E59&lt;E7," ",[1]Dec08!$M$28-F7))</f>
        <v xml:space="preserve"> </v>
      </c>
      <c r="G59" s="1" t="str">
        <f>IF(D59=" "," ",[1]Dec08!$O$28+[1]Dec08!$T$28)</f>
        <v xml:space="preserve"> </v>
      </c>
      <c r="H59" s="454" t="str">
        <f>IF(D59=" "," ",[1]Dec08!$O$28)</f>
        <v xml:space="preserve"> </v>
      </c>
      <c r="I59" s="454"/>
      <c r="J59" s="463"/>
      <c r="K59" s="4" t="str">
        <f>IF([1]Dec08!$G$28="SSP",[1]Dec08!$H$28," ")</f>
        <v xml:space="preserve"> </v>
      </c>
      <c r="L59" s="4" t="str">
        <f>IF([1]Dec08!$G$28="SMP",[1]Dec08!$H$28," ")</f>
        <v xml:space="preserve"> </v>
      </c>
      <c r="M59" s="459" t="str">
        <f>IF([1]Dec08!$G$28="SPP",[1]Dec08!$H$28," ")</f>
        <v xml:space="preserve"> </v>
      </c>
      <c r="N59" s="459"/>
      <c r="O59" s="4" t="str">
        <f>IF([1]Dec08!$G$28="SAP",[1]Dec08!$H$28," ")</f>
        <v xml:space="preserve"> </v>
      </c>
      <c r="P59" s="463"/>
      <c r="Q59" s="1" t="str">
        <f>IF([1]Dec08!$P$28=0," ",[1]Dec08!$P$28)</f>
        <v xml:space="preserve"> </v>
      </c>
      <c r="R59" s="463"/>
      <c r="S59" s="1" t="str">
        <f>IF([1]Dec08!$M$28&gt;0,[1]Dec08!$M$28," ")</f>
        <v xml:space="preserve"> </v>
      </c>
      <c r="T59" s="1" t="str">
        <f>IF(S59=" "," ",IF([1]Employee!$O$76="W1"," ",IF([1]Employee!$O$76="M1"," ",IF([1]Dec08!$V$28&gt;0,[1]Dec08!$V$28," "))))</f>
        <v xml:space="preserve"> </v>
      </c>
      <c r="U59" s="459" t="str">
        <f>IF(T59=" "," ",IF([1]Employee!$O$76="W1",[1]Dec08!$AK$28,[1]Dec08!$AE$28))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",IF([1]Employee!$O$76="W1"," ",[1]Dec08!$W$28-[1]Dec08!$W$13))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",IF([1]Dec08!$C$28=" "," ",[1]Dec08!$C$28))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IF([1]Employee!$D$80=" "," ",IF([1]Employee!$D$80="m"," ",IF([1]Dec08!$M$43=" "," ",IF([1]Dec08!$M$43&gt;(D7-0.01),D7," "))))</f>
        <v xml:space="preserve"> </v>
      </c>
      <c r="E60" s="1" t="str">
        <f>IF(D60=" "," ",IF([1]Dec08!$M$43&gt;=F7,E7,[1]Dec08!$M$43-D7))</f>
        <v xml:space="preserve"> </v>
      </c>
      <c r="F60" s="1" t="str">
        <f>IF(D60=" "," ",IF(E60&lt;E7," ",[1]Dec08!$M$43-F7))</f>
        <v xml:space="preserve"> </v>
      </c>
      <c r="G60" s="1" t="str">
        <f>IF(D60=" "," ",[1]Dec08!$O$43+[1]Dec08!$T$43)</f>
        <v xml:space="preserve"> </v>
      </c>
      <c r="H60" s="454" t="str">
        <f>IF(D60=" "," ",[1]Dec08!$O$43)</f>
        <v xml:space="preserve"> </v>
      </c>
      <c r="I60" s="454"/>
      <c r="J60" s="463"/>
      <c r="K60" s="4" t="str">
        <f>IF([1]Dec08!$G$43="SSP",[1]Dec08!$H$43," ")</f>
        <v xml:space="preserve"> </v>
      </c>
      <c r="L60" s="4" t="str">
        <f>IF([1]Dec08!$G$43="SMP",[1]Dec08!$H$43," ")</f>
        <v xml:space="preserve"> </v>
      </c>
      <c r="M60" s="459" t="str">
        <f>IF([1]Dec08!$G$43="SPP",[1]Dec08!$H$43," ")</f>
        <v xml:space="preserve"> </v>
      </c>
      <c r="N60" s="459"/>
      <c r="O60" s="4" t="str">
        <f>IF([1]Dec08!$G$43="SAP",[1]Dec08!$H$43," ")</f>
        <v xml:space="preserve"> </v>
      </c>
      <c r="P60" s="463"/>
      <c r="Q60" s="1" t="str">
        <f>IF([1]Dec08!$P$43=0," ",[1]Dec08!$P$43)</f>
        <v xml:space="preserve"> </v>
      </c>
      <c r="R60" s="463"/>
      <c r="S60" s="1" t="str">
        <f>IF([1]Dec08!$M$43&gt;0,[1]Dec08!$M$43," ")</f>
        <v xml:space="preserve"> </v>
      </c>
      <c r="T60" s="1" t="str">
        <f>IF(S60=" "," ",IF([1]Employee!$O$76="W1"," ",IF([1]Employee!$O$76="M1"," ",IF([1]Dec08!$V$43&gt;0,[1]Dec08!$V$43," "))))</f>
        <v xml:space="preserve"> </v>
      </c>
      <c r="U60" s="459" t="str">
        <f>IF(T60=" "," ",IF([1]Employee!$O$76="W1",[1]Dec08!$AK$43,[1]Dec08!$AE$43))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",IF([1]Employee!$O$76="W1"," ",[1]Dec08!$W$43-[1]Dec08!$W$28))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",IF([1]Dec08!$C$43=" "," ",[1]Dec08!$C$43))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IF([1]Employee!$D$80=" "," ",IF([1]Employee!$D$80="m"," ",IF([1]Dec08!$M$58=" "," ",IF([1]Dec08!$M$58&gt;(D7-0.01),D7," "))))</f>
        <v xml:space="preserve"> </v>
      </c>
      <c r="E61" s="1" t="str">
        <f>IF(D61=" "," ",IF([1]Dec08!$M$58&gt;=F7,E7,[1]Dec08!$M$58-D7))</f>
        <v xml:space="preserve"> </v>
      </c>
      <c r="F61" s="1" t="str">
        <f>IF(D61=" "," ",IF(E61&lt;E7," ",[1]Dec08!$M$58-F7))</f>
        <v xml:space="preserve"> </v>
      </c>
      <c r="G61" s="1" t="str">
        <f>IF(D61=" "," ",[1]Dec08!$O$58+[1]Dec08!$T$58)</f>
        <v xml:space="preserve"> </v>
      </c>
      <c r="H61" s="454" t="str">
        <f>IF(D61=" "," ",[1]Dec08!$O$58)</f>
        <v xml:space="preserve"> </v>
      </c>
      <c r="I61" s="454"/>
      <c r="J61" s="463"/>
      <c r="K61" s="4" t="str">
        <f>IF([1]Dec08!$G$58="SSP",[1]Dec08!$H$58," ")</f>
        <v xml:space="preserve"> </v>
      </c>
      <c r="L61" s="4" t="str">
        <f>IF([1]Dec08!$G$58="SMP",[1]Dec08!$H$58," ")</f>
        <v xml:space="preserve"> </v>
      </c>
      <c r="M61" s="459" t="str">
        <f>IF([1]Dec08!$G$58="SPP",[1]Dec08!$H$58," ")</f>
        <v xml:space="preserve"> </v>
      </c>
      <c r="N61" s="459"/>
      <c r="O61" s="4" t="str">
        <f>IF([1]Dec08!$G$58="SAP",[1]Dec08!$H$58," ")</f>
        <v xml:space="preserve"> </v>
      </c>
      <c r="P61" s="463"/>
      <c r="Q61" s="1" t="str">
        <f>IF([1]Dec08!$P$58=0," ",[1]Dec08!$P$58)</f>
        <v xml:space="preserve"> </v>
      </c>
      <c r="R61" s="463"/>
      <c r="S61" s="1" t="str">
        <f>IF([1]Dec08!$M$58&gt;0,[1]Dec08!$M$58," ")</f>
        <v xml:space="preserve"> </v>
      </c>
      <c r="T61" s="1" t="str">
        <f>IF(S61=" "," ",IF([1]Employee!$O$76="W1"," ",IF([1]Employee!$O$76="M1"," ",IF([1]Dec08!$V$58&gt;0,[1]Dec08!$V$58," "))))</f>
        <v xml:space="preserve"> </v>
      </c>
      <c r="U61" s="459" t="str">
        <f>IF(T61=" "," ",IF([1]Employee!$O$76="W1",[1]Dec08!$AK$58,[1]Dec08!$AE$58))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",IF([1]Employee!$O$76="W1"," ",[1]Dec08!$W$58-[1]Dec08!$W$43))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",IF([1]Dec08!$C$58=" "," ",[1]Dec08!$C$58))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IF([1]Employee!$D$80=" "," ",IF([1]Employee!$D$80="m"," ",IF([1]Dec08!$M$73=" "," ",IF([1]Dec08!$M$73&gt;(D7-0.01),D7," "))))</f>
        <v xml:space="preserve"> </v>
      </c>
      <c r="E62" s="1" t="str">
        <f>IF(D62=" "," ",IF([1]Dec08!$M$73&gt;=F7,E7,[1]Dec08!$M$73-D7))</f>
        <v xml:space="preserve"> </v>
      </c>
      <c r="F62" s="1" t="str">
        <f>IF(D62=" "," ",IF(E62&lt;E7," ",[1]Dec08!$M$73-F7))</f>
        <v xml:space="preserve"> </v>
      </c>
      <c r="G62" s="1" t="str">
        <f>IF(D62=" "," ",[1]Dec08!$O$73+[1]Dec08!$T$73)</f>
        <v xml:space="preserve"> </v>
      </c>
      <c r="H62" s="454" t="str">
        <f>IF(D62=" "," ",[1]Dec08!$O$73)</f>
        <v xml:space="preserve"> </v>
      </c>
      <c r="I62" s="454"/>
      <c r="J62" s="463"/>
      <c r="K62" s="4" t="str">
        <f>IF([1]Dec08!$G$73="SSP",[1]Dec08!$H$73," ")</f>
        <v xml:space="preserve"> </v>
      </c>
      <c r="L62" s="4" t="str">
        <f>IF([1]Dec08!$G$73="SMP",[1]Dec08!$H$73," ")</f>
        <v xml:space="preserve"> </v>
      </c>
      <c r="M62" s="459" t="str">
        <f>IF([1]Dec08!$G$73="SPP",[1]Dec08!$H$73," ")</f>
        <v xml:space="preserve"> </v>
      </c>
      <c r="N62" s="459"/>
      <c r="O62" s="4" t="str">
        <f>IF([1]Dec08!$G$73="SAP",[1]Dec08!$H$73," ")</f>
        <v xml:space="preserve"> </v>
      </c>
      <c r="P62" s="463"/>
      <c r="Q62" s="1" t="str">
        <f>IF([1]Dec08!$P$73=0," ",[1]Dec08!$P$73)</f>
        <v xml:space="preserve"> </v>
      </c>
      <c r="R62" s="463"/>
      <c r="S62" s="1" t="str">
        <f>IF([1]Dec08!$M$73&gt;0,[1]Dec08!$M$73," ")</f>
        <v xml:space="preserve"> </v>
      </c>
      <c r="T62" s="1" t="str">
        <f>IF(S62=" "," ",IF([1]Employee!$O$76="W1"," ",IF([1]Employee!$O$76="M1"," ",IF([1]Dec08!$V$73&gt;0,[1]Dec08!$V$73," "))))</f>
        <v xml:space="preserve"> </v>
      </c>
      <c r="U62" s="459" t="str">
        <f>IF(T62=" "," ",IF([1]Employee!$O$76="W1",[1]Dec08!$AK$73,[1]Dec08!$AE$73))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",IF([1]Employee!$O$76="W1"," ",[1]Dec08!$W$73-[1]Dec08!$W$58))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",IF([1]Dec08!$C$73=" "," ",[1]Dec08!$C$73))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IF([1]Employee!$D$80=" "," ",IF([1]Employee!$D$80="w"," ",IF([1]Dec08!$M$88=" "," ",IF([1]Dec08!$M$88&gt;(D8-0.01),D8," "))))</f>
        <v xml:space="preserve"> </v>
      </c>
      <c r="E63" s="62" t="str">
        <f>IF(D63=" "," ",IF([1]Dec08!$M$88&gt;=F8,E8,[1]Dec08!$M$88-D8))</f>
        <v xml:space="preserve"> </v>
      </c>
      <c r="F63" s="62" t="str">
        <f>IF(D63=" "," ",IF(E63&lt;E8," ",[1]Dec08!$M$88-F8))</f>
        <v xml:space="preserve"> </v>
      </c>
      <c r="G63" s="62" t="str">
        <f>IF(D63=" "," ",[1]Dec08!$O$88+[1]Dec08!$T$88)</f>
        <v xml:space="preserve"> </v>
      </c>
      <c r="H63" s="453" t="str">
        <f>IF(D63=" "," ",[1]Dec08!$O$88)</f>
        <v xml:space="preserve"> </v>
      </c>
      <c r="I63" s="453"/>
      <c r="J63" s="463"/>
      <c r="K63" s="62" t="str">
        <f>IF([1]Dec08!$G$88="SSP",[1]Dec08!$H$88," ")</f>
        <v xml:space="preserve"> </v>
      </c>
      <c r="L63" s="62" t="str">
        <f>IF([1]Dec08!$G$88="SMP",[1]Dec08!$H$88," ")</f>
        <v xml:space="preserve"> </v>
      </c>
      <c r="M63" s="453" t="str">
        <f>IF([1]Dec08!$G$88="SPP",[1]Dec08!$H$88," ")</f>
        <v xml:space="preserve"> </v>
      </c>
      <c r="N63" s="453"/>
      <c r="O63" s="62" t="str">
        <f>IF([1]Dec08!$G$88="SAP",[1]Dec08!$H$88," ")</f>
        <v xml:space="preserve"> </v>
      </c>
      <c r="P63" s="463"/>
      <c r="Q63" s="62" t="str">
        <f>IF([1]Dec08!$P$88=0," ",[1]Dec08!$P$88)</f>
        <v xml:space="preserve"> </v>
      </c>
      <c r="R63" s="463"/>
      <c r="S63" s="62" t="str">
        <f>IF([1]Dec08!$M$88&gt;0,[1]Dec08!$M$88," ")</f>
        <v xml:space="preserve"> </v>
      </c>
      <c r="T63" s="62" t="str">
        <f>IF(S63=" "," ",IF([1]Employee!$O$76="W1"," ",IF([1]Employee!$O$76="M1"," ",IF([1]Dec08!$V$88&gt;0,[1]Dec08!$V$88," "))))</f>
        <v xml:space="preserve"> </v>
      </c>
      <c r="U63" s="453" t="str">
        <f>IF(T63=" "," ",IF([1]Employee!$O$76="M1",[1]Dec08!$AK$88,[1]Dec08!$AE$88))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",IF([1]Employee!$O$76="M1"," ",[1]Dec08!$W$88-[1]Nov08!$W$73))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",IF([1]Dec08!$C$88=" "," ",[1]Dec08!$C$88))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IF([1]Employee!$D$80=" "," ",IF([1]Employee!$D$80="m"," ",IF([1]Jan09!$M$13=" "," ",IF([1]Jan09!$M$13&gt;(D7-0.01),D7," "))))</f>
        <v xml:space="preserve"> </v>
      </c>
      <c r="E64" s="1" t="str">
        <f>IF(D64=" "," ",IF([1]Jan09!$M$13&gt;=F7,E7,[1]Jan09!$M$13-D7))</f>
        <v xml:space="preserve"> </v>
      </c>
      <c r="F64" s="1" t="str">
        <f>IF(D64=" "," ",IF(E64&lt;E7," ",[1]Jan09!$M$13-F7))</f>
        <v xml:space="preserve"> </v>
      </c>
      <c r="G64" s="1" t="str">
        <f>IF(D64=" "," ",[1]Jan09!$O$13+[1]Jan09!$T$13)</f>
        <v xml:space="preserve"> </v>
      </c>
      <c r="H64" s="482" t="str">
        <f>IF(D64=" "," ",[1]Jan09!$O$13)</f>
        <v xml:space="preserve"> </v>
      </c>
      <c r="I64" s="482"/>
      <c r="J64" s="463"/>
      <c r="K64" s="4" t="str">
        <f>IF([1]Jan09!$G$13="SSP",[1]Jan09!$H$13," ")</f>
        <v xml:space="preserve"> </v>
      </c>
      <c r="L64" s="4" t="str">
        <f>IF([1]Jan09!$G$13="SMP",[1]Jan09!$H$13," ")</f>
        <v xml:space="preserve"> </v>
      </c>
      <c r="M64" s="459" t="str">
        <f>IF([1]Jan09!$G$13="SPP",[1]Jan09!$H$13," ")</f>
        <v xml:space="preserve"> </v>
      </c>
      <c r="N64" s="459"/>
      <c r="O64" s="4" t="str">
        <f>IF([1]Jan09!$G$13="SAP",[1]Jan09!$H$13," ")</f>
        <v xml:space="preserve"> </v>
      </c>
      <c r="P64" s="463"/>
      <c r="Q64" s="1" t="str">
        <f>IF([1]Jan09!$P$13=0," ",[1]Jan09!$P$13)</f>
        <v xml:space="preserve"> </v>
      </c>
      <c r="R64" s="463"/>
      <c r="S64" s="1" t="str">
        <f>IF([1]Jan09!$M$13&gt;0,[1]Jan09!$M$13," ")</f>
        <v xml:space="preserve"> </v>
      </c>
      <c r="T64" s="1" t="str">
        <f>IF(S64=" "," ",IF([1]Employee!$O$76="W1"," ",IF([1]Employee!$O$76="M1"," ",IF([1]Jan09!$V$13&gt;0,[1]Jan09!$V$13," "))))</f>
        <v xml:space="preserve"> </v>
      </c>
      <c r="U64" s="482" t="str">
        <f>IF(T64=" "," ",IF([1]Employee!$O$76="W1",[1]Jan09!$AK$13,[1]Jan09!$AE$13))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",IF([1]Employee!$O$76="W1"," ",[1]Jan09!$W$13-[1]Dec08!$W$73))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",IF([1]Jan09!$C$13=" "," ",[1]Jan09!$C$13))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IF([1]Employee!$D$80=" "," ",IF([1]Employee!$D$80="m"," ",IF([1]Jan09!$M$28=" "," ",IF([1]Jan09!$M$28&gt;(D7-0.01),D7," "))))</f>
        <v xml:space="preserve"> </v>
      </c>
      <c r="E65" s="1" t="str">
        <f>IF(D65=" "," ",IF([1]Jan09!$M$28&gt;=F7,E7,[1]Jan09!$M$28-D7))</f>
        <v xml:space="preserve"> </v>
      </c>
      <c r="F65" s="1" t="str">
        <f>IF(D65=" "," ",IF(E65&lt;E7," ",[1]Jan09!$M$28-F7))</f>
        <v xml:space="preserve"> </v>
      </c>
      <c r="G65" s="1" t="str">
        <f>IF(D65=" "," ",[1]Jan09!$O$28+[1]Jan09!$T$28)</f>
        <v xml:space="preserve"> </v>
      </c>
      <c r="H65" s="454" t="str">
        <f>IF(D65=" "," ",[1]Jan09!$O$28)</f>
        <v xml:space="preserve"> </v>
      </c>
      <c r="I65" s="454"/>
      <c r="J65" s="463"/>
      <c r="K65" s="4" t="str">
        <f>IF([1]Jan09!$G$28="SSP",[1]Jan09!$H$28," ")</f>
        <v xml:space="preserve"> </v>
      </c>
      <c r="L65" s="4" t="str">
        <f>IF([1]Jan09!$G$28="SMP",[1]Jan09!$H$28," ")</f>
        <v xml:space="preserve"> </v>
      </c>
      <c r="M65" s="459" t="str">
        <f>IF([1]Jan09!$G$28="SPP",[1]Jan09!$H$28," ")</f>
        <v xml:space="preserve"> </v>
      </c>
      <c r="N65" s="459"/>
      <c r="O65" s="4" t="str">
        <f>IF([1]Jan09!$G$28="SAP",[1]Jan09!$H$28," ")</f>
        <v xml:space="preserve"> </v>
      </c>
      <c r="P65" s="463"/>
      <c r="Q65" s="1" t="str">
        <f>IF([1]Jan09!$P$28=0," ",[1]Jan09!$P$28)</f>
        <v xml:space="preserve"> </v>
      </c>
      <c r="R65" s="463"/>
      <c r="S65" s="1" t="str">
        <f>IF([1]Jan09!$M$28&gt;0,[1]Jan09!$M$28," ")</f>
        <v xml:space="preserve"> </v>
      </c>
      <c r="T65" s="1" t="str">
        <f>IF(S65=" "," ",IF([1]Employee!$O$76="W1"," ",IF([1]Employee!$O$76="M1"," ",IF([1]Jan09!$V$28&gt;0,[1]Jan09!$V$28," "))))</f>
        <v xml:space="preserve"> </v>
      </c>
      <c r="U65" s="459" t="str">
        <f>IF(T65=" "," ",IF([1]Employee!$O$76="W1",[1]Jan09!$AK$28,[1]Jan09!$AE$28))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",IF([1]Employee!$O$76="W1"," ",[1]Jan09!$W$28-[1]Jan09!$W$13))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",IF([1]Jan09!$C$28=" "," ",[1]Jan09!$C$28))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IF([1]Employee!$D$80=" "," ",IF([1]Employee!$D$80="m"," ",IF([1]Jan09!$M$43=" "," ",IF([1]Jan09!$M$43&gt;(D7-0.01),D7," "))))</f>
        <v xml:space="preserve"> </v>
      </c>
      <c r="E66" s="1" t="str">
        <f>IF(D66=" "," ",IF([1]Jan09!$M$43&gt;=F7,E7,[1]Jan09!$M$43-D7))</f>
        <v xml:space="preserve"> </v>
      </c>
      <c r="F66" s="1" t="str">
        <f>IF(D66=" "," ",IF(E66&lt;E7," ",[1]Jan09!$M$43-F7))</f>
        <v xml:space="preserve"> </v>
      </c>
      <c r="G66" s="1" t="str">
        <f>IF(D66=" "," ",[1]Jan09!$O$43+[1]Jan09!$T$43)</f>
        <v xml:space="preserve"> </v>
      </c>
      <c r="H66" s="454" t="str">
        <f>IF(D66=" "," ",[1]Jan09!$O$43)</f>
        <v xml:space="preserve"> </v>
      </c>
      <c r="I66" s="454"/>
      <c r="J66" s="463"/>
      <c r="K66" s="4" t="str">
        <f>IF([1]Jan09!$G$43="SSP",[1]Jan09!$H$43," ")</f>
        <v xml:space="preserve"> </v>
      </c>
      <c r="L66" s="4" t="str">
        <f>IF([1]Jan09!$G$43="SMP",[1]Jan09!$H$43," ")</f>
        <v xml:space="preserve"> </v>
      </c>
      <c r="M66" s="459" t="str">
        <f>IF([1]Jan09!$G$43="SPP",[1]Jan09!$H$43," ")</f>
        <v xml:space="preserve"> </v>
      </c>
      <c r="N66" s="459"/>
      <c r="O66" s="4" t="str">
        <f>IF([1]Jan09!$G$43="SAP",[1]Jan09!$H$43," ")</f>
        <v xml:space="preserve"> </v>
      </c>
      <c r="P66" s="463"/>
      <c r="Q66" s="1" t="str">
        <f>IF([1]Jan09!$P$43=0," ",[1]Jan09!$P$43)</f>
        <v xml:space="preserve"> </v>
      </c>
      <c r="R66" s="463"/>
      <c r="S66" s="1" t="str">
        <f>IF([1]Jan09!$M$43&gt;0,[1]Jan09!$M$43," ")</f>
        <v xml:space="preserve"> </v>
      </c>
      <c r="T66" s="1" t="str">
        <f>IF(S66=" "," ",IF([1]Employee!$O$76="W1"," ",IF([1]Employee!$O$76="M1"," ",IF([1]Jan09!$V$43&gt;0,[1]Jan09!$V$43," "))))</f>
        <v xml:space="preserve"> </v>
      </c>
      <c r="U66" s="459" t="str">
        <f>IF(T66=" "," ",IF([1]Employee!$O$76="W1",[1]Jan09!$AK$43,[1]Jan09!$AE$43))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",IF([1]Employee!$O$76="W1"," ",[1]Jan09!$W$43-[1]Jan09!$W$28))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",IF([1]Jan09!$C$43=" "," ",[1]Jan09!$C$43))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IF([1]Employee!$D$80=" "," ",IF([1]Employee!$D$80="m"," ",IF([1]Jan09!$M$58=" "," ",IF([1]Jan09!$M$58&gt;(D7-0.01),D7," "))))</f>
        <v xml:space="preserve"> </v>
      </c>
      <c r="E67" s="1" t="str">
        <f>IF(D67=" "," ",IF([1]Jan09!$M$58&gt;=F7,E7,[1]Jan09!$M$58-D7))</f>
        <v xml:space="preserve"> </v>
      </c>
      <c r="F67" s="1" t="str">
        <f>IF(D67=" "," ",IF(E67&lt;E7," ",[1]Jan09!$M$58-F7))</f>
        <v xml:space="preserve"> </v>
      </c>
      <c r="G67" s="1" t="str">
        <f>IF(D67=" "," ",[1]Jan09!$O$58+[1]Jan09!$T$58)</f>
        <v xml:space="preserve"> </v>
      </c>
      <c r="H67" s="454" t="str">
        <f>IF(D67=" "," ",[1]Jan09!$O$58)</f>
        <v xml:space="preserve"> </v>
      </c>
      <c r="I67" s="454"/>
      <c r="J67" s="463"/>
      <c r="K67" s="4" t="str">
        <f>IF([1]Jan09!$G$58="SSP",[1]Jan09!$H$58," ")</f>
        <v xml:space="preserve"> </v>
      </c>
      <c r="L67" s="4" t="str">
        <f>IF([1]Jan09!$G$58="SMP",[1]Jan09!$H$58," ")</f>
        <v xml:space="preserve"> </v>
      </c>
      <c r="M67" s="459" t="str">
        <f>IF([1]Jan09!$G$58="SPP",[1]Jan09!$H$58," ")</f>
        <v xml:space="preserve"> </v>
      </c>
      <c r="N67" s="459"/>
      <c r="O67" s="4" t="str">
        <f>IF([1]Jan09!$G$58="SAP",[1]Jan09!$H$58," ")</f>
        <v xml:space="preserve"> </v>
      </c>
      <c r="P67" s="463"/>
      <c r="Q67" s="1" t="str">
        <f>IF([1]Jan09!$P$58=0," ",[1]Jan09!$P$58)</f>
        <v xml:space="preserve"> </v>
      </c>
      <c r="R67" s="463"/>
      <c r="S67" s="1" t="str">
        <f>IF([1]Jan09!$M$58&gt;0,[1]Jan09!$M$58," ")</f>
        <v xml:space="preserve"> </v>
      </c>
      <c r="T67" s="1" t="str">
        <f>IF(S67=" "," ",IF([1]Employee!$O$76="W1"," ",IF([1]Employee!$O$76="M1"," ",IF([1]Jan09!$V$58&gt;0,[1]Jan09!$V$58," "))))</f>
        <v xml:space="preserve"> </v>
      </c>
      <c r="U67" s="459" t="str">
        <f>IF(T67=" "," ",IF([1]Employee!$O$76="W1",[1]Jan09!$AK$58,[1]Jan09!$AE$58))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",IF([1]Employee!$O$76="W1"," ",[1]Jan09!$W$58-[1]Jan09!$W$43))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",IF([1]Jan09!$C$58=" "," ",[1]Jan09!$C$58))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IF([1]Employee!$D$80=" "," ",IF([1]Employee!$D$80="w"," ",IF([1]Jan09!$M$73=" "," ",IF([1]Jan09!$M$73&gt;(D8-0.01),D8," "))))</f>
        <v xml:space="preserve"> </v>
      </c>
      <c r="E68" s="62" t="str">
        <f>IF(D68=" "," ",IF([1]Jan09!$M$73&gt;=F8,E8,[1]Jan09!$M$73-D8))</f>
        <v xml:space="preserve"> </v>
      </c>
      <c r="F68" s="62" t="str">
        <f>IF(D68=" "," ",IF(E68&lt;E8," ",[1]Jan09!$M$73-F8))</f>
        <v xml:space="preserve"> </v>
      </c>
      <c r="G68" s="62" t="str">
        <f>IF(D68=" "," ",[1]Jan09!$O$73+[1]Jan09!$T$73)</f>
        <v xml:space="preserve"> </v>
      </c>
      <c r="H68" s="453" t="str">
        <f>IF(D68=" "," ",[1]Jan09!$O$73)</f>
        <v xml:space="preserve"> </v>
      </c>
      <c r="I68" s="453"/>
      <c r="J68" s="463"/>
      <c r="K68" s="62" t="str">
        <f>IF([1]Jan09!$G$73="SSP",[1]Jan09!$H$73," ")</f>
        <v xml:space="preserve"> </v>
      </c>
      <c r="L68" s="62" t="str">
        <f>IF([1]Jan09!$G$73="SMP",[1]Jan09!$H$73," ")</f>
        <v xml:space="preserve"> </v>
      </c>
      <c r="M68" s="453" t="str">
        <f>IF([1]Jan09!$G$73="SPP",[1]Jan09!$H$73," ")</f>
        <v xml:space="preserve"> </v>
      </c>
      <c r="N68" s="453"/>
      <c r="O68" s="62" t="str">
        <f>IF([1]Jan09!$G$73="SAP",[1]Jan09!$H$73," ")</f>
        <v xml:space="preserve"> </v>
      </c>
      <c r="P68" s="463"/>
      <c r="Q68" s="62" t="str">
        <f>IF([1]Jan09!$P$73=0," ",[1]Jan09!$P$73)</f>
        <v xml:space="preserve"> </v>
      </c>
      <c r="R68" s="463"/>
      <c r="S68" s="62" t="str">
        <f>IF([1]Jan09!$M$73&gt;0,[1]Jan09!$M$73," ")</f>
        <v xml:space="preserve"> </v>
      </c>
      <c r="T68" s="62" t="str">
        <f>IF(S68=" "," ",IF([1]Employee!$O$76="W1"," ",IF([1]Employee!$O$76="M1"," ",IF([1]Jan09!$V$73&gt;0,[1]Jan09!$V$73," "))))</f>
        <v xml:space="preserve"> </v>
      </c>
      <c r="U68" s="453" t="str">
        <f>IF(T68=" "," ",IF([1]Employee!$O$76="M1",[1]Jan09!$AK$73,[1]Jan09!$AE$73))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",IF([1]Employee!$O$76="M1"," ",[1]Jan09!$W$73-[1]Dec08!$W$88))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",IF([1]Jan09!$C$73=" "," ",[1]Jan09!$C$73))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IF([1]Employee!$D$80=" "," ",IF([1]Employee!$D$80="m"," ",IF([1]Feb09!$M$13=" "," ",IF([1]Feb09!$M$13&gt;(D7-0.01),D7," "))))</f>
        <v xml:space="preserve"> </v>
      </c>
      <c r="E69" s="1" t="str">
        <f>IF(D69=" "," ",IF([1]Feb09!$M$13&gt;=F7,E7,[1]Feb09!$M$13-D7))</f>
        <v xml:space="preserve"> </v>
      </c>
      <c r="F69" s="1" t="str">
        <f>IF(D69=" "," ",IF(E69&lt;E7," ",[1]Feb09!$M$13-F7))</f>
        <v xml:space="preserve"> </v>
      </c>
      <c r="G69" s="1" t="str">
        <f>IF(D69=" "," ",[1]Feb09!$O$13+[1]Feb09!$T$13)</f>
        <v xml:space="preserve"> </v>
      </c>
      <c r="H69" s="459" t="str">
        <f>IF(D69=" "," ",[1]Feb09!$O$13)</f>
        <v xml:space="preserve"> </v>
      </c>
      <c r="I69" s="459"/>
      <c r="J69" s="463"/>
      <c r="K69" s="1" t="str">
        <f>IF([1]Feb09!$G$13="SSP",[1]Feb09!$H$13," ")</f>
        <v xml:space="preserve"> </v>
      </c>
      <c r="L69" s="1" t="str">
        <f>IF([1]Feb09!$G$13="SMP",[1]Feb09!$H$13," ")</f>
        <v xml:space="preserve"> </v>
      </c>
      <c r="M69" s="459" t="str">
        <f>IF([1]Feb09!$G$13="SPP",[1]Feb09!$H$13," ")</f>
        <v xml:space="preserve"> </v>
      </c>
      <c r="N69" s="459"/>
      <c r="O69" s="1" t="str">
        <f>IF([1]Feb09!$G$13="SAP",[1]Feb09!$H$13," ")</f>
        <v xml:space="preserve"> </v>
      </c>
      <c r="P69" s="463"/>
      <c r="Q69" s="1" t="str">
        <f>IF([1]Feb09!$P$13=0," ",[1]Feb09!$P$13)</f>
        <v xml:space="preserve"> </v>
      </c>
      <c r="R69" s="463"/>
      <c r="S69" s="1" t="str">
        <f>IF([1]Feb09!$M$13&gt;0,[1]Feb09!$M$13," ")</f>
        <v xml:space="preserve"> </v>
      </c>
      <c r="T69" s="1" t="str">
        <f>IF(S69=" "," ",IF([1]Employee!$O$76="W1"," ",IF([1]Employee!$O$76="M1"," ",IF([1]Feb09!$V$13&gt;0,[1]Feb09!$V$13," "))))</f>
        <v xml:space="preserve"> </v>
      </c>
      <c r="U69" s="459" t="str">
        <f>IF(T69=" "," ",IF([1]Employee!$O$76="W1",[1]Feb09!$AK$13,[1]Feb09!$AE$13))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",IF([1]Employee!$O$76="W1"," ",[1]Feb09!$W$13-[1]Jan09!$W$58))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",IF([1]Feb09!$C$13=" "," ",[1]Feb09!$C$13))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IF([1]Employee!$D$80=" "," ",IF([1]Employee!$D$80="m"," ",IF([1]Feb09!$M$28=" "," ",IF([1]Feb09!$M$28&gt;(D7-0.01),D7," "))))</f>
        <v xml:space="preserve"> </v>
      </c>
      <c r="E70" s="1" t="str">
        <f>IF(D70=" "," ",IF([1]Feb09!$M$28&gt;=F7,E7,[1]Feb09!$M$28-D7))</f>
        <v xml:space="preserve"> </v>
      </c>
      <c r="F70" s="1" t="str">
        <f>IF(D70=" "," ",IF(E70&lt;E7," ",[1]Feb09!$M$28-F7))</f>
        <v xml:space="preserve"> </v>
      </c>
      <c r="G70" s="1" t="str">
        <f>IF(D70=" "," ",[1]Feb09!$O$28+[1]Feb09!$T$28)</f>
        <v xml:space="preserve"> </v>
      </c>
      <c r="H70" s="454" t="str">
        <f>IF(D70=" "," ",[1]Feb09!$O$28)</f>
        <v xml:space="preserve"> </v>
      </c>
      <c r="I70" s="454"/>
      <c r="J70" s="463"/>
      <c r="K70" s="4" t="str">
        <f>IF([1]Feb09!$G$28="SSP",[1]Feb09!$H$28," ")</f>
        <v xml:space="preserve"> </v>
      </c>
      <c r="L70" s="4" t="str">
        <f>IF([1]Feb09!$G$28="SMP",[1]Feb09!$H$28," ")</f>
        <v xml:space="preserve"> </v>
      </c>
      <c r="M70" s="459" t="str">
        <f>IF([1]Feb09!$G$28="SPP",[1]Feb09!$H$28," ")</f>
        <v xml:space="preserve"> </v>
      </c>
      <c r="N70" s="459"/>
      <c r="O70" s="4" t="str">
        <f>IF([1]Feb09!$G$28="SAP",[1]Feb09!$H$28," ")</f>
        <v xml:space="preserve"> </v>
      </c>
      <c r="P70" s="463"/>
      <c r="Q70" s="1" t="str">
        <f>IF([1]Feb09!$P$28=0," ",[1]Feb09!$P$28)</f>
        <v xml:space="preserve"> </v>
      </c>
      <c r="R70" s="463"/>
      <c r="S70" s="1" t="str">
        <f>IF([1]Feb09!$M$28&gt;0,[1]Feb09!$M$28," ")</f>
        <v xml:space="preserve"> </v>
      </c>
      <c r="T70" s="1" t="str">
        <f>IF(S70=" "," ",IF([1]Employee!$O$76="W1"," ",IF([1]Employee!$O$76="M1"," ",IF([1]Feb09!$V$28&gt;0,[1]Feb09!$V$28," "))))</f>
        <v xml:space="preserve"> </v>
      </c>
      <c r="U70" s="459" t="str">
        <f>IF(T70=" "," ",IF([1]Employee!$O$76="W1",[1]Feb09!$AK$28,[1]Feb09!$AE$28))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",IF([1]Employee!$O$76="W1"," ",[1]Feb09!$W$28-[1]Feb09!$W$13))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",IF([1]Feb09!$C$28=" "," ",[1]Feb09!$C$28))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IF([1]Employee!$D$80=" "," ",IF([1]Employee!$D$80="m"," ",IF([1]Feb09!$M$43=" "," ",IF([1]Feb09!$M$43&gt;(D7-0.01),D7," "))))</f>
        <v xml:space="preserve"> </v>
      </c>
      <c r="E71" s="1" t="str">
        <f>IF(D71=" "," ",IF([1]Feb09!$M$43&gt;=F7,E7,[1]Feb09!$M$43-D7))</f>
        <v xml:space="preserve"> </v>
      </c>
      <c r="F71" s="1" t="str">
        <f>IF(D71=" "," ",IF(E71&lt;E7," ",[1]Feb09!$M$43-F7))</f>
        <v xml:space="preserve"> </v>
      </c>
      <c r="G71" s="1" t="str">
        <f>IF(D71=" "," ",[1]Feb09!$O$43+[1]Feb09!$T$43)</f>
        <v xml:space="preserve"> </v>
      </c>
      <c r="H71" s="454" t="str">
        <f>IF(D71=" "," ",[1]Feb09!$O$43)</f>
        <v xml:space="preserve"> </v>
      </c>
      <c r="I71" s="454"/>
      <c r="J71" s="463"/>
      <c r="K71" s="4" t="str">
        <f>IF([1]Feb09!$G$43="SSP",[1]Feb09!$H$43," ")</f>
        <v xml:space="preserve"> </v>
      </c>
      <c r="L71" s="4" t="str">
        <f>IF([1]Feb09!$G$43="SMP",[1]Feb09!$H$43," ")</f>
        <v xml:space="preserve"> </v>
      </c>
      <c r="M71" s="459" t="str">
        <f>IF([1]Feb09!$G$43="SPP",[1]Feb09!$H$43," ")</f>
        <v xml:space="preserve"> </v>
      </c>
      <c r="N71" s="459"/>
      <c r="O71" s="4" t="str">
        <f>IF([1]Feb09!$G$43="SAP",[1]Feb09!$H$43," ")</f>
        <v xml:space="preserve"> </v>
      </c>
      <c r="P71" s="463"/>
      <c r="Q71" s="1" t="str">
        <f>IF([1]Feb09!$P$43=0," ",[1]Feb09!$P$43)</f>
        <v xml:space="preserve"> </v>
      </c>
      <c r="R71" s="463"/>
      <c r="S71" s="1" t="str">
        <f>IF([1]Feb09!$M$43&gt;0,[1]Feb09!$M$43," ")</f>
        <v xml:space="preserve"> </v>
      </c>
      <c r="T71" s="1" t="str">
        <f>IF(S71=" "," ",IF([1]Employee!$O$76="W1"," ",IF([1]Employee!$O$76="M1"," ",IF([1]Feb09!$V$43&gt;0,[1]Feb09!$V$43," "))))</f>
        <v xml:space="preserve"> </v>
      </c>
      <c r="U71" s="459" t="str">
        <f>IF(T71=" "," ",IF([1]Employee!$O$76="W1",[1]Feb09!$AK$43,[1]Feb09!$AE$43))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",IF([1]Employee!$O$76="W1"," ",[1]Feb09!$W$43-[1]Feb09!$W$28))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",IF([1]Feb09!$C$43=" "," ",[1]Feb09!$C$43))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IF([1]Employee!$D$80=" "," ",IF([1]Employee!$D$80="m"," ",IF([1]Feb09!$M$58=" "," ",IF([1]Feb09!$M$58&gt;(D7-0.01),D7," "))))</f>
        <v xml:space="preserve"> </v>
      </c>
      <c r="E72" s="1" t="str">
        <f>IF(D72=" "," ",IF([1]Feb09!$M$58&gt;=F7,E7,[1]Feb09!$M$58-D7))</f>
        <v xml:space="preserve"> </v>
      </c>
      <c r="F72" s="1" t="str">
        <f>IF(D72=" "," ",IF(E72&lt;E7," ",[1]Feb09!$M$58-F7))</f>
        <v xml:space="preserve"> </v>
      </c>
      <c r="G72" s="1" t="str">
        <f>IF(D72=" "," ",[1]Feb09!$O$58+[1]Feb09!$T$58)</f>
        <v xml:space="preserve"> </v>
      </c>
      <c r="H72" s="454" t="str">
        <f>IF(D72=" "," ",[1]Feb09!$O$58)</f>
        <v xml:space="preserve"> </v>
      </c>
      <c r="I72" s="454"/>
      <c r="J72" s="463"/>
      <c r="K72" s="4" t="str">
        <f>IF([1]Feb09!$G$58="SSP",[1]Feb09!$H$58," ")</f>
        <v xml:space="preserve"> </v>
      </c>
      <c r="L72" s="4" t="str">
        <f>IF([1]Feb09!$G$58="SMP",[1]Feb09!$H$58," ")</f>
        <v xml:space="preserve"> </v>
      </c>
      <c r="M72" s="459" t="str">
        <f>IF([1]Feb09!$G$58="SPP",[1]Feb09!$H$58," ")</f>
        <v xml:space="preserve"> </v>
      </c>
      <c r="N72" s="459"/>
      <c r="O72" s="4" t="str">
        <f>IF([1]Feb09!$G$58="SAP",[1]Feb09!$H$58," ")</f>
        <v xml:space="preserve"> </v>
      </c>
      <c r="P72" s="463"/>
      <c r="Q72" s="1" t="str">
        <f>IF([1]Feb09!$P$58=0," ",[1]Feb09!$P$58)</f>
        <v xml:space="preserve"> </v>
      </c>
      <c r="R72" s="463"/>
      <c r="S72" s="1" t="str">
        <f>IF([1]Feb09!$M$58&gt;0,[1]Feb09!$M$58," ")</f>
        <v xml:space="preserve"> </v>
      </c>
      <c r="T72" s="1" t="str">
        <f>IF(S72=" "," ",IF([1]Employee!$O$76="W1"," ",IF([1]Employee!$O$76="M1"," ",IF([1]Feb09!$V$58&gt;0,[1]Feb09!$V$58," "))))</f>
        <v xml:space="preserve"> </v>
      </c>
      <c r="U72" s="459" t="str">
        <f>IF(T72=" "," ",IF([1]Employee!$O$76="W1",[1]Feb09!$AK$58,[1]Feb09!$AE$58))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",IF([1]Employee!$O$76="W1"," ",[1]Feb09!$W$58-[1]Feb09!$W$43))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",IF([1]Feb09!$C$58=" "," ",[1]Feb09!$C$58))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IF([1]Employee!$D$80=" "," ",IF([1]Employee!$D$80="w"," ",IF([1]Feb09!$M$73=" "," ",IF([1]Feb09!$M$73&gt;(D8-0.01),D8," "))))</f>
        <v xml:space="preserve"> </v>
      </c>
      <c r="E73" s="62" t="str">
        <f>IF(D73=" "," ",IF([1]Feb09!$M$73&gt;=F8,E8,[1]Feb09!$M$73-D8))</f>
        <v xml:space="preserve"> </v>
      </c>
      <c r="F73" s="62" t="str">
        <f>IF(D73=" "," ",IF(E73&lt;E8," ",[1]Feb09!$M$73-F8))</f>
        <v xml:space="preserve"> </v>
      </c>
      <c r="G73" s="62" t="str">
        <f>IF(D73=" "," ",[1]Feb09!$O$73+[1]Feb09!$T$73)</f>
        <v xml:space="preserve"> </v>
      </c>
      <c r="H73" s="453" t="str">
        <f>IF(D73=" "," ",[1]Feb09!$O$73)</f>
        <v xml:space="preserve"> </v>
      </c>
      <c r="I73" s="453"/>
      <c r="J73" s="463"/>
      <c r="K73" s="62" t="str">
        <f>IF([1]Feb09!$G$73="SSP",[1]Feb09!$H$73," ")</f>
        <v xml:space="preserve"> </v>
      </c>
      <c r="L73" s="62" t="str">
        <f>IF([1]Feb09!$G$73="SMP",[1]Feb09!$H$73," ")</f>
        <v xml:space="preserve"> </v>
      </c>
      <c r="M73" s="453" t="str">
        <f>IF([1]Feb09!$G$73="SPP",[1]Feb09!$H$73," ")</f>
        <v xml:space="preserve"> </v>
      </c>
      <c r="N73" s="453"/>
      <c r="O73" s="62" t="str">
        <f>IF([1]Feb09!$G$73="SAP",[1]Feb09!$H$73," ")</f>
        <v xml:space="preserve"> </v>
      </c>
      <c r="P73" s="463"/>
      <c r="Q73" s="62" t="str">
        <f>IF([1]Feb09!$P$73=0," ",[1]Feb09!$P$73)</f>
        <v xml:space="preserve"> </v>
      </c>
      <c r="R73" s="463"/>
      <c r="S73" s="62" t="str">
        <f>IF([1]Feb09!$M$73&gt;0,[1]Feb09!$M$73," ")</f>
        <v xml:space="preserve"> </v>
      </c>
      <c r="T73" s="62" t="str">
        <f>IF(S73=" "," ",IF([1]Employee!$O$76="W1"," ",IF([1]Employee!$O$76="M1"," ",IF([1]Feb09!$V$73&gt;0,[1]Feb09!$V$73," "))))</f>
        <v xml:space="preserve"> </v>
      </c>
      <c r="U73" s="453" t="str">
        <f>IF(T73=" "," ",IF([1]Employee!$O$76="M1",[1]Feb09!$AK$73,[1]Feb09!$AE$73))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",IF([1]Employee!$O$76="M1"," ",[1]Feb09!$W$73-[1]Jan09!$W$73))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",IF([1]Feb09!$C$73=" "," ",[1]Feb09!$C$73))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IF([1]Employee!$D$80=" "," ",IF([1]Employee!$D$80="m"," ",IF([1]Mar09!$M$13=" "," ",IF([1]Mar09!$M$13&gt;(D7-0.01),D7," "))))</f>
        <v xml:space="preserve"> </v>
      </c>
      <c r="E74" s="1" t="str">
        <f>IF(D74=" "," ",IF([1]Mar09!$M$13&gt;=F7,E7,[1]Mar09!$M$13-D7))</f>
        <v xml:space="preserve"> </v>
      </c>
      <c r="F74" s="1" t="str">
        <f>IF(D74=" "," ",IF(E74&lt;E7," ",[1]Mar09!$M$13-F7))</f>
        <v xml:space="preserve"> </v>
      </c>
      <c r="G74" s="1" t="str">
        <f>IF(D74=" "," ",[1]Mar09!$O$13+[1]Mar09!$T$13)</f>
        <v xml:space="preserve"> </v>
      </c>
      <c r="H74" s="459" t="str">
        <f>IF(D74=" "," ",[1]Mar09!$O$13)</f>
        <v xml:space="preserve"> </v>
      </c>
      <c r="I74" s="459"/>
      <c r="J74" s="463"/>
      <c r="K74" s="1" t="str">
        <f>IF([1]Mar09!$G$13="SSP",[1]Mar09!$H$13," ")</f>
        <v xml:space="preserve"> </v>
      </c>
      <c r="L74" s="1" t="str">
        <f>IF([1]Mar09!$G$13="SMP",[1]Mar09!$H$13," ")</f>
        <v xml:space="preserve"> </v>
      </c>
      <c r="M74" s="459" t="str">
        <f>IF([1]Mar09!$G$13="SPP",[1]Mar09!$H$13," ")</f>
        <v xml:space="preserve"> </v>
      </c>
      <c r="N74" s="459"/>
      <c r="O74" s="1" t="str">
        <f>IF([1]Mar09!$G$13="SAP",[1]Mar09!$H$13," ")</f>
        <v xml:space="preserve"> </v>
      </c>
      <c r="P74" s="463"/>
      <c r="Q74" s="1" t="str">
        <f>IF([1]Mar09!$P$13=0," ",[1]Mar09!$P$13)</f>
        <v xml:space="preserve"> </v>
      </c>
      <c r="R74" s="463"/>
      <c r="S74" s="1" t="str">
        <f>IF([1]Mar09!$M$13&gt;0,[1]Mar09!$M$13," ")</f>
        <v xml:space="preserve"> </v>
      </c>
      <c r="T74" s="1" t="str">
        <f>IF(S74=" "," ",IF([1]Employee!$O$76="W1"," ",IF([1]Employee!$O$76="M1"," ",IF([1]Mar09!$V$13&gt;0,[1]Mar09!$V$13," "))))</f>
        <v xml:space="preserve"> </v>
      </c>
      <c r="U74" s="459" t="str">
        <f>IF(T74=" "," ",IF([1]Employee!$O$76="W1",[1]Mar09!$AK$13,[1]Mar09!$AE$13))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",IF([1]Employee!$O$76="W1"," ",[1]Mar09!$W$13-[1]Feb09!$W$58))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",IF([1]Mar09!$C$13=" "," ",[1]Mar09!$C$13))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IF([1]Employee!$D$80=" "," ",IF([1]Employee!$D$80="m"," ",IF([1]Mar09!$M$28=" "," ",IF([1]Mar09!$M$28&gt;(D7-0.01),D7," "))))</f>
        <v xml:space="preserve"> </v>
      </c>
      <c r="E75" s="1" t="str">
        <f>IF(D75=" "," ",IF([1]Mar09!$M$28&gt;=F7,E7,[1]Mar09!$M$28-D7))</f>
        <v xml:space="preserve"> </v>
      </c>
      <c r="F75" s="1" t="str">
        <f>IF(D75=" "," ",IF(E75&lt;E7," ",[1]Mar09!$M$28-F7))</f>
        <v xml:space="preserve"> </v>
      </c>
      <c r="G75" s="1" t="str">
        <f>IF(D75=" "," ",[1]Mar09!$O$28+[1]Mar09!$T$28)</f>
        <v xml:space="preserve"> </v>
      </c>
      <c r="H75" s="454" t="str">
        <f>IF(D75=" "," ",[1]Mar09!$O$28)</f>
        <v xml:space="preserve"> </v>
      </c>
      <c r="I75" s="454"/>
      <c r="J75" s="463"/>
      <c r="K75" s="4" t="str">
        <f>IF([1]Mar09!$G$28="SSP",[1]Mar09!$H$28," ")</f>
        <v xml:space="preserve"> </v>
      </c>
      <c r="L75" s="4" t="str">
        <f>IF([1]Mar09!$G$28="SMP",[1]Mar09!$H$28," ")</f>
        <v xml:space="preserve"> </v>
      </c>
      <c r="M75" s="459" t="str">
        <f>IF([1]Mar09!$G$28="SPP",[1]Mar09!$H$28," ")</f>
        <v xml:space="preserve"> </v>
      </c>
      <c r="N75" s="459"/>
      <c r="O75" s="4" t="str">
        <f>IF([1]Mar09!$G$28="SAP",[1]Mar09!$H$28," ")</f>
        <v xml:space="preserve"> </v>
      </c>
      <c r="P75" s="463"/>
      <c r="Q75" s="1" t="str">
        <f>IF([1]Mar09!$P$28=0," ",[1]Mar09!$P$28)</f>
        <v xml:space="preserve"> </v>
      </c>
      <c r="R75" s="463"/>
      <c r="S75" s="1" t="str">
        <f>IF([1]Mar09!$M$28&gt;0,[1]Mar09!$M$28," ")</f>
        <v xml:space="preserve"> </v>
      </c>
      <c r="T75" s="1" t="str">
        <f>IF(S75=" "," ",IF([1]Employee!$O$76="W1"," ",IF([1]Employee!$O$76="M1"," ",IF([1]Mar09!$V$28&gt;0,[1]Mar09!$V$28," "))))</f>
        <v xml:space="preserve"> </v>
      </c>
      <c r="U75" s="459" t="str">
        <f>IF(T75=" "," ",IF([1]Employee!$O$76="W1",[1]Mar09!$AK$28,[1]Mar09!$AE$28))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",IF([1]Employee!$O$76="W1"," ",[1]Mar09!$W$28-[1]Mar09!$W$13))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",IF([1]Mar09!$C$28=" "," ",[1]Mar09!$C$28))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IF([1]Employee!$D$80=" "," ",IF([1]Employee!$D$80="m"," ",IF([1]Mar09!$M$43=" "," ",IF([1]Mar09!$M$43&gt;(D7-0.01),D7," "))))</f>
        <v xml:space="preserve"> </v>
      </c>
      <c r="E76" s="1" t="str">
        <f>IF(D76=" "," ",IF([1]Mar09!$M$43&gt;=F7,E7,[1]Mar09!$M$43-D7))</f>
        <v xml:space="preserve"> </v>
      </c>
      <c r="F76" s="1" t="str">
        <f>IF(D76=" "," ",IF(E76&lt;E7," ",[1]Mar09!$M$43-F7))</f>
        <v xml:space="preserve"> </v>
      </c>
      <c r="G76" s="1" t="str">
        <f>IF(D76=" "," ",[1]Mar09!$O$43+[1]Mar09!$T$43)</f>
        <v xml:space="preserve"> </v>
      </c>
      <c r="H76" s="454" t="str">
        <f>IF(D76=" "," ",[1]Mar09!$O$43)</f>
        <v xml:space="preserve"> </v>
      </c>
      <c r="I76" s="454"/>
      <c r="J76" s="463"/>
      <c r="K76" s="4" t="str">
        <f>IF([1]Mar09!$G$43="SSP",[1]Mar09!$H$43," ")</f>
        <v xml:space="preserve"> </v>
      </c>
      <c r="L76" s="4" t="str">
        <f>IF([1]Mar09!$G$43="SMP",[1]Mar09!$H$43," ")</f>
        <v xml:space="preserve"> </v>
      </c>
      <c r="M76" s="459" t="str">
        <f>IF([1]Mar09!$G$43="SPP",[1]Mar09!$H$43," ")</f>
        <v xml:space="preserve"> </v>
      </c>
      <c r="N76" s="459"/>
      <c r="O76" s="4" t="str">
        <f>IF([1]Mar09!$G$43="SAP",[1]Mar09!$H$43," ")</f>
        <v xml:space="preserve"> </v>
      </c>
      <c r="P76" s="463"/>
      <c r="Q76" s="1" t="str">
        <f>IF([1]Mar09!$P$43=0," ",[1]Mar09!$P$43)</f>
        <v xml:space="preserve"> </v>
      </c>
      <c r="R76" s="463"/>
      <c r="S76" s="1" t="str">
        <f>IF([1]Mar09!$M$43&gt;0,[1]Mar09!$M$43," ")</f>
        <v xml:space="preserve"> </v>
      </c>
      <c r="T76" s="1" t="str">
        <f>IF(S76=" "," ",IF([1]Employee!$O$76="W1"," ",IF([1]Employee!$O$76="M1"," ",IF([1]Mar09!$V$43&gt;0,[1]Mar09!$V$43," "))))</f>
        <v xml:space="preserve"> </v>
      </c>
      <c r="U76" s="459" t="str">
        <f>IF(T76=" "," ",IF([1]Employee!$O$76="W1",[1]Mar09!$AK$43,[1]Mar09!$AE$43))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",IF([1]Employee!$O$76="W1"," ",[1]Mar09!$W$43-[1]Mar09!$W$28))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",IF([1]Mar09!$C$43=" "," ",[1]Mar09!$C$43))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IF([1]Employee!$D$80=" "," ",IF([1]Employee!$D$80="m"," ",IF([1]Mar09!$M$58=" "," ",IF([1]Mar09!$M$58&gt;(D7-0.01),D7," "))))</f>
        <v xml:space="preserve"> </v>
      </c>
      <c r="E77" s="1" t="str">
        <f>IF(D77=" "," ",IF([1]Mar09!$M$58&gt;=F7,E7,[1]Mar09!$M$58-D7))</f>
        <v xml:space="preserve"> </v>
      </c>
      <c r="F77" s="1" t="str">
        <f>IF(D77=" "," ",IF(E77&lt;E7," ",[1]Mar09!$M$58-F7))</f>
        <v xml:space="preserve"> </v>
      </c>
      <c r="G77" s="1" t="str">
        <f>IF(D77=" "," ",[1]Mar09!$O$58+[1]Mar09!$T$58)</f>
        <v xml:space="preserve"> </v>
      </c>
      <c r="H77" s="454" t="str">
        <f>IF(D77=" "," ",[1]Mar09!$O$58)</f>
        <v xml:space="preserve"> </v>
      </c>
      <c r="I77" s="454"/>
      <c r="J77" s="463"/>
      <c r="K77" s="4" t="str">
        <f>IF([1]Mar09!$G$58="SSP",[1]Mar09!$H$58," ")</f>
        <v xml:space="preserve"> </v>
      </c>
      <c r="L77" s="4" t="str">
        <f>IF([1]Mar09!$G$58="SMP",[1]Mar09!$H$58," ")</f>
        <v xml:space="preserve"> </v>
      </c>
      <c r="M77" s="459" t="str">
        <f>IF([1]Mar09!$G$58="SPP",[1]Mar09!$H$58," ")</f>
        <v xml:space="preserve"> </v>
      </c>
      <c r="N77" s="459"/>
      <c r="O77" s="4" t="str">
        <f>IF([1]Mar09!$G$58="SAP",[1]Mar09!$H$58," ")</f>
        <v xml:space="preserve"> </v>
      </c>
      <c r="P77" s="463"/>
      <c r="Q77" s="1" t="str">
        <f>IF([1]Mar09!$P$58=0," ",[1]Mar09!$P$58)</f>
        <v xml:space="preserve"> </v>
      </c>
      <c r="R77" s="463"/>
      <c r="S77" s="1" t="str">
        <f>IF([1]Mar09!$M$58&gt;0,[1]Mar09!$M$58," ")</f>
        <v xml:space="preserve"> </v>
      </c>
      <c r="T77" s="1" t="str">
        <f>IF(S77=" "," ",IF([1]Employee!$O$76="W1"," ",IF([1]Employee!$O$76="M1"," ",IF([1]Mar09!$V$58&gt;0,[1]Mar09!$V$58," "))))</f>
        <v xml:space="preserve"> </v>
      </c>
      <c r="U77" s="459" t="str">
        <f>IF(T77=" "," ",IF([1]Employee!$O$76="W1",[1]Mar09!$AK$58,[1]Mar09!$AE$58))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",IF([1]Employee!$O$76="W1"," ",[1]Mar09!$W$58-[1]Mar09!$W$43))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",IF([1]Mar09!$C$58=" "," ",[1]Mar09!$C$58))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IF([1]Employee!$D$80=" "," ",IF([1]Employee!$D$80="m"," ",IF([1]Mar09!$M$73=" "," ",IF([1]Mar09!$M$73&gt;(D7-0.01),D7," "))))</f>
        <v xml:space="preserve"> </v>
      </c>
      <c r="E78" s="1" t="str">
        <f>IF(D78=" "," ",IF([1]Mar09!$M$73&gt;=F7,E7,[1]Mar09!$M$73-D7))</f>
        <v xml:space="preserve"> </v>
      </c>
      <c r="F78" s="1" t="str">
        <f>IF(D78=" "," ",IF(E78&lt;E7," ",[1]Mar09!$M$73-F7))</f>
        <v xml:space="preserve"> </v>
      </c>
      <c r="G78" s="1" t="str">
        <f>IF(D78=" "," ",[1]Mar09!$O$73+[1]Mar09!$T$73)</f>
        <v xml:space="preserve"> </v>
      </c>
      <c r="H78" s="454" t="str">
        <f>IF(D78=" "," ",[1]Mar09!$O$73)</f>
        <v xml:space="preserve"> </v>
      </c>
      <c r="I78" s="454"/>
      <c r="J78" s="463"/>
      <c r="K78" s="4" t="str">
        <f>IF([1]Mar09!$G$73="SSP",[1]Mar09!$H$73," ")</f>
        <v xml:space="preserve"> </v>
      </c>
      <c r="L78" s="4" t="str">
        <f>IF([1]Mar09!$G$73="SMP",[1]Mar09!$H$73," ")</f>
        <v xml:space="preserve"> </v>
      </c>
      <c r="M78" s="459" t="str">
        <f>IF([1]Mar09!$G$73="SPP",[1]Mar09!$H$73," ")</f>
        <v xml:space="preserve"> </v>
      </c>
      <c r="N78" s="459"/>
      <c r="O78" s="4" t="str">
        <f>IF([1]Mar09!$G$73="SAP",[1]Mar09!$H$73," ")</f>
        <v xml:space="preserve"> </v>
      </c>
      <c r="P78" s="463"/>
      <c r="Q78" s="1" t="str">
        <f>IF([1]Mar09!$P$73=0," ",[1]Mar09!$P$73)</f>
        <v xml:space="preserve"> </v>
      </c>
      <c r="R78" s="463"/>
      <c r="S78" s="1" t="str">
        <f>IF([1]Mar09!$M$73&gt;0,[1]Mar09!$M$73," ")</f>
        <v xml:space="preserve"> </v>
      </c>
      <c r="T78" s="1" t="str">
        <f>IF(S78=" "," ",IF([1]Employee!$O$76="W1"," ",IF([1]Employee!$O$76="M1"," ",IF([1]Mar09!$V$73&gt;0,[1]Mar09!$V$73," "))))</f>
        <v xml:space="preserve"> </v>
      </c>
      <c r="U78" s="459" t="str">
        <f>IF(T78=" "," ",IF([1]Employee!$O$76="W1",[1]Mar09!$AK$73,[1]Mar09!$AE$73))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",IF([1]Employee!$O$76="W1"," ",[1]Mar09!$W$73-[1]Mar09!$W$58))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",IF([1]Mar09!$C$73=" "," ",[1]Mar09!$C$73))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IF([1]Employee!$D$80=" "," ",IF([1]Employee!$D$80="m"," ",IF([1]Mar09!$M$88=" "," ",IF([1]Mar09!$M$88&gt;(D7-0.01),D7," "))))</f>
        <v xml:space="preserve"> </v>
      </c>
      <c r="E79" s="4" t="str">
        <f>IF(D79=" "," ",IF([1]Mar09!$M$88&gt;=F7,E7,[1]Mar09!$M$88-D7))</f>
        <v xml:space="preserve"> </v>
      </c>
      <c r="F79" s="4" t="str">
        <f>IF(D79=" "," ",IF(E79&lt;E7," ",[1]Mar09!$M$88-F7))</f>
        <v xml:space="preserve"> </v>
      </c>
      <c r="G79" s="4" t="str">
        <f>IF(D79=" "," ",[1]Mar09!$O$88+[1]Mar09!$T$88)</f>
        <v xml:space="preserve"> </v>
      </c>
      <c r="H79" s="459" t="str">
        <f>IF(D79=" "," ",[1]Mar09!$O$88)</f>
        <v xml:space="preserve"> </v>
      </c>
      <c r="I79" s="459"/>
      <c r="J79" s="463"/>
      <c r="K79" s="4" t="str">
        <f>IF([1]Mar09!$G$88="SSP",[1]Mar09!$H$88," ")</f>
        <v xml:space="preserve"> </v>
      </c>
      <c r="L79" s="4" t="str">
        <f>IF([1]Mar09!$G$88="SMP",[1]Mar09!$H$88," ")</f>
        <v xml:space="preserve"> </v>
      </c>
      <c r="M79" s="459" t="str">
        <f>IF([1]Mar09!$G$88="SPP",[1]Mar09!$H$88," ")</f>
        <v xml:space="preserve"> </v>
      </c>
      <c r="N79" s="459"/>
      <c r="O79" s="4" t="str">
        <f>IF([1]Mar09!$G$88="SAP",[1]Mar09!$H$88," ")</f>
        <v xml:space="preserve"> </v>
      </c>
      <c r="P79" s="463"/>
      <c r="Q79" s="4" t="str">
        <f>IF([1]Mar09!$P$88=0," ",[1]Mar09!$P$88)</f>
        <v xml:space="preserve"> </v>
      </c>
      <c r="R79" s="463"/>
      <c r="S79" s="4" t="str">
        <f>IF([1]Mar09!$M$88&gt;0,[1]Mar09!$M$88," ")</f>
        <v xml:space="preserve"> </v>
      </c>
      <c r="T79" s="4" t="str">
        <f>IF(S79=" "," ",IF([1]Employee!$O$76="W1"," ",IF([1]Employee!$O$76="M1"," ",IF([1]Mar09!$V$88&gt;0,[1]Mar09!$V$88," "))))</f>
        <v xml:space="preserve"> </v>
      </c>
      <c r="U79" s="459" t="str">
        <f>IF(T79=" "," ",IF([1]Employee!$O$76="M1",[1]Mar09!$AK$88+U78,[1]Mar09!$AE$88+U78))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",IF([1]Employee!$O$76="W1"," ",[1]Mar09!$W$88-[1]Mar09!$W$73))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",IF([1]Mar09!$C$88=" "," ",[1]Mar09!$C$88))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IF([1]Employee!$D$80=" "," ",IF([1]Employee!$D$80="w"," ",IF([1]Mar09!$M$103=" "," ",IF([1]Mar09!$M$103&gt;(D8-0.01),D8," "))))</f>
        <v xml:space="preserve"> </v>
      </c>
      <c r="E80" s="62" t="str">
        <f>IF(D80=" "," ",IF([1]Mar09!$M$103&gt;=F8,E8,[1]Mar09!$M$103-D8))</f>
        <v xml:space="preserve"> </v>
      </c>
      <c r="F80" s="62" t="str">
        <f>IF(D80=" "," ",IF(E80&lt;E8," ",[1]Mar09!$M$103-F8))</f>
        <v xml:space="preserve"> </v>
      </c>
      <c r="G80" s="62" t="str">
        <f>IF(D80=" "," ",[1]Mar09!$O$103+[1]Mar09!$T$103)</f>
        <v xml:space="preserve"> </v>
      </c>
      <c r="H80" s="453" t="str">
        <f>IF(D80=" "," ",[1]Mar09!$O$103)</f>
        <v xml:space="preserve"> </v>
      </c>
      <c r="I80" s="453"/>
      <c r="J80" s="463"/>
      <c r="K80" s="62" t="str">
        <f>IF([1]Mar09!$G$103="SSP",[1]Mar09!$H$103," ")</f>
        <v xml:space="preserve"> </v>
      </c>
      <c r="L80" s="62" t="str">
        <f>IF([1]Mar09!$G$103="SMP",[1]Mar09!$H$103," ")</f>
        <v xml:space="preserve"> </v>
      </c>
      <c r="M80" s="453" t="str">
        <f>IF([1]Mar09!$G$103="SPP",[1]Mar09!$H$103," ")</f>
        <v xml:space="preserve"> </v>
      </c>
      <c r="N80" s="453"/>
      <c r="O80" s="62" t="str">
        <f>IF([1]Mar09!$G$103="SAP",[1]Mar09!$H$103," ")</f>
        <v xml:space="preserve"> </v>
      </c>
      <c r="P80" s="463"/>
      <c r="Q80" s="62" t="str">
        <f>IF([1]Mar09!$P$103=0," ",[1]Mar09!$P$103)</f>
        <v xml:space="preserve"> </v>
      </c>
      <c r="R80" s="463"/>
      <c r="S80" s="62" t="str">
        <f>IF([1]Mar09!$M$103&gt;0,[1]Mar09!$M$103," ")</f>
        <v xml:space="preserve"> </v>
      </c>
      <c r="T80" s="4" t="str">
        <f>IF(S80=" "," ",IF([1]Employee!$O$76="W1"," ",IF([1]Employee!$O$76="M1"," ",IF([1]Mar09!$V$103&gt;0,[1]Mar09!$V$103," "))))</f>
        <v xml:space="preserve"> </v>
      </c>
      <c r="U80" s="453" t="str">
        <f>IF(T80=" "," ",IF([1]Employee!$O$76="M1",[1]Mar09!$AK$103,[1]Mar09!$AE$103))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",IF([1]Employee!$O$76="M1"," ",[1]Mar09!$W$103-[1]Feb09!$W$73))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",IF([1]Mar09!$C$103=" "," ",[1]Mar09!$C$103))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[1]Employee!$D$86</f>
        <v>0</v>
      </c>
      <c r="U83" s="495" t="s">
        <v>128</v>
      </c>
      <c r="V83" s="496"/>
      <c r="W83" s="497"/>
      <c r="X83" s="497"/>
      <c r="Y83" s="498"/>
      <c r="Z83" s="494">
        <f>[1]Employee!$D$87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IF([1]Employee!$D$80="W",[1]Mar09!$V$88-[1]Employee!$D$86,IF([1]Employee!$D$80="M",[1]Mar09!$V$103-[1]Employee!$D$86,0))</f>
        <v>0</v>
      </c>
      <c r="U85" s="501" t="s">
        <v>127</v>
      </c>
      <c r="V85" s="502"/>
      <c r="W85" s="503"/>
      <c r="X85" s="503"/>
      <c r="Y85" s="504"/>
      <c r="Z85" s="494">
        <f>IF([1]Employee!$D$80="W",[1]Mar09!$W$88-[1]Employee!$D$87,IF([1]Employee!$D$80="M",[1]Mar09!$W$103-[1]Employee!$D$87,0))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IF([1]Employee!$M$67&gt;0,[1]Employee!$M$67," ")</f>
        <v xml:space="preserve"> </v>
      </c>
      <c r="G102" s="343"/>
      <c r="H102" s="96"/>
      <c r="I102" s="30"/>
      <c r="J102" s="10"/>
      <c r="K102" s="399" t="str">
        <f>IF([1]Employee!$M$69&gt;0,[1]Employee!$M$69," ")</f>
        <v xml:space="preserve"> </v>
      </c>
      <c r="L102" s="536"/>
      <c r="M102" s="15"/>
      <c r="N102" s="97" t="str">
        <f>IF([1]Employee!$D$74&gt;0,[1]Employee!$D$74,"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IF([1]Employee!$D$67&gt;0,[1]Employee!$D$67,"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IF([1]Employee!$D$69&gt;0,[1]Employee!$D$69,"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IF([1]Employee!$D$68&gt;0,[1]Employee!$D$68," ")</f>
        <v xml:space="preserve"> </v>
      </c>
      <c r="G106" s="350"/>
      <c r="H106" s="15"/>
      <c r="I106" s="10"/>
      <c r="J106" s="376" t="str">
        <f>IF([1]Employee!$D$70&gt;0,[1]Employee!$D$70,"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IF([1]Employee!$D$71&gt;0,[1]Employee!$D$71,"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[1]Employee!$D$81</f>
        <v>3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IF([1]Employee!$D$72&gt;0,[1]Employee!$D$72,"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IF([1]Employee!$D$76=" "," ",IF([1]Employee!$D$76&gt;38812,[1]Employee!$D$76,"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IF([1]Employee!$D$78&gt;0,[1]Employee!$D$78,"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IF([1]Employee!$D$78&gt;0,[1]Employee!$L$5," ")</f>
        <v xml:space="preserve"> </v>
      </c>
      <c r="H154" s="30"/>
      <c r="I154" s="560" t="str">
        <f>IF([1]Employee!$D$78&gt;0,[1]Employee!$O$5,"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IF([1]Employee!$D$78&gt;0,[1]Employee!$M$67,"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IF([1]Employee!$D$78&gt;0,[1]Employee!$D$67," ")</f>
        <v xml:space="preserve"> </v>
      </c>
      <c r="G158" s="567"/>
      <c r="H158" s="567"/>
      <c r="I158" s="568"/>
      <c r="J158" s="156"/>
      <c r="K158" s="157" t="str">
        <f>IF([1]Employee!$D$78=" "," ",IF([1]Employee!$D$74="M","Mr","Ms"))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IF([1]Employee!$D$78&gt;0,[1]Employee!$D$68,"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IF([1]Employee!$D$78&gt;0,[1]Employee!$D$78,"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IF([1]Employee!$D$78&gt;0,[1]Employee!$O$86,"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IF([1]Employee!$D$78&gt;0,Y4," ")</f>
        <v xml:space="preserve"> </v>
      </c>
      <c r="H164" s="370"/>
      <c r="I164" s="160" t="str">
        <f>IF([1]Employee!$D$78&gt;0,Z4," ")</f>
        <v xml:space="preserve"> </v>
      </c>
      <c r="J164" s="159"/>
      <c r="K164" s="637" t="str">
        <f>IF([1]Employee!$D$78=" "," ",IF([1]Employee!$O$76="W1","X",IF([1]Employee!$O$76="M!","X","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IF([1]Employee!$D$78=" "," ",IF([1]Employee!$D$80="W",[1]Employee!$F$78," "))</f>
        <v xml:space="preserve"> </v>
      </c>
      <c r="J166" s="163"/>
      <c r="K166" s="164" t="str">
        <f>IF([1]Employee!$D$78=" "," ",IF([1]Employee!$D$80="M",[1]Employee!$F$78,"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IF([1]Employee!$D$78="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IF([1]Employee!$D$78="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IF([1]Employee!$D$78="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IF([1]Employee!$D$78="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IF([1]Employee!$D$78&gt;0,[1]Employee!$D$81,"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IF([1]Employee!$D$78&gt;0,[1]Employee!$D$69,"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IF([1]Employee!$D$78&gt;0,[1]Employee!$D$70," ")</f>
        <v xml:space="preserve"> </v>
      </c>
      <c r="F179" s="337"/>
      <c r="G179" s="337"/>
      <c r="H179" s="337"/>
      <c r="I179" s="337" t="str">
        <f>IF([1]Employee!$D$78&gt;0,[1]Employee!$D$71,"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IF([1]Employee!$D$78&gt;0,[1]Employee!$D$72,"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IF([1]Employee!$D$78&gt;0,[1]Employee!$D$5," ")</f>
        <v xml:space="preserve"> </v>
      </c>
      <c r="F182" s="353"/>
      <c r="G182" s="353"/>
      <c r="H182" s="353"/>
      <c r="I182" s="353" t="str">
        <f>IF([1]Employee!$D$78&gt;0,[1]Employee!$D$6,"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IF([1]Employee!$D$78&gt;0,[1]Employee!$D$7," ")</f>
        <v xml:space="preserve"> </v>
      </c>
      <c r="F183" s="353"/>
      <c r="G183" s="353"/>
      <c r="H183" s="353"/>
      <c r="I183" s="353" t="str">
        <f>IF([1]Employee!$D$78&gt;0,[1]Employee!$D$8,"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IF([1]Employee!$D$78&gt;0,[1]Employee!$D$9,"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IF([1]Employee!$D$78&gt;0,TODAY(),"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IF(T$87&gt;0,[1]Employee!$D$67,"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IF(T$87&gt;0,[1]Employee!$D$68,"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IF(T$87&gt;0,[1]Employee!$M$67," ")</f>
        <v xml:space="preserve"> </v>
      </c>
      <c r="G203" s="683"/>
      <c r="H203" s="684"/>
      <c r="I203" s="86"/>
      <c r="J203" s="685">
        <f>[1]Employee!$D$81</f>
        <v>3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215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IF([1]Employee!$D$102&gt;0,[1]Employee!$D$102,"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IF([1]Employee!$D$93&gt;0,[1]Employee!$D$93," ")</f>
        <v xml:space="preserve"> </v>
      </c>
      <c r="J4" s="443"/>
      <c r="K4" s="443"/>
      <c r="L4" s="443"/>
      <c r="M4" s="9"/>
      <c r="N4" s="342" t="str">
        <f>IF([1]Employee!$M$93&gt;0,[1]Employee!$M$93," ")</f>
        <v xml:space="preserve"> </v>
      </c>
      <c r="O4" s="343"/>
      <c r="P4" s="15"/>
      <c r="Q4" s="15"/>
      <c r="R4" s="10"/>
      <c r="S4" s="10"/>
      <c r="T4" s="16">
        <f>[1]Employee!$D$107</f>
        <v>4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IF([1]Employee!$D$104&gt;0,[1]Employee!$D$104,"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IF([1]Employee!$D$94&gt;0,[1]Employee!$D$94," ")</f>
        <v xml:space="preserve"> </v>
      </c>
      <c r="J6" s="442"/>
      <c r="K6" s="442"/>
      <c r="L6" s="442"/>
      <c r="M6" s="8"/>
      <c r="N6" s="399" t="str">
        <f>IF([1]Employee!$M$95&gt;0,[1]Employee!$M$95," ")</f>
        <v xml:space="preserve"> </v>
      </c>
      <c r="O6" s="536"/>
      <c r="P6" s="15"/>
      <c r="Q6" s="15"/>
      <c r="R6" s="10"/>
      <c r="S6" s="24" t="str">
        <f>IF([1]Employee!$D$100&gt;0,[1]Employee!$D$100,"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IF([1]Employee!$M$105&gt;0,[1]Employee!$M$105," ")</f>
        <v xml:space="preserve"> </v>
      </c>
      <c r="Z6" s="214" t="str">
        <f>IF([1]Employee!$M$105&gt;0,[1]Employee!$O$105," ")</f>
        <v xml:space="preserve"> </v>
      </c>
      <c r="AA6" s="27" t="str">
        <f>IF([1]Employee!$M$105&gt;0,[1]Employee!$S$27,"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IF([1]Employee!$M$106&gt;0,[1]Employee!$M$106," ")</f>
        <v xml:space="preserve"> </v>
      </c>
      <c r="Z7" s="214" t="str">
        <f>IF([1]Employee!$M$106&gt;0,[1]Employee!$O$106," ")</f>
        <v xml:space="preserve"> </v>
      </c>
      <c r="AA7" s="27" t="str">
        <f>IF([1]Employee!$M$106&gt;0,[1]Employee!$S$106,"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IF([1]Employee!$M$107&gt;0,[1]Employee!$M$107," ")</f>
        <v xml:space="preserve"> </v>
      </c>
      <c r="Z8" s="214" t="str">
        <f>IF([1]Employee!$M$107&gt;0,[1]Employee!$O$107," ")</f>
        <v xml:space="preserve"> </v>
      </c>
      <c r="AA8" s="27" t="str">
        <f>IF([1]Employee!$M$107&gt;0,[1]Employee!$S$107,"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IF([1]Employee!$M$108&gt;0,[1]Employee!$M$108," ")</f>
        <v xml:space="preserve"> </v>
      </c>
      <c r="Z9" s="214" t="str">
        <f>IF([1]Employee!$M$108&gt;0,[1]Employee!$O$108," ")</f>
        <v xml:space="preserve"> </v>
      </c>
      <c r="AA9" s="27" t="str">
        <f>IF([1]Employee!$M$108&gt;0,[1]Employee!$S$108,"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IF([1]Employee!$O$112="Y","Y","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IF([1]Employee!$D$106=" "," ",IF([1]Employee!$D$106="m"," ",IF([1]Apr08!$M$14=" "," ",IF([1]Apr08!$M$14&gt;(D7-0.01),D7," "))))</f>
        <v xml:space="preserve"> </v>
      </c>
      <c r="E16" s="1" t="str">
        <f>IF(D16=" "," ",IF([1]Apr08!$M$14&gt;=F7,E7,[1]Apr08!$M$14-D7))</f>
        <v xml:space="preserve"> </v>
      </c>
      <c r="F16" s="1" t="str">
        <f>IF(D16=" "," ",IF(E16&lt;E7," ",[1]Apr08!$M$14-F7))</f>
        <v xml:space="preserve"> </v>
      </c>
      <c r="G16" s="1" t="str">
        <f>IF(D16=" "," ",[1]Apr08!$O$14+[1]Apr08!$T$14)</f>
        <v xml:space="preserve"> </v>
      </c>
      <c r="H16" s="482" t="str">
        <f>IF(D16=" "," ",[1]Apr08!$O$14)</f>
        <v xml:space="preserve"> </v>
      </c>
      <c r="I16" s="482"/>
      <c r="J16" s="463"/>
      <c r="K16" s="4" t="str">
        <f>IF([1]Apr08!$G$14="SSP",[1]Apr08!$H$14," ")</f>
        <v xml:space="preserve"> </v>
      </c>
      <c r="L16" s="4" t="str">
        <f>IF([1]Apr08!$G$14="SMP",[1]Apr08!$H$14," ")</f>
        <v xml:space="preserve"> </v>
      </c>
      <c r="M16" s="459" t="str">
        <f>IF([1]Apr08!$G$14="SPP",[1]Apr08!$H$14," ")</f>
        <v xml:space="preserve"> </v>
      </c>
      <c r="N16" s="454"/>
      <c r="O16" s="4" t="str">
        <f>IF([1]Apr08!$G$14="SAP",[1]Apr08!$H$14," ")</f>
        <v xml:space="preserve"> </v>
      </c>
      <c r="P16" s="463"/>
      <c r="Q16" s="1" t="str">
        <f>IF([1]Apr08!$P$14=0," ",[1]Apr08!$P$14)</f>
        <v xml:space="preserve"> </v>
      </c>
      <c r="R16" s="463"/>
      <c r="S16" s="1" t="str">
        <f>IF([1]Apr08!$M$14&gt;0,[1]Apr08!$M$14," ")</f>
        <v xml:space="preserve"> </v>
      </c>
      <c r="T16" s="1" t="str">
        <f>IF(S16=" "," ",IF([1]Employee!$O$102="W1"," ",IF([1]Employee!$O$102="M1"," ",IF([1]Apr08!$V$14&gt;0,[1]Apr08!$V$14," "))))</f>
        <v xml:space="preserve"> </v>
      </c>
      <c r="U16" s="482" t="str">
        <f>IF(T16=" "," ",IF([1]Employee!$O$102="W1",[1]Apr08!$AK$14,[1]Apr08!$AE$14))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",IF([1]Employee!$O$102="W1"," ",[1]Apr08!$W$14-0))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",IF([1]Apr08!$C$14=" "," ",[1]Apr08!$C$14))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IF([1]Employee!$D$106=" "," ",IF([1]Employee!$D$106="m"," ",IF([1]Apr08!$M$29=" "," ",IF([1]Apr08!$M$29&gt;(D7-0.01),D7," "))))</f>
        <v xml:space="preserve"> </v>
      </c>
      <c r="E17" s="1" t="str">
        <f>IF(D17=" "," ",IF([1]Apr08!$M$29&gt;=F7,E7,[1]Apr08!$M$29-D7))</f>
        <v xml:space="preserve"> </v>
      </c>
      <c r="F17" s="1" t="str">
        <f>IF(D17=" "," ",IF(E17&lt;E7," ",[1]Apr08!$M$29-F7))</f>
        <v xml:space="preserve"> </v>
      </c>
      <c r="G17" s="1" t="str">
        <f>IF(D17=" "," ",[1]Apr08!$O$29+[1]Apr08!$T$29)</f>
        <v xml:space="preserve"> </v>
      </c>
      <c r="H17" s="454" t="str">
        <f>IF(D17=" "," ",[1]Apr08!$O$29)</f>
        <v xml:space="preserve"> </v>
      </c>
      <c r="I17" s="454"/>
      <c r="J17" s="463"/>
      <c r="K17" s="4" t="str">
        <f>IF([1]Apr08!$G$29="SSP",[1]Apr08!$H$29," ")</f>
        <v xml:space="preserve"> </v>
      </c>
      <c r="L17" s="4" t="str">
        <f>IF([1]Apr08!$G$29="SMP",[1]Apr08!$H$29," ")</f>
        <v xml:space="preserve"> </v>
      </c>
      <c r="M17" s="459" t="str">
        <f>IF([1]Apr08!$G$29="SPP",[1]Apr08!$H$29," ")</f>
        <v xml:space="preserve"> </v>
      </c>
      <c r="N17" s="454"/>
      <c r="O17" s="4" t="str">
        <f>IF([1]Apr08!$G$29="SAP",[1]Apr08!$H$29," ")</f>
        <v xml:space="preserve"> </v>
      </c>
      <c r="P17" s="463"/>
      <c r="Q17" s="1" t="str">
        <f>IF([1]Apr08!$P$29=0," ",[1]Apr08!$P$29)</f>
        <v xml:space="preserve"> </v>
      </c>
      <c r="R17" s="463"/>
      <c r="S17" s="1" t="str">
        <f>IF([1]Apr08!$M$29&gt;0,[1]Apr08!$M$29," ")</f>
        <v xml:space="preserve"> </v>
      </c>
      <c r="T17" s="1" t="str">
        <f>IF(S17=" "," ",IF([1]Employee!$O$102="W1"," ",IF([1]Employee!$O$102="M1"," ",IF([1]Apr08!$V$29&gt;0,[1]Apr08!$V$29," "))))</f>
        <v xml:space="preserve"> </v>
      </c>
      <c r="U17" s="459" t="str">
        <f>IF(T17=" "," ",IF([1]Employee!$O$102="W1",[1]Apr08!$AK$29,[1]Apr08!$AE$29))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",IF([1]Employee!$O$102="W1"," ",[1]Apr08!$W$29-[1]Apr08!$W$14))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",IF([1]Apr08!$C$29=" "," ",[1]Apr08!$C$29))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IF([1]Employee!$D$106=" "," ",IF([1]Employee!$D$106="m"," ",IF([1]Apr08!$M$44=" "," ",IF([1]Apr08!$M$44&gt;(D7-0.01),D7," "))))</f>
        <v xml:space="preserve"> </v>
      </c>
      <c r="E18" s="1" t="str">
        <f>IF(D18=" "," ",IF([1]Apr08!$M$44&gt;=F7,E7,[1]Apr08!$M$44-D7))</f>
        <v xml:space="preserve"> </v>
      </c>
      <c r="F18" s="1" t="str">
        <f>IF(D18=" "," ",IF(E18&lt;E7," ",[1]Apr08!$M$44-F7))</f>
        <v xml:space="preserve"> </v>
      </c>
      <c r="G18" s="1" t="str">
        <f>IF(D18=" "," ",[1]Apr08!$O$44+[1]Apr08!$T$44)</f>
        <v xml:space="preserve"> </v>
      </c>
      <c r="H18" s="454" t="str">
        <f>IF(D18=" "," ",[1]Apr08!$O$44)</f>
        <v xml:space="preserve"> </v>
      </c>
      <c r="I18" s="454"/>
      <c r="J18" s="463"/>
      <c r="K18" s="4" t="str">
        <f>IF([1]Apr08!$G$44="SSP",[1]Apr08!$H$44," ")</f>
        <v xml:space="preserve"> </v>
      </c>
      <c r="L18" s="4" t="str">
        <f>IF([1]Apr08!$G$44="SMP",[1]Apr08!$H$44," ")</f>
        <v xml:space="preserve"> </v>
      </c>
      <c r="M18" s="459" t="str">
        <f>IF([1]Apr08!$G$44="SPP",[1]Apr08!$H$44," ")</f>
        <v xml:space="preserve"> </v>
      </c>
      <c r="N18" s="454"/>
      <c r="O18" s="4" t="str">
        <f>IF([1]Apr08!$G$44="SAP",[1]Apr08!$H$44," ")</f>
        <v xml:space="preserve"> </v>
      </c>
      <c r="P18" s="463"/>
      <c r="Q18" s="1" t="str">
        <f>IF([1]Apr08!$P$44=0," ",[1]Apr08!$P$44)</f>
        <v xml:space="preserve"> </v>
      </c>
      <c r="R18" s="463"/>
      <c r="S18" s="1" t="str">
        <f>IF([1]Apr08!$M$44&gt;0,[1]Apr08!$M$44," ")</f>
        <v xml:space="preserve"> </v>
      </c>
      <c r="T18" s="1" t="str">
        <f>IF(S18=" "," ",IF([1]Employee!$O$102="W1"," ",IF([1]Employee!$O$102="M1"," ",IF([1]Apr08!$V$44&gt;0,[1]Apr08!$V$44," "))))</f>
        <v xml:space="preserve"> </v>
      </c>
      <c r="U18" s="459" t="str">
        <f>IF(T18=" "," ",IF([1]Employee!$O$102="W1",[1]Apr08!$AK$44,[1]Apr08!$AE$44))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",IF([1]Employee!$O$102="W1"," ",[1]Apr08!$W$44-[1]Apr08!$W$29))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",IF([1]Apr08!$C$44=" "," ",[1]Apr08!$C$44))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IF([1]Employee!$D$106=" "," ",IF([1]Employee!$D$106="m"," ",IF([1]Apr08!$M$59=" "," ",IF([1]Apr08!$M$59&gt;(D7-0.01),D7," "))))</f>
        <v xml:space="preserve"> </v>
      </c>
      <c r="E19" s="1" t="str">
        <f>IF(D19=" "," ",IF([1]Apr08!$M$59&gt;=F7,E7,[1]Apr08!$M$59-D7))</f>
        <v xml:space="preserve"> </v>
      </c>
      <c r="F19" s="1" t="str">
        <f>IF(D19=" "," ",IF(E19&lt;E7," ",[1]Apr08!$M$59-F7))</f>
        <v xml:space="preserve"> </v>
      </c>
      <c r="G19" s="1" t="str">
        <f>IF(D19=" "," ",[1]Apr08!$O$59+[1]Apr08!$T$59)</f>
        <v xml:space="preserve"> </v>
      </c>
      <c r="H19" s="454" t="str">
        <f>IF(D19=" "," ",[1]Apr08!$O$59)</f>
        <v xml:space="preserve"> </v>
      </c>
      <c r="I19" s="454"/>
      <c r="J19" s="463"/>
      <c r="K19" s="4" t="str">
        <f>IF([1]Apr08!$G$59="SSP",[1]Apr08!$H$59," ")</f>
        <v xml:space="preserve"> </v>
      </c>
      <c r="L19" s="4" t="str">
        <f>IF([1]Apr08!$G$59="SMP",[1]Apr08!$H$59," ")</f>
        <v xml:space="preserve"> </v>
      </c>
      <c r="M19" s="459" t="str">
        <f>IF([1]Apr08!$G$59="SPP",[1]Apr08!$H$59," ")</f>
        <v xml:space="preserve"> </v>
      </c>
      <c r="N19" s="454"/>
      <c r="O19" s="4" t="str">
        <f>IF([1]Apr08!$G$59="SAP",[1]Apr08!$H$59," ")</f>
        <v xml:space="preserve"> </v>
      </c>
      <c r="P19" s="463"/>
      <c r="Q19" s="1" t="str">
        <f>IF([1]Apr08!$P$59=0," ",[1]Apr08!$P$59)</f>
        <v xml:space="preserve"> </v>
      </c>
      <c r="R19" s="463"/>
      <c r="S19" s="1" t="str">
        <f>IF([1]Apr08!$M$59&gt;0,[1]Apr08!$M$59," ")</f>
        <v xml:space="preserve"> </v>
      </c>
      <c r="T19" s="1" t="str">
        <f>IF(S19=" "," ",IF([1]Employee!$O$102="W1"," ",IF([1]Employee!$O$102="M1"," ",IF([1]Apr08!$V$59&gt;0,[1]Apr08!$V$59," "))))</f>
        <v xml:space="preserve"> </v>
      </c>
      <c r="U19" s="459" t="str">
        <f>IF(T19=" "," ",IF([1]Employee!$O$102="W1",[1]Apr08!$AK$59,[1]Apr08!$AE$59))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",IF([1]Employee!$O$102="W1"," ",[1]Apr08!$W$59-[1]Apr08!$W$44))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",IF([1]Apr08!$C$59=" "," ",[1]Apr08!$C$59))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IF([1]Employee!$D$106=" "," ",IF([1]Employee!$D$106="w"," ",IF([1]Apr08!$M$74=" "," ",IF([1]Apr08!$M$74&gt;(D8-0.01),D8," "))))</f>
        <v xml:space="preserve"> </v>
      </c>
      <c r="E20" s="62" t="str">
        <f>IF(D20=" "," ",IF([1]Apr08!$M$74&gt;=F8,E8,[1]Apr08!$M$74-D8))</f>
        <v xml:space="preserve"> </v>
      </c>
      <c r="F20" s="62" t="str">
        <f>IF(D20=" "," ",IF(E20&lt;E8," ",[1]Apr08!$M$74-F8))</f>
        <v xml:space="preserve"> </v>
      </c>
      <c r="G20" s="62" t="str">
        <f>IF(D20=" "," ",[1]Apr08!$O$74+[1]Apr08!$T$74)</f>
        <v xml:space="preserve"> </v>
      </c>
      <c r="H20" s="453" t="str">
        <f>IF(D20=" "," ",[1]Apr08!$O$74)</f>
        <v xml:space="preserve"> </v>
      </c>
      <c r="I20" s="453"/>
      <c r="J20" s="463"/>
      <c r="K20" s="62" t="str">
        <f>IF([1]Apr08!$G$74="SSP",[1]Apr08!$H$74," ")</f>
        <v xml:space="preserve"> </v>
      </c>
      <c r="L20" s="62" t="str">
        <f>IF([1]Apr08!$G$74="SMP",[1]Apr08!$H$74," ")</f>
        <v xml:space="preserve"> </v>
      </c>
      <c r="M20" s="453" t="str">
        <f>IF([1]Apr08!$G$74="SPP",[1]Apr08!$H$74," ")</f>
        <v xml:space="preserve"> </v>
      </c>
      <c r="N20" s="453"/>
      <c r="O20" s="62" t="str">
        <f>IF([1]Apr08!$G$74="SAP",[1]Apr08!$H$74," ")</f>
        <v xml:space="preserve"> </v>
      </c>
      <c r="P20" s="463"/>
      <c r="Q20" s="62" t="str">
        <f>IF([1]Apr08!$P$74=0," ",[1]Apr08!$P$74)</f>
        <v xml:space="preserve"> </v>
      </c>
      <c r="R20" s="463"/>
      <c r="S20" s="62" t="str">
        <f>IF([1]Apr08!$M$74&gt;0,[1]Apr08!$M$74," ")</f>
        <v xml:space="preserve"> </v>
      </c>
      <c r="T20" s="62" t="str">
        <f>IF(S20=" "," ",IF([1]Employee!$O$102="W1"," ",IF([1]Employee!$O$102="M1"," ",IF([1]Apr08!$V$74&gt;0,[1]Apr08!$V$74," "))))</f>
        <v xml:space="preserve"> </v>
      </c>
      <c r="U20" s="453" t="str">
        <f>IF(T20=" "," ",IF([1]Employee!$O$102="M1",[1]Apr08!$AK$74,[1]Apr08!$AE$74))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",IF([1]Employee!$O$102="M1"," ",[1]Apr08!$W$74-0))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",IF([1]Apr08!$C$74=" "," ",[1]Apr08!$C$74))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IF([1]Employee!$D$106=" "," ",IF([1]Employee!$D$106="m"," ",IF([1]May08!$M$14=" "," ",IF([1]May08!$M$14&gt;(D7-0.01),D7," "))))</f>
        <v xml:space="preserve"> </v>
      </c>
      <c r="E21" s="1" t="str">
        <f>IF(D21=" "," ",IF([1]May08!$M$14&gt;=F7,E7,[1]May08!$M$14-D7))</f>
        <v xml:space="preserve"> </v>
      </c>
      <c r="F21" s="1" t="str">
        <f>IF(D21=" "," ",IF(E21&lt;E7," ",[1]May08!$M$14-F7))</f>
        <v xml:space="preserve"> </v>
      </c>
      <c r="G21" s="1" t="str">
        <f>IF(D21=" "," ",[1]May08!$O$14+[1]May08!$T$14)</f>
        <v xml:space="preserve"> </v>
      </c>
      <c r="H21" s="459" t="str">
        <f>IF(D21=" "," ",[1]May08!$O$14)</f>
        <v xml:space="preserve"> </v>
      </c>
      <c r="I21" s="459"/>
      <c r="J21" s="463"/>
      <c r="K21" s="1" t="str">
        <f>IF([1]May08!$G$14="SSP",[1]May08!$H$14," ")</f>
        <v xml:space="preserve"> </v>
      </c>
      <c r="L21" s="1" t="str">
        <f>IF([1]May08!$G$14="SMP",[1]May08!$H$14," ")</f>
        <v xml:space="preserve"> </v>
      </c>
      <c r="M21" s="710" t="str">
        <f>IF([1]May08!$G$14="SPP",[1]May08!$H$14," ")</f>
        <v xml:space="preserve"> </v>
      </c>
      <c r="N21" s="710"/>
      <c r="O21" s="1" t="str">
        <f>IF([1]May08!$G$14="SAP",[1]May08!$H$14," ")</f>
        <v xml:space="preserve"> </v>
      </c>
      <c r="P21" s="463"/>
      <c r="Q21" s="1" t="str">
        <f>IF([1]May08!$P$14=0," ",[1]May08!$P$14)</f>
        <v xml:space="preserve"> </v>
      </c>
      <c r="R21" s="463"/>
      <c r="S21" s="1" t="str">
        <f>IF([1]May08!$M$14&gt;0,[1]May08!$M$14," ")</f>
        <v xml:space="preserve"> </v>
      </c>
      <c r="T21" s="1" t="str">
        <f>IF(S21=" "," ",IF([1]Employee!$O$102="W1"," ",IF([1]Employee!$O$102="M1"," ",IF([1]May08!$V$14&gt;0,[1]May08!$V$14," "))))</f>
        <v xml:space="preserve"> </v>
      </c>
      <c r="U21" s="459" t="str">
        <f>IF(T21=" "," ",IF([1]Employee!$O$102="W1",[1]May08!$AK$14,[1]May08!$AE$14))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",IF([1]Employee!$O$102="W1"," ",[1]May08!$W$14-[1]Apr08!$W$59))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",IF([1]May08!$C$14=" "," ",[1]May08!$C$14))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IF([1]Employee!$D$106=" "," ",IF([1]Employee!$D$106="m"," ",IF([1]May08!$M$29=" "," ",IF([1]May08!$M$29&gt;(D7-0.01),D7," "))))</f>
        <v xml:space="preserve"> </v>
      </c>
      <c r="E22" s="1" t="str">
        <f>IF(D22=" "," ",IF([1]May08!$M$29&gt;=F7,E7,[1]May08!$M$29-D7))</f>
        <v xml:space="preserve"> </v>
      </c>
      <c r="F22" s="1" t="str">
        <f>IF(D22=" "," ",IF(E22&lt;E7," ",[1]May08!$M$29-F7))</f>
        <v xml:space="preserve"> </v>
      </c>
      <c r="G22" s="1" t="str">
        <f>IF(D22=" "," ",[1]May08!$O$29+[1]May08!$T$29)</f>
        <v xml:space="preserve"> </v>
      </c>
      <c r="H22" s="454" t="str">
        <f>IF(D22=" "," ",[1]May08!$O$29)</f>
        <v xml:space="preserve"> </v>
      </c>
      <c r="I22" s="454"/>
      <c r="J22" s="463"/>
      <c r="K22" s="4" t="str">
        <f>IF([1]May08!$G$29="SSP",[1]May08!$H$29," ")</f>
        <v xml:space="preserve"> </v>
      </c>
      <c r="L22" s="4" t="str">
        <f>IF([1]May08!$G$29="SMP",[1]May08!$H$29," ")</f>
        <v xml:space="preserve"> </v>
      </c>
      <c r="M22" s="459" t="str">
        <f>IF([1]May08!$G$29="SPP",[1]May08!$H$29," ")</f>
        <v xml:space="preserve"> </v>
      </c>
      <c r="N22" s="454"/>
      <c r="O22" s="4" t="str">
        <f>IF([1]May08!$G$29="SAP",[1]May08!$H$29," ")</f>
        <v xml:space="preserve"> </v>
      </c>
      <c r="P22" s="463"/>
      <c r="Q22" s="1" t="str">
        <f>IF([1]May08!$P$29=0," ",[1]May08!$P$29)</f>
        <v xml:space="preserve"> </v>
      </c>
      <c r="R22" s="463"/>
      <c r="S22" s="1" t="str">
        <f>IF([1]May08!$M$29&gt;0,[1]May08!$M$29," ")</f>
        <v xml:space="preserve"> </v>
      </c>
      <c r="T22" s="1" t="str">
        <f>IF(S22=" "," ",IF([1]Employee!$O$102="W1"," ",IF([1]Employee!$O$102="M1"," ",IF([1]May08!$V$29&gt;0,[1]May08!$V$29," "))))</f>
        <v xml:space="preserve"> </v>
      </c>
      <c r="U22" s="459" t="str">
        <f>IF(T22=" "," ",IF([1]Employee!$O$102="W1",[1]May08!$AK$29,[1]May08!$AE$29))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",IF([1]Employee!$O$102="W1"," ",[1]May08!$W$29-[1]May08!$W$14))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",IF([1]May08!$C$29=" "," ",[1]May08!$C$29))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IF([1]Employee!$D$106=" "," ",IF([1]Employee!$D$106="m"," ",IF([1]May08!$M$44=" "," ",IF([1]May08!$M$44&gt;(D7-0.01),D7," "))))</f>
        <v xml:space="preserve"> </v>
      </c>
      <c r="E23" s="1" t="str">
        <f>IF(D23=" "," ",IF([1]May08!$M$44&gt;=F7,E7,[1]May08!$M$44-D7))</f>
        <v xml:space="preserve"> </v>
      </c>
      <c r="F23" s="1" t="str">
        <f>IF(D23=" "," ",IF(E23&lt;E7," ",[1]May08!$M$44-F7))</f>
        <v xml:space="preserve"> </v>
      </c>
      <c r="G23" s="1" t="str">
        <f>IF(D23=" "," ",[1]May08!$O$44+[1]May08!$T$44)</f>
        <v xml:space="preserve"> </v>
      </c>
      <c r="H23" s="454" t="str">
        <f>IF(D23=" "," ",[1]May08!$O$44)</f>
        <v xml:space="preserve"> </v>
      </c>
      <c r="I23" s="454"/>
      <c r="J23" s="463"/>
      <c r="K23" s="4" t="str">
        <f>IF([1]May08!$G$44="SSP",[1]May08!$H$44," ")</f>
        <v xml:space="preserve"> </v>
      </c>
      <c r="L23" s="4" t="str">
        <f>IF([1]May08!$G$44="SMP",[1]May08!$H$44," ")</f>
        <v xml:space="preserve"> </v>
      </c>
      <c r="M23" s="459" t="str">
        <f>IF([1]May08!$G$44="SPP",[1]May08!$H$44," ")</f>
        <v xml:space="preserve"> </v>
      </c>
      <c r="N23" s="454"/>
      <c r="O23" s="4" t="str">
        <f>IF([1]May08!$G$44="SAP",[1]May08!$H$44," ")</f>
        <v xml:space="preserve"> </v>
      </c>
      <c r="P23" s="463"/>
      <c r="Q23" s="1" t="str">
        <f>IF([1]May08!$P$44=0," ",[1]May08!$P$44)</f>
        <v xml:space="preserve"> </v>
      </c>
      <c r="R23" s="463"/>
      <c r="S23" s="1" t="str">
        <f>IF([1]May08!$M$44&gt;0,[1]May08!$M$44," ")</f>
        <v xml:space="preserve"> </v>
      </c>
      <c r="T23" s="1" t="str">
        <f>IF(S23=" "," ",IF([1]Employee!$O$102="W1"," ",IF([1]Employee!$O$102="M1"," ",IF([1]May08!$V$44&gt;0,[1]May08!$V$44," "))))</f>
        <v xml:space="preserve"> </v>
      </c>
      <c r="U23" s="459" t="str">
        <f>IF(T23=" "," ",IF([1]Employee!$O$102="W1",[1]May08!$AK$44,[1]May08!$AE$44))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",IF([1]Employee!$O$102="W1"," ",[1]May08!$W$44-[1]May08!$W$29))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",IF([1]May08!$C$44=" "," ",[1]May08!$C$44))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IF([1]Employee!$D$106=" "," ",IF([1]Employee!$D$106="m"," ",IF([1]May08!$M$59=" "," ",IF([1]May08!$M$59&gt;(D7-0.01),D7," "))))</f>
        <v xml:space="preserve"> </v>
      </c>
      <c r="E24" s="1" t="str">
        <f>IF(D24=" "," ",IF([1]May08!$M$59&gt;=F7,E7,[1]May08!$M$59-D7))</f>
        <v xml:space="preserve"> </v>
      </c>
      <c r="F24" s="1" t="str">
        <f>IF(D24=" "," ",IF(E24&lt;E7," ",[1]May08!$M$59-F7))</f>
        <v xml:space="preserve"> </v>
      </c>
      <c r="G24" s="1" t="str">
        <f>IF(D24=" "," ",[1]May08!$O$59+[1]May08!$T$59)</f>
        <v xml:space="preserve"> </v>
      </c>
      <c r="H24" s="454" t="str">
        <f>IF(D24=" "," ",[1]May08!$O$59)</f>
        <v xml:space="preserve"> </v>
      </c>
      <c r="I24" s="454"/>
      <c r="J24" s="463"/>
      <c r="K24" s="4" t="str">
        <f>IF([1]May08!$G$59="SSP",[1]May08!$H$59," ")</f>
        <v xml:space="preserve"> </v>
      </c>
      <c r="L24" s="4" t="str">
        <f>IF([1]May08!$G$59="SMP",[1]May08!$H$59," ")</f>
        <v xml:space="preserve"> </v>
      </c>
      <c r="M24" s="459" t="str">
        <f>IF([1]May08!$G$59="SPP",[1]May08!$H$59," ")</f>
        <v xml:space="preserve"> </v>
      </c>
      <c r="N24" s="454"/>
      <c r="O24" s="4" t="str">
        <f>IF([1]May08!$G$59="SAP",[1]May08!$H$59," ")</f>
        <v xml:space="preserve"> </v>
      </c>
      <c r="P24" s="463"/>
      <c r="Q24" s="1" t="str">
        <f>IF([1]May08!$P$59=0," ",[1]May08!$P$59)</f>
        <v xml:space="preserve"> </v>
      </c>
      <c r="R24" s="463"/>
      <c r="S24" s="1" t="str">
        <f>IF([1]May08!$M$59&gt;0,[1]May08!$M$59," ")</f>
        <v xml:space="preserve"> </v>
      </c>
      <c r="T24" s="1" t="str">
        <f>IF(S24=" "," ",IF([1]Employee!$O$102="W1"," ",IF([1]Employee!$O$102="M1"," ",IF([1]May08!$V$59&gt;0,[1]May08!$V$59," "))))</f>
        <v xml:space="preserve"> </v>
      </c>
      <c r="U24" s="459" t="str">
        <f>IF(T24=" "," ",IF([1]Employee!$O$102="W1",[1]May08!$AK$59,[1]May08!$AE$59))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",IF([1]Employee!$O$102="W1"," ",[1]May08!$W$59-[1]May08!$W$44))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",IF([1]May08!$C$59=" "," ",[1]May08!$C$59))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IF([1]Employee!$D$106=" "," ",IF([1]Employee!$D$106="w"," ",IF([1]May08!$M$74=" "," ",IF([1]May08!$M$74&gt;(D8-0.01),D8," "))))</f>
        <v xml:space="preserve"> </v>
      </c>
      <c r="E25" s="62" t="str">
        <f>IF(D25=" "," ",IF([1]May08!$M$74&gt;=F8,E8,[1]May08!$M$74-D8))</f>
        <v xml:space="preserve"> </v>
      </c>
      <c r="F25" s="62" t="str">
        <f>IF(D25=" "," ",IF(E25&lt;E8," ",[1]May08!$M$74-F8))</f>
        <v xml:space="preserve"> </v>
      </c>
      <c r="G25" s="62" t="str">
        <f>IF(D25=" "," ",[1]May08!$O$74+[1]May08!$T$74)</f>
        <v xml:space="preserve"> </v>
      </c>
      <c r="H25" s="453" t="str">
        <f>IF(D25=" "," ",[1]May08!$O$74)</f>
        <v xml:space="preserve"> </v>
      </c>
      <c r="I25" s="453"/>
      <c r="J25" s="463"/>
      <c r="K25" s="62" t="str">
        <f>IF([1]May08!$G$74="SSP",[1]May08!$H$74," ")</f>
        <v xml:space="preserve"> </v>
      </c>
      <c r="L25" s="62" t="str">
        <f>IF([1]May08!$G$74="SMP",[1]May08!$H$74," ")</f>
        <v xml:space="preserve"> </v>
      </c>
      <c r="M25" s="453" t="str">
        <f>IF([1]May08!$G$74="SPP",[1]May08!$H$74," ")</f>
        <v xml:space="preserve"> </v>
      </c>
      <c r="N25" s="453"/>
      <c r="O25" s="62" t="str">
        <f>IF([1]May08!$G$74="SAP",[1]May08!$H$74," ")</f>
        <v xml:space="preserve"> </v>
      </c>
      <c r="P25" s="463"/>
      <c r="Q25" s="62" t="str">
        <f>IF([1]May08!$P$74=0," ",[1]May08!$P$74)</f>
        <v xml:space="preserve"> </v>
      </c>
      <c r="R25" s="463"/>
      <c r="S25" s="62" t="str">
        <f>IF([1]May08!$M$74&gt;0,[1]May08!$M$74," ")</f>
        <v xml:space="preserve"> </v>
      </c>
      <c r="T25" s="62" t="str">
        <f>IF(S25=" "," ",IF([1]Employee!$O$102="W1"," ",IF([1]Employee!$O$102="M1"," ",IF([1]May08!$V$74&gt;0,[1]May08!$V$74," "))))</f>
        <v xml:space="preserve"> </v>
      </c>
      <c r="U25" s="453" t="str">
        <f>IF(T25=" "," ",IF([1]Employee!$O$102="M1",[1]May08!$AK$74,[1]May08!$AE$74))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",IF([1]Employee!$O$102="M1"," ",[1]May08!$W$74-[1]Apr08!$W$74))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",IF([1]May08!$C$74=" "," ",[1]May08!$C$74))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IF([1]Employee!$D$106=" "," ",IF([1]Employee!$D$106="m"," ",IF([1]Jun08!$M$14=" "," ",IF([1]Jun08!$M$14&gt;(D7-0.01),D7," "))))</f>
        <v xml:space="preserve"> </v>
      </c>
      <c r="E26" s="1" t="str">
        <f>IF(D26=" "," ",IF([1]Jun08!$M$14&gt;=F7,E7,[1]Jun08!$M$14-D7))</f>
        <v xml:space="preserve"> </v>
      </c>
      <c r="F26" s="1" t="str">
        <f>IF(D26=" "," ",IF(E26&lt;E7," ",[1]Jun08!$M$14-F7))</f>
        <v xml:space="preserve"> </v>
      </c>
      <c r="G26" s="1" t="str">
        <f>IF(D26=" "," ",[1]Jun08!$O$14+[1]Jun08!$T$14)</f>
        <v xml:space="preserve"> </v>
      </c>
      <c r="H26" s="459" t="str">
        <f>IF(D26=" "," ",[1]Jun08!$O$14)</f>
        <v xml:space="preserve"> </v>
      </c>
      <c r="I26" s="459"/>
      <c r="J26" s="463"/>
      <c r="K26" s="1" t="str">
        <f>IF([1]Jun08!$G$14="SSP",[1]Jun08!$H$14," ")</f>
        <v xml:space="preserve"> </v>
      </c>
      <c r="L26" s="1" t="str">
        <f>IF([1]Jun08!$G$14="SMP",[1]Jun08!$H$14," ")</f>
        <v xml:space="preserve"> </v>
      </c>
      <c r="M26" s="710" t="str">
        <f>IF([1]Jun08!$G$14="SPP",[1]Jun08!$H$14," ")</f>
        <v xml:space="preserve"> </v>
      </c>
      <c r="N26" s="710"/>
      <c r="O26" s="1" t="str">
        <f>IF([1]Jun08!$G$14="SAP",[1]Jun08!$H$14," ")</f>
        <v xml:space="preserve"> </v>
      </c>
      <c r="P26" s="463"/>
      <c r="Q26" s="1" t="str">
        <f>IF([1]Jun08!$P$14=0," ",[1]Jun08!$P$14)</f>
        <v xml:space="preserve"> </v>
      </c>
      <c r="R26" s="463"/>
      <c r="S26" s="1" t="str">
        <f>IF([1]Jun08!$M$14&gt;0,[1]Jun08!$M$14," ")</f>
        <v xml:space="preserve"> </v>
      </c>
      <c r="T26" s="1" t="str">
        <f>IF(S26=" "," ",IF([1]Employee!$O$102="W1"," ",IF([1]Employee!$O$102="M1"," ",IF([1]Jun08!$V$14&gt;0,[1]Jun08!$V$14," "))))</f>
        <v xml:space="preserve"> </v>
      </c>
      <c r="U26" s="459" t="str">
        <f>IF(T26=" "," ",IF([1]Employee!$O$102="W1",[1]Jun08!$AK$14,[1]Jun08!$AE$14))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",IF([1]Employee!$O$102="W1"," ",[1]Jun08!$W$14-[1]May08!$W$59))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",IF([1]Jun08!$C$14=" "," ",[1]Jun08!$C$14))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IF([1]Employee!$D$106=" "," ",IF([1]Employee!$D$106="m"," ",IF([1]Jun08!$M$29=" "," ",IF([1]Jun08!$M$29&gt;(D7-0.01),D7," "))))</f>
        <v xml:space="preserve"> </v>
      </c>
      <c r="E27" s="1" t="str">
        <f>IF(D27=" "," ",IF([1]Jun08!$M$29&gt;=F7,E7,[1]Jun08!$M$29-D7))</f>
        <v xml:space="preserve"> </v>
      </c>
      <c r="F27" s="1" t="str">
        <f>IF(D27=" "," ",IF(E27&lt;E7," ",[1]Jun08!$M$29-F7))</f>
        <v xml:space="preserve"> </v>
      </c>
      <c r="G27" s="1" t="str">
        <f>IF(D27=" "," ",[1]Jun08!$O$29+[1]Jun08!$T$29)</f>
        <v xml:space="preserve"> </v>
      </c>
      <c r="H27" s="454" t="str">
        <f>IF(D27=" "," ",[1]Jun08!$O$29)</f>
        <v xml:space="preserve"> </v>
      </c>
      <c r="I27" s="454"/>
      <c r="J27" s="463"/>
      <c r="K27" s="4" t="str">
        <f>IF([1]Jun08!$G$29="SSP",[1]Jun08!$H$29," ")</f>
        <v xml:space="preserve"> </v>
      </c>
      <c r="L27" s="4" t="str">
        <f>IF([1]Jun08!$G$29="SMP",[1]Jun08!$H$29," ")</f>
        <v xml:space="preserve"> </v>
      </c>
      <c r="M27" s="459" t="str">
        <f>IF([1]Jun08!$G$29="SPP",[1]Jun08!$H$29," ")</f>
        <v xml:space="preserve"> </v>
      </c>
      <c r="N27" s="454"/>
      <c r="O27" s="4" t="str">
        <f>IF([1]Jun08!$G$29="SAP",[1]Jun08!$H$29," ")</f>
        <v xml:space="preserve"> </v>
      </c>
      <c r="P27" s="463"/>
      <c r="Q27" s="1" t="str">
        <f>IF([1]Jun08!$P$29=0," ",[1]Jun08!$P$29)</f>
        <v xml:space="preserve"> </v>
      </c>
      <c r="R27" s="463"/>
      <c r="S27" s="1" t="str">
        <f>IF([1]Jun08!$M$29&gt;0,[1]Jun08!$M$29," ")</f>
        <v xml:space="preserve"> </v>
      </c>
      <c r="T27" s="1" t="str">
        <f>IF(S27=" "," ",IF([1]Employee!$O$102="W1"," ",IF([1]Employee!$O$102="M1"," ",IF([1]Jun08!$V$29&gt;0,[1]Jun08!$V$29," "))))</f>
        <v xml:space="preserve"> </v>
      </c>
      <c r="U27" s="459" t="str">
        <f>IF(T27=" "," ",IF([1]Employee!$O$102="W1",[1]Jun08!$AK$29,[1]Jun08!$AE$29))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",IF([1]Employee!$O$102="W1"," ",[1]Jun08!$W$29-[1]Jun08!$W$14))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",IF([1]Jun08!$C$29=" "," ",[1]Jun08!$C$29))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IF([1]Employee!$D$106=" "," ",IF([1]Employee!$D$106="m"," ",IF([1]Jun08!$M$44=" "," ",IF([1]Jun08!$M$44&gt;(D7-0.01),D7," "))))</f>
        <v xml:space="preserve"> </v>
      </c>
      <c r="E28" s="1" t="str">
        <f>IF(D28=" "," ",IF([1]Jun08!$M$44&gt;=F7,E7,[1]Jun08!$M$44-D7))</f>
        <v xml:space="preserve"> </v>
      </c>
      <c r="F28" s="1" t="str">
        <f>IF(D28=" "," ",IF(E28&lt;E7," ",[1]Jun08!$M$44-F7))</f>
        <v xml:space="preserve"> </v>
      </c>
      <c r="G28" s="1" t="str">
        <f>IF(D28=" "," ",[1]Jun08!$O$44+[1]Jun08!$T$44)</f>
        <v xml:space="preserve"> </v>
      </c>
      <c r="H28" s="454" t="str">
        <f>IF(D28=" "," ",[1]Jun08!$O$44)</f>
        <v xml:space="preserve"> </v>
      </c>
      <c r="I28" s="454"/>
      <c r="J28" s="463"/>
      <c r="K28" s="4" t="str">
        <f>IF([1]Jun08!$G$44="SSP",[1]Jun08!$H$44," ")</f>
        <v xml:space="preserve"> </v>
      </c>
      <c r="L28" s="4" t="str">
        <f>IF([1]Jun08!$G$44="SMP",[1]Jun08!$H$44," ")</f>
        <v xml:space="preserve"> </v>
      </c>
      <c r="M28" s="459" t="str">
        <f>IF([1]Jun08!$G$44="SPP",[1]Jun08!$H$44," ")</f>
        <v xml:space="preserve"> </v>
      </c>
      <c r="N28" s="454"/>
      <c r="O28" s="4" t="str">
        <f>IF([1]Jun08!$G$44="SAP",[1]Jun08!$H$44," ")</f>
        <v xml:space="preserve"> </v>
      </c>
      <c r="P28" s="463"/>
      <c r="Q28" s="1" t="str">
        <f>IF([1]Jun08!$P$44=0," ",[1]Jun08!$P$44)</f>
        <v xml:space="preserve"> </v>
      </c>
      <c r="R28" s="463"/>
      <c r="S28" s="1" t="str">
        <f>IF([1]Jun08!$M$44&gt;0,[1]Jun08!$M$44," ")</f>
        <v xml:space="preserve"> </v>
      </c>
      <c r="T28" s="1" t="str">
        <f>IF(S28=" "," ",IF([1]Employee!$O$102="W1"," ",IF([1]Employee!$O$102="M1"," ",IF([1]Jun08!$V$44&gt;0,[1]Jun08!$V$44," "))))</f>
        <v xml:space="preserve"> </v>
      </c>
      <c r="U28" s="459" t="str">
        <f>IF(T28=" "," ",IF([1]Employee!$O$102="W1",[1]Jun08!$AK$44,[1]Jun08!$AE$44))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",IF([1]Employee!$O$102="W1"," ",[1]Jun08!$W$44-[1]Jun08!$W$29))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",IF([1]Jun08!$C$44=" "," ",[1]Jun08!$C$44))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IF([1]Employee!$D$106=" "," ",IF([1]Employee!$D$106="m"," ",IF([1]Jun08!$M$59=" "," ",IF([1]Jun08!$M$59&gt;(D7-0.01),D7," "))))</f>
        <v xml:space="preserve"> </v>
      </c>
      <c r="E29" s="1" t="str">
        <f>IF(D29=" "," ",IF([1]Jun08!$M$59&gt;=F7,E7,[1]Jun08!$M$59-D7))</f>
        <v xml:space="preserve"> </v>
      </c>
      <c r="F29" s="1" t="str">
        <f>IF(D29=" "," ",IF(E29&lt;E7," ",[1]Jun08!$M$59-F7))</f>
        <v xml:space="preserve"> </v>
      </c>
      <c r="G29" s="1" t="str">
        <f>IF(D29=" "," ",[1]Jun08!$O$59+[1]Jun08!$T$59)</f>
        <v xml:space="preserve"> </v>
      </c>
      <c r="H29" s="454" t="str">
        <f>IF(D29=" "," ",[1]Jun08!$O$59)</f>
        <v xml:space="preserve"> </v>
      </c>
      <c r="I29" s="454"/>
      <c r="J29" s="463"/>
      <c r="K29" s="4" t="str">
        <f>IF([1]Jun08!$G$59="SSP",[1]Jun08!$H$59," ")</f>
        <v xml:space="preserve"> </v>
      </c>
      <c r="L29" s="4" t="str">
        <f>IF([1]Jun08!$G$59="SMP",[1]Jun08!$H$59," ")</f>
        <v xml:space="preserve"> </v>
      </c>
      <c r="M29" s="459" t="str">
        <f>IF([1]Jun08!$G$59="SPP",[1]Jun08!$H$59," ")</f>
        <v xml:space="preserve"> </v>
      </c>
      <c r="N29" s="454"/>
      <c r="O29" s="4" t="str">
        <f>IF([1]Jun08!$G$59="SAP",[1]Jun08!$H$59," ")</f>
        <v xml:space="preserve"> </v>
      </c>
      <c r="P29" s="463"/>
      <c r="Q29" s="1" t="str">
        <f>IF([1]Jun08!$P$59=0," ",[1]Jun08!$P$59)</f>
        <v xml:space="preserve"> </v>
      </c>
      <c r="R29" s="463"/>
      <c r="S29" s="1" t="str">
        <f>IF([1]Jun08!$M$59&gt;0,[1]Jun08!$M$59," ")</f>
        <v xml:space="preserve"> </v>
      </c>
      <c r="T29" s="1" t="str">
        <f>IF(S29=" "," ",IF([1]Employee!$O$102="W1"," ",IF([1]Employee!$O$102="M1"," ",IF([1]Jun08!$V$59&gt;0,[1]Jun08!$V$59," "))))</f>
        <v xml:space="preserve"> </v>
      </c>
      <c r="U29" s="459" t="str">
        <f>IF(T29=" "," ",IF([1]Employee!$O$102="W1",[1]Jun08!$AK$59,[1]Jun08!$AE$59))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",IF([1]Employee!$O$102="W1"," ",[1]Jun08!$W$59-[1]Jun08!$W$44))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",IF([1]Jun08!$C$59=" "," ",[1]Jun08!$C$59))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IF([1]Employee!$D$106=" "," ",IF([1]Employee!$D$106="m"," ",IF([1]Jun08!$M$74=" "," ",IF([1]Jun08!$M$74&gt;(D7-0.01),D7," "))))</f>
        <v xml:space="preserve"> </v>
      </c>
      <c r="E30" s="1" t="str">
        <f>IF(D30=" "," ",IF([1]Jun08!$M$74&gt;=F7,E7,[1]Jun08!$M$74-D7))</f>
        <v xml:space="preserve"> </v>
      </c>
      <c r="F30" s="1" t="str">
        <f>IF(D30=" "," ",IF(E30&lt;E7," ",[1]Jun08!$M$74-F7))</f>
        <v xml:space="preserve"> </v>
      </c>
      <c r="G30" s="1" t="str">
        <f>IF(D30=" "," ",[1]Jun08!$O$74+[1]Jun08!$T$74)</f>
        <v xml:space="preserve"> </v>
      </c>
      <c r="H30" s="454" t="str">
        <f>IF(D30=" "," ",[1]Jun08!$O$74)</f>
        <v xml:space="preserve"> </v>
      </c>
      <c r="I30" s="454"/>
      <c r="J30" s="463"/>
      <c r="K30" s="4" t="str">
        <f>IF([1]Jun08!$G$74="SSP",[1]Jun08!$H$74," ")</f>
        <v xml:space="preserve"> </v>
      </c>
      <c r="L30" s="4" t="str">
        <f>IF([1]Jun08!$G$74="SMP",[1]Jun08!$H$74," ")</f>
        <v xml:space="preserve"> </v>
      </c>
      <c r="M30" s="459" t="str">
        <f>IF([1]Jun08!$G$74="SPP",[1]Jun08!$H$74," ")</f>
        <v xml:space="preserve"> </v>
      </c>
      <c r="N30" s="454"/>
      <c r="O30" s="4" t="str">
        <f>IF([1]Jun08!$G$74="SAP",[1]Jun08!$H$74," ")</f>
        <v xml:space="preserve"> </v>
      </c>
      <c r="P30" s="463"/>
      <c r="Q30" s="1" t="str">
        <f>IF([1]Jun08!$P$74=0," ",[1]Jun08!$P$74)</f>
        <v xml:space="preserve"> </v>
      </c>
      <c r="R30" s="463"/>
      <c r="S30" s="1" t="str">
        <f>IF([1]Jun08!$M$74&gt;0,[1]Jun08!$M$74," ")</f>
        <v xml:space="preserve"> </v>
      </c>
      <c r="T30" s="1" t="str">
        <f>IF(S30=" "," ",IF([1]Employee!$O$102="W1"," ",IF([1]Employee!$O$102="M1"," ",IF([1]Jun08!$V$74&gt;0,[1]Jun08!$V$74," "))))</f>
        <v xml:space="preserve"> </v>
      </c>
      <c r="U30" s="459" t="str">
        <f>IF(T30=" "," ",IF([1]Employee!$O$102="W1",[1]Jun08!$AK$74,[1]Jun08!$AE$74))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",IF([1]Employee!$O$102="W1"," ",[1]Jun08!$W$74-[1]Jun08!$W$59))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",IF([1]Jun08!$C$74=" "," ",[1]Jun08!$C$74))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IF([1]Employee!$D$106=" "," ",IF([1]Employee!$D$106="w"," ",IF([1]Jun08!$M$89=" "," ",IF([1]Jun08!$M$89&gt;(D8-0.01),D8," "))))</f>
        <v xml:space="preserve"> </v>
      </c>
      <c r="E31" s="62" t="str">
        <f>IF(D31=" "," ",IF([1]Jun08!$M$89&gt;=F8,E8,[1]Jun08!$M$89-D8))</f>
        <v xml:space="preserve"> </v>
      </c>
      <c r="F31" s="62" t="str">
        <f>IF(D31=" "," ",IF(E31&lt;E8," ",[1]Jun08!$M$89-F8))</f>
        <v xml:space="preserve"> </v>
      </c>
      <c r="G31" s="62" t="str">
        <f>IF(D31=" "," ",[1]Jun08!$O$89+[1]Jun08!$T$89)</f>
        <v xml:space="preserve"> </v>
      </c>
      <c r="H31" s="453" t="str">
        <f>IF(D31=" "," ",[1]Jun08!$O$89)</f>
        <v xml:space="preserve"> </v>
      </c>
      <c r="I31" s="453"/>
      <c r="J31" s="463"/>
      <c r="K31" s="62" t="str">
        <f>IF([1]Jun08!$G$89="SSP",[1]Jun08!$H$89," ")</f>
        <v xml:space="preserve"> </v>
      </c>
      <c r="L31" s="62" t="str">
        <f>IF([1]Jun08!$G$89="SMP",[1]Jun08!$H$89," ")</f>
        <v xml:space="preserve"> </v>
      </c>
      <c r="M31" s="453" t="str">
        <f>IF([1]Jun08!$G$89="SPP",[1]Jun08!$H$89," ")</f>
        <v xml:space="preserve"> </v>
      </c>
      <c r="N31" s="453"/>
      <c r="O31" s="62" t="str">
        <f>IF([1]Jun08!$G$89="SAP",[1]Jun08!$H$89," ")</f>
        <v xml:space="preserve"> </v>
      </c>
      <c r="P31" s="463"/>
      <c r="Q31" s="62" t="str">
        <f>IF([1]Jun08!$P$89=0," ",[1]Jun08!$P$89)</f>
        <v xml:space="preserve"> </v>
      </c>
      <c r="R31" s="463"/>
      <c r="S31" s="62" t="str">
        <f>IF([1]Jun08!$M$89&gt;0,[1]Jun08!$M$89," ")</f>
        <v xml:space="preserve"> </v>
      </c>
      <c r="T31" s="62" t="str">
        <f>IF(S31=" "," ",IF([1]Employee!$O$102="W1"," ",IF([1]Employee!$O$102="M1"," ",IF([1]Jun08!$V$89&gt;0,[1]Jun08!$V$89," "))))</f>
        <v xml:space="preserve"> </v>
      </c>
      <c r="U31" s="453" t="str">
        <f>IF(T31=" "," ",IF([1]Employee!$O$102="M1",[1]Jun08!$AK$89,[1]Jun08!$AE$89))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",IF([1]Employee!$O$102="M1"," ",[1]Jun08!$W$89-[1]May08!$W$74))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",IF([1]Jun08!$C$89=" "," ",[1]Jun08!$C$89))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IF([1]Employee!$D$106=" "," ",IF([1]Employee!$D$106="m"," ",IF([1]Jul08!$M$14=" "," ",IF([1]Jul08!$M$14&gt;(D7-0.01),D7," "))))</f>
        <v xml:space="preserve"> </v>
      </c>
      <c r="E32" s="1" t="str">
        <f>IF(D32=" "," ",IF([1]Jul08!$M$14&gt;=F7,E7,[1]Jul08!$M$14-D7))</f>
        <v xml:space="preserve"> </v>
      </c>
      <c r="F32" s="1" t="str">
        <f>IF(D32=" "," ",IF(E32&lt;E7," ",[1]Jul08!$M$14-F7))</f>
        <v xml:space="preserve"> </v>
      </c>
      <c r="G32" s="1" t="str">
        <f>IF(D32=" "," ",[1]Jul08!$O$14+[1]Jul08!$T$14)</f>
        <v xml:space="preserve"> </v>
      </c>
      <c r="H32" s="482" t="str">
        <f>IF(D32=" "," ",[1]Jul08!$O$14)</f>
        <v xml:space="preserve"> </v>
      </c>
      <c r="I32" s="482"/>
      <c r="J32" s="463"/>
      <c r="K32" s="4" t="str">
        <f>IF([1]Jul08!$G$14="SSP",[1]Jul08!$H$14," ")</f>
        <v xml:space="preserve"> </v>
      </c>
      <c r="L32" s="4" t="str">
        <f>IF([1]Jul08!$G$14="SMP",[1]Jul08!$H$14," ")</f>
        <v xml:space="preserve"> </v>
      </c>
      <c r="M32" s="710" t="str">
        <f>IF([1]Jul08!$G$14="SPP",[1]Jul08!$H$14," ")</f>
        <v xml:space="preserve"> </v>
      </c>
      <c r="N32" s="710"/>
      <c r="O32" s="4" t="str">
        <f>IF([1]Jul08!$G$14="SAP",[1]Jul08!$H$14," ")</f>
        <v xml:space="preserve"> </v>
      </c>
      <c r="P32" s="463"/>
      <c r="Q32" s="1" t="str">
        <f>IF([1]Jul08!$P$14=0," ",[1]Jul08!$P$14)</f>
        <v xml:space="preserve"> </v>
      </c>
      <c r="R32" s="463"/>
      <c r="S32" s="1" t="str">
        <f>IF([1]Jul08!$M$14&gt;0,[1]Jul08!$M$14," ")</f>
        <v xml:space="preserve"> </v>
      </c>
      <c r="T32" s="1" t="str">
        <f>IF(S32=" "," ",IF([1]Employee!$O$102="W1"," ",IF([1]Employee!$O$102="M1"," ",IF([1]Jul08!$V$14&gt;0,[1]Jul08!$V$14," "))))</f>
        <v xml:space="preserve"> </v>
      </c>
      <c r="U32" s="482" t="str">
        <f>IF(T32=" "," ",IF([1]Employee!$O$102="W1",[1]Jul08!$AK$14,[1]Jul08!$AE$14))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",IF([1]Employee!$O$102="W1"," ",[1]Jul08!$W$14-[1]Jun08!$W$74))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",IF([1]Jul08!$C$14=" "," ",[1]Jul08!$C$14))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IF([1]Employee!$D$106=" "," ",IF([1]Employee!$D$106="m"," ",IF([1]Jul08!$M$29=" "," ",IF([1]Jul08!$M$29&gt;(D7-0.01),D7," "))))</f>
        <v xml:space="preserve"> </v>
      </c>
      <c r="E33" s="1" t="str">
        <f>IF(D33=" "," ",IF([1]Jul08!$M$29&gt;=F7,E7,[1]Jul08!$M$29-D7))</f>
        <v xml:space="preserve"> </v>
      </c>
      <c r="F33" s="1" t="str">
        <f>IF(D33=" "," ",IF(E33&lt;E7," ",[1]Jul08!$M$29-F7))</f>
        <v xml:space="preserve"> </v>
      </c>
      <c r="G33" s="1" t="str">
        <f>IF(D33=" "," ",[1]Jul08!$O$29+[1]Jul08!$T$29)</f>
        <v xml:space="preserve"> </v>
      </c>
      <c r="H33" s="454" t="str">
        <f>IF(D33=" "," ",[1]Jul08!$O$29)</f>
        <v xml:space="preserve"> </v>
      </c>
      <c r="I33" s="454"/>
      <c r="J33" s="463"/>
      <c r="K33" s="4" t="str">
        <f>IF([1]Jul08!$G$29="SSP",[1]Jul08!$H$29," ")</f>
        <v xml:space="preserve"> </v>
      </c>
      <c r="L33" s="4" t="str">
        <f>IF([1]Jul08!$G$29="SMP",[1]Jul08!$H$29," ")</f>
        <v xml:space="preserve"> </v>
      </c>
      <c r="M33" s="459" t="str">
        <f>IF([1]Jul08!$G$29="SPP",[1]Jul08!$H$29," ")</f>
        <v xml:space="preserve"> </v>
      </c>
      <c r="N33" s="454"/>
      <c r="O33" s="4" t="str">
        <f>IF([1]Jul08!$G$29="SAP",[1]Jul08!$H$29," ")</f>
        <v xml:space="preserve"> </v>
      </c>
      <c r="P33" s="463"/>
      <c r="Q33" s="1" t="str">
        <f>IF([1]Jul08!$P$29=0," ",[1]Jul08!$P$29)</f>
        <v xml:space="preserve"> </v>
      </c>
      <c r="R33" s="463"/>
      <c r="S33" s="1" t="str">
        <f>IF([1]Jul08!$M$29&gt;0,[1]Jul08!$M$29," ")</f>
        <v xml:space="preserve"> </v>
      </c>
      <c r="T33" s="1" t="str">
        <f>IF(S33=" "," ",IF([1]Employee!$O$102="W1"," ",IF([1]Employee!$O$102="M1"," ",IF([1]Jul08!$V$29&gt;0,[1]Jul08!$V$29," "))))</f>
        <v xml:space="preserve"> </v>
      </c>
      <c r="U33" s="459" t="str">
        <f>IF(T33=" "," ",IF([1]Employee!$O$102="W1",[1]Jul08!$AK$29,[1]Jul08!$AE$29))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",IF([1]Employee!$O$102="W1"," ",[1]Jul08!$W$29-[1]Jul08!$W$14))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",IF([1]Jul08!$C$29=" "," ",[1]Jul08!$C$29))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IF([1]Employee!$D$106=" "," ",IF([1]Employee!$D$106="m"," ",IF([1]Jul08!$M$44=" "," ",IF([1]Jul08!$M$44&gt;(D7-0.01),D7," "))))</f>
        <v xml:space="preserve"> </v>
      </c>
      <c r="E34" s="1" t="str">
        <f>IF(D34=" "," ",IF([1]Jul08!$M$44&gt;=F7,E7,[1]Jul08!$M$44-D7))</f>
        <v xml:space="preserve"> </v>
      </c>
      <c r="F34" s="1" t="str">
        <f>IF(D34=" "," ",IF(E34&lt;E7," ",[1]Jul08!$M$44-F7))</f>
        <v xml:space="preserve"> </v>
      </c>
      <c r="G34" s="1" t="str">
        <f>IF(D34=" "," ",[1]Jul08!$O$44+[1]Jul08!$T$44)</f>
        <v xml:space="preserve"> </v>
      </c>
      <c r="H34" s="454" t="str">
        <f>IF(D34=" "," ",[1]Jul08!$O$44)</f>
        <v xml:space="preserve"> </v>
      </c>
      <c r="I34" s="454"/>
      <c r="J34" s="463"/>
      <c r="K34" s="4" t="str">
        <f>IF([1]Jul08!$G$44="SSP",[1]Jul08!$H$44," ")</f>
        <v xml:space="preserve"> </v>
      </c>
      <c r="L34" s="4" t="str">
        <f>IF([1]Jul08!$G$44="SMP",[1]Jul08!$H$44," ")</f>
        <v xml:space="preserve"> </v>
      </c>
      <c r="M34" s="459" t="str">
        <f>IF([1]Jul08!$G$44="SPP",[1]Jul08!$H$44," ")</f>
        <v xml:space="preserve"> </v>
      </c>
      <c r="N34" s="454"/>
      <c r="O34" s="4" t="str">
        <f>IF([1]Jul08!$G$44="SAP",[1]Jul08!$H$44," ")</f>
        <v xml:space="preserve"> </v>
      </c>
      <c r="P34" s="463"/>
      <c r="Q34" s="1" t="str">
        <f>IF([1]Jul08!$P$44=0," ",[1]Jul08!$P$44)</f>
        <v xml:space="preserve"> </v>
      </c>
      <c r="R34" s="463"/>
      <c r="S34" s="1" t="str">
        <f>IF([1]Jul08!$M$44&gt;0,[1]Jul08!$M$44," ")</f>
        <v xml:space="preserve"> </v>
      </c>
      <c r="T34" s="1" t="str">
        <f>IF(S34=" "," ",IF([1]Employee!$O$102="W1"," ",IF([1]Employee!$O$102="M1"," ",IF([1]Jul08!$V$44&gt;0,[1]Jul08!$V$44," "))))</f>
        <v xml:space="preserve"> </v>
      </c>
      <c r="U34" s="459" t="str">
        <f>IF(T34=" "," ",IF([1]Employee!$O$102="W1",[1]Jul08!$AK$44,[1]Jul08!$AE$44))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",IF([1]Employee!$O$102="W1"," ",[1]Jul08!$W$44-[1]Jul08!$W$29))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",IF([1]Jul08!$C$44=" "," ",[1]Jul08!$C$44))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IF([1]Employee!$D$106=" "," ",IF([1]Employee!$D$106="m"," ",IF([1]Jul08!$M$59=" "," ",IF([1]Jul08!$M$59&gt;(D7-0.01),D7," "))))</f>
        <v xml:space="preserve"> </v>
      </c>
      <c r="E35" s="1" t="str">
        <f>IF(D35=" "," ",IF([1]Jul08!$M$59&gt;=F7,E7,[1]Jul08!$M$59-D7))</f>
        <v xml:space="preserve"> </v>
      </c>
      <c r="F35" s="1" t="str">
        <f>IF(D35=" "," ",IF(E35&lt;E7," ",[1]Jul08!$M$59-F7))</f>
        <v xml:space="preserve"> </v>
      </c>
      <c r="G35" s="1" t="str">
        <f>IF(D35=" "," ",[1]Jul08!$O$59+[1]Jul08!$T$59)</f>
        <v xml:space="preserve"> </v>
      </c>
      <c r="H35" s="454" t="str">
        <f>IF(D35=" "," ",[1]Jul08!$O$59)</f>
        <v xml:space="preserve"> </v>
      </c>
      <c r="I35" s="454"/>
      <c r="J35" s="463"/>
      <c r="K35" s="4" t="str">
        <f>IF([1]Jul08!$G$59="SSP",[1]Jul08!$H$59," ")</f>
        <v xml:space="preserve"> </v>
      </c>
      <c r="L35" s="4" t="str">
        <f>IF([1]Jul08!$G$59="SMP",[1]Jul08!$H$59," ")</f>
        <v xml:space="preserve"> </v>
      </c>
      <c r="M35" s="459" t="str">
        <f>IF([1]Jul08!$G$59="SPP",[1]Jul08!$H$59," ")</f>
        <v xml:space="preserve"> </v>
      </c>
      <c r="N35" s="454"/>
      <c r="O35" s="4" t="str">
        <f>IF([1]Jul08!$G$59="SAP",[1]Jul08!$H$59," ")</f>
        <v xml:space="preserve"> </v>
      </c>
      <c r="P35" s="463"/>
      <c r="Q35" s="1" t="str">
        <f>IF([1]Jul08!$P$59=0," ",[1]Jul08!$P$59)</f>
        <v xml:space="preserve"> </v>
      </c>
      <c r="R35" s="463"/>
      <c r="S35" s="1" t="str">
        <f>IF([1]Jul08!$M$59&gt;0,[1]Jul08!$M$59," ")</f>
        <v xml:space="preserve"> </v>
      </c>
      <c r="T35" s="1" t="str">
        <f>IF(S35=" "," ",IF([1]Employee!$O$102="W1"," ",IF([1]Employee!$O$102="M1"," ",IF([1]Jul08!$V$59&gt;0,[1]Jul08!$V$59," "))))</f>
        <v xml:space="preserve"> </v>
      </c>
      <c r="U35" s="459" t="str">
        <f>IF(T35=" "," ",IF([1]Employee!$O$102="W1",[1]Jul08!$AK$59,[1]Jul08!$AE$59))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",IF([1]Employee!$O$102="W1"," ",[1]Jul08!$W$59-[1]Jul08!$W$44))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",IF([1]Jul08!$C$59=" "," ",[1]Jul08!$C$59))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IF([1]Employee!$D$106=" "," ",IF([1]Employee!$D$106="w"," ",IF([1]Jul08!$M$74=" "," ",IF([1]Jul08!$M$74&gt;(D8-0.01),D8," "))))</f>
        <v xml:space="preserve"> </v>
      </c>
      <c r="E36" s="62" t="str">
        <f>IF(D36=" "," ",IF([1]Jul08!$M$74&gt;=F8,E8,[1]Jul08!$M$74-D8))</f>
        <v xml:space="preserve"> </v>
      </c>
      <c r="F36" s="62" t="str">
        <f>IF(D36=" "," ",IF(E36&lt;E8," ",[1]Jul08!$M$74-F8))</f>
        <v xml:space="preserve"> </v>
      </c>
      <c r="G36" s="62" t="str">
        <f>IF(D36=" "," ",[1]Jul08!$O$74+[1]Jul08!$T$74)</f>
        <v xml:space="preserve"> </v>
      </c>
      <c r="H36" s="453" t="str">
        <f>IF(D36=" "," ",[1]Jul08!$O$74)</f>
        <v xml:space="preserve"> </v>
      </c>
      <c r="I36" s="453"/>
      <c r="J36" s="463"/>
      <c r="K36" s="62" t="str">
        <f>IF([1]Jul08!$G$74="SSP",[1]Jul08!$H$74," ")</f>
        <v xml:space="preserve"> </v>
      </c>
      <c r="L36" s="62" t="str">
        <f>IF([1]Jul08!$G$74="SMP",[1]Jul08!$H$74," ")</f>
        <v xml:space="preserve"> </v>
      </c>
      <c r="M36" s="453" t="str">
        <f>IF([1]Jul08!$G$74="SPP",[1]Jul08!$H$74," ")</f>
        <v xml:space="preserve"> </v>
      </c>
      <c r="N36" s="453"/>
      <c r="O36" s="62" t="str">
        <f>IF([1]Jul08!$G$74="SAP",[1]Jul08!$H$74," ")</f>
        <v xml:space="preserve"> </v>
      </c>
      <c r="P36" s="463"/>
      <c r="Q36" s="62" t="str">
        <f>IF([1]Jul08!$P$74=0," ",[1]Jul08!$P$74)</f>
        <v xml:space="preserve"> </v>
      </c>
      <c r="R36" s="463"/>
      <c r="S36" s="62" t="str">
        <f>IF([1]Jul08!$M$74&gt;0,[1]Jul08!$M$74," ")</f>
        <v xml:space="preserve"> </v>
      </c>
      <c r="T36" s="62" t="str">
        <f>IF(S36=" "," ",IF([1]Employee!$O$102="W1"," ",IF([1]Employee!$O$102="M1"," ",IF([1]Jul08!$V$74&gt;0,[1]Jul08!$V$74," "))))</f>
        <v xml:space="preserve"> </v>
      </c>
      <c r="U36" s="453" t="str">
        <f>IF(T36=" "," ",IF([1]Employee!$O$102="M1",[1]Jul08!$AK$74,[1]Jul08!$AE$74))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",IF([1]Employee!$O$102="M1"," ",[1]Jul08!$W$74-[1]Jun08!$W$89))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",IF([1]Jul08!$C$74=" "," ",[1]Jul08!$C$74))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IF([1]Employee!$D$106=" "," ",IF([1]Employee!$D$106="m"," ",IF([1]Aug08!$M$14=" "," ",IF([1]Aug08!$M$14&gt;(D7-0.01),D7," "))))</f>
        <v xml:space="preserve"> </v>
      </c>
      <c r="E37" s="1" t="str">
        <f>IF(D37=" "," ",IF([1]Aug08!$M$14&gt;=F7,E7,[1]Aug08!$M$14-D7))</f>
        <v xml:space="preserve"> </v>
      </c>
      <c r="F37" s="1" t="str">
        <f>IF(D37=" "," ",IF(E37&lt;E7," ",[1]Aug08!$M$14-F7))</f>
        <v xml:space="preserve"> </v>
      </c>
      <c r="G37" s="1" t="str">
        <f>IF(D37=" "," ",[1]Aug08!$O$14+[1]Aug08!$T$14)</f>
        <v xml:space="preserve"> </v>
      </c>
      <c r="H37" s="459" t="str">
        <f>IF(D37=" "," ",[1]Aug08!$O$14)</f>
        <v xml:space="preserve"> </v>
      </c>
      <c r="I37" s="459"/>
      <c r="J37" s="463"/>
      <c r="K37" s="1" t="str">
        <f>IF([1]Aug08!$G$14="SSP",[1]Aug08!$H$14," ")</f>
        <v xml:space="preserve"> </v>
      </c>
      <c r="L37" s="1" t="str">
        <f>IF([1]Aug08!$G$14="SMP",[1]Aug08!$H$14," ")</f>
        <v xml:space="preserve"> </v>
      </c>
      <c r="M37" s="710" t="str">
        <f>IF([1]Aug08!$G$14="SPP",[1]Aug08!$H$14," ")</f>
        <v xml:space="preserve"> </v>
      </c>
      <c r="N37" s="710"/>
      <c r="O37" s="1" t="str">
        <f>IF([1]Aug08!$G$14="SAP",[1]Aug08!$H$14," ")</f>
        <v xml:space="preserve"> </v>
      </c>
      <c r="P37" s="463"/>
      <c r="Q37" s="1" t="str">
        <f>IF([1]Aug08!$P$14=0," ",[1]Aug08!$P$14)</f>
        <v xml:space="preserve"> </v>
      </c>
      <c r="R37" s="463"/>
      <c r="S37" s="1" t="str">
        <f>IF([1]Aug08!$M$14&gt;0,[1]Aug08!$M$14," ")</f>
        <v xml:space="preserve"> </v>
      </c>
      <c r="T37" s="1" t="str">
        <f>IF(S37=" "," ",IF([1]Employee!$O$102="W1"," ",IF([1]Employee!$O$102="M1"," ",IF([1]Aug08!$V$14&gt;0,[1]Aug08!$V$14," "))))</f>
        <v xml:space="preserve"> </v>
      </c>
      <c r="U37" s="459" t="str">
        <f>IF(T37=" "," ",IF([1]Employee!$O$102="W1",[1]Aug08!$AK$14,[1]Aug08!$AE$14))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",IF([1]Employee!$O$102="W1"," ",[1]Aug08!$W$14-[1]Jul08!$W$59))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",IF([1]Aug08!$C$14=" "," ",[1]Aug08!$C$14))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IF([1]Employee!$D$106=" "," ",IF([1]Employee!$D$106="m"," ",IF([1]Aug08!$M$29=" "," ",IF([1]Aug08!$M$29&gt;(D7-0.01),D7," "))))</f>
        <v xml:space="preserve"> </v>
      </c>
      <c r="E38" s="1" t="str">
        <f>IF(D38=" "," ",IF([1]Aug08!$M$29&gt;=F7,E7,[1]Aug08!$M$29-D7))</f>
        <v xml:space="preserve"> </v>
      </c>
      <c r="F38" s="1" t="str">
        <f>IF(D38=" "," ",IF(E38&lt;E7," ",[1]Aug08!$M$29-F7))</f>
        <v xml:space="preserve"> </v>
      </c>
      <c r="G38" s="1" t="str">
        <f>IF(D38=" "," ",[1]Aug08!$O$29+[1]Aug08!$T$29)</f>
        <v xml:space="preserve"> </v>
      </c>
      <c r="H38" s="454" t="str">
        <f>IF(D38=" "," ",[1]Aug08!$O$29)</f>
        <v xml:space="preserve"> </v>
      </c>
      <c r="I38" s="454"/>
      <c r="J38" s="463"/>
      <c r="K38" s="4" t="str">
        <f>IF([1]Aug08!$G$29="SSP",[1]Aug08!$H$29," ")</f>
        <v xml:space="preserve"> </v>
      </c>
      <c r="L38" s="4" t="str">
        <f>IF([1]Aug08!$G$29="SMP",[1]Aug08!$H$29," ")</f>
        <v xml:space="preserve"> </v>
      </c>
      <c r="M38" s="459" t="str">
        <f>IF([1]Aug08!$G$29="SPP",[1]Aug08!$H$29," ")</f>
        <v xml:space="preserve"> </v>
      </c>
      <c r="N38" s="454"/>
      <c r="O38" s="4" t="str">
        <f>IF([1]Aug08!$G$29="SAP",[1]Aug08!$H$29," ")</f>
        <v xml:space="preserve"> </v>
      </c>
      <c r="P38" s="463"/>
      <c r="Q38" s="1" t="str">
        <f>IF([1]Aug08!$P$29=0," ",[1]Aug08!$P$29)</f>
        <v xml:space="preserve"> </v>
      </c>
      <c r="R38" s="463"/>
      <c r="S38" s="1" t="str">
        <f>IF([1]Aug08!$M$29&gt;0,[1]Aug08!$M$29," ")</f>
        <v xml:space="preserve"> </v>
      </c>
      <c r="T38" s="1" t="str">
        <f>IF(S38=" "," ",IF([1]Employee!$O$102="W1"," ",IF([1]Employee!$O$102="M1"," ",IF([1]Aug08!$V$29&gt;0,[1]Aug08!$V$29," "))))</f>
        <v xml:space="preserve"> </v>
      </c>
      <c r="U38" s="459" t="str">
        <f>IF(T38=" "," ",IF([1]Employee!$O$102="W1",[1]Aug08!$AK$29,[1]Aug08!$AE$29))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",IF([1]Employee!$O$102="W1"," ",[1]Aug08!$W$29-[1]Aug08!$W$14))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",IF([1]Aug08!$C$29=" "," ",[1]Aug08!$C$29))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IF([1]Employee!$D$106=" "," ",IF([1]Employee!$D$106="m"," ",IF([1]Aug08!$M$44=" "," ",IF([1]Aug08!$M$44&gt;(D7-0.01),D7," "))))</f>
        <v xml:space="preserve"> </v>
      </c>
      <c r="E39" s="1" t="str">
        <f>IF(D39=" "," ",IF([1]Aug08!$M$44&gt;=F7,E7,[1]Aug08!$M$44-D7))</f>
        <v xml:space="preserve"> </v>
      </c>
      <c r="F39" s="1" t="str">
        <f>IF(D39=" "," ",IF(E39&lt;E7," ",[1]Aug08!$M$44-F7))</f>
        <v xml:space="preserve"> </v>
      </c>
      <c r="G39" s="1" t="str">
        <f>IF(D39=" "," ",[1]Aug08!$O$44+[1]Aug08!$T$44)</f>
        <v xml:space="preserve"> </v>
      </c>
      <c r="H39" s="454" t="str">
        <f>IF(D39=" "," ",[1]Aug08!$O$44)</f>
        <v xml:space="preserve"> </v>
      </c>
      <c r="I39" s="454"/>
      <c r="J39" s="463"/>
      <c r="K39" s="4" t="str">
        <f>IF([1]Aug08!$G$44="SSP",[1]Aug08!$H$44," ")</f>
        <v xml:space="preserve"> </v>
      </c>
      <c r="L39" s="4" t="str">
        <f>IF([1]Aug08!$G$44="SMP",[1]Aug08!$H$44," ")</f>
        <v xml:space="preserve"> </v>
      </c>
      <c r="M39" s="459" t="str">
        <f>IF([1]Aug08!$G$44="SPP",[1]Aug08!$H$44," ")</f>
        <v xml:space="preserve"> </v>
      </c>
      <c r="N39" s="454"/>
      <c r="O39" s="4" t="str">
        <f>IF([1]Aug08!$G$44="SAP",[1]Aug08!$H$44," ")</f>
        <v xml:space="preserve"> </v>
      </c>
      <c r="P39" s="463"/>
      <c r="Q39" s="1" t="str">
        <f>IF([1]Aug08!$P$44=0," ",[1]Aug08!$P$44)</f>
        <v xml:space="preserve"> </v>
      </c>
      <c r="R39" s="463"/>
      <c r="S39" s="1" t="str">
        <f>IF([1]Aug08!$M$44&gt;0,[1]Aug08!$M$44," ")</f>
        <v xml:space="preserve"> </v>
      </c>
      <c r="T39" s="1" t="str">
        <f>IF(S39=" "," ",IF([1]Employee!$O$102="W1"," ",IF([1]Employee!$O$102="M1"," ",IF([1]Aug08!$V$44&gt;0,[1]Aug08!$V$44," "))))</f>
        <v xml:space="preserve"> </v>
      </c>
      <c r="U39" s="459" t="str">
        <f>IF(T39=" "," ",IF([1]Employee!$O$102="W1",[1]Aug08!$AK$44,[1]Aug08!$AE$44))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",IF([1]Employee!$O$102="W1"," ",[1]Aug08!$W$44-[1]Aug08!$W$29))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",IF([1]Aug08!$C$44=" "," ",[1]Aug08!$C$44))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IF([1]Employee!$D$106=" "," ",IF([1]Employee!$D$106="m"," ",IF([1]Aug08!$M$59=" "," ",IF([1]Aug08!$M$59&gt;(D7-0.01),D7," "))))</f>
        <v xml:space="preserve"> </v>
      </c>
      <c r="E40" s="1" t="str">
        <f>IF(D40=" "," ",IF([1]Aug08!$M$59&gt;=F7,E7,[1]Aug08!$M$59-D7))</f>
        <v xml:space="preserve"> </v>
      </c>
      <c r="F40" s="1" t="str">
        <f>IF(D40=" "," ",IF(E40&lt;E7," ",[1]Aug08!$M$59-F7))</f>
        <v xml:space="preserve"> </v>
      </c>
      <c r="G40" s="1" t="str">
        <f>IF(D40=" "," ",[1]Aug08!$O$59+[1]Aug08!$T$59)</f>
        <v xml:space="preserve"> </v>
      </c>
      <c r="H40" s="454" t="str">
        <f>IF(D40=" "," ",[1]Aug08!$O$59)</f>
        <v xml:space="preserve"> </v>
      </c>
      <c r="I40" s="454"/>
      <c r="J40" s="463"/>
      <c r="K40" s="4" t="str">
        <f>IF([1]Aug08!$G$59="SSP",[1]Aug08!$H$59," ")</f>
        <v xml:space="preserve"> </v>
      </c>
      <c r="L40" s="4" t="str">
        <f>IF([1]Aug08!$G$59="SMP",[1]Aug08!$H$59," ")</f>
        <v xml:space="preserve"> </v>
      </c>
      <c r="M40" s="459" t="str">
        <f>IF([1]Aug08!$G$59="SPP",[1]Aug08!$H$59," ")</f>
        <v xml:space="preserve"> </v>
      </c>
      <c r="N40" s="454"/>
      <c r="O40" s="4" t="str">
        <f>IF([1]Aug08!$G$59="SAP",[1]Aug08!$H$59," ")</f>
        <v xml:space="preserve"> </v>
      </c>
      <c r="P40" s="463"/>
      <c r="Q40" s="1" t="str">
        <f>IF([1]Aug08!$P$59=0," ",[1]Aug08!$P$59)</f>
        <v xml:space="preserve"> </v>
      </c>
      <c r="R40" s="463"/>
      <c r="S40" s="1" t="str">
        <f>IF([1]Aug08!$M$59&gt;0,[1]Aug08!$M$59," ")</f>
        <v xml:space="preserve"> </v>
      </c>
      <c r="T40" s="1" t="str">
        <f>IF(S40=" "," ",IF([1]Employee!$O$102="W1"," ",IF([1]Employee!$O$102="M1"," ",IF([1]Aug08!$V$59&gt;0,[1]Aug08!$V$59," "))))</f>
        <v xml:space="preserve"> </v>
      </c>
      <c r="U40" s="459" t="str">
        <f>IF(T40=" "," ",IF([1]Employee!$O$102="W1",[1]Aug08!$AK$59,[1]Aug08!$AE$59))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",IF([1]Employee!$O$102="W1"," ",[1]Aug08!$W$59-[1]Aug08!$W$44))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",IF([1]Aug08!$C$59=" "," ",[1]Aug08!$C$59))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IF([1]Employee!$D$106=" "," ",IF([1]Employee!$D$106="w"," ",IF([1]Aug08!$M$74=" "," ",IF([1]Aug08!$M$74&gt;(D8-0.01),D8," "))))</f>
        <v xml:space="preserve"> </v>
      </c>
      <c r="E41" s="62" t="str">
        <f>IF(D41=" "," ",IF([1]Aug08!$M$74&gt;=F8,E8,[1]Aug08!$M$74-D8))</f>
        <v xml:space="preserve"> </v>
      </c>
      <c r="F41" s="62" t="str">
        <f>IF(D41=" "," ",IF(E41&lt;E8," ",[1]Aug08!$M$74-F8))</f>
        <v xml:space="preserve"> </v>
      </c>
      <c r="G41" s="62" t="str">
        <f>IF(D41=" "," ",[1]Aug08!$O$74+[1]Aug08!$T$74)</f>
        <v xml:space="preserve"> </v>
      </c>
      <c r="H41" s="453" t="str">
        <f>IF(D41=" "," ",[1]Aug08!$O$74)</f>
        <v xml:space="preserve"> </v>
      </c>
      <c r="I41" s="453"/>
      <c r="J41" s="463"/>
      <c r="K41" s="62" t="str">
        <f>IF([1]Aug08!$G$74="SSP",[1]Aug08!$H$74," ")</f>
        <v xml:space="preserve"> </v>
      </c>
      <c r="L41" s="62" t="str">
        <f>IF([1]Aug08!$G$74="SMP",[1]Aug08!$H$74," ")</f>
        <v xml:space="preserve"> </v>
      </c>
      <c r="M41" s="453" t="str">
        <f>IF([1]Aug08!$G$74="SPP",[1]Aug08!$H$74," ")</f>
        <v xml:space="preserve"> </v>
      </c>
      <c r="N41" s="453"/>
      <c r="O41" s="62" t="str">
        <f>IF([1]Aug08!$G$74="SAP",[1]Aug08!$H$74," ")</f>
        <v xml:space="preserve"> </v>
      </c>
      <c r="P41" s="463"/>
      <c r="Q41" s="62" t="str">
        <f>IF([1]Aug08!$P$74=0," ",[1]Aug08!$P$74)</f>
        <v xml:space="preserve"> </v>
      </c>
      <c r="R41" s="463"/>
      <c r="S41" s="62" t="str">
        <f>IF([1]Aug08!$M$74&gt;0,[1]Aug08!$M$74," ")</f>
        <v xml:space="preserve"> </v>
      </c>
      <c r="T41" s="62" t="str">
        <f>IF(S41=" "," ",IF([1]Employee!$O$102="W1"," ",IF([1]Employee!$O$102="M1"," ",IF([1]Aug08!$V$74&gt;0,[1]Aug08!$V$74," "))))</f>
        <v xml:space="preserve"> </v>
      </c>
      <c r="U41" s="453" t="str">
        <f>IF(T41=" "," ",IF([1]Employee!$O$102="M1",[1]Aug08!$AK$74,[1]Aug08!$AE$74))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",IF([1]Employee!$O$102="M1"," ",[1]Aug08!$W$74-[1]Jul08!$W$74))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",IF([1]Aug08!$C$74=" "," ",[1]Aug08!$C$74))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IF([1]Employee!$D$106=" "," ",IF([1]Employee!$D$106="m"," ",IF([1]Sep08!$M$14=" "," ",IF([1]Sep08!$M$14&gt;(D7-0.01),D7," "))))</f>
        <v xml:space="preserve"> </v>
      </c>
      <c r="E42" s="1" t="str">
        <f>IF(D42=" "," ",IF([1]Sep08!$M$14&gt;=F7,E7,[1]Sep08!$M$14-D7))</f>
        <v xml:space="preserve"> </v>
      </c>
      <c r="F42" s="1" t="str">
        <f>IF(D42=" "," ",IF(E42&lt;E7," ",[1]Sep08!$M$14-F7))</f>
        <v xml:space="preserve"> </v>
      </c>
      <c r="G42" s="1" t="str">
        <f>IF(D42=" "," ",[1]Sep08!$O$14+[1]Sep08!$T$14)</f>
        <v xml:space="preserve"> </v>
      </c>
      <c r="H42" s="459" t="str">
        <f>IF(D42=" "," ",[1]Sep08!$O$14)</f>
        <v xml:space="preserve"> </v>
      </c>
      <c r="I42" s="459"/>
      <c r="J42" s="463"/>
      <c r="K42" s="1" t="str">
        <f>IF([1]Sep08!$G$14="SSP",[1]Sep08!$H$14," ")</f>
        <v xml:space="preserve"> </v>
      </c>
      <c r="L42" s="1" t="str">
        <f>IF([1]Sep08!$G$14="SMP",[1]Sep08!$H$14," ")</f>
        <v xml:space="preserve"> </v>
      </c>
      <c r="M42" s="710" t="str">
        <f>IF([1]Sep08!$G$14="SPP",[1]Sep08!$H$14," ")</f>
        <v xml:space="preserve"> </v>
      </c>
      <c r="N42" s="710"/>
      <c r="O42" s="1" t="str">
        <f>IF([1]Sep08!$G$14="SAP",[1]Sep08!$H$14," ")</f>
        <v xml:space="preserve"> </v>
      </c>
      <c r="P42" s="463"/>
      <c r="Q42" s="1" t="str">
        <f>IF([1]Sep08!$P$14=0," ",[1]Sep08!$P$14)</f>
        <v xml:space="preserve"> </v>
      </c>
      <c r="R42" s="463"/>
      <c r="S42" s="1" t="str">
        <f>IF([1]Sep08!$M$14&gt;0,[1]Sep08!$M$14," ")</f>
        <v xml:space="preserve"> </v>
      </c>
      <c r="T42" s="1" t="str">
        <f>IF(S42=" "," ",IF([1]Employee!$O$102="W1"," ",IF([1]Employee!$O$102="M1"," ",IF([1]Sep08!$V$14&gt;0,[1]Sep08!$V$14," "))))</f>
        <v xml:space="preserve"> </v>
      </c>
      <c r="U42" s="459" t="str">
        <f>IF(T42=" "," ",IF([1]Employee!$O$102="W1",[1]Sep08!$AK$14,[1]Sep08!$AE$14))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",IF([1]Employee!$O$102="W1"," ",[1]Sep08!$W$14-[1]Aug08!$W$59))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",IF([1]Sep08!$C$14=" "," ",[1]Sep08!$C$14))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IF([1]Employee!$D$106=" "," ",IF([1]Employee!$D$106="m"," ",IF([1]Sep08!$M$29=" "," ",IF([1]Sep08!$M$29&gt;(D7-0.01),D7," "))))</f>
        <v xml:space="preserve"> </v>
      </c>
      <c r="E43" s="1" t="str">
        <f>IF(D43=" "," ",IF([1]Sep08!$M$29&gt;=F7,E7,[1]Sep08!$M$29-D7))</f>
        <v xml:space="preserve"> </v>
      </c>
      <c r="F43" s="1" t="str">
        <f>IF(D43=" "," ",IF(E43&lt;E7," ",[1]Sep08!$M$29-F7))</f>
        <v xml:space="preserve"> </v>
      </c>
      <c r="G43" s="1" t="str">
        <f>IF(D43=" "," ",[1]Sep08!$O$29+[1]Sep08!$T$29)</f>
        <v xml:space="preserve"> </v>
      </c>
      <c r="H43" s="454" t="str">
        <f>IF(D43=" "," ",[1]Sep08!$O$29)</f>
        <v xml:space="preserve"> </v>
      </c>
      <c r="I43" s="454"/>
      <c r="J43" s="463"/>
      <c r="K43" s="4" t="str">
        <f>IF([1]Sep08!$G$29="SSP",[1]Sep08!$H$29," ")</f>
        <v xml:space="preserve"> </v>
      </c>
      <c r="L43" s="4" t="str">
        <f>IF([1]Sep08!$G$29="SMP",[1]Sep08!$H$29," ")</f>
        <v xml:space="preserve"> </v>
      </c>
      <c r="M43" s="459" t="str">
        <f>IF([1]Sep08!$G$29="SPP",[1]Sep08!$H$29," ")</f>
        <v xml:space="preserve"> </v>
      </c>
      <c r="N43" s="454"/>
      <c r="O43" s="4" t="str">
        <f>IF([1]Sep08!$G$29="SAP",[1]Sep08!$H$29," ")</f>
        <v xml:space="preserve"> </v>
      </c>
      <c r="P43" s="463"/>
      <c r="Q43" s="1" t="str">
        <f>IF([1]Sep08!$P$29=0," ",[1]Sep08!$P$29)</f>
        <v xml:space="preserve"> </v>
      </c>
      <c r="R43" s="463"/>
      <c r="S43" s="1" t="str">
        <f>IF([1]Sep08!$M$29&gt;0,[1]Sep08!$M$29," ")</f>
        <v xml:space="preserve"> </v>
      </c>
      <c r="T43" s="1" t="str">
        <f>IF(S43=" "," ",IF([1]Employee!$O$102="W1"," ",IF([1]Employee!$O$102="M1"," ",IF([1]Sep08!$V$29&gt;0,[1]Sep08!$V$29," "))))</f>
        <v xml:space="preserve"> </v>
      </c>
      <c r="U43" s="459" t="str">
        <f>IF(T43=" "," ",IF([1]Employee!$O$102="W1",[1]Sep08!$AK$29,[1]Sep08!$AE$29))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",IF([1]Employee!$O$102="W1"," ",[1]Sep08!$W$29-[1]Sep08!$W$14))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",IF([1]Sep08!$C$29=" "," ",[1]Sep08!$C$29))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IF([1]Employee!$D$106=" "," ",IF([1]Employee!$D$106="m"," ",IF([1]Sep08!$M$44=" "," ",IF([1]Sep08!$M$44&gt;(D7-0.01),D7," "))))</f>
        <v xml:space="preserve"> </v>
      </c>
      <c r="E44" s="1" t="str">
        <f>IF(D44=" "," ",IF([1]Sep08!$M$44&gt;=F7,E7,[1]Sep08!$M$44-D7))</f>
        <v xml:space="preserve"> </v>
      </c>
      <c r="F44" s="1" t="str">
        <f>IF(D44=" "," ",IF(E44&lt;E7," ",[1]Sep08!$M$44-F7))</f>
        <v xml:space="preserve"> </v>
      </c>
      <c r="G44" s="1" t="str">
        <f>IF(D44=" "," ",[1]Sep08!$O$44+[1]Sep08!$T$44)</f>
        <v xml:space="preserve"> </v>
      </c>
      <c r="H44" s="454" t="str">
        <f>IF(D44=" "," ",[1]Sep08!$O$44)</f>
        <v xml:space="preserve"> </v>
      </c>
      <c r="I44" s="454"/>
      <c r="J44" s="463"/>
      <c r="K44" s="4" t="str">
        <f>IF([1]Sep08!$G$44="SSP",[1]Sep08!$H$44," ")</f>
        <v xml:space="preserve"> </v>
      </c>
      <c r="L44" s="4" t="str">
        <f>IF([1]Sep08!$G$44="SMP",[1]Sep08!$H$44," ")</f>
        <v xml:space="preserve"> </v>
      </c>
      <c r="M44" s="459" t="str">
        <f>IF([1]Sep08!$G$44="SPP",[1]Sep08!$H$44," ")</f>
        <v xml:space="preserve"> </v>
      </c>
      <c r="N44" s="454"/>
      <c r="O44" s="4" t="str">
        <f>IF([1]Sep08!$G$44="SAP",[1]Sep08!$H$44," ")</f>
        <v xml:space="preserve"> </v>
      </c>
      <c r="P44" s="463"/>
      <c r="Q44" s="1" t="str">
        <f>IF([1]Sep08!$P$44=0," ",[1]Sep08!$P$44)</f>
        <v xml:space="preserve"> </v>
      </c>
      <c r="R44" s="463"/>
      <c r="S44" s="1" t="str">
        <f>IF([1]Sep08!$M$44&gt;0,[1]Sep08!$M$44," ")</f>
        <v xml:space="preserve"> </v>
      </c>
      <c r="T44" s="1" t="str">
        <f>IF(S44=" "," ",IF([1]Employee!$O$102="W1"," ",IF([1]Employee!$O$102="M1"," ",IF([1]Sep08!$V$44&gt;0,[1]Sep08!$V$44," "))))</f>
        <v xml:space="preserve"> </v>
      </c>
      <c r="U44" s="459" t="str">
        <f>IF(T44=" "," ",IF([1]Employee!$O$102="W1",[1]Sep08!$AK$44,[1]Sep08!$AE$44))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",IF([1]Employee!$O$102="W1"," ",[1]Sep08!$W$44-[1]Sep08!$W$29))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",IF([1]Sep08!$C$44=" "," ",[1]Sep08!$C$44))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IF([1]Employee!$D$106=" "," ",IF([1]Employee!$D$106="m"," ",IF([1]Sep08!$M$59=" "," ",IF([1]Sep08!$M$59&gt;(D7-0.01),D7," "))))</f>
        <v xml:space="preserve"> </v>
      </c>
      <c r="E45" s="1" t="str">
        <f>IF(D45=" "," ",IF([1]Sep08!$M$59&gt;=F7,E7,[1]Sep08!$M$59-D7))</f>
        <v xml:space="preserve"> </v>
      </c>
      <c r="F45" s="1" t="str">
        <f>IF(D45=" "," ",IF(E45&lt;E7," ",[1]Sep08!$M$59-F7))</f>
        <v xml:space="preserve"> </v>
      </c>
      <c r="G45" s="1" t="str">
        <f>IF(D45=" "," ",[1]Sep08!$O$59+[1]Sep08!$T$59)</f>
        <v xml:space="preserve"> </v>
      </c>
      <c r="H45" s="454" t="str">
        <f>IF(D45=" "," ",[1]Sep08!$O$59)</f>
        <v xml:space="preserve"> </v>
      </c>
      <c r="I45" s="454"/>
      <c r="J45" s="463"/>
      <c r="K45" s="4" t="str">
        <f>IF([1]Sep08!$G$59="SSP",[1]Sep08!$H$59," ")</f>
        <v xml:space="preserve"> </v>
      </c>
      <c r="L45" s="4" t="str">
        <f>IF([1]Sep08!$G$59="SMP",[1]Sep08!$H$59," ")</f>
        <v xml:space="preserve"> </v>
      </c>
      <c r="M45" s="459" t="str">
        <f>IF([1]Sep08!$G$59="SPP",[1]Sep08!$H$59," ")</f>
        <v xml:space="preserve"> </v>
      </c>
      <c r="N45" s="454"/>
      <c r="O45" s="4" t="str">
        <f>IF([1]Sep08!$G$59="SAP",[1]Sep08!$H$59," ")</f>
        <v xml:space="preserve"> </v>
      </c>
      <c r="P45" s="463"/>
      <c r="Q45" s="1" t="str">
        <f>IF([1]Sep08!$P$59=0," ",[1]Sep08!$P$59)</f>
        <v xml:space="preserve"> </v>
      </c>
      <c r="R45" s="463"/>
      <c r="S45" s="1" t="str">
        <f>IF([1]Sep08!$M$59&gt;0,[1]Sep08!$M$59," ")</f>
        <v xml:space="preserve"> </v>
      </c>
      <c r="T45" s="1" t="str">
        <f>IF(S45=" "," ",IF([1]Employee!$O$102="W1"," ",IF([1]Employee!$O$102="M1"," ",IF([1]Sep08!$V$59&gt;0,[1]Sep08!$V$59," "))))</f>
        <v xml:space="preserve"> </v>
      </c>
      <c r="U45" s="459" t="str">
        <f>IF(T45=" "," ",IF([1]Employee!$O$102="W1",[1]Sep08!$AK$59,[1]Sep08!$AE$59))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",IF([1]Employee!$O$102="W1"," ",[1]Sep08!$W$59-[1]Sep08!$W$44))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",IF([1]Sep08!$C$59=" "," ",[1]Sep08!$C$59))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IF([1]Employee!$D$106=" "," ",IF([1]Employee!$D$106="m"," ",IF([1]Sep08!$M$74=" "," ",IF([1]Sep08!$M$74&gt;(D7-0.01),D7," "))))</f>
        <v xml:space="preserve"> </v>
      </c>
      <c r="E46" s="1" t="str">
        <f>IF(D46=" "," ",IF([1]Sep08!$M$74&gt;=F7,E7,[1]Sep08!$M$74-D7))</f>
        <v xml:space="preserve"> </v>
      </c>
      <c r="F46" s="1" t="str">
        <f>IF(D46=" "," ",IF(E46&lt;E7," ",[1]Sep08!$M$74-F7))</f>
        <v xml:space="preserve"> </v>
      </c>
      <c r="G46" s="1" t="str">
        <f>IF(D46=" "," ",[1]Sep08!$O$74+[1]Sep08!$T$74)</f>
        <v xml:space="preserve"> </v>
      </c>
      <c r="H46" s="454" t="str">
        <f>IF(D46=" "," ",[1]Sep08!$O$74)</f>
        <v xml:space="preserve"> </v>
      </c>
      <c r="I46" s="454"/>
      <c r="J46" s="463"/>
      <c r="K46" s="4" t="str">
        <f>IF([1]Sep08!$G$74="SSP",[1]Sep08!$H$74," ")</f>
        <v xml:space="preserve"> </v>
      </c>
      <c r="L46" s="4" t="str">
        <f>IF([1]Sep08!$G$74="SMP",[1]Sep08!$H$74," ")</f>
        <v xml:space="preserve"> </v>
      </c>
      <c r="M46" s="459" t="str">
        <f>IF([1]Sep08!$G$74="SPP",[1]Sep08!$H$74," ")</f>
        <v xml:space="preserve"> </v>
      </c>
      <c r="N46" s="454"/>
      <c r="O46" s="4" t="str">
        <f>IF([1]Sep08!$G$74="SAP",[1]Sep08!$H$74," ")</f>
        <v xml:space="preserve"> </v>
      </c>
      <c r="P46" s="463"/>
      <c r="Q46" s="1" t="str">
        <f>IF([1]Sep08!$P$74=0," ",[1]Sep08!$P$74)</f>
        <v xml:space="preserve"> </v>
      </c>
      <c r="R46" s="463"/>
      <c r="S46" s="1" t="str">
        <f>IF([1]Sep08!$M$74&gt;0,[1]Sep08!$M$74," ")</f>
        <v xml:space="preserve"> </v>
      </c>
      <c r="T46" s="1" t="str">
        <f>IF(S46=" "," ",IF([1]Employee!$O$102="W1"," ",IF([1]Employee!$O$102="M1"," ",IF([1]Sep08!$V$74&gt;0,[1]Sep08!$V$74," "))))</f>
        <v xml:space="preserve"> </v>
      </c>
      <c r="U46" s="459" t="str">
        <f>IF(T46=" "," ",IF([1]Employee!$O$102="W1",[1]Sep08!$AK$74,[1]Sep08!$AE$74))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",IF([1]Employee!$O$102="W1"," ",[1]Sep08!$W$74-[1]Sep08!$W$59))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",IF([1]Sep08!$C$74=" "," ",[1]Sep08!$C$74))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IF([1]Employee!$D$106=" "," ",IF([1]Employee!$D$106="w"," ",IF([1]Sep08!$M$89=" "," ",IF([1]Sep08!$M$89&gt;(D8-0.01),D8," "))))</f>
        <v xml:space="preserve"> </v>
      </c>
      <c r="E47" s="62" t="str">
        <f>IF(D47=" "," ",IF([1]Sep08!$M$89&gt;=F8,E8,[1]Sep08!$M$89-D8))</f>
        <v xml:space="preserve"> </v>
      </c>
      <c r="F47" s="62" t="str">
        <f>IF(D47=" "," ",IF(E47&lt;E8," ",[1]Sep08!$M$89-F8))</f>
        <v xml:space="preserve"> </v>
      </c>
      <c r="G47" s="62" t="str">
        <f>IF(D47=" "," ",[1]Sep08!$O$89+[1]Sep08!$T$89)</f>
        <v xml:space="preserve"> </v>
      </c>
      <c r="H47" s="453" t="str">
        <f>IF(D47=" "," ",[1]Sep08!$O$89)</f>
        <v xml:space="preserve"> </v>
      </c>
      <c r="I47" s="453"/>
      <c r="J47" s="463"/>
      <c r="K47" s="62" t="str">
        <f>IF([1]Sep08!$G$89="SSP",[1]Sep08!$H$89," ")</f>
        <v xml:space="preserve"> </v>
      </c>
      <c r="L47" s="62" t="str">
        <f>IF([1]Sep08!$G$89="SMP",[1]Sep08!$H$89," ")</f>
        <v xml:space="preserve"> </v>
      </c>
      <c r="M47" s="453" t="str">
        <f>IF([1]Sep08!$G$89="SPP",[1]Sep08!$H$89," ")</f>
        <v xml:space="preserve"> </v>
      </c>
      <c r="N47" s="453"/>
      <c r="O47" s="62" t="str">
        <f>IF([1]Sep08!$G$89="SAP",[1]Sep08!$H$89," ")</f>
        <v xml:space="preserve"> </v>
      </c>
      <c r="P47" s="463"/>
      <c r="Q47" s="62" t="str">
        <f>IF([1]Sep08!$P$89=0," ",[1]Sep08!$P$89)</f>
        <v xml:space="preserve"> </v>
      </c>
      <c r="R47" s="463"/>
      <c r="S47" s="62" t="str">
        <f>IF([1]Sep08!$M$89&gt;0,[1]Sep08!$M$89," ")</f>
        <v xml:space="preserve"> </v>
      </c>
      <c r="T47" s="62" t="str">
        <f>IF(S47=" "," ",IF([1]Employee!$O$102="W1"," ",IF([1]Employee!$O$102="M1"," ",IF([1]Sep08!$V$89&gt;0,[1]Sep08!$V$89," "))))</f>
        <v xml:space="preserve"> </v>
      </c>
      <c r="U47" s="453" t="str">
        <f>IF(T47=" "," ",IF([1]Employee!$O$102="M1",[1]Sep08!$AK$89,[1]Sep08!$AE$89))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",IF([1]Employee!$O$102="M1"," ",[1]Sep08!$W$89-[1]Aug08!$W$74))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",IF([1]Sep08!$C$89=" "," ",[1]Sep08!$C$89))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IF([1]Employee!$D$106=" "," ",IF([1]Employee!$D$106="m"," ",IF([1]Oct08!$M$14=" "," ",IF([1]Oct08!$M$14&gt;(D7-0.01),D7," "))))</f>
        <v xml:space="preserve"> </v>
      </c>
      <c r="E48" s="1" t="str">
        <f>IF(D48=" "," ",IF([1]Oct08!$M$14&gt;=F7,E7,[1]Oct08!$M$14-D7))</f>
        <v xml:space="preserve"> </v>
      </c>
      <c r="F48" s="1" t="str">
        <f>IF(D48=" "," ",IF(E48&lt;E7," ",[1]Oct08!$M$14-F7))</f>
        <v xml:space="preserve"> </v>
      </c>
      <c r="G48" s="1" t="str">
        <f>IF(D48=" "," ",[1]Oct08!$O$14+[1]Oct08!$T$14)</f>
        <v xml:space="preserve"> </v>
      </c>
      <c r="H48" s="482" t="str">
        <f>IF(D48=" "," ",[1]Oct08!$O$14)</f>
        <v xml:space="preserve"> </v>
      </c>
      <c r="I48" s="482"/>
      <c r="J48" s="463"/>
      <c r="K48" s="4" t="str">
        <f>IF([1]Oct08!$G$14="SSP",[1]Oct08!$H$14," ")</f>
        <v xml:space="preserve"> </v>
      </c>
      <c r="L48" s="4" t="str">
        <f>IF([1]Oct08!$G$14="SMP",[1]Oct08!$H$14," ")</f>
        <v xml:space="preserve"> </v>
      </c>
      <c r="M48" s="710" t="str">
        <f>IF([1]Oct08!$G$14="SPP",[1]Oct08!$H$14," ")</f>
        <v xml:space="preserve"> </v>
      </c>
      <c r="N48" s="710"/>
      <c r="O48" s="4" t="str">
        <f>IF([1]Oct08!$G$14="SAP",[1]Oct08!$H$14," ")</f>
        <v xml:space="preserve"> </v>
      </c>
      <c r="P48" s="463"/>
      <c r="Q48" s="1" t="str">
        <f>IF([1]Oct08!$P$14=0," ",[1]Oct08!$P$14)</f>
        <v xml:space="preserve"> </v>
      </c>
      <c r="R48" s="463"/>
      <c r="S48" s="1" t="str">
        <f>IF([1]Oct08!$M$14&gt;0,[1]Oct08!$M$14," ")</f>
        <v xml:space="preserve"> </v>
      </c>
      <c r="T48" s="1" t="str">
        <f>IF(S48=" "," ",IF([1]Employee!$O$102="W1"," ",IF([1]Employee!$O$102="M1"," ",IF([1]Oct08!$V$14&gt;0,[1]Oct08!$V$14," "))))</f>
        <v xml:space="preserve"> </v>
      </c>
      <c r="U48" s="482" t="str">
        <f>IF(T48=" "," ",IF([1]Employee!$O$102="W1",[1]Oct08!$AK$14,[1]Oct08!$AE$14))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",IF([1]Employee!$O$102="W1"," ",[1]Oct08!$W$14-[1]Sep08!$W$74))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",IF([1]Oct08!$C$14=" "," ",[1]Oct08!$C$14))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IF([1]Employee!$D$106=" "," ",IF([1]Employee!$D$106="m"," ",IF([1]Oct08!$M$29=" "," ",IF([1]Oct08!$M$29&gt;(D7-0.01),D7," "))))</f>
        <v xml:space="preserve"> </v>
      </c>
      <c r="E49" s="1" t="str">
        <f>IF(D49=" "," ",IF([1]Oct08!$M$29&gt;=F7,E7,[1]Oct08!$M$29-D7))</f>
        <v xml:space="preserve"> </v>
      </c>
      <c r="F49" s="1" t="str">
        <f>IF(D49=" "," ",IF(E49&lt;E7," ",[1]Oct08!$M$29-F7))</f>
        <v xml:space="preserve"> </v>
      </c>
      <c r="G49" s="1" t="str">
        <f>IF(D49=" "," ",[1]Oct08!$O$29+[1]Oct08!$T$29)</f>
        <v xml:space="preserve"> </v>
      </c>
      <c r="H49" s="454" t="str">
        <f>IF(D49=" "," ",[1]Oct08!$O$29)</f>
        <v xml:space="preserve"> </v>
      </c>
      <c r="I49" s="454"/>
      <c r="J49" s="463"/>
      <c r="K49" s="4" t="str">
        <f>IF([1]Oct08!$G$29="SSP",[1]Oct08!$H$29," ")</f>
        <v xml:space="preserve"> </v>
      </c>
      <c r="L49" s="4" t="str">
        <f>IF([1]Oct08!$G$29="SMP",[1]Oct08!$H$29," ")</f>
        <v xml:space="preserve"> </v>
      </c>
      <c r="M49" s="459" t="str">
        <f>IF([1]Oct08!$G$29="SPP",[1]Oct08!$H$29," ")</f>
        <v xml:space="preserve"> </v>
      </c>
      <c r="N49" s="454"/>
      <c r="O49" s="4" t="str">
        <f>IF([1]Oct08!$G$29="SAP",[1]Oct08!$H$29," ")</f>
        <v xml:space="preserve"> </v>
      </c>
      <c r="P49" s="463"/>
      <c r="Q49" s="1" t="str">
        <f>IF([1]Oct08!$P$29=0," ",[1]Oct08!$P$29)</f>
        <v xml:space="preserve"> </v>
      </c>
      <c r="R49" s="463"/>
      <c r="S49" s="1" t="str">
        <f>IF([1]Oct08!$M$29&gt;0,[1]Oct08!$M$29," ")</f>
        <v xml:space="preserve"> </v>
      </c>
      <c r="T49" s="1" t="str">
        <f>IF(S49=" "," ",IF([1]Employee!$O$102="W1"," ",IF([1]Employee!$O$102="M1"," ",IF([1]Oct08!$V$29&gt;0,[1]Oct08!$V$29," "))))</f>
        <v xml:space="preserve"> </v>
      </c>
      <c r="U49" s="459" t="str">
        <f>IF(T49=" "," ",IF([1]Employee!$O$102="W1",[1]Oct08!$AK$29,[1]Oct08!$AE$29))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",IF([1]Employee!$O$102="W1"," ",[1]Oct08!$W$29-[1]Oct08!$W$14))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",IF([1]Oct08!$C$29=" "," ",[1]Oct08!$C$29))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IF([1]Employee!$D$106=" "," ",IF([1]Employee!$D$106="m"," ",IF([1]Oct08!$M$44=" "," ",IF([1]Oct08!$M$44&gt;(D7-0.01),D7," "))))</f>
        <v xml:space="preserve"> </v>
      </c>
      <c r="E50" s="1" t="str">
        <f>IF(D50=" "," ",IF([1]Oct08!$M$44&gt;=F7,E7,[1]Oct08!$M$44-D7))</f>
        <v xml:space="preserve"> </v>
      </c>
      <c r="F50" s="1" t="str">
        <f>IF(D50=" "," ",IF(E50&lt;E7," ",[1]Oct08!$M$44-F7))</f>
        <v xml:space="preserve"> </v>
      </c>
      <c r="G50" s="1" t="str">
        <f>IF(D50=" "," ",[1]Oct08!$O$44+[1]Oct08!$T$44)</f>
        <v xml:space="preserve"> </v>
      </c>
      <c r="H50" s="454" t="str">
        <f>IF(D50=" "," ",[1]Oct08!$O$44)</f>
        <v xml:space="preserve"> </v>
      </c>
      <c r="I50" s="454"/>
      <c r="J50" s="463"/>
      <c r="K50" s="4" t="str">
        <f>IF([1]Oct08!$G$44="SSP",[1]Oct08!$H$44," ")</f>
        <v xml:space="preserve"> </v>
      </c>
      <c r="L50" s="4" t="str">
        <f>IF([1]Oct08!$G$44="SMP",[1]Oct08!$H$44," ")</f>
        <v xml:space="preserve"> </v>
      </c>
      <c r="M50" s="459" t="str">
        <f>IF([1]Oct08!$G$44="SPP",[1]Oct08!$H$44," ")</f>
        <v xml:space="preserve"> </v>
      </c>
      <c r="N50" s="454"/>
      <c r="O50" s="4" t="str">
        <f>IF([1]Oct08!$G$44="SAP",[1]Oct08!$H$44," ")</f>
        <v xml:space="preserve"> </v>
      </c>
      <c r="P50" s="463"/>
      <c r="Q50" s="1" t="str">
        <f>IF([1]Oct08!$P$44=0," ",[1]Oct08!$P$44)</f>
        <v xml:space="preserve"> </v>
      </c>
      <c r="R50" s="463"/>
      <c r="S50" s="1" t="str">
        <f>IF([1]Oct08!$M$44&gt;0,[1]Oct08!$M$44," ")</f>
        <v xml:space="preserve"> </v>
      </c>
      <c r="T50" s="1" t="str">
        <f>IF(S50=" "," ",IF([1]Employee!$O$102="W1"," ",IF([1]Employee!$O$102="M1"," ",IF([1]Oct08!$V$44&gt;0,[1]Oct08!$V$44," "))))</f>
        <v xml:space="preserve"> </v>
      </c>
      <c r="U50" s="459" t="str">
        <f>IF(T50=" "," ",IF([1]Employee!$O$102="W1",[1]Oct08!$AK$44,[1]Oct08!$AE$44))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",IF([1]Employee!$O$102="W1"," ",[1]Oct08!$W$44-[1]Oct08!$W$29))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",IF([1]Oct08!$C$44=" "," ",[1]Oct08!$C$44))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IF([1]Employee!$D$106=" "," ",IF([1]Employee!$D$106="m"," ",IF([1]Oct08!$M$59=" "," ",IF([1]Oct08!$M$59&gt;(D7-0.01),D7," "))))</f>
        <v xml:space="preserve"> </v>
      </c>
      <c r="E51" s="1" t="str">
        <f>IF(D51=" "," ",IF([1]Oct08!$M$59&gt;=F7,E7,[1]Oct08!$M$59-D7))</f>
        <v xml:space="preserve"> </v>
      </c>
      <c r="F51" s="1" t="str">
        <f>IF(D51=" "," ",IF(E51&lt;E7," ",[1]Oct08!$M$59-F7))</f>
        <v xml:space="preserve"> </v>
      </c>
      <c r="G51" s="1" t="str">
        <f>IF(D51=" "," ",[1]Oct08!$O$59+[1]Oct08!$T$59)</f>
        <v xml:space="preserve"> </v>
      </c>
      <c r="H51" s="454" t="str">
        <f>IF(D51=" "," ",[1]Oct08!$O$59)</f>
        <v xml:space="preserve"> </v>
      </c>
      <c r="I51" s="454"/>
      <c r="J51" s="463"/>
      <c r="K51" s="4" t="str">
        <f>IF([1]Oct08!$G$59="SSP",[1]Oct08!$H$59," ")</f>
        <v xml:space="preserve"> </v>
      </c>
      <c r="L51" s="4" t="str">
        <f>IF([1]Oct08!$G$59="SMP",[1]Oct08!$H$59," ")</f>
        <v xml:space="preserve"> </v>
      </c>
      <c r="M51" s="459" t="str">
        <f>IF([1]Oct08!$G$59="SPP",[1]Oct08!$H$59," ")</f>
        <v xml:space="preserve"> </v>
      </c>
      <c r="N51" s="454"/>
      <c r="O51" s="4" t="str">
        <f>IF([1]Oct08!$G$59="SAP",[1]Oct08!$H$59," ")</f>
        <v xml:space="preserve"> </v>
      </c>
      <c r="P51" s="463"/>
      <c r="Q51" s="1" t="str">
        <f>IF([1]Oct08!$P$59=0," ",[1]Oct08!$P$59)</f>
        <v xml:space="preserve"> </v>
      </c>
      <c r="R51" s="463"/>
      <c r="S51" s="1" t="str">
        <f>IF([1]Oct08!$M$59&gt;0,[1]Oct08!$M$59," ")</f>
        <v xml:space="preserve"> </v>
      </c>
      <c r="T51" s="1" t="str">
        <f>IF(S51=" "," ",IF([1]Employee!$O$102="W1"," ",IF([1]Employee!$O$102="M1"," ",IF([1]Oct08!$V$59&gt;0,[1]Oct08!$V$59," "))))</f>
        <v xml:space="preserve"> </v>
      </c>
      <c r="U51" s="459" t="str">
        <f>IF(T51=" "," ",IF([1]Employee!$O$102="W1",[1]Oct08!$AK$59,[1]Oct08!$AE$59))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",IF([1]Employee!$O$102="W1"," ",[1]Oct08!$W$59-[1]Oct08!$W$44))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",IF([1]Oct08!$C$59=" "," ",[1]Oct08!$C$59))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IF([1]Employee!$D$106=" "," ",IF([1]Employee!$D$106="w"," ",IF([1]Oct08!$M$74=" "," ",IF([1]Oct08!$M$74&gt;(D8-0.01),D8," "))))</f>
        <v xml:space="preserve"> </v>
      </c>
      <c r="E52" s="62" t="str">
        <f>IF(D52=" "," ",IF([1]Oct08!$M$74&gt;=F8,E8,[1]Oct08!$M$74-D8))</f>
        <v xml:space="preserve"> </v>
      </c>
      <c r="F52" s="62" t="str">
        <f>IF(D52=" "," ",IF(E52&lt;E8," ",[1]Oct08!$M$74-F8))</f>
        <v xml:space="preserve"> </v>
      </c>
      <c r="G52" s="62" t="str">
        <f>IF(D52=" "," ",[1]Oct08!$O$74+[1]Oct08!$T$74)</f>
        <v xml:space="preserve"> </v>
      </c>
      <c r="H52" s="453" t="str">
        <f>IF(D52=" "," ",[1]Oct08!$O$74)</f>
        <v xml:space="preserve"> </v>
      </c>
      <c r="I52" s="453"/>
      <c r="J52" s="463"/>
      <c r="K52" s="62" t="str">
        <f>IF([1]Oct08!$G$74="SSP",[1]Oct08!$H$74," ")</f>
        <v xml:space="preserve"> </v>
      </c>
      <c r="L52" s="62" t="str">
        <f>IF([1]Oct08!$G$74="SMP",[1]Oct08!$H$74," ")</f>
        <v xml:space="preserve"> </v>
      </c>
      <c r="M52" s="453" t="str">
        <f>IF([1]Oct08!$G$74="SPP",[1]Oct08!$H$74," ")</f>
        <v xml:space="preserve"> </v>
      </c>
      <c r="N52" s="453"/>
      <c r="O52" s="62" t="str">
        <f>IF([1]Oct08!$G$74="SAP",[1]Oct08!$H$74," ")</f>
        <v xml:space="preserve"> </v>
      </c>
      <c r="P52" s="463"/>
      <c r="Q52" s="62" t="str">
        <f>IF([1]Oct08!$P$74=0," ",[1]Oct08!$P$74)</f>
        <v xml:space="preserve"> </v>
      </c>
      <c r="R52" s="463"/>
      <c r="S52" s="62" t="str">
        <f>IF([1]Oct08!$M$74&gt;0,[1]Oct08!$M$74," ")</f>
        <v xml:space="preserve"> </v>
      </c>
      <c r="T52" s="62" t="str">
        <f>IF(S52=" "," ",IF([1]Employee!$O$102="W1"," ",IF([1]Employee!$O$102="M1"," ",IF([1]Oct08!$V$74&gt;0,[1]Oct08!$V$74," "))))</f>
        <v xml:space="preserve"> </v>
      </c>
      <c r="U52" s="453" t="str">
        <f>IF(T52=" "," ",IF([1]Employee!$O$102="M1",[1]Oct08!$AK$74,[1]Oct08!$AE$74))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",IF([1]Employee!$O$102="M1"," ",[1]Oct08!$W$74-[1]Sep08!$W$89))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",IF([1]Oct08!$C$74=" "," ",[1]Oct08!$C$74))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IF([1]Employee!$D$106=" "," ",IF([1]Employee!$D$106="m"," ",IF([1]Nov08!$M$14=" "," ",IF([1]Nov08!$M$14&gt;(D7-0.01),D7," "))))</f>
        <v xml:space="preserve"> </v>
      </c>
      <c r="E53" s="1" t="str">
        <f>IF(D53=" "," ",IF([1]Nov08!$M$14&gt;=F7,E7,[1]Nov08!$M$14-D7))</f>
        <v xml:space="preserve"> </v>
      </c>
      <c r="F53" s="1" t="str">
        <f>IF(D53=" "," ",IF(E53&lt;E7," ",[1]Nov08!$M$14-F7))</f>
        <v xml:space="preserve"> </v>
      </c>
      <c r="G53" s="1" t="str">
        <f>IF(D53=" "," ",[1]Nov08!$O$14+[1]Nov08!$T$14)</f>
        <v xml:space="preserve"> </v>
      </c>
      <c r="H53" s="459" t="str">
        <f>IF(D53=" "," ",[1]Nov08!$O$14)</f>
        <v xml:space="preserve"> </v>
      </c>
      <c r="I53" s="459"/>
      <c r="J53" s="463"/>
      <c r="K53" s="1" t="str">
        <f>IF([1]Nov08!$G$14="SSP",[1]Nov08!$H$14," ")</f>
        <v xml:space="preserve"> </v>
      </c>
      <c r="L53" s="1" t="str">
        <f>IF([1]Nov08!$G$14="SMP",[1]Nov08!$H$14," ")</f>
        <v xml:space="preserve"> </v>
      </c>
      <c r="M53" s="710" t="str">
        <f>IF([1]Nov08!$G$14="SPP",[1]Nov08!$H$14," ")</f>
        <v xml:space="preserve"> </v>
      </c>
      <c r="N53" s="710"/>
      <c r="O53" s="1" t="str">
        <f>IF([1]Nov08!$G$14="SAP",[1]Nov08!$H$14," ")</f>
        <v xml:space="preserve"> </v>
      </c>
      <c r="P53" s="463"/>
      <c r="Q53" s="1" t="str">
        <f>IF([1]Nov08!$P$14=0," ",[1]Nov08!$P$14)</f>
        <v xml:space="preserve"> </v>
      </c>
      <c r="R53" s="463"/>
      <c r="S53" s="1" t="str">
        <f>IF([1]Nov08!$M$14&gt;0,[1]Nov08!$M$14," ")</f>
        <v xml:space="preserve"> </v>
      </c>
      <c r="T53" s="1" t="str">
        <f>IF(S53=" "," ",IF([1]Employee!$O$102="W1"," ",IF([1]Employee!$O$102="M1"," ",IF([1]Nov08!$V$14&gt;0,[1]Nov08!$V$14," "))))</f>
        <v xml:space="preserve"> </v>
      </c>
      <c r="U53" s="459" t="str">
        <f>IF(T53=" "," ",IF([1]Employee!$O$102="W1",[1]Nov08!$AK$14,[1]Nov08!$AE$14))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",IF([1]Employee!$O$102="W1"," ",[1]Nov08!$W$14-[1]Oct08!$W$59))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",IF([1]Nov08!$C$14=" "," ",[1]Nov08!$C$14))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IF([1]Employee!$D$106=" "," ",IF([1]Employee!$D$106="m"," ",IF([1]Nov08!$M$29=" "," ",IF([1]Nov08!$M$29&gt;(D7-0.01),D7," "))))</f>
        <v xml:space="preserve"> </v>
      </c>
      <c r="E54" s="1" t="str">
        <f>IF(D54=" "," ",IF([1]Nov08!$M$29&gt;=F7,E7,[1]Nov08!$M$29-D7))</f>
        <v xml:space="preserve"> </v>
      </c>
      <c r="F54" s="1" t="str">
        <f>IF(D54=" "," ",IF(E54&lt;E7," ",[1]Nov08!$M$29-F7))</f>
        <v xml:space="preserve"> </v>
      </c>
      <c r="G54" s="1" t="str">
        <f>IF(D54=" "," ",[1]Nov08!$O$29+[1]Nov08!$T$29)</f>
        <v xml:space="preserve"> </v>
      </c>
      <c r="H54" s="454" t="str">
        <f>IF(D54=" "," ",[1]Nov08!$O$29)</f>
        <v xml:space="preserve"> </v>
      </c>
      <c r="I54" s="454"/>
      <c r="J54" s="463"/>
      <c r="K54" s="4" t="str">
        <f>IF([1]Nov08!$G$29="SSP",[1]Nov08!$H$29," ")</f>
        <v xml:space="preserve"> </v>
      </c>
      <c r="L54" s="4" t="str">
        <f>IF([1]Nov08!$G$29="SMP",[1]Nov08!$H$29," ")</f>
        <v xml:space="preserve"> </v>
      </c>
      <c r="M54" s="459" t="str">
        <f>IF([1]Nov08!$G$29="SPP",[1]Nov08!$H$29," ")</f>
        <v xml:space="preserve"> </v>
      </c>
      <c r="N54" s="454"/>
      <c r="O54" s="4" t="str">
        <f>IF([1]Nov08!$G$29="SAP",[1]Nov08!$H$29," ")</f>
        <v xml:space="preserve"> </v>
      </c>
      <c r="P54" s="463"/>
      <c r="Q54" s="1" t="str">
        <f>IF([1]Nov08!$P$29=0," ",[1]Nov08!$P$29)</f>
        <v xml:space="preserve"> </v>
      </c>
      <c r="R54" s="463"/>
      <c r="S54" s="1" t="str">
        <f>IF([1]Nov08!$M$29&gt;0,[1]Nov08!$M$29," ")</f>
        <v xml:space="preserve"> </v>
      </c>
      <c r="T54" s="1" t="str">
        <f>IF(S54=" "," ",IF([1]Employee!$O$102="W1"," ",IF([1]Employee!$O$102="M1"," ",IF([1]Nov08!$V$29&gt;0,[1]Nov08!$V$29," "))))</f>
        <v xml:space="preserve"> </v>
      </c>
      <c r="U54" s="459" t="str">
        <f>IF(T54=" "," ",IF([1]Employee!$O$102="W1",[1]Nov08!$AK$29,[1]Nov08!$AE$29))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",IF([1]Employee!$O$102="W1"," ",[1]Nov08!$W$29-[1]Nov08!$W$14))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",IF([1]Nov08!$C$29=" "," ",[1]Nov08!$C$29))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IF([1]Employee!$D$106=" "," ",IF([1]Employee!$D$106="m"," ",IF([1]Nov08!$M$44=" "," ",IF([1]Nov08!$M$44&gt;(D7-0.01),D7," "))))</f>
        <v xml:space="preserve"> </v>
      </c>
      <c r="E55" s="1" t="str">
        <f>IF(D55=" "," ",IF([1]Nov08!$M$44&gt;=F7,E7,[1]Nov08!$M$44-D7))</f>
        <v xml:space="preserve"> </v>
      </c>
      <c r="F55" s="1" t="str">
        <f>IF(D55=" "," ",IF(E55&lt;E7," ",[1]Nov08!$M$44-F7))</f>
        <v xml:space="preserve"> </v>
      </c>
      <c r="G55" s="1" t="str">
        <f>IF(D55=" "," ",[1]Nov08!$O$44+[1]Nov08!$T$44)</f>
        <v xml:space="preserve"> </v>
      </c>
      <c r="H55" s="454" t="str">
        <f>IF(D55=" "," ",[1]Nov08!$O$44)</f>
        <v xml:space="preserve"> </v>
      </c>
      <c r="I55" s="454"/>
      <c r="J55" s="463"/>
      <c r="K55" s="4" t="str">
        <f>IF([1]Nov08!$G$44="SSP",[1]Nov08!$H$44," ")</f>
        <v xml:space="preserve"> </v>
      </c>
      <c r="L55" s="4" t="str">
        <f>IF([1]Nov08!$G$44="SMP",[1]Nov08!$H$44," ")</f>
        <v xml:space="preserve"> </v>
      </c>
      <c r="M55" s="459" t="str">
        <f>IF([1]Nov08!$G$44="SPP",[1]Nov08!$H$44," ")</f>
        <v xml:space="preserve"> </v>
      </c>
      <c r="N55" s="454"/>
      <c r="O55" s="4" t="str">
        <f>IF([1]Nov08!$G$44="SAP",[1]Nov08!$H$44," ")</f>
        <v xml:space="preserve"> </v>
      </c>
      <c r="P55" s="463"/>
      <c r="Q55" s="1" t="str">
        <f>IF([1]Nov08!$P$44=0," ",[1]Nov08!$P$44)</f>
        <v xml:space="preserve"> </v>
      </c>
      <c r="R55" s="463"/>
      <c r="S55" s="1" t="str">
        <f>IF([1]Nov08!$M$44&gt;0,[1]Nov08!$M$44," ")</f>
        <v xml:space="preserve"> </v>
      </c>
      <c r="T55" s="1" t="str">
        <f>IF(S55=" "," ",IF([1]Employee!$O$102="W1"," ",IF([1]Employee!$O$102="M1"," ",IF([1]Nov08!$V$44&gt;0,[1]Nov08!$V$44," "))))</f>
        <v xml:space="preserve"> </v>
      </c>
      <c r="U55" s="459" t="str">
        <f>IF(T55=" "," ",IF([1]Employee!$O$102="W1",[1]Nov08!$AK$44,[1]Nov08!$AE$44))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",IF([1]Employee!$O$102="W1"," ",[1]Nov08!$W$44-[1]Nov08!$W$29))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",IF([1]Nov08!$C$44=" "," ",[1]Nov08!$C$44))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IF([1]Employee!$D$106=" "," ",IF([1]Employee!$D$106="m"," ",IF([1]Nov08!$M$59=" "," ",IF([1]Nov08!$M$59&gt;(D7-0.01),D7," "))))</f>
        <v xml:space="preserve"> </v>
      </c>
      <c r="E56" s="1" t="str">
        <f>IF(D56=" "," ",IF([1]Nov08!$M$59&gt;=F7,E7,[1]Nov08!$M$59-D7))</f>
        <v xml:space="preserve"> </v>
      </c>
      <c r="F56" s="1" t="str">
        <f>IF(D56=" "," ",IF(E56&lt;E7," ",[1]Nov08!$M$59-F7))</f>
        <v xml:space="preserve"> </v>
      </c>
      <c r="G56" s="1" t="str">
        <f>IF(D56=" "," ",[1]Nov08!$O$59+[1]Nov08!$T$59)</f>
        <v xml:space="preserve"> </v>
      </c>
      <c r="H56" s="454" t="str">
        <f>IF(D56=" "," ",[1]Nov08!$O$59)</f>
        <v xml:space="preserve"> </v>
      </c>
      <c r="I56" s="454"/>
      <c r="J56" s="463"/>
      <c r="K56" s="4" t="str">
        <f>IF([1]Nov08!$G$59="SSP",[1]Nov08!$H$59," ")</f>
        <v xml:space="preserve"> </v>
      </c>
      <c r="L56" s="4" t="str">
        <f>IF([1]Nov08!$G$59="SMP",[1]Nov08!$H$59," ")</f>
        <v xml:space="preserve"> </v>
      </c>
      <c r="M56" s="459" t="str">
        <f>IF([1]Nov08!$G$59="SPP",[1]Nov08!$H$59," ")</f>
        <v xml:space="preserve"> </v>
      </c>
      <c r="N56" s="454"/>
      <c r="O56" s="4" t="str">
        <f>IF([1]Nov08!$G$59="SAP",[1]Nov08!$H$59," ")</f>
        <v xml:space="preserve"> </v>
      </c>
      <c r="P56" s="463"/>
      <c r="Q56" s="1" t="str">
        <f>IF([1]Nov08!$P$59=0," ",[1]Nov08!$P$59)</f>
        <v xml:space="preserve"> </v>
      </c>
      <c r="R56" s="463"/>
      <c r="S56" s="1" t="str">
        <f>IF([1]Nov08!$M$59&gt;0,[1]Nov08!$M$59," ")</f>
        <v xml:space="preserve"> </v>
      </c>
      <c r="T56" s="1" t="str">
        <f>IF(S56=" "," ",IF([1]Employee!$O$102="W1"," ",IF([1]Employee!$O$102="M1"," ",IF([1]Nov08!$V$59&gt;0,[1]Nov08!$V$59," "))))</f>
        <v xml:space="preserve"> </v>
      </c>
      <c r="U56" s="459" t="str">
        <f>IF(T56=" "," ",IF([1]Employee!$O$102="W1",[1]Nov08!$AK$59,[1]Nov08!$AE$59))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",IF([1]Employee!$O$102="W1"," ",[1]Nov08!$W$59-[1]Nov08!$W$44))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",IF([1]Nov08!$C$59=" "," ",[1]Nov08!$C$59))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IF([1]Employee!$D$106=" "," ",IF([1]Employee!$D$106="w"," ",IF([1]Nov08!$M$74=" "," ",IF([1]Nov08!$M$74&gt;(D8-0.01),D8," "))))</f>
        <v xml:space="preserve"> </v>
      </c>
      <c r="E57" s="62" t="str">
        <f>IF(D57=" "," ",IF([1]Nov08!$M$74&gt;=F8,E8,[1]Nov08!$M$74-D8))</f>
        <v xml:space="preserve"> </v>
      </c>
      <c r="F57" s="62" t="str">
        <f>IF(D57=" "," ",IF(E57&lt;E8," ",[1]Nov08!$M$74-F8))</f>
        <v xml:space="preserve"> </v>
      </c>
      <c r="G57" s="62" t="str">
        <f>IF(D57=" "," ",[1]Nov08!$O$74+[1]Nov08!$T$74)</f>
        <v xml:space="preserve"> </v>
      </c>
      <c r="H57" s="453" t="str">
        <f>IF(D57=" "," ",[1]Nov08!$O$74)</f>
        <v xml:space="preserve"> </v>
      </c>
      <c r="I57" s="453"/>
      <c r="J57" s="463"/>
      <c r="K57" s="62" t="str">
        <f>IF([1]Nov08!$G$74="SSP",[1]Nov08!$H$74," ")</f>
        <v xml:space="preserve"> </v>
      </c>
      <c r="L57" s="62" t="str">
        <f>IF([1]Nov08!$G$74="SMP",[1]Nov08!$H$74," ")</f>
        <v xml:space="preserve"> </v>
      </c>
      <c r="M57" s="453" t="str">
        <f>IF([1]Nov08!$G$74="SPP",[1]Nov08!$H$74," ")</f>
        <v xml:space="preserve"> </v>
      </c>
      <c r="N57" s="453"/>
      <c r="O57" s="62" t="str">
        <f>IF([1]Nov08!$G$74="SAP",[1]Nov08!$H$74," ")</f>
        <v xml:space="preserve"> </v>
      </c>
      <c r="P57" s="463"/>
      <c r="Q57" s="62" t="str">
        <f>IF([1]Nov08!$P$74=0," ",[1]Nov08!$P$74)</f>
        <v xml:space="preserve"> </v>
      </c>
      <c r="R57" s="463"/>
      <c r="S57" s="62" t="str">
        <f>IF([1]Nov08!$M$74&gt;0,[1]Nov08!$M$74," ")</f>
        <v xml:space="preserve"> </v>
      </c>
      <c r="T57" s="62" t="str">
        <f>IF(S57=" "," ",IF([1]Employee!$O$102="W1"," ",IF([1]Employee!$O$102="M1"," ",IF([1]Nov08!$V$74&gt;0,[1]Nov08!$V$74," "))))</f>
        <v xml:space="preserve"> </v>
      </c>
      <c r="U57" s="453" t="str">
        <f>IF(T57=" "," ",IF([1]Employee!$O$102="M1",[1]Nov08!$AK$74,[1]Nov08!$AE$74))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",IF([1]Employee!$O$102="M1"," ",[1]Nov08!$W$74-[1]Oct08!$W$74))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",IF([1]Nov08!$C$74=" "," ",[1]Nov08!$C$74))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4" t="str">
        <f>IF([1]Employee!$D$106=" "," ",IF([1]Employee!$D$106="m"," ",IF([1]Dec08!$M$14=" "," ",IF([1]Dec08!$M$14&gt;(D7-0.01),D7," "))))</f>
        <v xml:space="preserve"> </v>
      </c>
      <c r="E58" s="4" t="str">
        <f>IF(D58=" "," ",IF([1]Dec08!$M$14&gt;=F7,E7,[1]Dec08!$M$14-D7))</f>
        <v xml:space="preserve"> </v>
      </c>
      <c r="F58" s="4" t="str">
        <f>IF(D58=" "," ",IF(E58&lt;E7," ",[1]Dec08!$M$14-F7))</f>
        <v xml:space="preserve"> </v>
      </c>
      <c r="G58" s="4" t="str">
        <f>IF(D58=" "," ",[1]Dec08!$O$14+[1]Dec08!$T$14)</f>
        <v xml:space="preserve"> </v>
      </c>
      <c r="H58" s="459" t="str">
        <f>IF(D58=" "," ",[1]Dec08!$O$14)</f>
        <v xml:space="preserve"> </v>
      </c>
      <c r="I58" s="459"/>
      <c r="J58" s="463"/>
      <c r="K58" s="1" t="str">
        <f>IF([1]Dec08!$G$14="SSP",[1]Dec08!$H$14," ")</f>
        <v xml:space="preserve"> </v>
      </c>
      <c r="L58" s="1" t="str">
        <f>IF([1]Dec08!$G$14="SMP",[1]Dec08!$H$14," ")</f>
        <v xml:space="preserve"> </v>
      </c>
      <c r="M58" s="710" t="str">
        <f>IF([1]Dec08!$G$14="SPP",[1]Dec08!$H$14," ")</f>
        <v xml:space="preserve"> </v>
      </c>
      <c r="N58" s="710"/>
      <c r="O58" s="1" t="str">
        <f>IF([1]Dec08!$G$14="SAP",[1]Dec08!$H$14," ")</f>
        <v xml:space="preserve"> </v>
      </c>
      <c r="P58" s="463"/>
      <c r="Q58" s="1" t="str">
        <f>IF([1]Dec08!$P$14=0," ",[1]Dec08!$P$14)</f>
        <v xml:space="preserve"> </v>
      </c>
      <c r="R58" s="463"/>
      <c r="S58" s="1" t="str">
        <f>IF([1]Dec08!$M$14&gt;0,[1]Dec08!$M$14," ")</f>
        <v xml:space="preserve"> </v>
      </c>
      <c r="T58" s="1" t="str">
        <f>IF(S58=" "," ",IF([1]Employee!$O$102="W1"," ",IF([1]Employee!$O$102="M1"," ",IF([1]Dec08!$V$14&gt;0,[1]Dec08!$V$14," "))))</f>
        <v xml:space="preserve"> </v>
      </c>
      <c r="U58" s="459" t="str">
        <f>IF(T58=" "," ",IF([1]Employee!$O$102="W1",[1]Dec08!$AK$14,[1]Dec08!$AE$14))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",IF([1]Employee!$O$102="W1"," ",[1]Dec08!$W$14-[1]Nov08!$W$59))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",IF([1]Dec08!$C$14=" "," ",[1]Dec08!$C$14))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IF([1]Employee!$D$106=" "," ",IF([1]Employee!$D$106="m"," ",IF([1]Dec08!$M$29=" "," ",IF([1]Dec08!$M$29&gt;(D7-0.01),D7," "))))</f>
        <v xml:space="preserve"> </v>
      </c>
      <c r="E59" s="1" t="str">
        <f>IF(D59=" "," ",IF([1]Dec08!$M$29&gt;=F7,E7,[1]Dec08!$M$29-D7))</f>
        <v xml:space="preserve"> </v>
      </c>
      <c r="F59" s="1" t="str">
        <f>IF(D59=" "," ",IF(E59&lt;E7," ",[1]Dec08!$M$29-F7))</f>
        <v xml:space="preserve"> </v>
      </c>
      <c r="G59" s="1" t="str">
        <f>IF(D59=" "," ",[1]Dec08!$O$29+[1]Dec08!$T$29)</f>
        <v xml:space="preserve"> </v>
      </c>
      <c r="H59" s="454" t="str">
        <f>IF(D59=" "," ",[1]Dec08!$O$29)</f>
        <v xml:space="preserve"> </v>
      </c>
      <c r="I59" s="454"/>
      <c r="J59" s="463"/>
      <c r="K59" s="4" t="str">
        <f>IF([1]Dec08!$G$29="SSP",[1]Dec08!$H$29," ")</f>
        <v xml:space="preserve"> </v>
      </c>
      <c r="L59" s="4" t="str">
        <f>IF([1]Dec08!$G$29="SMP",[1]Dec08!$H$29," ")</f>
        <v xml:space="preserve"> </v>
      </c>
      <c r="M59" s="459" t="str">
        <f>IF([1]Dec08!$G$29="SPP",[1]Dec08!$H$29," ")</f>
        <v xml:space="preserve"> </v>
      </c>
      <c r="N59" s="454"/>
      <c r="O59" s="4" t="str">
        <f>IF([1]Dec08!$G$29="SAP",[1]Dec08!$H$29," ")</f>
        <v xml:space="preserve"> </v>
      </c>
      <c r="P59" s="463"/>
      <c r="Q59" s="1" t="str">
        <f>IF([1]Dec08!$P$29=0," ",[1]Dec08!$P$29)</f>
        <v xml:space="preserve"> </v>
      </c>
      <c r="R59" s="463"/>
      <c r="S59" s="1" t="str">
        <f>IF([1]Dec08!$M$29&gt;0,[1]Dec08!$M$29," ")</f>
        <v xml:space="preserve"> </v>
      </c>
      <c r="T59" s="1" t="str">
        <f>IF(S59=" "," ",IF([1]Employee!$O$102="W1"," ",IF([1]Employee!$O$102="M1"," ",IF([1]Dec08!$V$29&gt;0,[1]Dec08!$V$29," "))))</f>
        <v xml:space="preserve"> </v>
      </c>
      <c r="U59" s="459" t="str">
        <f>IF(T59=" "," ",IF([1]Employee!$O$102="W1",[1]Dec08!$AK$29,[1]Dec08!$AE$29))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",IF([1]Employee!$O$102="W1"," ",[1]Dec08!$W$29-[1]Dec08!$W$14))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",IF([1]Dec08!$C$29=" "," ",[1]Dec08!$C$29))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IF([1]Employee!$D$106=" "," ",IF([1]Employee!$D$106="m"," ",IF([1]Dec08!$M$44=" "," ",IF([1]Dec08!$M$44&gt;(D7-0.01),D7," "))))</f>
        <v xml:space="preserve"> </v>
      </c>
      <c r="E60" s="1" t="str">
        <f>IF(D60=" "," ",IF([1]Dec08!$M$44&gt;=F7,E7,[1]Dec08!$M$44-D7))</f>
        <v xml:space="preserve"> </v>
      </c>
      <c r="F60" s="1" t="str">
        <f>IF(D60=" "," ",IF(E60&lt;E7," ",[1]Dec08!$M$44-F7))</f>
        <v xml:space="preserve"> </v>
      </c>
      <c r="G60" s="1" t="str">
        <f>IF(D60=" "," ",[1]Dec08!$O$44+[1]Dec08!$T$44)</f>
        <v xml:space="preserve"> </v>
      </c>
      <c r="H60" s="454" t="str">
        <f>IF(D60=" "," ",[1]Dec08!$O$44)</f>
        <v xml:space="preserve"> </v>
      </c>
      <c r="I60" s="454"/>
      <c r="J60" s="463"/>
      <c r="K60" s="4" t="str">
        <f>IF([1]Dec08!$G$44="SSP",[1]Dec08!$H$44," ")</f>
        <v xml:space="preserve"> </v>
      </c>
      <c r="L60" s="4" t="str">
        <f>IF([1]Dec08!$G$44="SMP",[1]Dec08!$H$44," ")</f>
        <v xml:space="preserve"> </v>
      </c>
      <c r="M60" s="459" t="str">
        <f>IF([1]Dec08!$G$44="SPP",[1]Dec08!$H$44," ")</f>
        <v xml:space="preserve"> </v>
      </c>
      <c r="N60" s="454"/>
      <c r="O60" s="4" t="str">
        <f>IF([1]Dec08!$G$44="SAP",[1]Dec08!$H$44," ")</f>
        <v xml:space="preserve"> </v>
      </c>
      <c r="P60" s="463"/>
      <c r="Q60" s="1" t="str">
        <f>IF([1]Dec08!$P$44=0," ",[1]Dec08!$P$44)</f>
        <v xml:space="preserve"> </v>
      </c>
      <c r="R60" s="463"/>
      <c r="S60" s="1" t="str">
        <f>IF([1]Dec08!$M$44&gt;0,[1]Dec08!$M$44," ")</f>
        <v xml:space="preserve"> </v>
      </c>
      <c r="T60" s="1" t="str">
        <f>IF(S60=" "," ",IF([1]Employee!$O$102="W1"," ",IF([1]Employee!$O$102="M1"," ",IF([1]Dec08!$V$44&gt;0,[1]Dec08!$V$44," "))))</f>
        <v xml:space="preserve"> </v>
      </c>
      <c r="U60" s="459" t="str">
        <f>IF(T60=" "," ",IF([1]Employee!$O$102="W1",[1]Dec08!$AK$44,[1]Dec08!$AE$44))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",IF([1]Employee!$O$102="W1"," ",[1]Dec08!$W$44-[1]Dec08!$W$29))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",IF([1]Dec08!$C$44=" "," ",[1]Dec08!$C$44))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IF([1]Employee!$D$106=" "," ",IF([1]Employee!$D$106="m"," ",IF([1]Dec08!$M$59=" "," ",IF([1]Dec08!$M$59&gt;(D7-0.01),D7," "))))</f>
        <v xml:space="preserve"> </v>
      </c>
      <c r="E61" s="1" t="str">
        <f>IF(D61=" "," ",IF([1]Dec08!$M$59&gt;=F7,E7,[1]Dec08!$M$59-D7))</f>
        <v xml:space="preserve"> </v>
      </c>
      <c r="F61" s="1" t="str">
        <f>IF(D61=" "," ",IF(E61&lt;E7," ",[1]Dec08!$M$59-F7))</f>
        <v xml:space="preserve"> </v>
      </c>
      <c r="G61" s="1" t="str">
        <f>IF(D61=" "," ",[1]Dec08!$O$59+[1]Dec08!$T$59)</f>
        <v xml:space="preserve"> </v>
      </c>
      <c r="H61" s="454" t="str">
        <f>IF(D61=" "," ",[1]Dec08!$O$59)</f>
        <v xml:space="preserve"> </v>
      </c>
      <c r="I61" s="454"/>
      <c r="J61" s="463"/>
      <c r="K61" s="4" t="str">
        <f>IF([1]Dec08!$G$59="SSP",[1]Dec08!$H$59," ")</f>
        <v xml:space="preserve"> </v>
      </c>
      <c r="L61" s="4" t="str">
        <f>IF([1]Dec08!$G$59="SMP",[1]Dec08!$H$59," ")</f>
        <v xml:space="preserve"> </v>
      </c>
      <c r="M61" s="459" t="str">
        <f>IF([1]Dec08!$G$59="SPP",[1]Dec08!$H$59," ")</f>
        <v xml:space="preserve"> </v>
      </c>
      <c r="N61" s="454"/>
      <c r="O61" s="4" t="str">
        <f>IF([1]Dec08!$G$59="SAP",[1]Dec08!$H$59," ")</f>
        <v xml:space="preserve"> </v>
      </c>
      <c r="P61" s="463"/>
      <c r="Q61" s="1" t="str">
        <f>IF([1]Dec08!$P$59=0," ",[1]Dec08!$P$59)</f>
        <v xml:space="preserve"> </v>
      </c>
      <c r="R61" s="463"/>
      <c r="S61" s="1" t="str">
        <f>IF([1]Dec08!$M$59&gt;0,[1]Dec08!$M$59," ")</f>
        <v xml:space="preserve"> </v>
      </c>
      <c r="T61" s="1" t="str">
        <f>IF(S61=" "," ",IF([1]Employee!$O$102="W1"," ",IF([1]Employee!$O$102="M1"," ",IF([1]Dec08!$V$59&gt;0,[1]Dec08!$V$59," "))))</f>
        <v xml:space="preserve"> </v>
      </c>
      <c r="U61" s="459" t="str">
        <f>IF(T61=" "," ",IF([1]Employee!$O$102="W1",[1]Dec08!$AK$59,[1]Dec08!$AE$59))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",IF([1]Employee!$O$102="W1"," ",[1]Dec08!$W$59-[1]Dec08!$W$44))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",IF([1]Dec08!$C$59=" "," ",[1]Dec08!$C$59))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IF([1]Employee!$D$106=" "," ",IF([1]Employee!$D$106="m"," ",IF([1]Dec08!$M$74=" "," ",IF([1]Dec08!$M$74&gt;(D7-0.01),D7," "))))</f>
        <v xml:space="preserve"> </v>
      </c>
      <c r="E62" s="1" t="str">
        <f>IF(D62=" "," ",IF([1]Dec08!$M$74&gt;=F7,E7,[1]Dec08!$M$74-D7))</f>
        <v xml:space="preserve"> </v>
      </c>
      <c r="F62" s="1" t="str">
        <f>IF(D62=" "," ",IF(E62&lt;E7," ",[1]Dec08!$M$74-F7))</f>
        <v xml:space="preserve"> </v>
      </c>
      <c r="G62" s="1" t="str">
        <f>IF(D62=" "," ",[1]Dec08!$O$74+[1]Dec08!$T$74)</f>
        <v xml:space="preserve"> </v>
      </c>
      <c r="H62" s="454" t="str">
        <f>IF(D62=" "," ",[1]Dec08!$O$74)</f>
        <v xml:space="preserve"> </v>
      </c>
      <c r="I62" s="454"/>
      <c r="J62" s="463"/>
      <c r="K62" s="4" t="str">
        <f>IF([1]Dec08!$G$74="SSP",[1]Dec08!$H$74," ")</f>
        <v xml:space="preserve"> </v>
      </c>
      <c r="L62" s="4" t="str">
        <f>IF([1]Dec08!$G$74="SMP",[1]Dec08!$H$74," ")</f>
        <v xml:space="preserve"> </v>
      </c>
      <c r="M62" s="459" t="str">
        <f>IF([1]Dec08!$G$74="SPP",[1]Dec08!$H$74," ")</f>
        <v xml:space="preserve"> </v>
      </c>
      <c r="N62" s="454"/>
      <c r="O62" s="4" t="str">
        <f>IF([1]Dec08!$G$74="SAP",[1]Dec08!$H$74," ")</f>
        <v xml:space="preserve"> </v>
      </c>
      <c r="P62" s="463"/>
      <c r="Q62" s="1" t="str">
        <f>IF([1]Dec08!$P$74=0," ",[1]Dec08!$P$74)</f>
        <v xml:space="preserve"> </v>
      </c>
      <c r="R62" s="463"/>
      <c r="S62" s="1" t="str">
        <f>IF([1]Dec08!$M$74&gt;0,[1]Dec08!$M$74," ")</f>
        <v xml:space="preserve"> </v>
      </c>
      <c r="T62" s="1" t="str">
        <f>IF(S62=" "," ",IF([1]Employee!$O$102="W1"," ",IF([1]Employee!$O$102="M1"," ",IF([1]Dec08!$V$74&gt;0,[1]Dec08!$V$74," "))))</f>
        <v xml:space="preserve"> </v>
      </c>
      <c r="U62" s="459" t="str">
        <f>IF(T62=" "," ",IF([1]Employee!$O$102="W1",[1]Dec08!$AK$74,[1]Dec08!$AE$74))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",IF([1]Employee!$O$102="W1"," ",[1]Dec08!$W$74-[1]Dec08!$W$59))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",IF([1]Dec08!$C$74=" "," ",[1]Dec08!$C$74))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IF([1]Employee!$D$106=" "," ",IF([1]Employee!$D$106="w"," ",IF([1]Dec08!$M$89=" "," ",IF([1]Dec08!$M$89&gt;(D8-0.01),D8," "))))</f>
        <v xml:space="preserve"> </v>
      </c>
      <c r="E63" s="62" t="str">
        <f>IF(D63=" "," ",IF([1]Dec08!$M$89&gt;=F8,E8,[1]Dec08!$M$89-D8))</f>
        <v xml:space="preserve"> </v>
      </c>
      <c r="F63" s="62" t="str">
        <f>IF(D63=" "," ",IF(E63&lt;E8," ",[1]Dec08!$M$89-F8))</f>
        <v xml:space="preserve"> </v>
      </c>
      <c r="G63" s="62" t="str">
        <f>IF(D63=" "," ",[1]Dec08!$O$89+[1]Dec08!$T$89)</f>
        <v xml:space="preserve"> </v>
      </c>
      <c r="H63" s="453" t="str">
        <f>IF(D63=" "," ",[1]Dec08!$O$89)</f>
        <v xml:space="preserve"> </v>
      </c>
      <c r="I63" s="453"/>
      <c r="J63" s="463"/>
      <c r="K63" s="62" t="str">
        <f>IF([1]Dec08!$G$89="SSP",[1]Dec08!$H$89," ")</f>
        <v xml:space="preserve"> </v>
      </c>
      <c r="L63" s="62" t="str">
        <f>IF([1]Dec08!$G$89="SMP",[1]Dec08!$H$89," ")</f>
        <v xml:space="preserve"> </v>
      </c>
      <c r="M63" s="453" t="str">
        <f>IF([1]Dec08!$G$89="SPP",[1]Dec08!$H$89," ")</f>
        <v xml:space="preserve"> </v>
      </c>
      <c r="N63" s="453"/>
      <c r="O63" s="62" t="str">
        <f>IF([1]Dec08!$G$89="SAP",[1]Dec08!$H$89," ")</f>
        <v xml:space="preserve"> </v>
      </c>
      <c r="P63" s="463"/>
      <c r="Q63" s="62" t="str">
        <f>IF([1]Dec08!$P$89=0," ",[1]Dec08!$P$89)</f>
        <v xml:space="preserve"> </v>
      </c>
      <c r="R63" s="463"/>
      <c r="S63" s="62" t="str">
        <f>IF([1]Dec08!$M$89&gt;0,[1]Dec08!$M$89," ")</f>
        <v xml:space="preserve"> </v>
      </c>
      <c r="T63" s="62" t="str">
        <f>IF(S63=" "," ",IF([1]Employee!$O$102="W1"," ",IF([1]Employee!$O$102="M1"," ",IF([1]Dec08!$V$89&gt;0,[1]Dec08!$V$89," "))))</f>
        <v xml:space="preserve"> </v>
      </c>
      <c r="U63" s="453" t="str">
        <f>IF(T63=" "," ",IF([1]Employee!$O$102="M1",[1]Dec08!$AK$89,[1]Dec08!$AE$89))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",IF([1]Employee!$O$102="M1"," ",[1]Dec08!$W$89-[1]Nov08!$W$74))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",IF([1]Dec08!$C$89=" "," ",[1]Dec08!$C$89))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IF([1]Employee!$D$106=" "," ",IF([1]Employee!$D$106="m"," ",IF([1]Jan09!$M$14=" "," ",IF([1]Jan09!$M$14&gt;(D7-0.01),D7," "))))</f>
        <v xml:space="preserve"> </v>
      </c>
      <c r="E64" s="1" t="str">
        <f>IF(D64=" "," ",IF([1]Jan09!$M$14&gt;=F7,E7,[1]Jan09!$M$14-D7))</f>
        <v xml:space="preserve"> </v>
      </c>
      <c r="F64" s="1" t="str">
        <f>IF(D64=" "," ",IF(E64&lt;E7," ",[1]Jan09!$M$14-F7))</f>
        <v xml:space="preserve"> </v>
      </c>
      <c r="G64" s="1" t="str">
        <f>IF(D64=" "," ",[1]Jan09!$O$14+[1]Jan09!$T$14)</f>
        <v xml:space="preserve"> </v>
      </c>
      <c r="H64" s="482" t="str">
        <f>IF(D64=" "," ",[1]Jan09!$O$14)</f>
        <v xml:space="preserve"> </v>
      </c>
      <c r="I64" s="482"/>
      <c r="J64" s="463"/>
      <c r="K64" s="4" t="str">
        <f>IF([1]Jan09!$G$14="SSP",[1]Jan09!$H$14," ")</f>
        <v xml:space="preserve"> </v>
      </c>
      <c r="L64" s="4" t="str">
        <f>IF([1]Jan09!$G$14="SMP",[1]Jan09!$H$14," ")</f>
        <v xml:space="preserve"> </v>
      </c>
      <c r="M64" s="710" t="str">
        <f>IF([1]Jan09!$G$14="SPP",[1]Jan09!$H$14," ")</f>
        <v xml:space="preserve"> </v>
      </c>
      <c r="N64" s="710"/>
      <c r="O64" s="4" t="str">
        <f>IF([1]Jan09!$G$14="SAP",[1]Jan09!$H$14," ")</f>
        <v xml:space="preserve"> </v>
      </c>
      <c r="P64" s="463"/>
      <c r="Q64" s="1" t="str">
        <f>IF([1]Jan09!$P$14=0," ",[1]Jan09!$P$14)</f>
        <v xml:space="preserve"> </v>
      </c>
      <c r="R64" s="463"/>
      <c r="S64" s="1" t="str">
        <f>IF([1]Jan09!$M$14&gt;0,[1]Jan09!$M$14," ")</f>
        <v xml:space="preserve"> </v>
      </c>
      <c r="T64" s="1" t="str">
        <f>IF(S64=" "," ",IF([1]Employee!$O$102="W1"," ",IF([1]Employee!$O$102="M1"," ",IF([1]Jan09!$V$14&gt;0,[1]Jan09!$V$14," "))))</f>
        <v xml:space="preserve"> </v>
      </c>
      <c r="U64" s="482" t="str">
        <f>IF(T64=" "," ",IF([1]Employee!$O$102="W1",[1]Jan09!$AK$14,[1]Jan09!$AE$14))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",IF([1]Employee!$O$102="W1"," ",[1]Jan09!$W$14-[1]Dec08!$W$74))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",IF([1]Jan09!$C$14=" "," ",[1]Jan09!$C$14))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IF([1]Employee!$D$106=" "," ",IF([1]Employee!$D$106="m"," ",IF([1]Jan09!$M$29=" "," ",IF([1]Jan09!$M$29&gt;(D7-0.01),D7," "))))</f>
        <v xml:space="preserve"> </v>
      </c>
      <c r="E65" s="1" t="str">
        <f>IF(D65=" "," ",IF([1]Jan09!$M$29&gt;=F7,E7,[1]Jan09!$M$29-D7))</f>
        <v xml:space="preserve"> </v>
      </c>
      <c r="F65" s="1" t="str">
        <f>IF(D65=" "," ",IF(E65&lt;E7," ",[1]Jan09!$M$29-F7))</f>
        <v xml:space="preserve"> </v>
      </c>
      <c r="G65" s="1" t="str">
        <f>IF(D65=" "," ",[1]Jan09!$O$29+[1]Jan09!$T$29)</f>
        <v xml:space="preserve"> </v>
      </c>
      <c r="H65" s="454" t="str">
        <f>IF(D65=" "," ",[1]Jan09!$O$29)</f>
        <v xml:space="preserve"> </v>
      </c>
      <c r="I65" s="454"/>
      <c r="J65" s="463"/>
      <c r="K65" s="4" t="str">
        <f>IF([1]Jan09!$G$29="SSP",[1]Jan09!$H$29," ")</f>
        <v xml:space="preserve"> </v>
      </c>
      <c r="L65" s="4" t="str">
        <f>IF([1]Jan09!$G$29="SMP",[1]Jan09!$H$29," ")</f>
        <v xml:space="preserve"> </v>
      </c>
      <c r="M65" s="459" t="str">
        <f>IF([1]Jan09!$G$29="SPP",[1]Jan09!$H$29," ")</f>
        <v xml:space="preserve"> </v>
      </c>
      <c r="N65" s="454"/>
      <c r="O65" s="4" t="str">
        <f>IF([1]Jan09!$G$29="SAP",[1]Jan09!$H$29," ")</f>
        <v xml:space="preserve"> </v>
      </c>
      <c r="P65" s="463"/>
      <c r="Q65" s="1" t="str">
        <f>IF([1]Jan09!$P$29=0," ",[1]Jan09!$P$29)</f>
        <v xml:space="preserve"> </v>
      </c>
      <c r="R65" s="463"/>
      <c r="S65" s="1" t="str">
        <f>IF([1]Jan09!$M$29&gt;0,[1]Jan09!$M$29," ")</f>
        <v xml:space="preserve"> </v>
      </c>
      <c r="T65" s="1" t="str">
        <f>IF(S65=" "," ",IF([1]Employee!$O$102="W1"," ",IF([1]Employee!$O$102="M1"," ",IF([1]Jan09!$V$29&gt;0,[1]Jan09!$V$29," "))))</f>
        <v xml:space="preserve"> </v>
      </c>
      <c r="U65" s="459" t="str">
        <f>IF(T65=" "," ",IF([1]Employee!$O$102="W1",[1]Jan09!$AK$29,[1]Jan09!$AE$29))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",IF([1]Employee!$O$102="W1"," ",[1]Jan09!$W$29-[1]Jan09!$W$14))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",IF([1]Jan09!$C$29=" "," ",[1]Jan09!$C$29))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IF([1]Employee!$D$106=" "," ",IF([1]Employee!$D$106="m"," ",IF([1]Jan09!$M$44=" "," ",IF([1]Jan09!$M$44&gt;(D7-0.01),D7," "))))</f>
        <v xml:space="preserve"> </v>
      </c>
      <c r="E66" s="1" t="str">
        <f>IF(D66=" "," ",IF([1]Jan09!$M$44&gt;=F7,E7,[1]Jan09!$M$44-D7))</f>
        <v xml:space="preserve"> </v>
      </c>
      <c r="F66" s="1" t="str">
        <f>IF(D66=" "," ",IF(E66&lt;E7," ",[1]Jan09!$M$44-F7))</f>
        <v xml:space="preserve"> </v>
      </c>
      <c r="G66" s="1" t="str">
        <f>IF(D66=" "," ",[1]Jan09!$O$44+[1]Jan09!$T$44)</f>
        <v xml:space="preserve"> </v>
      </c>
      <c r="H66" s="454" t="str">
        <f>IF(D66=" "," ",[1]Jan09!$O$44)</f>
        <v xml:space="preserve"> </v>
      </c>
      <c r="I66" s="454"/>
      <c r="J66" s="463"/>
      <c r="K66" s="4" t="str">
        <f>IF([1]Jan09!$G$44="SSP",[1]Jan09!$H$44," ")</f>
        <v xml:space="preserve"> </v>
      </c>
      <c r="L66" s="4" t="str">
        <f>IF([1]Jan09!$G$44="SMP",[1]Jan09!$H$44," ")</f>
        <v xml:space="preserve"> </v>
      </c>
      <c r="M66" s="459" t="str">
        <f>IF([1]Jan09!$G$44="SPP",[1]Jan09!$H$44," ")</f>
        <v xml:space="preserve"> </v>
      </c>
      <c r="N66" s="454"/>
      <c r="O66" s="4" t="str">
        <f>IF([1]Jan09!$G$44="SAP",[1]Jan09!$H$44," ")</f>
        <v xml:space="preserve"> </v>
      </c>
      <c r="P66" s="463"/>
      <c r="Q66" s="1" t="str">
        <f>IF([1]Jan09!$P$44=0," ",[1]Jan09!$P$44)</f>
        <v xml:space="preserve"> </v>
      </c>
      <c r="R66" s="463"/>
      <c r="S66" s="1" t="str">
        <f>IF([1]Jan09!$M$44&gt;0,[1]Jan09!$M$44," ")</f>
        <v xml:space="preserve"> </v>
      </c>
      <c r="T66" s="1" t="str">
        <f>IF(S66=" "," ",IF([1]Employee!$O$102="W1"," ",IF([1]Employee!$O$102="M1"," ",IF([1]Jan09!$V$44&gt;0,[1]Jan09!$V$44," "))))</f>
        <v xml:space="preserve"> </v>
      </c>
      <c r="U66" s="459" t="str">
        <f>IF(T66=" "," ",IF([1]Employee!$O$102="W1",[1]Jan09!$AK$44,[1]Jan09!$AE$44))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",IF([1]Employee!$O$102="W1"," ",[1]Jan09!$W$44-[1]Jan09!$W$29))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",IF([1]Jan09!$C$44=" "," ",[1]Jan09!$C$44))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IF([1]Employee!$D$106=" "," ",IF([1]Employee!$D$106="m"," ",IF([1]Jan09!$M$59=" "," ",IF([1]Jan09!$M$59&gt;(D7-0.01),D7," "))))</f>
        <v xml:space="preserve"> </v>
      </c>
      <c r="E67" s="1" t="str">
        <f>IF(D67=" "," ",IF([1]Jan09!$M$59&gt;=F7,E7,[1]Jan09!$M$59-D7))</f>
        <v xml:space="preserve"> </v>
      </c>
      <c r="F67" s="1" t="str">
        <f>IF(D67=" "," ",IF(E67&lt;E7," ",[1]Jan09!$M$59-F7))</f>
        <v xml:space="preserve"> </v>
      </c>
      <c r="G67" s="1" t="str">
        <f>IF(D67=" "," ",[1]Jan09!$O$59+[1]Jan09!$T$59)</f>
        <v xml:space="preserve"> </v>
      </c>
      <c r="H67" s="454" t="str">
        <f>IF(D67=" "," ",[1]Jan09!$O$59)</f>
        <v xml:space="preserve"> </v>
      </c>
      <c r="I67" s="454"/>
      <c r="J67" s="463"/>
      <c r="K67" s="4" t="str">
        <f>IF([1]Jan09!$G$59="SSP",[1]Jan09!$H$59," ")</f>
        <v xml:space="preserve"> </v>
      </c>
      <c r="L67" s="4" t="str">
        <f>IF([1]Jan09!$G$59="SMP",[1]Jan09!$H$59," ")</f>
        <v xml:space="preserve"> </v>
      </c>
      <c r="M67" s="459" t="str">
        <f>IF([1]Jan09!$G$59="SPP",[1]Jan09!$H$59," ")</f>
        <v xml:space="preserve"> </v>
      </c>
      <c r="N67" s="454"/>
      <c r="O67" s="4" t="str">
        <f>IF([1]Jan09!$G$59="SAP",[1]Jan09!$H$59," ")</f>
        <v xml:space="preserve"> </v>
      </c>
      <c r="P67" s="463"/>
      <c r="Q67" s="1" t="str">
        <f>IF([1]Jan09!$P$59=0," ",[1]Jan09!$P$59)</f>
        <v xml:space="preserve"> </v>
      </c>
      <c r="R67" s="463"/>
      <c r="S67" s="1" t="str">
        <f>IF([1]Jan09!$M$59&gt;0,[1]Jan09!$M$59," ")</f>
        <v xml:space="preserve"> </v>
      </c>
      <c r="T67" s="1" t="str">
        <f>IF(S67=" "," ",IF([1]Employee!$O$102="W1"," ",IF([1]Employee!$O$102="M1"," ",IF([1]Jan09!$V$59&gt;0,[1]Jan09!$V$59," "))))</f>
        <v xml:space="preserve"> </v>
      </c>
      <c r="U67" s="459" t="str">
        <f>IF(T67=" "," ",IF([1]Employee!$O$102="W1",[1]Jan09!$AK$59,[1]Jan09!$AE$59))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",IF([1]Employee!$O$102="W1"," ",[1]Jan09!$W$59-[1]Jan09!$W$44))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",IF([1]Jan09!$C$59=" "," ",[1]Jan09!$C$59))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IF([1]Employee!$D$106=" "," ",IF([1]Employee!$D$106="w"," ",IF([1]Jan09!$M$74=" "," ",IF([1]Jan09!$M$74&gt;(D8-0.01),D8," "))))</f>
        <v xml:space="preserve"> </v>
      </c>
      <c r="E68" s="62" t="str">
        <f>IF(D68=" "," ",IF([1]Jan09!$M$74&gt;=F8,E8,[1]Jan09!$M$74-D8))</f>
        <v xml:space="preserve"> </v>
      </c>
      <c r="F68" s="62" t="str">
        <f>IF(D68=" "," ",IF(E68&lt;E8," ",[1]Jan09!$M$74-F8))</f>
        <v xml:space="preserve"> </v>
      </c>
      <c r="G68" s="62" t="str">
        <f>IF(D68=" "," ",[1]Jan09!$O$74+[1]Jan09!$T$74)</f>
        <v xml:space="preserve"> </v>
      </c>
      <c r="H68" s="453" t="str">
        <f>IF(D68=" "," ",[1]Jan09!$O$74)</f>
        <v xml:space="preserve"> </v>
      </c>
      <c r="I68" s="453"/>
      <c r="J68" s="463"/>
      <c r="K68" s="62" t="str">
        <f>IF([1]Jan09!$G$74="SSP",[1]Jan09!$H$74," ")</f>
        <v xml:space="preserve"> </v>
      </c>
      <c r="L68" s="62" t="str">
        <f>IF([1]Jan09!$G$74="SMP",[1]Jan09!$H$74," ")</f>
        <v xml:space="preserve"> </v>
      </c>
      <c r="M68" s="453" t="str">
        <f>IF([1]Jan09!$G$74="SPP",[1]Jan09!$H$74," ")</f>
        <v xml:space="preserve"> </v>
      </c>
      <c r="N68" s="453"/>
      <c r="O68" s="62" t="str">
        <f>IF([1]Jan09!$G$74="SAP",[1]Jan09!$H$74," ")</f>
        <v xml:space="preserve"> </v>
      </c>
      <c r="P68" s="463"/>
      <c r="Q68" s="62" t="str">
        <f>IF([1]Jan09!$P$74=0," ",[1]Jan09!$P$74)</f>
        <v xml:space="preserve"> </v>
      </c>
      <c r="R68" s="463"/>
      <c r="S68" s="62" t="str">
        <f>IF([1]Jan09!$M$74&gt;0,[1]Jan09!$M$74," ")</f>
        <v xml:space="preserve"> </v>
      </c>
      <c r="T68" s="62" t="str">
        <f>IF(S68=" "," ",IF([1]Employee!$O$102="W1"," ",IF([1]Employee!$O$102="M1"," ",IF([1]Jan09!$V$74&gt;0,[1]Jan09!$V$74," "))))</f>
        <v xml:space="preserve"> </v>
      </c>
      <c r="U68" s="453" t="str">
        <f>IF(T68=" "," ",IF([1]Employee!$O$102="M1",[1]Jan09!$AK$74,[1]Jan09!$AE$74))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",IF([1]Employee!$O$102="M1"," ",[1]Jan09!$W$74-[1]Dec08!$W$89))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",IF([1]Jan09!$C$74=" "," ",[1]Jan09!$C$74))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IF([1]Employee!$D$106=" "," ",IF([1]Employee!$D$106="m"," ",IF([1]Feb09!$M$14=" "," ",IF([1]Feb09!$M$14&gt;(D7-0.01),D7," "))))</f>
        <v xml:space="preserve"> </v>
      </c>
      <c r="E69" s="1" t="str">
        <f>IF(D69=" "," ",IF([1]Feb09!$M$14&gt;=F7,E7,[1]Feb09!$M$14-D7))</f>
        <v xml:space="preserve"> </v>
      </c>
      <c r="F69" s="1" t="str">
        <f>IF(D69=" "," ",IF(E69&lt;E7," ",[1]Feb09!$M$14-F7))</f>
        <v xml:space="preserve"> </v>
      </c>
      <c r="G69" s="1" t="str">
        <f>IF(D69=" "," ",[1]Feb09!$O$14+[1]Feb09!$T$14)</f>
        <v xml:space="preserve"> </v>
      </c>
      <c r="H69" s="459" t="str">
        <f>IF(D69=" "," ",[1]Feb09!$O$14)</f>
        <v xml:space="preserve"> </v>
      </c>
      <c r="I69" s="459"/>
      <c r="J69" s="463"/>
      <c r="K69" s="1" t="str">
        <f>IF([1]Feb09!$G$14="SSP",[1]Feb09!$H$14," ")</f>
        <v xml:space="preserve"> </v>
      </c>
      <c r="L69" s="1" t="str">
        <f>IF([1]Feb09!$G$14="SMP",[1]Feb09!$H$14," ")</f>
        <v xml:space="preserve"> </v>
      </c>
      <c r="M69" s="710" t="str">
        <f>IF([1]Feb09!$G$14="SPP",[1]Feb09!$H$14," ")</f>
        <v xml:space="preserve"> </v>
      </c>
      <c r="N69" s="710"/>
      <c r="O69" s="1" t="str">
        <f>IF([1]Feb09!$G$14="SAP",[1]Feb09!$H$14," ")</f>
        <v xml:space="preserve"> </v>
      </c>
      <c r="P69" s="463"/>
      <c r="Q69" s="1" t="str">
        <f>IF([1]Feb09!$P$14=0," ",[1]Feb09!$P$14)</f>
        <v xml:space="preserve"> </v>
      </c>
      <c r="R69" s="463"/>
      <c r="S69" s="1" t="str">
        <f>IF([1]Feb09!$M$14&gt;0,[1]Feb09!$M$14," ")</f>
        <v xml:space="preserve"> </v>
      </c>
      <c r="T69" s="1" t="str">
        <f>IF(S69=" "," ",IF([1]Employee!$O$102="W1"," ",IF([1]Employee!$O$102="M1"," ",IF([1]Feb09!$V$14&gt;0,[1]Feb09!$V$14," "))))</f>
        <v xml:space="preserve"> </v>
      </c>
      <c r="U69" s="459" t="str">
        <f>IF(T69=" "," ",IF([1]Employee!$O$102="W1",[1]Feb09!$AK$14,[1]Feb09!$AE$14))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",IF([1]Employee!$O$102="W1"," ",[1]Feb09!$W$14-[1]Jan09!$W$59))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",IF([1]Feb09!$C$14=" "," ",[1]Feb09!$C$14))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IF([1]Employee!$D$106=" "," ",IF([1]Employee!$D$106="m"," ",IF([1]Feb09!$M$29=" "," ",IF([1]Feb09!$M$29&gt;(D7-0.01),D7," "))))</f>
        <v xml:space="preserve"> </v>
      </c>
      <c r="E70" s="1" t="str">
        <f>IF(D70=" "," ",IF([1]Feb09!$M$29&gt;=F7,E7,[1]Feb09!$M$29-D7))</f>
        <v xml:space="preserve"> </v>
      </c>
      <c r="F70" s="1" t="str">
        <f>IF(D70=" "," ",IF(E70&lt;E7," ",[1]Feb09!$M$29-F7))</f>
        <v xml:space="preserve"> </v>
      </c>
      <c r="G70" s="1" t="str">
        <f>IF(D70=" "," ",[1]Feb09!$O$29+[1]Feb09!$T$29)</f>
        <v xml:space="preserve"> </v>
      </c>
      <c r="H70" s="454" t="str">
        <f>IF(D70=" "," ",[1]Feb09!$O$29)</f>
        <v xml:space="preserve"> </v>
      </c>
      <c r="I70" s="454"/>
      <c r="J70" s="463"/>
      <c r="K70" s="4" t="str">
        <f>IF([1]Feb09!$G$29="SSP",[1]Feb09!$H$29," ")</f>
        <v xml:space="preserve"> </v>
      </c>
      <c r="L70" s="4" t="str">
        <f>IF([1]Feb09!$G$29="SMP",[1]Feb09!$H$29," ")</f>
        <v xml:space="preserve"> </v>
      </c>
      <c r="M70" s="459" t="str">
        <f>IF([1]Feb09!$G$29="SPP",[1]Feb09!$H$29," ")</f>
        <v xml:space="preserve"> </v>
      </c>
      <c r="N70" s="454"/>
      <c r="O70" s="4" t="str">
        <f>IF([1]Feb09!$G$29="SAP",[1]Feb09!$H$29," ")</f>
        <v xml:space="preserve"> </v>
      </c>
      <c r="P70" s="463"/>
      <c r="Q70" s="1" t="str">
        <f>IF([1]Feb09!$P$29=0," ",[1]Feb09!$P$29)</f>
        <v xml:space="preserve"> </v>
      </c>
      <c r="R70" s="463"/>
      <c r="S70" s="1" t="str">
        <f>IF([1]Feb09!$M$29&gt;0,[1]Feb09!$M$29," ")</f>
        <v xml:space="preserve"> </v>
      </c>
      <c r="T70" s="1" t="str">
        <f>IF(S70=" "," ",IF([1]Employee!$O$102="W1"," ",IF([1]Employee!$O$102="M1"," ",IF([1]Feb09!$V$29&gt;0,[1]Feb09!$V$29," "))))</f>
        <v xml:space="preserve"> </v>
      </c>
      <c r="U70" s="459" t="str">
        <f>IF(T70=" "," ",IF([1]Employee!$O$102="W1",[1]Feb09!$AK$29,[1]Feb09!$AE$29))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",IF([1]Employee!$O$102="W1"," ",[1]Feb09!$W$29-[1]Feb09!$W$14))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",IF([1]Feb09!$C$29=" "," ",[1]Feb09!$C$29))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IF([1]Employee!$D$106=" "," ",IF([1]Employee!$D$106="m"," ",IF([1]Feb09!$M$44=" "," ",IF([1]Feb09!$M$44&gt;(D7-0.01),D7," "))))</f>
        <v xml:space="preserve"> </v>
      </c>
      <c r="E71" s="1" t="str">
        <f>IF(D71=" "," ",IF([1]Feb09!$M$44&gt;=F7,E7,[1]Feb09!$M$44-D7))</f>
        <v xml:space="preserve"> </v>
      </c>
      <c r="F71" s="1" t="str">
        <f>IF(D71=" "," ",IF(E71&lt;E7," ",[1]Feb09!$M$44-F7))</f>
        <v xml:space="preserve"> </v>
      </c>
      <c r="G71" s="1" t="str">
        <f>IF(D71=" "," ",[1]Feb09!$O$44+[1]Feb09!$T$44)</f>
        <v xml:space="preserve"> </v>
      </c>
      <c r="H71" s="454" t="str">
        <f>IF(D71=" "," ",[1]Feb09!$O$44)</f>
        <v xml:space="preserve"> </v>
      </c>
      <c r="I71" s="454"/>
      <c r="J71" s="463"/>
      <c r="K71" s="4" t="str">
        <f>IF([1]Feb09!$G$44="SSP",[1]Feb09!$H$44," ")</f>
        <v xml:space="preserve"> </v>
      </c>
      <c r="L71" s="4" t="str">
        <f>IF([1]Feb09!$G$44="SMP",[1]Feb09!$H$44," ")</f>
        <v xml:space="preserve"> </v>
      </c>
      <c r="M71" s="459" t="str">
        <f>IF([1]Feb09!$G$44="SPP",[1]Feb09!$H$44," ")</f>
        <v xml:space="preserve"> </v>
      </c>
      <c r="N71" s="454"/>
      <c r="O71" s="4" t="str">
        <f>IF([1]Feb09!$G$44="SAP",[1]Feb09!$H$44," ")</f>
        <v xml:space="preserve"> </v>
      </c>
      <c r="P71" s="463"/>
      <c r="Q71" s="1" t="str">
        <f>IF([1]Feb09!$P$44=0," ",[1]Feb09!$P$44)</f>
        <v xml:space="preserve"> </v>
      </c>
      <c r="R71" s="463"/>
      <c r="S71" s="1" t="str">
        <f>IF([1]Feb09!$M$44&gt;0,[1]Feb09!$M$44," ")</f>
        <v xml:space="preserve"> </v>
      </c>
      <c r="T71" s="1" t="str">
        <f>IF(S71=" "," ",IF([1]Employee!$O$102="W1"," ",IF([1]Employee!$O$102="M1"," ",IF([1]Feb09!$V$44&gt;0,[1]Feb09!$V$44," "))))</f>
        <v xml:space="preserve"> </v>
      </c>
      <c r="U71" s="459" t="str">
        <f>IF(T71=" "," ",IF([1]Employee!$O$102="W1",[1]Feb09!$AK$44,[1]Feb09!$AE$44))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",IF([1]Employee!$O$102="W1"," ",[1]Feb09!$W$44-[1]Feb09!$W$29))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",IF([1]Feb09!$C$44=" "," ",[1]Feb09!$C$44))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IF([1]Employee!$D$106=" "," ",IF([1]Employee!$D$106="m"," ",IF([1]Feb09!$M$59=" "," ",IF([1]Feb09!$M$59&gt;(D7-0.01),D7," "))))</f>
        <v xml:space="preserve"> </v>
      </c>
      <c r="E72" s="1" t="str">
        <f>IF(D72=" "," ",IF([1]Feb09!$M$59&gt;=F7,E7,[1]Feb09!$M$59-D7))</f>
        <v xml:space="preserve"> </v>
      </c>
      <c r="F72" s="1" t="str">
        <f>IF(D72=" "," ",IF(E72&lt;E7," ",[1]Feb09!$M$59-F7))</f>
        <v xml:space="preserve"> </v>
      </c>
      <c r="G72" s="1" t="str">
        <f>IF(D72=" "," ",[1]Feb09!$O$59+[1]Feb09!$T$59)</f>
        <v xml:space="preserve"> </v>
      </c>
      <c r="H72" s="454" t="str">
        <f>IF(D72=" "," ",[1]Feb09!$O$59)</f>
        <v xml:space="preserve"> </v>
      </c>
      <c r="I72" s="454"/>
      <c r="J72" s="463"/>
      <c r="K72" s="4" t="str">
        <f>IF([1]Feb09!$G$59="SSP",[1]Feb09!$H$59," ")</f>
        <v xml:space="preserve"> </v>
      </c>
      <c r="L72" s="4" t="str">
        <f>IF([1]Feb09!$G$59="SMP",[1]Feb09!$H$59," ")</f>
        <v xml:space="preserve"> </v>
      </c>
      <c r="M72" s="459" t="str">
        <f>IF([1]Feb09!$G$59="SPP",[1]Feb09!$H$59," ")</f>
        <v xml:space="preserve"> </v>
      </c>
      <c r="N72" s="454"/>
      <c r="O72" s="4" t="str">
        <f>IF([1]Feb09!$G$59="SAP",[1]Feb09!$H$59," ")</f>
        <v xml:space="preserve"> </v>
      </c>
      <c r="P72" s="463"/>
      <c r="Q72" s="1" t="str">
        <f>IF([1]Feb09!$P$59=0," ",[1]Feb09!$P$59)</f>
        <v xml:space="preserve"> </v>
      </c>
      <c r="R72" s="463"/>
      <c r="S72" s="1" t="str">
        <f>IF([1]Feb09!$M$59&gt;0,[1]Feb09!$M$59," ")</f>
        <v xml:space="preserve"> </v>
      </c>
      <c r="T72" s="1" t="str">
        <f>IF(S72=" "," ",IF([1]Employee!$O$102="W1"," ",IF([1]Employee!$O$102="M1"," ",IF([1]Feb09!$V$59&gt;0,[1]Feb09!$V$59," "))))</f>
        <v xml:space="preserve"> </v>
      </c>
      <c r="U72" s="459" t="str">
        <f>IF(T72=" "," ",IF([1]Employee!$O$102="W1",[1]Feb09!$AK$59,[1]Feb09!$AE$59))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",IF([1]Employee!$O$102="W1"," ",[1]Feb09!$W$59-[1]Feb09!$W$44))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",IF([1]Feb09!$C$59=" "," ",[1]Feb09!$C$59))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IF([1]Employee!$D$106=" "," ",IF([1]Employee!$D$106="w"," ",IF([1]Feb09!$M$74=" "," ",IF([1]Feb09!$M$74&gt;(D8-0.01),D8," "))))</f>
        <v xml:space="preserve"> </v>
      </c>
      <c r="E73" s="62" t="str">
        <f>IF(D73=" "," ",IF([1]Feb09!$M$74&gt;=F8,E8,[1]Feb09!$M$74-D8))</f>
        <v xml:space="preserve"> </v>
      </c>
      <c r="F73" s="62" t="str">
        <f>IF(D73=" "," ",IF(E73&lt;E8," ",[1]Feb09!$M$74-F8))</f>
        <v xml:space="preserve"> </v>
      </c>
      <c r="G73" s="62" t="str">
        <f>IF(D73=" "," ",[1]Feb09!$O$74+[1]Feb09!$T$74)</f>
        <v xml:space="preserve"> </v>
      </c>
      <c r="H73" s="453" t="str">
        <f>IF(D73=" "," ",[1]Feb09!$O$74)</f>
        <v xml:space="preserve"> </v>
      </c>
      <c r="I73" s="453"/>
      <c r="J73" s="463"/>
      <c r="K73" s="62" t="str">
        <f>IF([1]Feb09!$G$74="SSP",[1]Feb09!$H$74," ")</f>
        <v xml:space="preserve"> </v>
      </c>
      <c r="L73" s="62" t="str">
        <f>IF([1]Feb09!$G$74="SMP",[1]Feb09!$H$74," ")</f>
        <v xml:space="preserve"> </v>
      </c>
      <c r="M73" s="453" t="str">
        <f>IF([1]Feb09!$G$74="SPP",[1]Feb09!$H$74," ")</f>
        <v xml:space="preserve"> </v>
      </c>
      <c r="N73" s="453"/>
      <c r="O73" s="62" t="str">
        <f>IF([1]Feb09!$G$74="SAP",[1]Feb09!$H$74," ")</f>
        <v xml:space="preserve"> </v>
      </c>
      <c r="P73" s="463"/>
      <c r="Q73" s="62" t="str">
        <f>IF([1]Feb09!$P$74=0," ",[1]Feb09!$P$74)</f>
        <v xml:space="preserve"> </v>
      </c>
      <c r="R73" s="463"/>
      <c r="S73" s="62" t="str">
        <f>IF([1]Feb09!$M$74&gt;0,[1]Feb09!$M$74," ")</f>
        <v xml:space="preserve"> </v>
      </c>
      <c r="T73" s="62" t="str">
        <f>IF(S73=" "," ",IF([1]Employee!$O$102="W1"," ",IF([1]Employee!$O$102="M1"," ",IF([1]Feb09!$V$74&gt;0,[1]Feb09!$V$74," "))))</f>
        <v xml:space="preserve"> </v>
      </c>
      <c r="U73" s="453" t="str">
        <f>IF(T73=" "," ",IF([1]Employee!$O$102="M1",[1]Feb09!$AK$74,[1]Feb09!$AE$74))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",IF([1]Employee!$O$102="M1"," ",[1]Feb09!$W$74-[1]Jan09!$W$74))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",IF([1]Feb09!$C$74=" "," ",[1]Feb09!$C$74))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IF([1]Employee!$D$106=" "," ",IF([1]Employee!$D$106="m"," ",IF([1]Mar09!$M$14=" "," ",IF([1]Mar09!$M$14&gt;(D7-0.01),D7," "))))</f>
        <v xml:space="preserve"> </v>
      </c>
      <c r="E74" s="1" t="str">
        <f>IF(D74=" "," ",IF([1]Mar09!$M$14&gt;=F7,E7,[1]Mar09!$M$14-D7))</f>
        <v xml:space="preserve"> </v>
      </c>
      <c r="F74" s="1" t="str">
        <f>IF(D74=" "," ",IF(E74&lt;E7," ",[1]Mar09!$M$14-F7))</f>
        <v xml:space="preserve"> </v>
      </c>
      <c r="G74" s="1" t="str">
        <f>IF(D74=" "," ",[1]Mar09!$O$14+[1]Mar09!$T$14)</f>
        <v xml:space="preserve"> </v>
      </c>
      <c r="H74" s="459" t="str">
        <f>IF(D74=" "," ",[1]Mar09!$O$14)</f>
        <v xml:space="preserve"> </v>
      </c>
      <c r="I74" s="459"/>
      <c r="J74" s="463"/>
      <c r="K74" s="1" t="str">
        <f>IF([1]Mar09!$G$14="SSP",[1]Mar09!$H$14," ")</f>
        <v xml:space="preserve"> </v>
      </c>
      <c r="L74" s="1" t="str">
        <f>IF([1]Mar09!$G$14="SMP",[1]Mar09!$H$14," ")</f>
        <v xml:space="preserve"> </v>
      </c>
      <c r="M74" s="710" t="str">
        <f>IF([1]Mar09!$G$14="SPP",[1]Mar09!$H$14," ")</f>
        <v xml:space="preserve"> </v>
      </c>
      <c r="N74" s="710"/>
      <c r="O74" s="1" t="str">
        <f>IF([1]Mar09!$G$14="SAP",[1]Mar09!$H$14," ")</f>
        <v xml:space="preserve"> </v>
      </c>
      <c r="P74" s="463"/>
      <c r="Q74" s="1" t="str">
        <f>IF([1]Mar09!$P$14=0," ",[1]Mar09!$P$14)</f>
        <v xml:space="preserve"> </v>
      </c>
      <c r="R74" s="463"/>
      <c r="S74" s="1" t="str">
        <f>IF([1]Mar09!$M$14&gt;0,[1]Mar09!$M$14," ")</f>
        <v xml:space="preserve"> </v>
      </c>
      <c r="T74" s="1" t="str">
        <f>IF(S74=" "," ",IF([1]Employee!$O$102="W1"," ",IF([1]Employee!$O$102="M1"," ",IF([1]Mar09!$V$14&gt;0,[1]Mar09!$V$14," "))))</f>
        <v xml:space="preserve"> </v>
      </c>
      <c r="U74" s="459" t="str">
        <f>IF(T74=" "," ",IF([1]Employee!$O$102="W1",[1]Mar09!$AK$14,[1]Mar09!$AE$14))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",IF([1]Employee!$O$102="W1"," ",[1]Mar09!$W$14-[1]Feb09!$W$59))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",IF([1]Mar09!$C$14=" "," ",[1]Mar09!$C$14))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IF([1]Employee!$D$106=" "," ",IF([1]Employee!$D$106="m"," ",IF([1]Mar09!$M$29=" "," ",IF([1]Mar09!$M$29&gt;(D7-0.01),D7," "))))</f>
        <v xml:space="preserve"> </v>
      </c>
      <c r="E75" s="1" t="str">
        <f>IF(D75=" "," ",IF([1]Mar09!$M$29&gt;=F7,E7,[1]Mar09!$M$29-D7))</f>
        <v xml:space="preserve"> </v>
      </c>
      <c r="F75" s="1" t="str">
        <f>IF(D75=" "," ",IF(E75&lt;E7," ",[1]Mar09!$M$29-F7))</f>
        <v xml:space="preserve"> </v>
      </c>
      <c r="G75" s="1" t="str">
        <f>IF(D75=" "," ",[1]Mar09!$O$29+[1]Mar09!$T$29)</f>
        <v xml:space="preserve"> </v>
      </c>
      <c r="H75" s="454" t="str">
        <f>IF(D75=" "," ",[1]Mar09!$O$29)</f>
        <v xml:space="preserve"> </v>
      </c>
      <c r="I75" s="454"/>
      <c r="J75" s="463"/>
      <c r="K75" s="4" t="str">
        <f>IF([1]Mar09!$G$29="SSP",[1]Mar09!$H$29," ")</f>
        <v xml:space="preserve"> </v>
      </c>
      <c r="L75" s="4" t="str">
        <f>IF([1]Mar09!$G$29="SMP",[1]Mar09!$H$29," ")</f>
        <v xml:space="preserve"> </v>
      </c>
      <c r="M75" s="459" t="str">
        <f>IF([1]Mar09!$G$29="SPP",[1]Mar09!$H$29," ")</f>
        <v xml:space="preserve"> </v>
      </c>
      <c r="N75" s="454"/>
      <c r="O75" s="4" t="str">
        <f>IF([1]Mar09!$G$29="SAP",[1]Mar09!$H$29," ")</f>
        <v xml:space="preserve"> </v>
      </c>
      <c r="P75" s="463"/>
      <c r="Q75" s="1" t="str">
        <f>IF([1]Mar09!$P$29=0," ",[1]Mar09!$P$29)</f>
        <v xml:space="preserve"> </v>
      </c>
      <c r="R75" s="463"/>
      <c r="S75" s="1" t="str">
        <f>IF([1]Mar09!$M$29&gt;0,[1]Mar09!$M$29," ")</f>
        <v xml:space="preserve"> </v>
      </c>
      <c r="T75" s="1" t="str">
        <f>IF(S75=" "," ",IF([1]Employee!$O$102="W1"," ",IF([1]Employee!$O$102="M1"," ",IF([1]Mar09!$V$29&gt;0,[1]Mar09!$V$29," "))))</f>
        <v xml:space="preserve"> </v>
      </c>
      <c r="U75" s="459" t="str">
        <f>IF(T75=" "," ",IF([1]Employee!$O$102="W1",[1]Mar09!$AK$29,[1]Mar09!$AE$29))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",IF([1]Employee!$O$102="W1"," ",[1]Mar09!$W$29-[1]Mar09!$W$14))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",IF([1]Mar09!$C$29=" "," ",[1]Mar09!$C$29))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IF([1]Employee!$D$106=" "," ",IF([1]Employee!$D$106="m"," ",IF([1]Mar09!$M$44=" "," ",IF([1]Mar09!$M$44&gt;(D7-0.01),D7," "))))</f>
        <v xml:space="preserve"> </v>
      </c>
      <c r="E76" s="1" t="str">
        <f>IF(D76=" "," ",IF([1]Mar09!$M$44&gt;=F7,E7,[1]Mar09!$M$44-D7))</f>
        <v xml:space="preserve"> </v>
      </c>
      <c r="F76" s="1" t="str">
        <f>IF(D76=" "," ",IF(E76&lt;E7," ",[1]Mar09!$M$44-F7))</f>
        <v xml:space="preserve"> </v>
      </c>
      <c r="G76" s="1" t="str">
        <f>IF(D76=" "," ",[1]Mar09!$O$44+[1]Mar09!$T$44)</f>
        <v xml:space="preserve"> </v>
      </c>
      <c r="H76" s="454" t="str">
        <f>IF(D76=" "," ",[1]Mar09!$O$44)</f>
        <v xml:space="preserve"> </v>
      </c>
      <c r="I76" s="454"/>
      <c r="J76" s="463"/>
      <c r="K76" s="4" t="str">
        <f>IF([1]Mar09!$G$44="SSP",[1]Mar09!$H$44," ")</f>
        <v xml:space="preserve"> </v>
      </c>
      <c r="L76" s="4" t="str">
        <f>IF([1]Mar09!$G$44="SMP",[1]Mar09!$H$44," ")</f>
        <v xml:space="preserve"> </v>
      </c>
      <c r="M76" s="459" t="str">
        <f>IF([1]Mar09!$G$44="SPP",[1]Mar09!$H$44," ")</f>
        <v xml:space="preserve"> </v>
      </c>
      <c r="N76" s="454"/>
      <c r="O76" s="4" t="str">
        <f>IF([1]Mar09!$G$44="SAP",[1]Mar09!$H$44," ")</f>
        <v xml:space="preserve"> </v>
      </c>
      <c r="P76" s="463"/>
      <c r="Q76" s="1" t="str">
        <f>IF([1]Mar09!$P$44=0," ",[1]Mar09!$P$44)</f>
        <v xml:space="preserve"> </v>
      </c>
      <c r="R76" s="463"/>
      <c r="S76" s="1" t="str">
        <f>IF([1]Mar09!$M$44&gt;0,[1]Mar09!$M$44," ")</f>
        <v xml:space="preserve"> </v>
      </c>
      <c r="T76" s="1" t="str">
        <f>IF(S76=" "," ",IF([1]Employee!$O$102="W1"," ",IF([1]Employee!$O$102="M1"," ",IF([1]Mar09!$V$44&gt;0,[1]Mar09!$V$44," "))))</f>
        <v xml:space="preserve"> </v>
      </c>
      <c r="U76" s="459" t="str">
        <f>IF(T76=" "," ",IF([1]Employee!$O$102="W1",[1]Mar09!$AK$44,[1]Mar09!$AE$44))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",IF([1]Employee!$O$102="W1"," ",[1]Mar09!$W$44-[1]Mar09!$W$29))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",IF([1]Mar09!$C$44=" "," ",[1]Mar09!$C$44))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IF([1]Employee!$D$106=" "," ",IF([1]Employee!$D$106="m"," ",IF([1]Mar09!$M$59=" "," ",IF([1]Mar09!$M$59&gt;(D7-0.01),D7," "))))</f>
        <v xml:space="preserve"> </v>
      </c>
      <c r="E77" s="1" t="str">
        <f>IF(D77=" "," ",IF([1]Mar09!$M$59&gt;=F7,E7,[1]Mar09!$M$59-D7))</f>
        <v xml:space="preserve"> </v>
      </c>
      <c r="F77" s="1" t="str">
        <f>IF(D77=" "," ",IF(E77&lt;E7," ",[1]Mar09!$M$59-F7))</f>
        <v xml:space="preserve"> </v>
      </c>
      <c r="G77" s="1" t="str">
        <f>IF(D77=" "," ",[1]Mar09!$O$59+[1]Mar09!$T$59)</f>
        <v xml:space="preserve"> </v>
      </c>
      <c r="H77" s="454" t="str">
        <f>IF(D77=" "," ",[1]Mar09!$O$59)</f>
        <v xml:space="preserve"> </v>
      </c>
      <c r="I77" s="454"/>
      <c r="J77" s="463"/>
      <c r="K77" s="4" t="str">
        <f>IF([1]Mar09!$G$59="SSP",[1]Mar09!$H$59," ")</f>
        <v xml:space="preserve"> </v>
      </c>
      <c r="L77" s="4" t="str">
        <f>IF([1]Mar09!$G$59="SMP",[1]Mar09!$H$59," ")</f>
        <v xml:space="preserve"> </v>
      </c>
      <c r="M77" s="459" t="str">
        <f>IF([1]Mar09!$G$59="SPP",[1]Mar09!$H$59," ")</f>
        <v xml:space="preserve"> </v>
      </c>
      <c r="N77" s="454"/>
      <c r="O77" s="4" t="str">
        <f>IF([1]Mar09!$G$59="SAP",[1]Mar09!$H$59," ")</f>
        <v xml:space="preserve"> </v>
      </c>
      <c r="P77" s="463"/>
      <c r="Q77" s="1" t="str">
        <f>IF([1]Mar09!$P$59=0," ",[1]Mar09!$P$59)</f>
        <v xml:space="preserve"> </v>
      </c>
      <c r="R77" s="463"/>
      <c r="S77" s="1" t="str">
        <f>IF([1]Mar09!$M$59&gt;0,[1]Mar09!$M$59," ")</f>
        <v xml:space="preserve"> </v>
      </c>
      <c r="T77" s="1" t="str">
        <f>IF(S77=" "," ",IF([1]Employee!$O$102="W1"," ",IF([1]Employee!$O$102="M1"," ",IF([1]Mar09!$V$59&gt;0,[1]Mar09!$V$59," "))))</f>
        <v xml:space="preserve"> </v>
      </c>
      <c r="U77" s="459" t="str">
        <f>IF(T77=" "," ",IF([1]Employee!$O$102="W1",[1]Mar09!$AK$59,[1]Mar09!$AE$59))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",IF([1]Employee!$O$202="W1"," ",[1]Mar09!$W$59-[1]Mar09!$W$44))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",IF([1]Mar09!$C$59=" "," ",[1]Mar09!$C$59))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IF([1]Employee!$D$106=" "," ",IF([1]Employee!$D$106="m"," ",IF([1]Mar09!$M$74=" "," ",IF([1]Mar09!$M$74&gt;(D7-0.01),D7," "))))</f>
        <v xml:space="preserve"> </v>
      </c>
      <c r="E78" s="1" t="str">
        <f>IF(D78=" "," ",IF([1]Mar09!$M$74&gt;=F7,E7,[1]Mar09!$M$74-D7))</f>
        <v xml:space="preserve"> </v>
      </c>
      <c r="F78" s="1" t="str">
        <f>IF(D78=" "," ",IF(E78&lt;E7," ",[1]Mar09!$M$74-F7))</f>
        <v xml:space="preserve"> </v>
      </c>
      <c r="G78" s="1" t="str">
        <f>IF(D78=" "," ",[1]Mar09!$O$74+[1]Mar09!$T$74)</f>
        <v xml:space="preserve"> </v>
      </c>
      <c r="H78" s="454" t="str">
        <f>IF(D78=" "," ",[1]Mar09!$O$74)</f>
        <v xml:space="preserve"> </v>
      </c>
      <c r="I78" s="454"/>
      <c r="J78" s="463"/>
      <c r="K78" s="4" t="str">
        <f>IF([1]Mar09!$G$74="SSP",[1]Mar09!$H$74," ")</f>
        <v xml:space="preserve"> </v>
      </c>
      <c r="L78" s="4" t="str">
        <f>IF([1]Mar09!$G$74="SMP",[1]Mar09!$H$74," ")</f>
        <v xml:space="preserve"> </v>
      </c>
      <c r="M78" s="459" t="str">
        <f>IF([1]Mar09!$G$74="SPP",[1]Mar09!$H$74," ")</f>
        <v xml:space="preserve"> </v>
      </c>
      <c r="N78" s="454"/>
      <c r="O78" s="4" t="str">
        <f>IF([1]Mar09!$G$74="SAP",[1]Mar09!$H$74," ")</f>
        <v xml:space="preserve"> </v>
      </c>
      <c r="P78" s="463"/>
      <c r="Q78" s="1" t="str">
        <f>IF([1]Mar09!$P$74=0," ",[1]Mar09!$P$74)</f>
        <v xml:space="preserve"> </v>
      </c>
      <c r="R78" s="463"/>
      <c r="S78" s="1" t="str">
        <f>IF([1]Mar09!$M$74&gt;0,[1]Mar09!$M$74," ")</f>
        <v xml:space="preserve"> </v>
      </c>
      <c r="T78" s="1" t="str">
        <f>IF(S78=" "," ",IF([1]Employee!$O$102="W1"," ",IF([1]Employee!$O$102="M1"," ",IF([1]Mar09!$V$74&gt;0,[1]Mar09!$V$74," "))))</f>
        <v xml:space="preserve"> </v>
      </c>
      <c r="U78" s="459" t="str">
        <f>IF(T78=" "," ",IF([1]Employee!$O$102="W1",[1]Mar09!$AK$74,[1]Mar09!$AE$74))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",IF([1]Employee!$O$102="W1"," ",[1]Mar09!$W$74-[1]Mar09!$W$59))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",IF([1]Mar09!$C$74=" "," ",[1]Mar09!$C$74))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IF([1]Employee!$D$106=" "," ",IF([1]Employee!$D$106="m"," ",IF([1]Mar09!$M$89=" "," ",IF([1]Mar09!$M$89&gt;(D7-0.01),D7," "))))</f>
        <v xml:space="preserve"> </v>
      </c>
      <c r="E79" s="4" t="str">
        <f>IF(D79=" "," ",IF([1]Mar09!$M$89&gt;=F7,E7,[1]Mar09!$M$89-D7))</f>
        <v xml:space="preserve"> </v>
      </c>
      <c r="F79" s="4" t="str">
        <f>IF(D79=" "," ",IF(E79&lt;E7," ",[1]Mar09!$M$89-F7))</f>
        <v xml:space="preserve"> </v>
      </c>
      <c r="G79" s="4" t="str">
        <f>IF(D79=" "," ",[1]Mar09!$O$89+[1]Mar09!$T$89)</f>
        <v xml:space="preserve"> </v>
      </c>
      <c r="H79" s="459" t="str">
        <f>IF(D79=" "," ",[1]Mar09!$O$89)</f>
        <v xml:space="preserve"> </v>
      </c>
      <c r="I79" s="459"/>
      <c r="J79" s="463"/>
      <c r="K79" s="4" t="str">
        <f>IF([1]Mar09!$G$89="SSP",[1]Mar09!$H$89," ")</f>
        <v xml:space="preserve"> </v>
      </c>
      <c r="L79" s="4" t="str">
        <f>IF([1]Mar09!$G$89="SMP",[1]Mar09!$H$89," ")</f>
        <v xml:space="preserve"> </v>
      </c>
      <c r="M79" s="459" t="str">
        <f>IF([1]Mar09!$G$89="SPP",[1]Mar09!$H$89," ")</f>
        <v xml:space="preserve"> </v>
      </c>
      <c r="N79" s="454"/>
      <c r="O79" s="4" t="str">
        <f>IF([1]Mar09!$G$89="SAP",[1]Mar09!$H$89," ")</f>
        <v xml:space="preserve"> </v>
      </c>
      <c r="P79" s="463"/>
      <c r="Q79" s="4" t="str">
        <f>IF([1]Mar09!$P$89=0," ",[1]Mar09!$P$89)</f>
        <v xml:space="preserve"> </v>
      </c>
      <c r="R79" s="463"/>
      <c r="S79" s="4" t="str">
        <f>IF([1]Mar09!$M$89&gt;0,[1]Mar09!$M$89," ")</f>
        <v xml:space="preserve"> </v>
      </c>
      <c r="T79" s="4" t="str">
        <f>IF(S79=" "," ",IF([1]Employee!$O$102="W1"," ",IF([1]Employee!$O$102="M1"," ",IF([1]Mar09!$V$89&gt;0,[1]Mar09!$V$89," "))))</f>
        <v xml:space="preserve"> </v>
      </c>
      <c r="U79" s="459" t="str">
        <f>IF(T79=" "," ",IF([1]Employee!$O$102="M1",[1]Mar09!$AK$89+U78,[1]Mar09!$AE$89+U78))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",IF([1]Employee!$O$102="W1"," ",[1]Mar09!$W$89-[1]Mar09!$W$74))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",IF([1]Mar09!$C$89=" "," ",[1]Mar09!$C$89))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IF([1]Employee!$D$106=" "," ",IF([1]Employee!$D$106="w"," ",IF([1]Mar09!$M$104=" "," ",IF([1]Mar09!$M$104&gt;(D8-0.01),D8," "))))</f>
        <v xml:space="preserve"> </v>
      </c>
      <c r="E80" s="62" t="str">
        <f>IF(D80=" "," ",IF([1]Mar09!$M$104&gt;=F8,E8,[1]Mar09!$M$104-D8))</f>
        <v xml:space="preserve"> </v>
      </c>
      <c r="F80" s="62" t="str">
        <f>IF(D80=" "," ",IF(E80&lt;E8," ",[1]Mar09!$M$104-F8))</f>
        <v xml:space="preserve"> </v>
      </c>
      <c r="G80" s="62" t="str">
        <f>IF(D80=" "," ",[1]Mar09!$O$104+[1]Mar09!$T$104)</f>
        <v xml:space="preserve"> </v>
      </c>
      <c r="H80" s="453" t="str">
        <f>IF(D80=" "," ",[1]Mar09!$O$104)</f>
        <v xml:space="preserve"> </v>
      </c>
      <c r="I80" s="453"/>
      <c r="J80" s="463"/>
      <c r="K80" s="62" t="str">
        <f>IF([1]Mar09!$G$104="SSP",[1]Mar09!$H$104," ")</f>
        <v xml:space="preserve"> </v>
      </c>
      <c r="L80" s="62" t="str">
        <f>IF([1]Mar09!$G$104="SMP",[1]Mar09!$H$104," ")</f>
        <v xml:space="preserve"> </v>
      </c>
      <c r="M80" s="453" t="str">
        <f>IF([1]Mar09!$G$104="SPP",[1]Mar09!$H$104," ")</f>
        <v xml:space="preserve"> </v>
      </c>
      <c r="N80" s="453"/>
      <c r="O80" s="62" t="str">
        <f>IF([1]Mar09!$G$104="SAP",[1]Mar09!$H$104," ")</f>
        <v xml:space="preserve"> </v>
      </c>
      <c r="P80" s="463"/>
      <c r="Q80" s="62" t="str">
        <f>IF([1]Mar09!$P$104=0," ",[1]Mar09!$P$104)</f>
        <v xml:space="preserve"> </v>
      </c>
      <c r="R80" s="463"/>
      <c r="S80" s="62" t="str">
        <f>IF([1]Mar09!$M$104&gt;0,[1]Mar09!$M$104," ")</f>
        <v xml:space="preserve"> </v>
      </c>
      <c r="T80" s="4" t="str">
        <f>IF(S80=" "," ",IF([1]Employee!$O$102="W1"," ",IF([1]Employee!$O$102="M1"," ",IF([1]Mar09!$V$104&gt;0,[1]Mar09!$V$104," "))))</f>
        <v xml:space="preserve"> </v>
      </c>
      <c r="U80" s="453" t="str">
        <f>IF(T80=" "," ",IF([1]Employee!$O$102="M1",[1]Mar09!$AK$104,[1]Mar09!$AE$104))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",IF([1]Employee!$O$102="M1"," ",[1]Mar09!$W$104-[1]Feb09!$W$74))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",IF([1]Mar09!$C$104=" "," ",[1]Mar09!$C$104))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708">
        <f>SUM(M16:M80)</f>
        <v>0</v>
      </c>
      <c r="N81" s="709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[1]Employee!$D$112</f>
        <v>0</v>
      </c>
      <c r="U83" s="495" t="s">
        <v>128</v>
      </c>
      <c r="V83" s="496"/>
      <c r="W83" s="497"/>
      <c r="X83" s="497"/>
      <c r="Y83" s="498"/>
      <c r="Z83" s="494">
        <f>[1]Employee!$D$113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IF([1]Employee!$D$106="W",[1]Mar09!$V$89-[1]Employee!$D$112,IF([1]Employee!$D$106="M",[1]Mar09!$V$104-[1]Employee!$D$112,0))</f>
        <v>0</v>
      </c>
      <c r="U85" s="501" t="s">
        <v>127</v>
      </c>
      <c r="V85" s="502"/>
      <c r="W85" s="503"/>
      <c r="X85" s="503"/>
      <c r="Y85" s="504"/>
      <c r="Z85" s="494">
        <f>IF([1]Employee!$D$106="W",[1]Mar09!$W$89-[1]Employee!$D$113,IF([1]Employee!$D$106="M",[1]Mar09!$W$104-[1]Employee!$D$113,0))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2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IF([1]Employee!$M$93&gt;0,[1]Employee!$M$93," ")</f>
        <v xml:space="preserve"> </v>
      </c>
      <c r="G102" s="343"/>
      <c r="H102" s="96"/>
      <c r="I102" s="30"/>
      <c r="J102" s="10"/>
      <c r="K102" s="399" t="str">
        <f>IF([1]Employee!$M$95&gt;0,[1]Employee!$M$95," ")</f>
        <v xml:space="preserve"> </v>
      </c>
      <c r="L102" s="536"/>
      <c r="M102" s="15"/>
      <c r="N102" s="97" t="str">
        <f>IF([1]Employee!$D$100&gt;0,[1]Employee!$D$100,"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IF([1]Employee!$D$93&gt;0,[1]Employee!$D$93,"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IF([1]Employee!$D$95&gt;0,[1]Employee!$D$95,"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IF([1]Employee!$D$94&gt;0,[1]Employee!$D$94," ")</f>
        <v xml:space="preserve"> </v>
      </c>
      <c r="G106" s="350"/>
      <c r="H106" s="15"/>
      <c r="I106" s="10"/>
      <c r="J106" s="376" t="str">
        <f>IF([1]Employee!$D$96&gt;0,[1]Employee!$D$96,"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IF([1]Employee!$D$97&gt;0,[1]Employee!$D$97,"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[1]Employee!$D$107</f>
        <v>4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IF([1]Employee!$D$98&gt;0,[1]Employee!$D$98,"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IF([1]Employee!$D$102=" "," ",IF([1]Employee!$D$102&gt;38812,[1]Employee!$D$102,"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IF([1]Employee!$D$104&gt;0,[1]Employee!$D$104,"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IF([1]Employee!$D$104&gt;0,[1]Employee!$L$5," ")</f>
        <v xml:space="preserve"> </v>
      </c>
      <c r="H154" s="30"/>
      <c r="I154" s="560" t="str">
        <f>IF([1]Employee!$D$104&gt;0,[1]Employee!$O$5,"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IF([1]Employee!$D$104&gt;0,[1]Employee!$M$93,"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IF([1]Employee!$D$104&gt;0,[1]Employee!$D$93," ")</f>
        <v xml:space="preserve"> </v>
      </c>
      <c r="G158" s="567"/>
      <c r="H158" s="567"/>
      <c r="I158" s="568"/>
      <c r="J158" s="156"/>
      <c r="K158" s="157" t="str">
        <f>IF([1]Employee!$D$104=" "," ",IF([1]Employee!$D$100="M","Mr","Ms"))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IF([1]Employee!$D$104&gt;0,[1]Employee!$D$94,"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IF([1]Employee!$D$104&gt;0,[1]Employee!$D$104,"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IF([1]Employee!$D$104&gt;0,[1]Employee!$O$112,"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IF([1]Employee!$D$104&gt;0,Y4," ")</f>
        <v xml:space="preserve"> </v>
      </c>
      <c r="H164" s="370"/>
      <c r="I164" s="160" t="str">
        <f>IF([1]Employee!$D$104&gt;0,Z4," ")</f>
        <v xml:space="preserve"> </v>
      </c>
      <c r="J164" s="159"/>
      <c r="K164" s="637" t="str">
        <f>IF([1]Employee!$D$104=" "," ",IF([1]Employee!$O$112="W1","X",IF([1]Employee!$O$112="M!","X","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IF([1]Employee!$D$104=" "," ",IF([1]Employee!$D$106="W",[1]Employee!$F$104," "))</f>
        <v xml:space="preserve"> </v>
      </c>
      <c r="J166" s="163"/>
      <c r="K166" s="164" t="str">
        <f>IF([1]Employee!$D$104=" "," ",IF([1]Employee!$D$106="M",[1]Employee!$F$104,"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IF([1]Employee!$D$104="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IF([1]Employee!$D$104="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IF([1]Employee!$D$104="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IF([1]Employee!$D$104="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IF([1]Employee!$D$104&gt;0,[1]Employee!$D$107,"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IF([1]Employee!$D$104&gt;0,[1]Employee!$D$95,"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IF([1]Employee!$D$104&gt;0,[1]Employee!$D$96," ")</f>
        <v xml:space="preserve"> </v>
      </c>
      <c r="F179" s="337"/>
      <c r="G179" s="337"/>
      <c r="H179" s="337"/>
      <c r="I179" s="337" t="str">
        <f>IF([1]Employee!$D$104&gt;0,[1]Employee!$D$97,"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IF([1]Employee!$D$104&gt;0,[1]Employee!$D$98,"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IF([1]Employee!$D$104&gt;0,[1]Employee!$D$5," ")</f>
        <v xml:space="preserve"> </v>
      </c>
      <c r="F182" s="353"/>
      <c r="G182" s="353"/>
      <c r="H182" s="353"/>
      <c r="I182" s="353" t="str">
        <f>IF([1]Employee!$D$104&gt;0,[1]Employee!$D$6,"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IF([1]Employee!$D$104&gt;0,[1]Employee!$D$7," ")</f>
        <v xml:space="preserve"> </v>
      </c>
      <c r="F183" s="353"/>
      <c r="G183" s="353"/>
      <c r="H183" s="353"/>
      <c r="I183" s="353" t="str">
        <f>IF([1]Employee!$D$104&gt;0,[1]Employee!$D$8,"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IF([1]Employee!$D$104&gt;0,[1]Employee!$D$9,"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IF([1]Employee!$D$104&gt;0,TODAY(),"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IF(T$87&gt;0,[1]Employee!$D$93,"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IF(T$87&gt;0,[1]Employee!$D$94,"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IF(T$87&gt;0,[1]Employee!$M$93," ")</f>
        <v xml:space="preserve"> </v>
      </c>
      <c r="G203" s="683"/>
      <c r="H203" s="684"/>
      <c r="I203" s="86"/>
      <c r="J203" s="685">
        <f>[1]Employee!$D$107</f>
        <v>4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IF([1]Employee!$D$128&gt;0,[1]Employee!$D$128,"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IF([1]Employee!$D$119&gt;0,[1]Employee!$D$119," ")</f>
        <v xml:space="preserve"> </v>
      </c>
      <c r="J4" s="443"/>
      <c r="K4" s="443"/>
      <c r="L4" s="443"/>
      <c r="M4" s="9"/>
      <c r="N4" s="342" t="str">
        <f>IF([1]Employee!$M$119&gt;0,[1]Employee!$M$119," ")</f>
        <v xml:space="preserve"> </v>
      </c>
      <c r="O4" s="343"/>
      <c r="P4" s="15"/>
      <c r="Q4" s="15"/>
      <c r="R4" s="10"/>
      <c r="S4" s="10"/>
      <c r="T4" s="16">
        <f>[1]Employee!$D$133</f>
        <v>5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IF([1]Employee!$D$130&gt;0,[1]Employee!$D$130,"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IF([1]Employee!$D$120&gt;0,[1]Employee!$D$120," ")</f>
        <v xml:space="preserve"> </v>
      </c>
      <c r="J6" s="442"/>
      <c r="K6" s="442"/>
      <c r="L6" s="442"/>
      <c r="M6" s="8"/>
      <c r="N6" s="399" t="str">
        <f>IF([1]Employee!$M$121&gt;0,[1]Employee!$M$121," ")</f>
        <v xml:space="preserve"> </v>
      </c>
      <c r="O6" s="536"/>
      <c r="P6" s="15"/>
      <c r="Q6" s="15"/>
      <c r="R6" s="10"/>
      <c r="S6" s="24" t="str">
        <f>IF([1]Employee!$D$126&gt;0,[1]Employee!$D$126,"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IF([1]Employee!$M$131&gt;0,[1]Employee!$M$131," ")</f>
        <v xml:space="preserve"> </v>
      </c>
      <c r="Z6" s="214" t="str">
        <f>IF([1]Employee!$M$131&gt;0,[1]Employee!$O$131," ")</f>
        <v xml:space="preserve"> </v>
      </c>
      <c r="AA6" s="27" t="str">
        <f>IF([1]Employee!$M$131&gt;0,[1]Employee!$S$131,"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IF([1]Employee!$M$132&gt;0,[1]Employee!$M$132," ")</f>
        <v xml:space="preserve"> </v>
      </c>
      <c r="Z7" s="214" t="str">
        <f>IF([1]Employee!$M$132&gt;0,[1]Employee!$O$132," ")</f>
        <v xml:space="preserve"> </v>
      </c>
      <c r="AA7" s="27" t="str">
        <f>IF([1]Employee!$M$132&gt;0,[1]Employee!$S$132,"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IF([1]Employee!$M$133&gt;0,[1]Employee!$M$133," ")</f>
        <v xml:space="preserve"> </v>
      </c>
      <c r="Z8" s="214" t="str">
        <f>IF([1]Employee!$M$133&gt;0,[1]Employee!$O$133," ")</f>
        <v xml:space="preserve"> </v>
      </c>
      <c r="AA8" s="27" t="str">
        <f>IF([1]Employee!$M$133&gt;0,[1]Employee!$S$133,"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IF([1]Employee!$M$134&gt;0,[1]Employee!$M$134," ")</f>
        <v xml:space="preserve"> </v>
      </c>
      <c r="Z9" s="214" t="str">
        <f>IF([1]Employee!$M$134&gt;0,[1]Employee!$O$134," ")</f>
        <v xml:space="preserve"> </v>
      </c>
      <c r="AA9" s="27" t="str">
        <f>IF([1]Employee!$M$134&gt;0,[1]Employee!$S$134,"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IF([1]Employee!$O$138="Y","Y","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IF([1]Employee!$D$132=" "," ",IF([1]Employee!$D$132="m"," ",IF([1]Apr08!$M$15=" "," ",IF([1]Apr08!$M$15&gt;(D7-0.01),D7," "))))</f>
        <v xml:space="preserve"> </v>
      </c>
      <c r="E16" s="1" t="str">
        <f>IF(D16=" "," ",IF([1]Apr08!$M$15&gt;=F7,E7,[1]Apr08!$M$15-D7))</f>
        <v xml:space="preserve"> </v>
      </c>
      <c r="F16" s="1" t="str">
        <f>IF(D16=" "," ",IF(E16&lt;E7," ",[1]Apr08!$M$15-F7))</f>
        <v xml:space="preserve"> </v>
      </c>
      <c r="G16" s="1" t="str">
        <f>IF(D16=" "," ",[1]Apr08!$O$15+[1]Apr08!$T$15)</f>
        <v xml:space="preserve"> </v>
      </c>
      <c r="H16" s="482" t="str">
        <f>IF(D16=" "," ",[1]Apr08!$O$15)</f>
        <v xml:space="preserve"> </v>
      </c>
      <c r="I16" s="482"/>
      <c r="J16" s="463"/>
      <c r="K16" s="4" t="str">
        <f>IF([1]Apr08!$G$15="SSP",[1]Apr08!$H$15," ")</f>
        <v xml:space="preserve"> </v>
      </c>
      <c r="L16" s="4" t="str">
        <f>IF([1]Apr08!$G$15="SMP",[1]Apr08!$H$15," ")</f>
        <v xml:space="preserve"> </v>
      </c>
      <c r="M16" s="459" t="str">
        <f>IF([1]Apr08!$G$15="SPP",[1]Apr08!$H$15," ")</f>
        <v xml:space="preserve"> </v>
      </c>
      <c r="N16" s="331"/>
      <c r="O16" s="4" t="str">
        <f>IF([1]Apr08!$G$15="SAP",[1]Apr08!$H$15," ")</f>
        <v xml:space="preserve"> </v>
      </c>
      <c r="P16" s="463"/>
      <c r="Q16" s="1" t="str">
        <f>IF([1]Apr08!$P$15=0," ",[1]Apr08!$P$15)</f>
        <v xml:space="preserve"> </v>
      </c>
      <c r="R16" s="463"/>
      <c r="S16" s="1" t="str">
        <f>IF([1]Apr08!$M$15&gt;0,[1]Apr08!$M$15," ")</f>
        <v xml:space="preserve"> </v>
      </c>
      <c r="T16" s="1" t="str">
        <f>IF(S16=" "," ",IF([1]Employee!$O$128="W1"," ",IF([1]Employee!$O$128="M1"," ",IF([1]Apr08!$V$15&gt;0,[1]Apr08!$V$15," "))))</f>
        <v xml:space="preserve"> </v>
      </c>
      <c r="U16" s="482" t="str">
        <f>IF(T16=" "," ",IF([1]Employee!$O$128="W1",[1]Apr08!$AK$15,[1]Apr08!$AE$15))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",IF([1]Employee!$O$128="W1"," ",[1]Apr08!$W$15-0))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",IF([1]Apr08!$C$15=" "," ",[1]Apr08!$C$15))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IF([1]Employee!$D$132=" "," ",IF([1]Employee!$D$132="m"," ",IF([1]Apr08!$M$30=" "," ",IF([1]Apr08!$M$30&gt;(D7-0.01),D7," "))))</f>
        <v xml:space="preserve"> </v>
      </c>
      <c r="E17" s="1" t="str">
        <f>IF(D17=" "," ",IF([1]Apr08!$M$30&gt;=F7,E7,[1]Apr08!$M$30-D7))</f>
        <v xml:space="preserve"> </v>
      </c>
      <c r="F17" s="1" t="str">
        <f>IF(D17=" "," ",IF(E17&lt;E7," ",[1]Apr08!$M$30-F7))</f>
        <v xml:space="preserve"> </v>
      </c>
      <c r="G17" s="1" t="str">
        <f>IF(D17=" "," ",[1]Apr08!$O$30+[1]Apr08!$T$30)</f>
        <v xml:space="preserve"> </v>
      </c>
      <c r="H17" s="454" t="str">
        <f>IF(D17=" "," ",[1]Apr08!$O$30)</f>
        <v xml:space="preserve"> </v>
      </c>
      <c r="I17" s="454"/>
      <c r="J17" s="463"/>
      <c r="K17" s="4" t="str">
        <f>IF([1]Apr08!$G$30="SSP",[1]Apr08!$H$30," ")</f>
        <v xml:space="preserve"> </v>
      </c>
      <c r="L17" s="4" t="str">
        <f>IF([1]Apr08!$G$30="SMP",[1]Apr08!$H$30," ")</f>
        <v xml:space="preserve"> </v>
      </c>
      <c r="M17" s="459" t="str">
        <f>IF([1]Apr08!$G$30="SPP",[1]Apr08!$H$30," ")</f>
        <v xml:space="preserve"> </v>
      </c>
      <c r="N17" s="331"/>
      <c r="O17" s="4" t="str">
        <f>IF([1]Apr08!$G$30="SAP",[1]Apr08!$H$30," ")</f>
        <v xml:space="preserve"> </v>
      </c>
      <c r="P17" s="463"/>
      <c r="Q17" s="1" t="str">
        <f>IF([1]Apr08!$P$30=0," ",[1]Apr08!$P$30)</f>
        <v xml:space="preserve"> </v>
      </c>
      <c r="R17" s="463"/>
      <c r="S17" s="1" t="str">
        <f>IF([1]Apr08!$M$30&gt;0,[1]Apr08!$M$30," ")</f>
        <v xml:space="preserve"> </v>
      </c>
      <c r="T17" s="1" t="str">
        <f>IF(S17=" "," ",IF([1]Employee!$O$128="W1"," ",IF([1]Employee!$O$128="M1"," ",IF([1]Apr08!$V$30&gt;0,[1]Apr08!$V$30," "))))</f>
        <v xml:space="preserve"> </v>
      </c>
      <c r="U17" s="459" t="str">
        <f>IF(T17=" "," ",IF([1]Employee!$O$128="W1",[1]Apr08!$AK$30,[1]Apr08!$AE$30))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",IF([1]Employee!$O$128="W1"," ",[1]Apr08!$W$30-[1]Apr08!$W$15))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",IF([1]Apr08!$C$30=" "," ",[1]Apr08!$C$30))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IF([1]Employee!$D$132=" "," ",IF([1]Employee!$D$132="m"," ",IF([1]Apr08!$M$45=" "," ",IF([1]Apr08!$M$45&gt;(D7-0.01),D7," "))))</f>
        <v xml:space="preserve"> </v>
      </c>
      <c r="E18" s="1" t="str">
        <f>IF(D18=" "," ",IF([1]Apr08!$M$45&gt;=F7,E7,[1]Apr08!$M$45-D7))</f>
        <v xml:space="preserve"> </v>
      </c>
      <c r="F18" s="1" t="str">
        <f>IF(D18=" "," ",IF(E18&lt;E7," ",[1]Apr08!$M$45-F7))</f>
        <v xml:space="preserve"> </v>
      </c>
      <c r="G18" s="1" t="str">
        <f>IF(D18=" "," ",[1]Apr08!$O$45+[1]Apr08!$T$45)</f>
        <v xml:space="preserve"> </v>
      </c>
      <c r="H18" s="454" t="str">
        <f>IF(D18=" "," ",[1]Apr08!$O$45)</f>
        <v xml:space="preserve"> </v>
      </c>
      <c r="I18" s="454"/>
      <c r="J18" s="463"/>
      <c r="K18" s="4" t="str">
        <f>IF([1]Apr08!$G$45="SSP",[1]Apr08!$H$45," ")</f>
        <v xml:space="preserve"> </v>
      </c>
      <c r="L18" s="4" t="str">
        <f>IF([1]Apr08!$G$45="SMP",[1]Apr08!$H$45," ")</f>
        <v xml:space="preserve"> </v>
      </c>
      <c r="M18" s="459" t="str">
        <f>IF([1]Apr08!$G$45="SPP",[1]Apr08!$H$45," ")</f>
        <v xml:space="preserve"> </v>
      </c>
      <c r="N18" s="331"/>
      <c r="O18" s="4" t="str">
        <f>IF([1]Apr08!$G$45="SAP",[1]Apr08!$H$45," ")</f>
        <v xml:space="preserve"> </v>
      </c>
      <c r="P18" s="463"/>
      <c r="Q18" s="1" t="str">
        <f>IF([1]Apr08!$P$45=0," ",[1]Apr08!$P$45)</f>
        <v xml:space="preserve"> </v>
      </c>
      <c r="R18" s="463"/>
      <c r="S18" s="1" t="str">
        <f>IF([1]Apr08!$M$45&gt;0,[1]Apr08!$M$45," ")</f>
        <v xml:space="preserve"> </v>
      </c>
      <c r="T18" s="1" t="str">
        <f>IF(S18=" "," ",IF([1]Employee!$O$128="W1"," ",IF([1]Employee!$O$128="M1"," ",IF([1]Apr08!$V$45&gt;0,[1]Apr08!$V$45," "))))</f>
        <v xml:space="preserve"> </v>
      </c>
      <c r="U18" s="459" t="str">
        <f>IF(T18=" "," ",IF([1]Employee!$O$128="W1",[1]Apr08!$AK$45,[1]Apr08!$AE$45))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",IF([1]Employee!$O$128="W1"," ",[1]Apr08!$W$45-[1]Apr08!$W$30))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",IF([1]Apr08!$C$45=" "," ",[1]Apr08!$C$45))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IF([1]Employee!$D$132=" "," ",IF([1]Employee!$D$132="m"," ",IF([1]Apr08!$M$60=" "," ",IF([1]Apr08!$M$60&gt;(D7-0.01),D7," "))))</f>
        <v xml:space="preserve"> </v>
      </c>
      <c r="E19" s="1" t="str">
        <f>IF(D19=" "," ",IF([1]Apr08!$M$60&gt;=F7,E7,[1]Apr08!$M$60-D7))</f>
        <v xml:space="preserve"> </v>
      </c>
      <c r="F19" s="1" t="str">
        <f>IF(D19=" "," ",IF(E19&lt;E7," ",[1]Apr08!$M$60-F7))</f>
        <v xml:space="preserve"> </v>
      </c>
      <c r="G19" s="1" t="str">
        <f>IF(D19=" "," ",[1]Apr08!$O$60+[1]Apr08!$T$60)</f>
        <v xml:space="preserve"> </v>
      </c>
      <c r="H19" s="454" t="str">
        <f>IF(D19=" "," ",[1]Apr08!$O$60)</f>
        <v xml:space="preserve"> </v>
      </c>
      <c r="I19" s="454"/>
      <c r="J19" s="463"/>
      <c r="K19" s="4" t="str">
        <f>IF([1]Apr08!$G$60="SSP",[1]Apr08!$H$60," ")</f>
        <v xml:space="preserve"> </v>
      </c>
      <c r="L19" s="4" t="str">
        <f>IF([1]Apr08!$G$60="SMP",[1]Apr08!$H$60," ")</f>
        <v xml:space="preserve"> </v>
      </c>
      <c r="M19" s="459" t="str">
        <f>IF([1]Apr08!$G$60="SPP",[1]Apr08!$H$60," ")</f>
        <v xml:space="preserve"> </v>
      </c>
      <c r="N19" s="331"/>
      <c r="O19" s="4" t="str">
        <f>IF([1]Apr08!$G$60="SAP",[1]Apr08!$H$60," ")</f>
        <v xml:space="preserve"> </v>
      </c>
      <c r="P19" s="463"/>
      <c r="Q19" s="1" t="str">
        <f>IF([1]Apr08!$P$60=0," ",[1]Apr08!$P$60)</f>
        <v xml:space="preserve"> </v>
      </c>
      <c r="R19" s="463"/>
      <c r="S19" s="1" t="str">
        <f>IF([1]Apr08!$M$60&gt;0,[1]Apr08!$M$60," ")</f>
        <v xml:space="preserve"> </v>
      </c>
      <c r="T19" s="1" t="str">
        <f>IF(S19=" "," ",IF([1]Employee!$O$128="W1"," ",IF([1]Employee!$O$128="M1"," ",IF([1]Apr08!$V$60&gt;0,[1]Apr08!$V$60," "))))</f>
        <v xml:space="preserve"> </v>
      </c>
      <c r="U19" s="459" t="str">
        <f>IF(T19=" "," ",IF([1]Employee!$O$128="W1",[1]Apr08!$AK$60,[1]Apr08!$AE$60))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",IF([1]Employee!$O$128="W1"," ",[1]Apr08!$W$60-[1]Apr08!$W$45))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",IF([1]Apr08!$C$60=" "," ",[1]Apr08!$C$60))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IF([1]Employee!$D$132=" "," ",IF([1]Employee!$D$132="w"," ",IF([1]Apr08!$M$75=" "," ",IF([1]Apr08!$M$75&gt;(D8-0.01),D8," "))))</f>
        <v xml:space="preserve"> </v>
      </c>
      <c r="E20" s="62" t="str">
        <f>IF(D20=" "," ",IF([1]Apr08!$M$75&gt;=F8,E8,[1]Apr08!$M$75-D8))</f>
        <v xml:space="preserve"> </v>
      </c>
      <c r="F20" s="62" t="str">
        <f>IF(D20=" "," ",IF(E20&lt;E8," ",[1]Apr08!$M$75-F8))</f>
        <v xml:space="preserve"> </v>
      </c>
      <c r="G20" s="62" t="str">
        <f>IF(D20=" "," ",[1]Apr08!$O$75+[1]Apr08!$T$75)</f>
        <v xml:space="preserve"> </v>
      </c>
      <c r="H20" s="453" t="str">
        <f>IF(D20=" "," ",[1]Apr08!$O$75)</f>
        <v xml:space="preserve"> </v>
      </c>
      <c r="I20" s="453"/>
      <c r="J20" s="463"/>
      <c r="K20" s="62" t="str">
        <f>IF([1]Apr08!$G$75="SSP",[1]Apr08!$H$75," ")</f>
        <v xml:space="preserve"> </v>
      </c>
      <c r="L20" s="62" t="str">
        <f>IF([1]Apr08!$G$75="SMP",[1]Apr08!$H$75," ")</f>
        <v xml:space="preserve"> </v>
      </c>
      <c r="M20" s="453" t="str">
        <f>IF([1]Apr08!$G$75="SPP",[1]Apr08!$H$75," ")</f>
        <v xml:space="preserve"> </v>
      </c>
      <c r="N20" s="404"/>
      <c r="O20" s="62" t="str">
        <f>IF([1]Apr08!$G$75="SAP",[1]Apr08!$H$75," ")</f>
        <v xml:space="preserve"> </v>
      </c>
      <c r="P20" s="463"/>
      <c r="Q20" s="62" t="str">
        <f>IF([1]Apr08!$P$75=0," ",[1]Apr08!$P$75)</f>
        <v xml:space="preserve"> </v>
      </c>
      <c r="R20" s="463"/>
      <c r="S20" s="62" t="str">
        <f>IF([1]Apr08!$M$75&gt;0,[1]Apr08!$M$75," ")</f>
        <v xml:space="preserve"> </v>
      </c>
      <c r="T20" s="62" t="str">
        <f>IF(S20=" "," ",IF([1]Employee!$O$128="W1"," ",IF([1]Employee!$O$128="M1"," ",IF([1]Apr08!$V$75&gt;0,[1]Apr08!$V$75," "))))</f>
        <v xml:space="preserve"> </v>
      </c>
      <c r="U20" s="453" t="str">
        <f>IF(T20=" "," ",IF([1]Employee!$O$128="M1",[1]Apr08!$AK$75,[1]Apr08!$AE$75))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",IF([1]Employee!$O$128="M1"," ",[1]Apr08!$W$75-0))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",IF([1]Apr08!$C$75=" "," ",[1]Apr08!$C$75))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IF([1]Employee!$D$132=" "," ",IF([1]Employee!$D$132="m"," ",IF([1]May08!$M$15=" "," ",IF([1]May08!$M$15&gt;(D7-0.01),D7," "))))</f>
        <v xml:space="preserve"> </v>
      </c>
      <c r="E21" s="1" t="str">
        <f>IF(D21=" "," ",IF([1]May08!$M$15&gt;=F7,E7,[1]May08!$M$15-D7))</f>
        <v xml:space="preserve"> </v>
      </c>
      <c r="F21" s="1" t="str">
        <f>IF(D21=" "," ",IF(E21&lt;E7," ",[1]May08!$M$15-F7))</f>
        <v xml:space="preserve"> </v>
      </c>
      <c r="G21" s="1" t="str">
        <f>IF(D21=" "," ",[1]May08!$O$15+[1]May08!$T$15)</f>
        <v xml:space="preserve"> </v>
      </c>
      <c r="H21" s="459" t="str">
        <f>IF(D21=" "," ",[1]May08!$O$15)</f>
        <v xml:space="preserve"> </v>
      </c>
      <c r="I21" s="459"/>
      <c r="J21" s="463"/>
      <c r="K21" s="1" t="str">
        <f>IF([1]May08!$G$15="SSP",[1]May08!$H$15," ")</f>
        <v xml:space="preserve"> </v>
      </c>
      <c r="L21" s="1" t="str">
        <f>IF([1]May08!$G$15="SMP",[1]May08!$H$15," ")</f>
        <v xml:space="preserve"> </v>
      </c>
      <c r="M21" s="710" t="str">
        <f>IF([1]May08!$G$15="SPP",[1]May08!$H$15," ")</f>
        <v xml:space="preserve"> </v>
      </c>
      <c r="N21" s="711"/>
      <c r="O21" s="1" t="str">
        <f>IF([1]May08!$G$15="SAP",[1]May08!$H$15," ")</f>
        <v xml:space="preserve"> </v>
      </c>
      <c r="P21" s="463"/>
      <c r="Q21" s="1" t="str">
        <f>IF([1]May08!$P$15=0," ",[1]May08!$P$15)</f>
        <v xml:space="preserve"> </v>
      </c>
      <c r="R21" s="463"/>
      <c r="S21" s="1" t="str">
        <f>IF([1]May08!$M$15&gt;0,[1]May08!$M$15," ")</f>
        <v xml:space="preserve"> </v>
      </c>
      <c r="T21" s="1" t="str">
        <f>IF(S21=" "," ",IF([1]Employee!$O$128="W1"," ",IF([1]Employee!$O$128="M1"," ",IF([1]May08!$V$15&gt;0,[1]May08!$V$15," "))))</f>
        <v xml:space="preserve"> </v>
      </c>
      <c r="U21" s="459" t="str">
        <f>IF(T21=" "," ",IF([1]Employee!$O$128="W1",[1]May08!$AK$15,[1]May08!$AE$15))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",IF([1]Employee!$O$128="W1"," ",[1]May08!$W$15-[1]Apr08!$W$60))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",IF([1]May08!$C$15=" "," ",[1]May08!$C$15))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IF([1]Employee!$D$132=" "," ",IF([1]Employee!$D$132="m"," ",IF([1]May08!$M$30=" "," ",IF([1]May08!$M$30&gt;(D7-0.01),D7," "))))</f>
        <v xml:space="preserve"> </v>
      </c>
      <c r="E22" s="1" t="str">
        <f>IF(D22=" "," ",IF([1]May08!$M$30&gt;=F7,E7,[1]May08!$M$30-D7))</f>
        <v xml:space="preserve"> </v>
      </c>
      <c r="F22" s="1" t="str">
        <f>IF(D22=" "," ",IF(E22&lt;E7," ",[1]May08!$M$30-F7))</f>
        <v xml:space="preserve"> </v>
      </c>
      <c r="G22" s="1" t="str">
        <f>IF(D22=" "," ",[1]May08!$O$30+[1]May08!$T$30)</f>
        <v xml:space="preserve"> </v>
      </c>
      <c r="H22" s="454" t="str">
        <f>IF(D22=" "," ",[1]May08!$O$30)</f>
        <v xml:space="preserve"> </v>
      </c>
      <c r="I22" s="454"/>
      <c r="J22" s="463"/>
      <c r="K22" s="4" t="str">
        <f>IF([1]May08!$G$30="SSP",[1]May08!$H$30," ")</f>
        <v xml:space="preserve"> </v>
      </c>
      <c r="L22" s="4" t="str">
        <f>IF([1]May08!$G$30="SMP",[1]May08!$H$30," ")</f>
        <v xml:space="preserve"> </v>
      </c>
      <c r="M22" s="459" t="str">
        <f>IF([1]May08!$G$30="SPP",[1]May08!$H$30," ")</f>
        <v xml:space="preserve"> </v>
      </c>
      <c r="N22" s="331"/>
      <c r="O22" s="4" t="str">
        <f>IF([1]May08!$G$30="SAP",[1]May08!$H$30," ")</f>
        <v xml:space="preserve"> </v>
      </c>
      <c r="P22" s="463"/>
      <c r="Q22" s="1" t="str">
        <f>IF([1]May08!$P$30=0," ",[1]May08!$P$30)</f>
        <v xml:space="preserve"> </v>
      </c>
      <c r="R22" s="463"/>
      <c r="S22" s="1" t="str">
        <f>IF([1]May08!$M$30&gt;0,[1]May08!$M$30," ")</f>
        <v xml:space="preserve"> </v>
      </c>
      <c r="T22" s="1" t="str">
        <f>IF(S22=" "," ",IF([1]Employee!$O$128="W1"," ",IF([1]Employee!$O$128="M1"," ",IF([1]May08!$V$30&gt;0,[1]May08!$V$30," "))))</f>
        <v xml:space="preserve"> </v>
      </c>
      <c r="U22" s="459" t="str">
        <f>IF(T22=" "," ",IF([1]Employee!$O$128="W1",[1]May08!$AK$30,[1]May08!$AE$30))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",IF([1]Employee!$O$128="W1"," ",[1]May08!$W$30-[1]May08!$W$15))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",IF([1]May08!$C$30=" "," ",[1]May08!$C$30))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IF([1]Employee!$D$132=" "," ",IF([1]Employee!$D$132="m"," ",IF([1]May08!$M$45=" "," ",IF([1]May08!$M$45&gt;(D7-0.01),D7," "))))</f>
        <v xml:space="preserve"> </v>
      </c>
      <c r="E23" s="1" t="str">
        <f>IF(D23=" "," ",IF([1]May08!$M$45&gt;=F7,E7,[1]May08!$M$45-D7))</f>
        <v xml:space="preserve"> </v>
      </c>
      <c r="F23" s="1" t="str">
        <f>IF(D23=" "," ",IF(E23&lt;E7," ",[1]May08!$M$45-F7))</f>
        <v xml:space="preserve"> </v>
      </c>
      <c r="G23" s="1" t="str">
        <f>IF(D23=" "," ",[1]May08!$O$45+[1]May08!$T$45)</f>
        <v xml:space="preserve"> </v>
      </c>
      <c r="H23" s="454" t="str">
        <f>IF(D23=" "," ",[1]May08!$O$45)</f>
        <v xml:space="preserve"> </v>
      </c>
      <c r="I23" s="454"/>
      <c r="J23" s="463"/>
      <c r="K23" s="4" t="str">
        <f>IF([1]May08!$G$45="SSP",[1]May08!$H$45," ")</f>
        <v xml:space="preserve"> </v>
      </c>
      <c r="L23" s="4" t="str">
        <f>IF([1]May08!$G$45="SMP",[1]May08!$H$45," ")</f>
        <v xml:space="preserve"> </v>
      </c>
      <c r="M23" s="459" t="str">
        <f>IF([1]May08!$G$45="SPP",[1]May08!$H$45," ")</f>
        <v xml:space="preserve"> </v>
      </c>
      <c r="N23" s="331"/>
      <c r="O23" s="4" t="str">
        <f>IF([1]May08!$G$45="SAP",[1]May08!$H$45," ")</f>
        <v xml:space="preserve"> </v>
      </c>
      <c r="P23" s="463"/>
      <c r="Q23" s="1" t="str">
        <f>IF([1]May08!$P$45=0," ",[1]May08!$P$45)</f>
        <v xml:space="preserve"> </v>
      </c>
      <c r="R23" s="463"/>
      <c r="S23" s="1" t="str">
        <f>IF([1]May08!$M$45&gt;0,[1]May08!$M$45," ")</f>
        <v xml:space="preserve"> </v>
      </c>
      <c r="T23" s="1" t="str">
        <f>IF(S23=" "," ",IF([1]Employee!$O$128="W1"," ",IF([1]Employee!$O$128="M1"," ",IF([1]May08!$V$45&gt;0,[1]May08!$V$45," "))))</f>
        <v xml:space="preserve"> </v>
      </c>
      <c r="U23" s="459" t="str">
        <f>IF(T23=" "," ",IF([1]Employee!$O$128="W1",[1]May08!$AK$45,[1]May08!$AE$45))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",IF([1]Employee!$O$128="W1"," ",[1]May08!$W$45-[1]May08!$W$30))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",IF([1]May08!$C$45=" "," ",[1]May08!$C$45))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IF([1]Employee!$D$132=" "," ",IF([1]Employee!$D$132="m"," ",IF([1]May08!$M$60=" "," ",IF([1]May08!$M$60&gt;(D7-0.01),D7," "))))</f>
        <v xml:space="preserve"> </v>
      </c>
      <c r="E24" s="77" t="str">
        <f>IF(D24=" "," ",IF([1]May08!$M$60&gt;=F7,E7,[1]May08!$M$60-D7))</f>
        <v xml:space="preserve"> </v>
      </c>
      <c r="F24" s="1" t="str">
        <f>IF(D24=" "," ",IF(E24&lt;E7," ",[1]May08!$M$60-F7))</f>
        <v xml:space="preserve"> </v>
      </c>
      <c r="G24" s="1" t="str">
        <f>IF(D24=" "," ",[1]May08!$O$60+[1]May08!$T$60)</f>
        <v xml:space="preserve"> </v>
      </c>
      <c r="H24" s="454" t="str">
        <f>IF(D24=" "," ",[1]May08!$O$60)</f>
        <v xml:space="preserve"> </v>
      </c>
      <c r="I24" s="454"/>
      <c r="J24" s="463"/>
      <c r="K24" s="4" t="str">
        <f>IF([1]May08!$G$60="SSP",[1]May08!$H$60," ")</f>
        <v xml:space="preserve"> </v>
      </c>
      <c r="L24" s="4" t="str">
        <f>IF([1]May08!$G$60="SMP",[1]May08!$H$60," ")</f>
        <v xml:space="preserve"> </v>
      </c>
      <c r="M24" s="459" t="str">
        <f>IF([1]May08!$G$60="SPP",[1]May08!$H$60," ")</f>
        <v xml:space="preserve"> </v>
      </c>
      <c r="N24" s="331"/>
      <c r="O24" s="4" t="str">
        <f>IF([1]May08!$G$60="SAP",[1]May08!$H$60," ")</f>
        <v xml:space="preserve"> </v>
      </c>
      <c r="P24" s="463"/>
      <c r="Q24" s="1" t="str">
        <f>IF([1]May08!$P$60=0," ",[1]May08!$P$60)</f>
        <v xml:space="preserve"> </v>
      </c>
      <c r="R24" s="463"/>
      <c r="S24" s="1" t="str">
        <f>IF([1]May08!$M$60&gt;0,[1]May08!$M$60," ")</f>
        <v xml:space="preserve"> </v>
      </c>
      <c r="T24" s="1" t="str">
        <f>IF(S24=" "," ",IF([1]Employee!$O$128="W1"," ",IF([1]Employee!$O$128="M1"," ",IF([1]May08!$V$60&gt;0,[1]May08!$V$60," "))))</f>
        <v xml:space="preserve"> </v>
      </c>
      <c r="U24" s="459" t="str">
        <f>IF(T24=" "," ",IF([1]Employee!$O$128="W1",[1]May08!$AK$60,[1]May08!$AE$60))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",IF([1]Employee!$O$128="W1"," ",[1]May08!$W$60-[1]May08!$W$45))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",IF([1]May08!$C$60=" "," ",[1]May08!$C$60))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IF([1]Employee!$D$132=" "," ",IF([1]Employee!$D$132="w"," ",IF([1]May08!$M$75=" "," ",IF([1]May08!$M$75&gt;(D8-0.01),D8," "))))</f>
        <v xml:space="preserve"> </v>
      </c>
      <c r="E25" s="62" t="str">
        <f>IF(D25=" "," ",IF([1]May08!$M$75&gt;=F8,E8,[1]May08!$M$75-D8))</f>
        <v xml:space="preserve"> </v>
      </c>
      <c r="F25" s="62" t="str">
        <f>IF(D25=" "," ",IF(E25&lt;E8," ",[1]May08!$M$75-F8))</f>
        <v xml:space="preserve"> </v>
      </c>
      <c r="G25" s="62" t="str">
        <f>IF(D25=" "," ",[1]May08!$O$75+[1]May08!$T$75)</f>
        <v xml:space="preserve"> </v>
      </c>
      <c r="H25" s="453" t="str">
        <f>IF(D25=" "," ",[1]May08!$O$75)</f>
        <v xml:space="preserve"> </v>
      </c>
      <c r="I25" s="453"/>
      <c r="J25" s="463"/>
      <c r="K25" s="62" t="str">
        <f>IF([1]May08!$G$75="SSP",[1]May08!$H$75," ")</f>
        <v xml:space="preserve"> </v>
      </c>
      <c r="L25" s="62" t="str">
        <f>IF([1]May08!$G$75="SMP",[1]May08!$H$75," ")</f>
        <v xml:space="preserve"> </v>
      </c>
      <c r="M25" s="453" t="str">
        <f>IF([1]May08!$G$75="SPP",[1]May08!$H$75," ")</f>
        <v xml:space="preserve"> </v>
      </c>
      <c r="N25" s="404"/>
      <c r="O25" s="62" t="str">
        <f>IF([1]May08!$G$75="SAP",[1]May08!$H$75," ")</f>
        <v xml:space="preserve"> </v>
      </c>
      <c r="P25" s="463"/>
      <c r="Q25" s="62" t="str">
        <f>IF([1]May08!$P$75=0," ",[1]May08!$P$75)</f>
        <v xml:space="preserve"> </v>
      </c>
      <c r="R25" s="463"/>
      <c r="S25" s="62" t="str">
        <f>IF([1]May08!$M$75&gt;0,[1]May08!$M$75," ")</f>
        <v xml:space="preserve"> </v>
      </c>
      <c r="T25" s="62" t="str">
        <f>IF(S25=" "," ",IF([1]Employee!$O$128="W1"," ",IF([1]Employee!$O$128="M1"," ",IF([1]May08!$V$75&gt;0,[1]May08!$V$75," "))))</f>
        <v xml:space="preserve"> </v>
      </c>
      <c r="U25" s="453" t="str">
        <f>IF(T25=" "," ",IF([1]Employee!$O$128="M1",[1]May08!$AK$75,[1]May08!$AE$75))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",IF([1]Employee!$O$128="M1"," ",[1]May08!$W$75-[1]Apr08!$W$75))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",IF([1]May08!$C$75=" "," ",[1]May08!$C$75))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IF([1]Employee!$D$132=" "," ",IF([1]Employee!$D$132="m"," ",IF([1]Jun08!$M$15=" "," ",IF([1]Jun08!$M$15&gt;(D7-0.01),D7," "))))</f>
        <v xml:space="preserve"> </v>
      </c>
      <c r="E26" s="1" t="str">
        <f>IF(D26=" "," ",IF([1]Jun08!$M$15&gt;=F7,E7,[1]Jun08!$M$15-D7))</f>
        <v xml:space="preserve"> </v>
      </c>
      <c r="F26" s="1" t="str">
        <f>IF(D26=" "," ",IF(E26&lt;E7," ",[1]Jun08!$M$15-F7))</f>
        <v xml:space="preserve"> </v>
      </c>
      <c r="G26" s="1" t="str">
        <f>IF(D26=" "," ",[1]Jun08!$O$15+[1]Jun08!$T$15)</f>
        <v xml:space="preserve"> </v>
      </c>
      <c r="H26" s="459" t="str">
        <f>IF(D26=" "," ",[1]Jun08!$O$15)</f>
        <v xml:space="preserve"> </v>
      </c>
      <c r="I26" s="459"/>
      <c r="J26" s="463"/>
      <c r="K26" s="1" t="str">
        <f>IF([1]Jun08!$G$15="SSP",[1]Jun08!$H$15," ")</f>
        <v xml:space="preserve"> </v>
      </c>
      <c r="L26" s="1" t="str">
        <f>IF([1]Jun08!$G$15="SMP",[1]Jun08!$H$15," ")</f>
        <v xml:space="preserve"> </v>
      </c>
      <c r="M26" s="710" t="str">
        <f>IF([1]Jun08!$G$15="SPP",[1]Jun08!$H$15," ")</f>
        <v xml:space="preserve"> </v>
      </c>
      <c r="N26" s="711"/>
      <c r="O26" s="1" t="str">
        <f>IF([1]Jun08!$G$15="SAP",[1]Jun08!$H$15," ")</f>
        <v xml:space="preserve"> </v>
      </c>
      <c r="P26" s="463"/>
      <c r="Q26" s="1" t="str">
        <f>IF([1]Jun08!$P$15=0," ",[1]Jun08!$P$15)</f>
        <v xml:space="preserve"> </v>
      </c>
      <c r="R26" s="463"/>
      <c r="S26" s="1" t="str">
        <f>IF([1]Jun08!$M$15&gt;0,[1]Jun08!$M$15," ")</f>
        <v xml:space="preserve"> </v>
      </c>
      <c r="T26" s="1" t="str">
        <f>IF(S26=" "," ",IF([1]Employee!$O$128="W1"," ",IF([1]Employee!$O$128="M1"," ",IF([1]Jun08!$V$15&gt;0,[1]Jun08!$V$15," "))))</f>
        <v xml:space="preserve"> </v>
      </c>
      <c r="U26" s="459" t="str">
        <f>IF(T26=" "," ",IF([1]Employee!$O$128="W1",[1]Jun08!$AK$15,[1]Jun08!$AE$15))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",IF([1]Employee!$O$128="W1"," ",[1]Jun08!$W$15-[1]May08!$W$60))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",IF([1]Jun08!$C$15=" "," ",[1]Jun08!$C$15))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IF([1]Employee!$D$132=" "," ",IF([1]Employee!$D$132="m"," ",IF([1]Jun08!$M$30=" "," ",IF([1]Jun08!$M$30&gt;(D7-0.01),D7," "))))</f>
        <v xml:space="preserve"> </v>
      </c>
      <c r="E27" s="1" t="str">
        <f>IF(D27=" "," ",IF([1]Jun08!$M$30&gt;=F7,E7,[1]Jun08!$M$30-D7))</f>
        <v xml:space="preserve"> </v>
      </c>
      <c r="F27" s="1" t="str">
        <f>IF(D27=" "," ",IF(E27&lt;E7," ",[1]Jun08!$M$30-F7))</f>
        <v xml:space="preserve"> </v>
      </c>
      <c r="G27" s="1" t="str">
        <f>IF(D27=" "," ",[1]Jun08!$O$30+[1]Jun08!$T$30)</f>
        <v xml:space="preserve"> </v>
      </c>
      <c r="H27" s="454" t="str">
        <f>IF(D27=" "," ",[1]Jun08!$O$30)</f>
        <v xml:space="preserve"> </v>
      </c>
      <c r="I27" s="454"/>
      <c r="J27" s="463"/>
      <c r="K27" s="4" t="str">
        <f>IF([1]Jun08!$G$30="SSP",[1]Jun08!$H$30," ")</f>
        <v xml:space="preserve"> </v>
      </c>
      <c r="L27" s="4" t="str">
        <f>IF([1]Jun08!$G$30="SMP",[1]Jun08!$H$30," ")</f>
        <v xml:space="preserve"> </v>
      </c>
      <c r="M27" s="459" t="str">
        <f>IF([1]Jun08!$G$30="SPP",[1]Jun08!$H$30," ")</f>
        <v xml:space="preserve"> </v>
      </c>
      <c r="N27" s="331"/>
      <c r="O27" s="4" t="str">
        <f>IF([1]Jun08!$G$30="SAP",[1]Jun08!$H$30," ")</f>
        <v xml:space="preserve"> </v>
      </c>
      <c r="P27" s="463"/>
      <c r="Q27" s="1" t="str">
        <f>IF([1]Jun08!$P$30=0," ",[1]Jun08!$P$30)</f>
        <v xml:space="preserve"> </v>
      </c>
      <c r="R27" s="463"/>
      <c r="S27" s="1" t="str">
        <f>IF([1]Jun08!$M$30&gt;0,[1]Jun08!$M$30," ")</f>
        <v xml:space="preserve"> </v>
      </c>
      <c r="T27" s="1" t="str">
        <f>IF(S27=" "," ",IF([1]Employee!$O$128="W1"," ",IF([1]Employee!$O$128="M1"," ",IF([1]Jun08!$V$30&gt;0,[1]Jun08!$V$30," "))))</f>
        <v xml:space="preserve"> </v>
      </c>
      <c r="U27" s="459" t="str">
        <f>IF(T27=" "," ",IF([1]Employee!$O$128="W1",[1]Jun08!$AK$30,[1]Jun08!$AE$30))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",IF([1]Employee!$O$128="W1"," ",[1]Jun08!$W$30-[1]Jun08!$W$15))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",IF([1]Jun08!$C$30=" "," ",[1]Jun08!$C$30))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IF([1]Employee!$D$132=" "," ",IF([1]Employee!$D$132="m"," ",IF([1]Jun08!$M$45=" "," ",IF([1]Jun08!$M$45&gt;(D7-0.01),D7," "))))</f>
        <v xml:space="preserve"> </v>
      </c>
      <c r="E28" s="1" t="str">
        <f>IF(D28=" "," ",IF([1]Jun08!$M$45&gt;=F7,E7,[1]Jun08!$M$45-D7))</f>
        <v xml:space="preserve"> </v>
      </c>
      <c r="F28" s="1" t="str">
        <f>IF(D28=" "," ",IF(E28&lt;E7," ",[1]Jun08!$M$45-F7))</f>
        <v xml:space="preserve"> </v>
      </c>
      <c r="G28" s="1" t="str">
        <f>IF(D28=" "," ",[1]Jun08!$O$45+[1]Jun08!$T$45)</f>
        <v xml:space="preserve"> </v>
      </c>
      <c r="H28" s="454" t="str">
        <f>IF(D28=" "," ",[1]Jun08!$O$45)</f>
        <v xml:space="preserve"> </v>
      </c>
      <c r="I28" s="454"/>
      <c r="J28" s="463"/>
      <c r="K28" s="4" t="str">
        <f>IF([1]Jun08!$G$45="SSP",[1]Jun08!$H$45," ")</f>
        <v xml:space="preserve"> </v>
      </c>
      <c r="L28" s="4" t="str">
        <f>IF([1]Jun08!$G$45="SMP",[1]Jun08!$H$45," ")</f>
        <v xml:space="preserve"> </v>
      </c>
      <c r="M28" s="459" t="str">
        <f>IF([1]Jun08!$G$45="SPP",[1]Jun08!$H$45," ")</f>
        <v xml:space="preserve"> </v>
      </c>
      <c r="N28" s="331"/>
      <c r="O28" s="4" t="str">
        <f>IF([1]Jun08!$G$45="SAP",[1]Jun08!$H$45," ")</f>
        <v xml:space="preserve"> </v>
      </c>
      <c r="P28" s="463"/>
      <c r="Q28" s="1" t="str">
        <f>IF([1]Jun08!$P$45=0," ",[1]Jun08!$P$45)</f>
        <v xml:space="preserve"> </v>
      </c>
      <c r="R28" s="463"/>
      <c r="S28" s="1" t="str">
        <f>IF([1]Jun08!$M$45&gt;0,[1]Jun08!$M$45," ")</f>
        <v xml:space="preserve"> </v>
      </c>
      <c r="T28" s="1" t="str">
        <f>IF(S28=" "," ",IF([1]Employee!$O$128="W1"," ",IF([1]Employee!$O$128="M1"," ",IF([1]Jun08!$V$45&gt;0,[1]Jun08!$V$45," "))))</f>
        <v xml:space="preserve"> </v>
      </c>
      <c r="U28" s="459" t="str">
        <f>IF(T28=" "," ",IF([1]Employee!$O$128="W1",[1]Jun08!$AK$45,[1]Jun08!$AE$45))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",IF([1]Employee!$O$128="W1"," ",[1]Jun08!$W$45-[1]Jun08!$W$30))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",IF([1]Jun08!$C$45=" "," ",[1]Jun08!$C$45))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IF([1]Employee!$D$132=" "," ",IF([1]Employee!$D$132="m"," ",IF([1]Jun08!$M$60=" "," ",IF([1]Jun08!$M$60&gt;(D7-0.01),D7," "))))</f>
        <v xml:space="preserve"> </v>
      </c>
      <c r="E29" s="1" t="str">
        <f>IF(D29=" "," ",IF([1]Jun08!$M$60&gt;=F7,E7,[1]Jun08!$M$60-D7))</f>
        <v xml:space="preserve"> </v>
      </c>
      <c r="F29" s="1" t="str">
        <f>IF(D29=" "," ",IF(E29&lt;E7," ",[1]Jun08!$M$60-F7))</f>
        <v xml:space="preserve"> </v>
      </c>
      <c r="G29" s="1" t="str">
        <f>IF(D29=" "," ",[1]Jun08!$O$60+[1]Jun08!$T$60)</f>
        <v xml:space="preserve"> </v>
      </c>
      <c r="H29" s="454" t="str">
        <f>IF(D29=" "," ",[1]Jun08!$O$60)</f>
        <v xml:space="preserve"> </v>
      </c>
      <c r="I29" s="454"/>
      <c r="J29" s="463"/>
      <c r="K29" s="4" t="str">
        <f>IF([1]Jun08!$G$60="SSP",[1]Jun08!$H$60," ")</f>
        <v xml:space="preserve"> </v>
      </c>
      <c r="L29" s="4" t="str">
        <f>IF([1]Jun08!$G$60="SMP",[1]Jun08!$H$60," ")</f>
        <v xml:space="preserve"> </v>
      </c>
      <c r="M29" s="459" t="str">
        <f>IF([1]Jun08!$G$60="SPP",[1]Jun08!$H$60," ")</f>
        <v xml:space="preserve"> </v>
      </c>
      <c r="N29" s="331"/>
      <c r="O29" s="4" t="str">
        <f>IF([1]Jun08!$G$60="SAP",[1]Jun08!$H$60," ")</f>
        <v xml:space="preserve"> </v>
      </c>
      <c r="P29" s="463"/>
      <c r="Q29" s="1" t="str">
        <f>IF([1]Jun08!$P$60=0," ",[1]Jun08!$P$60)</f>
        <v xml:space="preserve"> </v>
      </c>
      <c r="R29" s="463"/>
      <c r="S29" s="1" t="str">
        <f>IF([1]Jun08!$M$60&gt;0,[1]Jun08!$M$60," ")</f>
        <v xml:space="preserve"> </v>
      </c>
      <c r="T29" s="1" t="str">
        <f>IF(S29=" "," ",IF([1]Employee!$O$128="W1"," ",IF([1]Employee!$O$128="M1"," ",IF([1]Jun08!$V$60&gt;0,[1]Jun08!$V$60," "))))</f>
        <v xml:space="preserve"> </v>
      </c>
      <c r="U29" s="459" t="str">
        <f>IF(T29=" "," ",IF([1]Employee!$O$128="W1",[1]Jun08!$AK$60,[1]Jun08!$AE$60))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",IF([1]Employee!$O$128="W1"," ",[1]Jun08!$W$60-[1]Jun08!$W$45))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",IF([1]Jun08!$C$60=" "," ",[1]Jun08!$C$60))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IF([1]Employee!$D$132=" "," ",IF([1]Employee!$D$132="m"," ",IF([1]Jun08!$M$75=" "," ",IF([1]Jun08!$M$75&gt;(D7-0.01),D7," "))))</f>
        <v xml:space="preserve"> </v>
      </c>
      <c r="E30" s="1" t="str">
        <f>IF(D30=" "," ",IF([1]Jun08!$M$75&gt;=F7,E7,[1]Jun08!$M$75-D7))</f>
        <v xml:space="preserve"> </v>
      </c>
      <c r="F30" s="1" t="str">
        <f>IF(D30=" "," ",IF(E30&lt;E7," ",[1]Jun08!$M$75-F7))</f>
        <v xml:space="preserve"> </v>
      </c>
      <c r="G30" s="1" t="str">
        <f>IF(D30=" "," ",[1]Jun08!$O$75+[1]Jun08!$T$75)</f>
        <v xml:space="preserve"> </v>
      </c>
      <c r="H30" s="454" t="str">
        <f>IF(D30=" "," ",[1]Jun08!$O$75)</f>
        <v xml:space="preserve"> </v>
      </c>
      <c r="I30" s="454"/>
      <c r="J30" s="463"/>
      <c r="K30" s="4" t="str">
        <f>IF([1]Jun08!$G$75="SSP",[1]Jun08!$H$75," ")</f>
        <v xml:space="preserve"> </v>
      </c>
      <c r="L30" s="4" t="str">
        <f>IF([1]Jun08!$G$75="SMP",[1]Jun08!$H$75," ")</f>
        <v xml:space="preserve"> </v>
      </c>
      <c r="M30" s="459" t="str">
        <f>IF([1]Jun08!$G$75="SPP",[1]Jun08!$H$75," ")</f>
        <v xml:space="preserve"> </v>
      </c>
      <c r="N30" s="331"/>
      <c r="O30" s="4" t="str">
        <f>IF([1]Jun08!$G$75="SAP",[1]Jun08!$H$75," ")</f>
        <v xml:space="preserve"> </v>
      </c>
      <c r="P30" s="463"/>
      <c r="Q30" s="1" t="str">
        <f>IF([1]Jun08!$P$75=0," ",[1]Jun08!$P$75)</f>
        <v xml:space="preserve"> </v>
      </c>
      <c r="R30" s="463"/>
      <c r="S30" s="1" t="str">
        <f>IF([1]Jun08!$M$75&gt;0,[1]Jun08!$M$75," ")</f>
        <v xml:space="preserve"> </v>
      </c>
      <c r="T30" s="1" t="str">
        <f>IF(S30=" "," ",IF([1]Employee!$O$128="W1"," ",IF([1]Employee!$O$128="M1"," ",IF([1]Jun08!$V$75&gt;0,[1]Jun08!$V$75," "))))</f>
        <v xml:space="preserve"> </v>
      </c>
      <c r="U30" s="459" t="str">
        <f>IF(T30=" "," ",IF([1]Employee!$O$128="W1",[1]Jun08!$AK$75,[1]Jun08!$AE$75))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",IF([1]Employee!$O$128="W1"," ",[1]Jun08!$W$75-[1]Jun08!$W$60))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",IF([1]Jun08!$C$75=" "," ",[1]Jun08!$C$75))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IF([1]Employee!$D$132=" "," ",IF([1]Employee!$D$132="w"," ",IF([1]Jun08!$M$90=" "," ",IF([1]Jun08!$M$90&gt;(D8-0.01),D8," "))))</f>
        <v xml:space="preserve"> </v>
      </c>
      <c r="E31" s="62" t="str">
        <f>IF(D31=" "," ",IF([1]Jun08!$M$90&gt;=F8,E8,[1]Jun08!$M$90-D8))</f>
        <v xml:space="preserve"> </v>
      </c>
      <c r="F31" s="62" t="str">
        <f>IF(D31=" "," ",IF(E31&lt;E8," ",[1]Jun08!$M$90-F8))</f>
        <v xml:space="preserve"> </v>
      </c>
      <c r="G31" s="62" t="str">
        <f>IF(D31=" "," ",[1]Jun08!$O$90+[1]Jun08!$T$90)</f>
        <v xml:space="preserve"> </v>
      </c>
      <c r="H31" s="453" t="str">
        <f>IF(D31=" "," ",[1]Jun08!$O$90)</f>
        <v xml:space="preserve"> </v>
      </c>
      <c r="I31" s="453"/>
      <c r="J31" s="463"/>
      <c r="K31" s="62" t="str">
        <f>IF([1]Jun08!$G$90="SSP",[1]Jun08!$H$90," ")</f>
        <v xml:space="preserve"> </v>
      </c>
      <c r="L31" s="62" t="str">
        <f>IF([1]Jun08!$G$90="SMP",[1]Jun08!$H$90," ")</f>
        <v xml:space="preserve"> </v>
      </c>
      <c r="M31" s="453" t="str">
        <f>IF([1]Jun08!$G$90="SPP",[1]Jun08!$H$90," ")</f>
        <v xml:space="preserve"> </v>
      </c>
      <c r="N31" s="404"/>
      <c r="O31" s="62" t="str">
        <f>IF([1]Jun08!$G$90="SAP",[1]Jun08!$H$90," ")</f>
        <v xml:space="preserve"> </v>
      </c>
      <c r="P31" s="463"/>
      <c r="Q31" s="62" t="str">
        <f>IF([1]Jun08!$P$90=0," ",[1]Jun08!$P$90)</f>
        <v xml:space="preserve"> </v>
      </c>
      <c r="R31" s="463"/>
      <c r="S31" s="62" t="str">
        <f>IF([1]Jun08!$M$90&gt;0,[1]Jun08!$M$90," ")</f>
        <v xml:space="preserve"> </v>
      </c>
      <c r="T31" s="62" t="str">
        <f>IF(S31=" "," ",IF([1]Employee!$O$128="W1"," ",IF([1]Employee!$O$128="M1"," ",IF([1]Jun08!$V$90&gt;0,[1]Jun08!$V$90," "))))</f>
        <v xml:space="preserve"> </v>
      </c>
      <c r="U31" s="453" t="str">
        <f>IF(T31=" "," ",IF([1]Employee!$O$128="M1",[1]Jun08!$AK$90,[1]Jun08!$AE$90))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",IF([1]Employee!$O$128="M1"," ",[1]Jun08!$W$90-[1]May08!$W$75))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",IF([1]Jun08!$C$90=" "," ",[1]Jun08!$C$90))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IF([1]Employee!$D$132=" "," ",IF([1]Employee!$D$132="m"," ",IF([1]Jul08!$M$15=" "," ",IF([1]Jul08!$M$15&gt;(D7-0.01),D7," "))))</f>
        <v xml:space="preserve"> </v>
      </c>
      <c r="E32" s="1" t="str">
        <f>IF(D32=" "," ",IF([1]Jul08!$M$15&gt;=F7,E7,[1]Jul08!$M$15-D7))</f>
        <v xml:space="preserve"> </v>
      </c>
      <c r="F32" s="1" t="str">
        <f>IF(D32=" "," ",IF(E32&lt;E7," ",[1]Jul08!$M$15-F7))</f>
        <v xml:space="preserve"> </v>
      </c>
      <c r="G32" s="1" t="str">
        <f>IF(D32=" "," ",[1]Jul08!$O$15+[1]Jul08!$T$15)</f>
        <v xml:space="preserve"> </v>
      </c>
      <c r="H32" s="482" t="str">
        <f>IF(D32=" "," ",[1]Jul08!$O$15)</f>
        <v xml:space="preserve"> </v>
      </c>
      <c r="I32" s="482"/>
      <c r="J32" s="463"/>
      <c r="K32" s="4" t="str">
        <f>IF([1]Jul08!$G$15="SSP",[1]Jul08!$H$15," ")</f>
        <v xml:space="preserve"> </v>
      </c>
      <c r="L32" s="4" t="str">
        <f>IF([1]Jul08!$G$15="SMP",[1]Jul08!$H$15," ")</f>
        <v xml:space="preserve"> </v>
      </c>
      <c r="M32" s="710" t="str">
        <f>IF([1]Jul08!$G$15="SPP",[1]Jul08!$H$15," ")</f>
        <v xml:space="preserve"> </v>
      </c>
      <c r="N32" s="711"/>
      <c r="O32" s="4" t="str">
        <f>IF([1]Jul08!$G$15="SAP",[1]Jul08!$H$15," ")</f>
        <v xml:space="preserve"> </v>
      </c>
      <c r="P32" s="463"/>
      <c r="Q32" s="1" t="str">
        <f>IF([1]Jul08!$P$15=0," ",[1]Jul08!$P$15)</f>
        <v xml:space="preserve"> </v>
      </c>
      <c r="R32" s="463"/>
      <c r="S32" s="1" t="str">
        <f>IF([1]Jul08!$M$15&gt;0,[1]Jul08!$M$15," ")</f>
        <v xml:space="preserve"> </v>
      </c>
      <c r="T32" s="1" t="str">
        <f>IF(S32=" "," ",IF([1]Employee!$O$128="W1"," ",IF([1]Employee!$O$128="M1"," ",IF([1]Jul08!$V$15&gt;0,[1]Jul08!$V$15," "))))</f>
        <v xml:space="preserve"> </v>
      </c>
      <c r="U32" s="482" t="str">
        <f>IF(T32=" "," ",IF([1]Employee!$O$128="W1",[1]Jul08!$AK$15,[1]Jul08!$AE$15))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",IF([1]Employee!$O$128="W1"," ",[1]Jul08!$W$15-[1]Jun08!$W$75))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",IF([1]Jul08!$C$15=" "," ",[1]Jul08!$C$15))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IF([1]Employee!$D$132=" "," ",IF([1]Employee!$D$132="m"," ",IF([1]Jul08!$M$30=" "," ",IF([1]Jul08!$M$30&gt;(D7-0.01),D7," "))))</f>
        <v xml:space="preserve"> </v>
      </c>
      <c r="E33" s="1" t="str">
        <f>IF(D33=" "," ",IF([1]Jul08!$M$30&gt;=F7,E7,[1]Jul08!$M$30-D7))</f>
        <v xml:space="preserve"> </v>
      </c>
      <c r="F33" s="1" t="str">
        <f>IF(D33=" "," ",IF(E33&lt;E7," ",[1]Jul08!$M$30-F7))</f>
        <v xml:space="preserve"> </v>
      </c>
      <c r="G33" s="1" t="str">
        <f>IF(D33=" "," ",[1]Jul08!$O$30+[1]Jul08!$T$30)</f>
        <v xml:space="preserve"> </v>
      </c>
      <c r="H33" s="454" t="str">
        <f>IF(D33=" "," ",[1]Jul08!$O$30)</f>
        <v xml:space="preserve"> </v>
      </c>
      <c r="I33" s="454"/>
      <c r="J33" s="463"/>
      <c r="K33" s="4" t="str">
        <f>IF([1]Jul08!$G$30="SSP",[1]Jul08!$H$30," ")</f>
        <v xml:space="preserve"> </v>
      </c>
      <c r="L33" s="4" t="str">
        <f>IF([1]Jul08!$G$30="SMP",[1]Jul08!$H$30," ")</f>
        <v xml:space="preserve"> </v>
      </c>
      <c r="M33" s="459" t="str">
        <f>IF([1]Jul08!$G$30="SPP",[1]Jul08!$H$30," ")</f>
        <v xml:space="preserve"> </v>
      </c>
      <c r="N33" s="331"/>
      <c r="O33" s="4" t="str">
        <f>IF([1]Jul08!$G$30="SAP",[1]Jul08!$H$30," ")</f>
        <v xml:space="preserve"> </v>
      </c>
      <c r="P33" s="463"/>
      <c r="Q33" s="1" t="str">
        <f>IF([1]Jul08!$P$30=0," ",[1]Jul08!$P$30)</f>
        <v xml:space="preserve"> </v>
      </c>
      <c r="R33" s="463"/>
      <c r="S33" s="1" t="str">
        <f>IF([1]Jul08!$M$30&gt;0,[1]Jul08!$M$30," ")</f>
        <v xml:space="preserve"> </v>
      </c>
      <c r="T33" s="1" t="str">
        <f>IF(S33=" "," ",IF([1]Employee!$O$128="W1"," ",IF([1]Employee!$O$128="M1"," ",IF([1]Jul08!$V$30&gt;0,[1]Jul08!$V$30," "))))</f>
        <v xml:space="preserve"> </v>
      </c>
      <c r="U33" s="459" t="str">
        <f>IF(T33=" "," ",IF([1]Employee!$O$128="W1",[1]Jul08!$AK$30,[1]Jul08!$AE$30))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",IF([1]Employee!$O$128="W1"," ",[1]Jul08!$W$30-[1]Jul08!$W$15))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",IF([1]Jul08!$C$30=" "," ",[1]Jul08!$C$30))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IF([1]Employee!$D$132=" "," ",IF([1]Employee!$D$132="m"," ",IF([1]Jul08!$M$45=" "," ",IF([1]Jul08!$M$45&gt;(D7-0.01),D7," "))))</f>
        <v xml:space="preserve"> </v>
      </c>
      <c r="E34" s="1" t="str">
        <f>IF(D34=" "," ",IF([1]Jul08!$M$45&gt;=F7,E7,[1]Jul08!$M$45-D7))</f>
        <v xml:space="preserve"> </v>
      </c>
      <c r="F34" s="1" t="str">
        <f>IF(D34=" "," ",IF(E34&lt;E7," ",[1]Jul08!$M$45-F7))</f>
        <v xml:space="preserve"> </v>
      </c>
      <c r="G34" s="1" t="str">
        <f>IF(D34=" "," ",[1]Jul08!$O$45+[1]Jul08!$T$45)</f>
        <v xml:space="preserve"> </v>
      </c>
      <c r="H34" s="454" t="str">
        <f>IF(D34=" "," ",[1]Jul08!$O$45)</f>
        <v xml:space="preserve"> </v>
      </c>
      <c r="I34" s="454"/>
      <c r="J34" s="463"/>
      <c r="K34" s="4" t="str">
        <f>IF([1]Jul08!$G$45="SSP",[1]Jul08!$H$45," ")</f>
        <v xml:space="preserve"> </v>
      </c>
      <c r="L34" s="4" t="str">
        <f>IF([1]Jul08!$G$45="SMP",[1]Jul08!$H$45," ")</f>
        <v xml:space="preserve"> </v>
      </c>
      <c r="M34" s="459" t="str">
        <f>IF([1]Jul08!$G$45="SPP",[1]Jul08!$H$45," ")</f>
        <v xml:space="preserve"> </v>
      </c>
      <c r="N34" s="331"/>
      <c r="O34" s="4" t="str">
        <f>IF([1]Jul08!$G$45="SAP",[1]Jul08!$H$45," ")</f>
        <v xml:space="preserve"> </v>
      </c>
      <c r="P34" s="463"/>
      <c r="Q34" s="1" t="str">
        <f>IF([1]Jul08!$P$45=0," ",[1]Jul08!$P$45)</f>
        <v xml:space="preserve"> </v>
      </c>
      <c r="R34" s="463"/>
      <c r="S34" s="1" t="str">
        <f>IF([1]Jul08!$M$45&gt;0,[1]Jul08!$M$45," ")</f>
        <v xml:space="preserve"> </v>
      </c>
      <c r="T34" s="1" t="str">
        <f>IF(S34=" "," ",IF([1]Employee!$O$128="W1"," ",IF([1]Employee!$O$128="M1"," ",IF([1]Jul08!$V$45&gt;0,[1]Jul08!$V$45," "))))</f>
        <v xml:space="preserve"> </v>
      </c>
      <c r="U34" s="459" t="str">
        <f>IF(T34=" "," ",IF([1]Employee!$O$128="W1",[1]Jul08!$AK$45,[1]Jul08!$AE$45))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",IF([1]Employee!$O$128="W1"," ",[1]Jul08!$W$45-[1]Jul08!$W$30))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",IF([1]Jul08!$C$45=" "," ",[1]Jul08!$C$45))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IF([1]Employee!$D$132=" "," ",IF([1]Employee!$D$132="m"," ",IF([1]Jul08!$M$60=" "," ",IF([1]Jul08!$M$60&gt;(D7-0.01),D7," "))))</f>
        <v xml:space="preserve"> </v>
      </c>
      <c r="E35" s="1" t="str">
        <f>IF(D35=" "," ",IF([1]Jul08!$M$60&gt;=F7,E7,[1]Jul08!$M$60-D7))</f>
        <v xml:space="preserve"> </v>
      </c>
      <c r="F35" s="1" t="str">
        <f>IF(D35=" "," ",IF(E35&lt;E7," ",[1]Jul08!$M$60-F7))</f>
        <v xml:space="preserve"> </v>
      </c>
      <c r="G35" s="1" t="str">
        <f>IF(D35=" "," ",[1]Jul08!$O$60+[1]Jul08!$T$60)</f>
        <v xml:space="preserve"> </v>
      </c>
      <c r="H35" s="454" t="str">
        <f>IF(D35=" "," ",[1]Jul08!$O$60)</f>
        <v xml:space="preserve"> </v>
      </c>
      <c r="I35" s="454"/>
      <c r="J35" s="463"/>
      <c r="K35" s="4" t="str">
        <f>IF([1]Jul08!$G$60="SSP",[1]Jul08!$H$60," ")</f>
        <v xml:space="preserve"> </v>
      </c>
      <c r="L35" s="4" t="str">
        <f>IF([1]Jul08!$G$60="SMP",[1]Jul08!$H$60," ")</f>
        <v xml:space="preserve"> </v>
      </c>
      <c r="M35" s="459" t="str">
        <f>IF([1]Jul08!$G$60="SPP",[1]Jul08!$H$60," ")</f>
        <v xml:space="preserve"> </v>
      </c>
      <c r="N35" s="459"/>
      <c r="O35" s="4" t="str">
        <f>IF([1]Jul08!$G$60="SAP",[1]Jul08!$H$60," ")</f>
        <v xml:space="preserve"> </v>
      </c>
      <c r="P35" s="463"/>
      <c r="Q35" s="1" t="str">
        <f>IF([1]Jul08!$P$60=0," ",[1]Jul08!$P$60)</f>
        <v xml:space="preserve"> </v>
      </c>
      <c r="R35" s="463"/>
      <c r="S35" s="1" t="str">
        <f>IF([1]Jul08!$M$60&gt;0,[1]Jul08!$M$60," ")</f>
        <v xml:space="preserve"> </v>
      </c>
      <c r="T35" s="1" t="str">
        <f>IF(S35=" "," ",IF([1]Employee!$O$128="W1"," ",IF([1]Employee!$O$128="M1"," ",IF([1]Jul08!$V$60&gt;0,[1]Jul08!$V$60," "))))</f>
        <v xml:space="preserve"> </v>
      </c>
      <c r="U35" s="459" t="str">
        <f>IF(T35=" "," ",IF([1]Employee!$O$128="W1",[1]Jul08!$AK$60,[1]Jul08!$AE$60))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",IF([1]Employee!$O$128="W1"," ",[1]Jul08!$W$60-[1]Jul08!$W$45))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",IF([1]Jul08!$C$60=" "," ",[1]Jul08!$C$60))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IF([1]Employee!$D$132=" "," ",IF([1]Employee!$D$132="w"," ",IF([1]Jul08!$M$75=" "," ",IF([1]Jul08!$M$75&gt;(D8-0.01),D8," "))))</f>
        <v xml:space="preserve"> </v>
      </c>
      <c r="E36" s="62" t="str">
        <f>IF(D36=" "," ",IF([1]Jul08!$M$75&gt;=F8,E8,[1]Jul08!$M$75-D8))</f>
        <v xml:space="preserve"> </v>
      </c>
      <c r="F36" s="62" t="str">
        <f>IF(D36=" "," ",IF(E36&lt;E8," ",[1]Jul08!$M$75-F8))</f>
        <v xml:space="preserve"> </v>
      </c>
      <c r="G36" s="62" t="str">
        <f>IF(D36=" "," ",[1]Jul08!$O$75+[1]Jul08!$T$75)</f>
        <v xml:space="preserve"> </v>
      </c>
      <c r="H36" s="453" t="str">
        <f>IF(D36=" "," ",[1]Jul08!$O$75)</f>
        <v xml:space="preserve"> </v>
      </c>
      <c r="I36" s="453"/>
      <c r="J36" s="463"/>
      <c r="K36" s="62" t="str">
        <f>IF([1]Jul08!$G$75="SSP",[1]Jul08!$H$75," ")</f>
        <v xml:space="preserve"> </v>
      </c>
      <c r="L36" s="62" t="str">
        <f>IF([1]Jul08!$G$75="SMP",[1]Jul08!$H$75," ")</f>
        <v xml:space="preserve"> </v>
      </c>
      <c r="M36" s="453" t="str">
        <f>IF([1]Jul08!$G$75="SPP",[1]Jul08!$H$75," ")</f>
        <v xml:space="preserve"> </v>
      </c>
      <c r="N36" s="453"/>
      <c r="O36" s="62" t="str">
        <f>IF([1]Jul08!$G$75="SAP",[1]Jul08!$H$75," ")</f>
        <v xml:space="preserve"> </v>
      </c>
      <c r="P36" s="463"/>
      <c r="Q36" s="62" t="str">
        <f>IF([1]Jul08!$P$75=0," ",[1]Jul08!$P$75)</f>
        <v xml:space="preserve"> </v>
      </c>
      <c r="R36" s="463"/>
      <c r="S36" s="62" t="str">
        <f>IF([1]Jul08!$M$75&gt;0,[1]Jul08!$M$75," ")</f>
        <v xml:space="preserve"> </v>
      </c>
      <c r="T36" s="62" t="str">
        <f>IF(S36=" "," ",IF([1]Employee!$O$128="W1"," ",IF([1]Employee!$O$128="M1"," ",IF([1]Jul08!$V$75&gt;0,[1]Jul08!$V$75," "))))</f>
        <v xml:space="preserve"> </v>
      </c>
      <c r="U36" s="453" t="str">
        <f>IF(T36=" "," ",IF([1]Employee!$O$128="M1",[1]Jul08!$AK$75,[1]Jul08!$AE$75))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",IF([1]Employee!$O$128="M1"," ",[1]Jul08!$W$75-[1]Jun08!$W$90))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",IF([1]Jul08!$C$75=" "," ",[1]Jul08!$C$75))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IF([1]Employee!$D$132=" "," ",IF([1]Employee!$D$132="m"," ",IF([1]Aug08!$M$15=" "," ",IF([1]Aug08!$M$15&gt;(D7-0.01),D7," "))))</f>
        <v xml:space="preserve"> </v>
      </c>
      <c r="E37" s="1" t="str">
        <f>IF(D37=" "," ",IF([1]Aug08!$M$15&gt;=F7,E7,[1]Aug08!$M$15-D7))</f>
        <v xml:space="preserve"> </v>
      </c>
      <c r="F37" s="1" t="str">
        <f>IF(D37=" "," ",IF(E37&lt;E7," ",[1]Aug08!$M$15-F7))</f>
        <v xml:space="preserve"> </v>
      </c>
      <c r="G37" s="1" t="str">
        <f>IF(D37=" "," ",[1]Aug08!$O$15+[1]Aug08!$T$15)</f>
        <v xml:space="preserve"> </v>
      </c>
      <c r="H37" s="459" t="str">
        <f>IF(D37=" "," ",[1]Aug08!$O$15)</f>
        <v xml:space="preserve"> </v>
      </c>
      <c r="I37" s="459"/>
      <c r="J37" s="463"/>
      <c r="K37" s="1" t="str">
        <f>IF([1]Aug08!$G$15="SSP",[1]Aug08!$H$15," ")</f>
        <v xml:space="preserve"> </v>
      </c>
      <c r="L37" s="1" t="str">
        <f>IF([1]Aug08!$G$15="SMP",[1]Aug08!$H$15," ")</f>
        <v xml:space="preserve"> </v>
      </c>
      <c r="M37" s="710" t="str">
        <f>IF([1]Aug08!$G$15="SPP",[1]Aug08!$H$15," ")</f>
        <v xml:space="preserve"> </v>
      </c>
      <c r="N37" s="710"/>
      <c r="O37" s="1" t="str">
        <f>IF([1]Aug08!$G$15="SAP",[1]Aug08!$H$15," ")</f>
        <v xml:space="preserve"> </v>
      </c>
      <c r="P37" s="463"/>
      <c r="Q37" s="1" t="str">
        <f>IF([1]Aug08!$P$15=0," ",[1]Aug08!$P$15)</f>
        <v xml:space="preserve"> </v>
      </c>
      <c r="R37" s="463"/>
      <c r="S37" s="1" t="str">
        <f>IF([1]Aug08!$M$15&gt;0,[1]Aug08!$M$15," ")</f>
        <v xml:space="preserve"> </v>
      </c>
      <c r="T37" s="1" t="str">
        <f>IF(S37=" "," ",IF([1]Employee!$O$128="W1"," ",IF([1]Employee!$O$128="M1"," ",IF([1]Aug08!$V$15&gt;0,[1]Aug08!$V$15," "))))</f>
        <v xml:space="preserve"> </v>
      </c>
      <c r="U37" s="459" t="str">
        <f>IF(T37=" "," ",IF([1]Employee!$O$128="W1",[1]Aug08!$AK$15,[1]Aug08!$AE$15))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",IF([1]Employee!$O$128="W1"," ",[1]Aug08!$W$15-[1]Jul08!$W$60))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",IF([1]Aug08!$C$15=" "," ",[1]Aug08!$C$15))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IF([1]Employee!$D$132=" "," ",IF([1]Employee!$D$132="m"," ",IF([1]Aug08!$M$30=" "," ",IF([1]Aug08!$M$30&gt;(D7-0.01),D7," "))))</f>
        <v xml:space="preserve"> </v>
      </c>
      <c r="E38" s="1" t="str">
        <f>IF(D38=" "," ",IF([1]Aug08!$M$30&gt;=F7,E7,[1]Aug08!$M$30-D7))</f>
        <v xml:space="preserve"> </v>
      </c>
      <c r="F38" s="1" t="str">
        <f>IF(D38=" "," ",IF(E38&lt;E7," ",[1]Aug08!$M$30-F7))</f>
        <v xml:space="preserve"> </v>
      </c>
      <c r="G38" s="1" t="str">
        <f>IF(D38=" "," ",[1]Aug08!$O$30+[1]Aug08!$T$30)</f>
        <v xml:space="preserve"> </v>
      </c>
      <c r="H38" s="454" t="str">
        <f>IF(D38=" "," ",[1]Aug08!$O$30)</f>
        <v xml:space="preserve"> </v>
      </c>
      <c r="I38" s="454"/>
      <c r="J38" s="463"/>
      <c r="K38" s="4" t="str">
        <f>IF([1]Aug08!$G$30="SSP",[1]Aug08!$H$30," ")</f>
        <v xml:space="preserve"> </v>
      </c>
      <c r="L38" s="4" t="str">
        <f>IF([1]Aug08!$G$30="SMP",[1]Aug08!$H$30," ")</f>
        <v xml:space="preserve"> </v>
      </c>
      <c r="M38" s="459" t="str">
        <f>IF([1]Aug08!$G$30="SPP",[1]Aug08!$H$30," ")</f>
        <v xml:space="preserve"> </v>
      </c>
      <c r="N38" s="459"/>
      <c r="O38" s="4" t="str">
        <f>IF([1]Aug08!$G$30="SAP",[1]Aug08!$H$30," ")</f>
        <v xml:space="preserve"> </v>
      </c>
      <c r="P38" s="463"/>
      <c r="Q38" s="1" t="str">
        <f>IF([1]Aug08!$P$30=0," ",[1]Aug08!$P$30)</f>
        <v xml:space="preserve"> </v>
      </c>
      <c r="R38" s="463"/>
      <c r="S38" s="1" t="str">
        <f>IF([1]Aug08!$M$30&gt;0,[1]Aug08!$M$30," ")</f>
        <v xml:space="preserve"> </v>
      </c>
      <c r="T38" s="1" t="str">
        <f>IF(S38=" "," ",IF([1]Employee!$O$128="W1"," ",IF([1]Employee!$O$128="M1"," ",IF([1]Aug08!$V$30&gt;0,[1]Aug08!$V$30," "))))</f>
        <v xml:space="preserve"> </v>
      </c>
      <c r="U38" s="459" t="str">
        <f>IF(T38=" "," ",IF([1]Employee!$O$128="W1",[1]Aug08!$AK$30,[1]Aug08!$AE$30))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",IF([1]Employee!$O$24="W1"," ",[1]Aug08!$W$30-[1]Aug08!$W$15))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",IF([1]Aug08!$C$30=" "," ",[1]Aug08!$C$30))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IF([1]Employee!$D$132=" "," ",IF([1]Employee!$D$132="m"," ",IF([1]Aug08!$M$45=" "," ",IF([1]Aug08!$M$45&gt;(D7-0.01),D7," "))))</f>
        <v xml:space="preserve"> </v>
      </c>
      <c r="E39" s="1" t="str">
        <f>IF(D39=" "," ",IF([1]Aug08!$M$45&gt;=F7,E7,[1]Aug08!$M$45-D7))</f>
        <v xml:space="preserve"> </v>
      </c>
      <c r="F39" s="1" t="str">
        <f>IF(D39=" "," ",IF(E39&lt;E7," ",[1]Aug08!$M$45-F7))</f>
        <v xml:space="preserve"> </v>
      </c>
      <c r="G39" s="1" t="str">
        <f>IF(D39=" "," ",[1]Aug08!$O$45+[1]Aug08!$T$45)</f>
        <v xml:space="preserve"> </v>
      </c>
      <c r="H39" s="454" t="str">
        <f>IF(D39=" "," ",[1]Aug08!$O$45)</f>
        <v xml:space="preserve"> </v>
      </c>
      <c r="I39" s="454"/>
      <c r="J39" s="463"/>
      <c r="K39" s="4" t="str">
        <f>IF([1]Aug08!$G$45="SSP",[1]Aug08!$H$45," ")</f>
        <v xml:space="preserve"> </v>
      </c>
      <c r="L39" s="4" t="str">
        <f>IF([1]Aug08!$G$45="SMP",[1]Aug08!$H$45," ")</f>
        <v xml:space="preserve"> </v>
      </c>
      <c r="M39" s="459" t="str">
        <f>IF([1]Aug08!$G$45="SPP",[1]Aug08!$H$45," ")</f>
        <v xml:space="preserve"> </v>
      </c>
      <c r="N39" s="459"/>
      <c r="O39" s="4" t="str">
        <f>IF([1]Aug08!$G$45="SAP",[1]Aug08!$H$45," ")</f>
        <v xml:space="preserve"> </v>
      </c>
      <c r="P39" s="463"/>
      <c r="Q39" s="1" t="str">
        <f>IF([1]Aug08!$P$45=0," ",[1]Aug08!$P$45)</f>
        <v xml:space="preserve"> </v>
      </c>
      <c r="R39" s="463"/>
      <c r="S39" s="1" t="str">
        <f>IF([1]Aug08!$M$45&gt;0,[1]Aug08!$M$45," ")</f>
        <v xml:space="preserve"> </v>
      </c>
      <c r="T39" s="1" t="str">
        <f>IF(S39=" "," ",IF([1]Employee!$O$128="W1"," ",IF([1]Employee!$O$128="M1"," ",IF([1]Aug08!$V$45&gt;0,[1]Aug08!$V$45," "))))</f>
        <v xml:space="preserve"> </v>
      </c>
      <c r="U39" s="459" t="str">
        <f>IF(T39=" "," ",IF([1]Employee!$O$128="W1",[1]Aug08!$AK$45,[1]Aug08!$AE$45))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",IF([1]Employee!$O$128="W1"," ",[1]Aug08!$W$45-[1]Aug08!$W$30))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",IF([1]Aug08!$C$45=" "," ",[1]Aug08!$C$45))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IF([1]Employee!$D$132=" "," ",IF([1]Employee!$D$132="m"," ",IF([1]Aug08!$M$60=" "," ",IF([1]Aug08!$M$60&gt;(D7-0.01),D7," "))))</f>
        <v xml:space="preserve"> </v>
      </c>
      <c r="E40" s="1" t="str">
        <f>IF(D40=" "," ",IF([1]Aug08!$M$60&gt;=F7,E7,[1]Aug08!$M$60-D7))</f>
        <v xml:space="preserve"> </v>
      </c>
      <c r="F40" s="1" t="str">
        <f>IF(D40=" "," ",IF(E40&lt;E7," ",[1]Aug08!$M$60-F7))</f>
        <v xml:space="preserve"> </v>
      </c>
      <c r="G40" s="1" t="str">
        <f>IF(D40=" "," ",[1]Aug08!$O$60+[1]Aug08!$T$60)</f>
        <v xml:space="preserve"> </v>
      </c>
      <c r="H40" s="454" t="str">
        <f>IF(D40=" "," ",[1]Aug08!$O$60)</f>
        <v xml:space="preserve"> </v>
      </c>
      <c r="I40" s="454"/>
      <c r="J40" s="463"/>
      <c r="K40" s="4" t="str">
        <f>IF([1]Aug08!$G$60="SSP",[1]Aug08!$H$60," ")</f>
        <v xml:space="preserve"> </v>
      </c>
      <c r="L40" s="4" t="str">
        <f>IF([1]Aug08!$G$60="SMP",[1]Aug08!$H$60," ")</f>
        <v xml:space="preserve"> </v>
      </c>
      <c r="M40" s="459" t="str">
        <f>IF([1]Aug08!$G$60="SPP",[1]Aug08!$H$60," ")</f>
        <v xml:space="preserve"> </v>
      </c>
      <c r="N40" s="459"/>
      <c r="O40" s="4" t="str">
        <f>IF([1]Aug08!$G$60="SAP",[1]Aug08!$H$60," ")</f>
        <v xml:space="preserve"> </v>
      </c>
      <c r="P40" s="463"/>
      <c r="Q40" s="1" t="str">
        <f>IF([1]Aug08!$P$60=0," ",[1]Aug08!$P$60)</f>
        <v xml:space="preserve"> </v>
      </c>
      <c r="R40" s="463"/>
      <c r="S40" s="1" t="str">
        <f>IF([1]Aug08!$M$60&gt;0,[1]Aug08!$M$60," ")</f>
        <v xml:space="preserve"> </v>
      </c>
      <c r="T40" s="1" t="str">
        <f>IF(S40=" "," ",IF([1]Employee!$O$128="W1"," ",IF([1]Employee!$O$128="M1"," ",IF([1]Aug08!$V$60&gt;0,[1]Aug08!$V$60," "))))</f>
        <v xml:space="preserve"> </v>
      </c>
      <c r="U40" s="459" t="str">
        <f>IF(T40=" "," ",IF([1]Employee!$O$128="W1",[1]Aug08!$AK$60,[1]Aug08!$AE$60))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",IF([1]Employee!$O$24="W1"," ",[1]Aug08!$W$60-[1]Aug08!$W$45))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",IF([1]Aug08!$C$60=" "," ",[1]Aug08!$C$60))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IF([1]Employee!$D$132=" "," ",IF([1]Employee!$D$132="w"," ",IF([1]Aug08!$M$75=" "," ",IF([1]Aug08!$M$75&gt;(D8-0.01),D8," "))))</f>
        <v xml:space="preserve"> </v>
      </c>
      <c r="E41" s="62" t="str">
        <f>IF(D41=" "," ",IF([1]Aug08!$M$75&gt;=F8,E8,[1]Aug08!$M$75-D8))</f>
        <v xml:space="preserve"> </v>
      </c>
      <c r="F41" s="62" t="str">
        <f>IF(D41=" "," ",IF(E41&lt;E8," ",[1]Aug08!$M$75-F8))</f>
        <v xml:space="preserve"> </v>
      </c>
      <c r="G41" s="62" t="str">
        <f>IF(D41=" "," ",[1]Aug08!$O$75+[1]Aug08!$T$75)</f>
        <v xml:space="preserve"> </v>
      </c>
      <c r="H41" s="453" t="str">
        <f>IF(D41=" "," ",[1]Aug08!$O$75)</f>
        <v xml:space="preserve"> </v>
      </c>
      <c r="I41" s="453"/>
      <c r="J41" s="463"/>
      <c r="K41" s="62" t="str">
        <f>IF([1]Aug08!$G$75="SSP",[1]Aug08!$H$75," ")</f>
        <v xml:space="preserve"> </v>
      </c>
      <c r="L41" s="62" t="str">
        <f>IF([1]Aug08!$G$75="SMP",[1]Aug08!$H$75," ")</f>
        <v xml:space="preserve"> </v>
      </c>
      <c r="M41" s="453" t="str">
        <f>IF([1]Aug08!$G$75="SPP",[1]Aug08!$H$75," ")</f>
        <v xml:space="preserve"> </v>
      </c>
      <c r="N41" s="453"/>
      <c r="O41" s="62" t="str">
        <f>IF([1]Aug08!$G$75="SAP",[1]Aug08!$H$75," ")</f>
        <v xml:space="preserve"> </v>
      </c>
      <c r="P41" s="463"/>
      <c r="Q41" s="62" t="str">
        <f>IF([1]Aug08!$P$75=0," ",[1]Aug08!$P$75)</f>
        <v xml:space="preserve"> </v>
      </c>
      <c r="R41" s="463"/>
      <c r="S41" s="62" t="str">
        <f>IF([1]Aug08!$M$75&gt;0,[1]Aug08!$M$75," ")</f>
        <v xml:space="preserve"> </v>
      </c>
      <c r="T41" s="62" t="str">
        <f>IF(S41=" "," ",IF([1]Employee!$O$128="W1"," ",IF([1]Employee!$O$128="M1"," ",IF([1]Aug08!$V$75&gt;0,[1]Aug08!$V$75," "))))</f>
        <v xml:space="preserve"> </v>
      </c>
      <c r="U41" s="453" t="str">
        <f>IF(T41=" "," ",IF([1]Employee!$O$128="M1",[1]Aug08!$AK$75,[1]Aug08!$AE$75))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",IF([1]Employee!$O$128="M1"," ",[1]Aug08!$W$75-[1]Jul08!$W$75))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",IF([1]Aug08!$C$75=" "," ",[1]Aug08!$C$75))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IF([1]Employee!$D$132=" "," ",IF([1]Employee!$D$132="m"," ",IF([1]Sep08!$M$15=" "," ",IF([1]Sep08!$M$15&gt;(D7-0.01),D7," "))))</f>
        <v xml:space="preserve"> </v>
      </c>
      <c r="E42" s="1" t="str">
        <f>IF(D42=" "," ",IF([1]Sep08!$M$15&gt;=F7,E7,[1]Sep08!$M$15-D7))</f>
        <v xml:space="preserve"> </v>
      </c>
      <c r="F42" s="1" t="str">
        <f>IF(D42=" "," ",IF(E42&lt;E7," ",[1]Sep08!$M$15-F7))</f>
        <v xml:space="preserve"> </v>
      </c>
      <c r="G42" s="1" t="str">
        <f>IF(D42=" "," ",[1]Sep08!$O$15+[1]Sep08!$T$15)</f>
        <v xml:space="preserve"> </v>
      </c>
      <c r="H42" s="459" t="str">
        <f>IF(D42=" "," ",[1]Sep08!$O$15)</f>
        <v xml:space="preserve"> </v>
      </c>
      <c r="I42" s="459"/>
      <c r="J42" s="463"/>
      <c r="K42" s="1" t="str">
        <f>IF([1]Sep08!$G$15="SSP",[1]Sep08!$H$15," ")</f>
        <v xml:space="preserve"> </v>
      </c>
      <c r="L42" s="1" t="str">
        <f>IF([1]Sep08!$G$15="SMP",[1]Sep08!$H$15," ")</f>
        <v xml:space="preserve"> </v>
      </c>
      <c r="M42" s="710" t="str">
        <f>IF([1]Sep08!$G$15="SPP",[1]Sep08!$H$15," ")</f>
        <v xml:space="preserve"> </v>
      </c>
      <c r="N42" s="710"/>
      <c r="O42" s="1" t="str">
        <f>IF([1]Sep08!$G$15="SAP",[1]Sep08!$H$15," ")</f>
        <v xml:space="preserve"> </v>
      </c>
      <c r="P42" s="463"/>
      <c r="Q42" s="1" t="str">
        <f>IF([1]Sep08!$P$15=0," ",[1]Sep08!$P$15)</f>
        <v xml:space="preserve"> </v>
      </c>
      <c r="R42" s="463"/>
      <c r="S42" s="1" t="str">
        <f>IF([1]Sep08!$M$15&gt;0,[1]Sep08!$M$15," ")</f>
        <v xml:space="preserve"> </v>
      </c>
      <c r="T42" s="1" t="str">
        <f>IF(S42=" "," ",IF([1]Employee!$O$128="W1"," ",IF([1]Employee!$O$128="M1"," ",IF([1]Sep08!$V$15&gt;0,[1]Sep08!$V$15," "))))</f>
        <v xml:space="preserve"> </v>
      </c>
      <c r="U42" s="459" t="str">
        <f>IF(T42=" "," ",IF([1]Employee!$O$128="W1",[1]Sep08!$AK$15,[1]Sep08!$AE$15))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",IF([1]Employee!$O$128="W1"," ",[1]Sep08!$W$15-[1]Aug08!$W$60))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",IF([1]Sep08!$C$15=" "," ",[1]Sep08!$C$15))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IF([1]Employee!$D$132=" "," ",IF([1]Employee!$D$132="m"," ",IF([1]Sep08!$M$30=" "," ",IF([1]Sep08!$M$30&gt;(D7-0.01),D7," "))))</f>
        <v xml:space="preserve"> </v>
      </c>
      <c r="E43" s="1" t="str">
        <f>IF(D43=" "," ",IF([1]Sep08!$M$30&gt;=F7,E7,[1]Sep08!$M$30-D7))</f>
        <v xml:space="preserve"> </v>
      </c>
      <c r="F43" s="1" t="str">
        <f>IF(D43=" "," ",IF(E43&lt;E7," ",[1]Sep08!$M$30-F7))</f>
        <v xml:space="preserve"> </v>
      </c>
      <c r="G43" s="1" t="str">
        <f>IF(D43=" "," ",[1]Sep08!$O$30+[1]Sep08!$T$30)</f>
        <v xml:space="preserve"> </v>
      </c>
      <c r="H43" s="454" t="str">
        <f>IF(D43=" "," ",[1]Sep08!$O$30)</f>
        <v xml:space="preserve"> </v>
      </c>
      <c r="I43" s="454"/>
      <c r="J43" s="463"/>
      <c r="K43" s="4" t="str">
        <f>IF([1]Sep08!$G$30="SSP",[1]Sep08!$H$30," ")</f>
        <v xml:space="preserve"> </v>
      </c>
      <c r="L43" s="4" t="str">
        <f>IF([1]Sep08!$G$30="SMP",[1]Sep08!$H$30," ")</f>
        <v xml:space="preserve"> </v>
      </c>
      <c r="M43" s="459" t="str">
        <f>IF([1]Sep08!$G$30="SPP",[1]Sep08!$H$30," ")</f>
        <v xml:space="preserve"> </v>
      </c>
      <c r="N43" s="459"/>
      <c r="O43" s="4" t="str">
        <f>IF([1]Sep08!$G$30="SAP",[1]Sep08!$H$30," ")</f>
        <v xml:space="preserve"> </v>
      </c>
      <c r="P43" s="463"/>
      <c r="Q43" s="1" t="str">
        <f>IF([1]Sep08!$P$30=0," ",[1]Sep08!$P$30)</f>
        <v xml:space="preserve"> </v>
      </c>
      <c r="R43" s="463"/>
      <c r="S43" s="1" t="str">
        <f>IF([1]Sep08!$M$30&gt;0,[1]Sep08!$M$30," ")</f>
        <v xml:space="preserve"> </v>
      </c>
      <c r="T43" s="1" t="str">
        <f>IF(S43=" "," ",IF([1]Employee!$O$128="W1"," ",IF([1]Employee!$O$128="M1"," ",IF([1]Sep08!$V$30&gt;0,[1]Sep08!$V$30," "))))</f>
        <v xml:space="preserve"> </v>
      </c>
      <c r="U43" s="459" t="str">
        <f>IF(T43=" "," ",IF([1]Employee!$O$128="W1",[1]Sep08!$AK$30,[1]Sep08!$AE$30))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",IF([1]Employee!$O$128="W1"," ",[1]Sep08!$W$30-[1]Sep08!$W$15))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",IF([1]Sep08!$C$30=" "," ",[1]Sep08!$C$30))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IF([1]Employee!$D$132=" "," ",IF([1]Employee!$D$132="m"," ",IF([1]Sep08!$M$45=" "," ",IF([1]Sep08!$M$45&gt;(D7-0.01),D7," "))))</f>
        <v xml:space="preserve"> </v>
      </c>
      <c r="E44" s="1" t="str">
        <f>IF(D44=" "," ",IF([1]Sep08!$M$45&gt;=F7,E7,[1]Sep08!$M$45-D7))</f>
        <v xml:space="preserve"> </v>
      </c>
      <c r="F44" s="1" t="str">
        <f>IF(D44=" "," ",IF(E44&lt;E7," ",[1]Sep08!$M$45-F7))</f>
        <v xml:space="preserve"> </v>
      </c>
      <c r="G44" s="1" t="str">
        <f>IF(D44=" "," ",[1]Sep08!$O$45+[1]Sep08!$T$45)</f>
        <v xml:space="preserve"> </v>
      </c>
      <c r="H44" s="454" t="str">
        <f>IF(D44=" "," ",[1]Sep08!$O$45)</f>
        <v xml:space="preserve"> </v>
      </c>
      <c r="I44" s="454"/>
      <c r="J44" s="463"/>
      <c r="K44" s="4" t="str">
        <f>IF([1]Sep08!$G$45="SSP",[1]Sep08!$H$45," ")</f>
        <v xml:space="preserve"> </v>
      </c>
      <c r="L44" s="4" t="str">
        <f>IF([1]Sep08!$G$45="SMP",[1]Sep08!$H$45," ")</f>
        <v xml:space="preserve"> </v>
      </c>
      <c r="M44" s="459" t="str">
        <f>IF([1]Sep08!$G$45="SPP",[1]Sep08!$H$45," ")</f>
        <v xml:space="preserve"> </v>
      </c>
      <c r="N44" s="459"/>
      <c r="O44" s="4" t="str">
        <f>IF([1]Sep08!$G$45="SAP",[1]Sep08!$H$45," ")</f>
        <v xml:space="preserve"> </v>
      </c>
      <c r="P44" s="463"/>
      <c r="Q44" s="1" t="str">
        <f>IF([1]Sep08!$P$45=0," ",[1]Sep08!$P$45)</f>
        <v xml:space="preserve"> </v>
      </c>
      <c r="R44" s="463"/>
      <c r="S44" s="1" t="str">
        <f>IF([1]Sep08!$M$45&gt;0,[1]Sep08!$M$45," ")</f>
        <v xml:space="preserve"> </v>
      </c>
      <c r="T44" s="1" t="str">
        <f>IF(S44=" "," ",IF([1]Employee!$O$128="W1"," ",IF([1]Employee!$O$128="M1"," ",IF([1]Sep08!$V$45&gt;0,[1]Sep08!$V$45," "))))</f>
        <v xml:space="preserve"> </v>
      </c>
      <c r="U44" s="459" t="str">
        <f>IF(T44=" "," ",IF([1]Employee!$O$128="W1",[1]Sep08!$AK$45,[1]Sep08!$AE$45))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",IF([1]Employee!$O$128="W1"," ",[1]Sep08!$W$45-[1]Sep08!$W$30))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",IF([1]Sep08!$C$45=" "," ",[1]Sep08!$C$45))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IF([1]Employee!$D$132=" "," ",IF([1]Employee!$D$132="m"," ",IF([1]Sep08!$M$60=" "," ",IF([1]Sep08!$M$60&gt;(D7-0.01),D7," "))))</f>
        <v xml:space="preserve"> </v>
      </c>
      <c r="E45" s="1" t="str">
        <f>IF(D45=" "," ",IF([1]Sep08!$M$60&gt;=F7,E7,[1]Sep08!$M$60-D7))</f>
        <v xml:space="preserve"> </v>
      </c>
      <c r="F45" s="1" t="str">
        <f>IF(D45=" "," ",IF(E45&lt;E7," ",[1]Sep08!$M$60-F7))</f>
        <v xml:space="preserve"> </v>
      </c>
      <c r="G45" s="1" t="str">
        <f>IF(D45=" "," ",[1]Sep08!$O$60+[1]Sep08!$T$60)</f>
        <v xml:space="preserve"> </v>
      </c>
      <c r="H45" s="454" t="str">
        <f>IF(D45=" "," ",[1]Sep08!$O$60)</f>
        <v xml:space="preserve"> </v>
      </c>
      <c r="I45" s="454"/>
      <c r="J45" s="463"/>
      <c r="K45" s="4" t="str">
        <f>IF([1]Sep08!$G$60="SSP",[1]Sep08!$H$60," ")</f>
        <v xml:space="preserve"> </v>
      </c>
      <c r="L45" s="4" t="str">
        <f>IF([1]Sep08!$G$60="SMP",[1]Sep08!$H$60," ")</f>
        <v xml:space="preserve"> </v>
      </c>
      <c r="M45" s="459" t="str">
        <f>IF([1]Sep08!$G$60="SPP",[1]Sep08!$H$60," ")</f>
        <v xml:space="preserve"> </v>
      </c>
      <c r="N45" s="459"/>
      <c r="O45" s="4" t="str">
        <f>IF([1]Sep08!$G$60="SAP",[1]Sep08!$H$60," ")</f>
        <v xml:space="preserve"> </v>
      </c>
      <c r="P45" s="463"/>
      <c r="Q45" s="1" t="str">
        <f>IF([1]Sep08!$P$60=0," ",[1]Sep08!$P$60)</f>
        <v xml:space="preserve"> </v>
      </c>
      <c r="R45" s="463"/>
      <c r="S45" s="1" t="str">
        <f>IF([1]Sep08!$M$60&gt;0,[1]Sep08!$M$60," ")</f>
        <v xml:space="preserve"> </v>
      </c>
      <c r="T45" s="1" t="str">
        <f>IF(S45=" "," ",IF([1]Employee!$O$128="W1"," ",IF([1]Employee!$O$128="M1"," ",IF([1]Sep08!$V$60&gt;0,[1]Sep08!$V$60," "))))</f>
        <v xml:space="preserve"> </v>
      </c>
      <c r="U45" s="459" t="str">
        <f>IF(T45=" "," ",IF([1]Employee!$O$128="W1",[1]Sep08!$AK$60,[1]Sep08!$AE$60))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",IF([1]Employee!$O$128="W1"," ",[1]Sep08!$W$60-[1]Sep08!$W$45))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",IF([1]Sep08!$C$60=" "," ",[1]Sep08!$C$60))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IF([1]Employee!$D$132=" "," ",IF([1]Employee!$D$132="m"," ",IF([1]Sep08!$M$75=" "," ",IF([1]Sep08!$M$75&gt;(D7-0.01),D7," "))))</f>
        <v xml:space="preserve"> </v>
      </c>
      <c r="E46" s="1" t="str">
        <f>IF(D46=" "," ",IF([1]Sep08!$M$75&gt;=F7,E7,[1]Sep08!$M$75-D7))</f>
        <v xml:space="preserve"> </v>
      </c>
      <c r="F46" s="1" t="str">
        <f>IF(D46=" "," ",IF(E46&lt;E7," ",[1]Sep08!$M$75-F7))</f>
        <v xml:space="preserve"> </v>
      </c>
      <c r="G46" s="1" t="str">
        <f>IF(D46=" "," ",[1]Sep08!$O$75+[1]Sep08!$T$75)</f>
        <v xml:space="preserve"> </v>
      </c>
      <c r="H46" s="454" t="str">
        <f>IF(D46=" "," ",[1]Sep08!$O$75)</f>
        <v xml:space="preserve"> </v>
      </c>
      <c r="I46" s="454"/>
      <c r="J46" s="463"/>
      <c r="K46" s="4" t="str">
        <f>IF([1]Sep08!$G$75="SSP",[1]Sep08!$H$75," ")</f>
        <v xml:space="preserve"> </v>
      </c>
      <c r="L46" s="4" t="str">
        <f>IF([1]Sep08!$G$75="SMP",[1]Sep08!$H$75," ")</f>
        <v xml:space="preserve"> </v>
      </c>
      <c r="M46" s="459" t="str">
        <f>IF([1]Sep08!$G$75="SPP",[1]Sep08!$H$75," ")</f>
        <v xml:space="preserve"> </v>
      </c>
      <c r="N46" s="459"/>
      <c r="O46" s="4" t="str">
        <f>IF([1]Sep08!$G$75="SAP",[1]Sep08!$H$75," ")</f>
        <v xml:space="preserve"> </v>
      </c>
      <c r="P46" s="463"/>
      <c r="Q46" s="1" t="str">
        <f>IF([1]Sep08!$P$75=0," ",[1]Sep08!$P$75)</f>
        <v xml:space="preserve"> </v>
      </c>
      <c r="R46" s="463"/>
      <c r="S46" s="1" t="str">
        <f>IF([1]Sep08!$M$75&gt;0,[1]Sep08!$M$75," ")</f>
        <v xml:space="preserve"> </v>
      </c>
      <c r="T46" s="1" t="str">
        <f>IF(S46=" "," ",IF([1]Employee!$O$128="W1"," ",IF([1]Employee!$O$128="M1"," ",IF([1]Sep08!$V$75&gt;0,[1]Sep08!$V$75," "))))</f>
        <v xml:space="preserve"> </v>
      </c>
      <c r="U46" s="459" t="str">
        <f>IF(T46=" "," ",IF([1]Employee!$O$128="W1",[1]Sep08!$AK$75,[1]Sep08!$AE$75))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",IF([1]Employee!$O$128="W1"," ",[1]Sep08!$W$75-[1]Sep08!$W$60))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",IF([1]Sep08!$C$75=" "," ",[1]Sep08!$C$75))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IF([1]Employee!$D$132=" "," ",IF([1]Employee!$D$132="w"," ",IF([1]Sep08!$M$90=" "," ",IF([1]Sep08!$M$90&gt;(D8-0.01),D8," "))))</f>
        <v xml:space="preserve"> </v>
      </c>
      <c r="E47" s="62" t="str">
        <f>IF(D47=" "," ",IF([1]Sep08!$M$90&gt;=F8,E8,[1]Sep08!$M$90-D8))</f>
        <v xml:space="preserve"> </v>
      </c>
      <c r="F47" s="62" t="str">
        <f>IF(D47=" "," ",IF(E47&lt;E8," ",[1]Sep08!$M$90-F8))</f>
        <v xml:space="preserve"> </v>
      </c>
      <c r="G47" s="62" t="str">
        <f>IF(D47=" "," ",[1]Sep08!$O$90+[1]Sep08!$T$90)</f>
        <v xml:space="preserve"> </v>
      </c>
      <c r="H47" s="453" t="str">
        <f>IF(D47=" "," ",[1]Sep08!$O$90)</f>
        <v xml:space="preserve"> </v>
      </c>
      <c r="I47" s="453"/>
      <c r="J47" s="463"/>
      <c r="K47" s="62" t="str">
        <f>IF([1]Sep08!$G$90="SSP",[1]Sep08!$H$90," ")</f>
        <v xml:space="preserve"> </v>
      </c>
      <c r="L47" s="62" t="str">
        <f>IF([1]Sep08!$G$90="SMP",[1]Sep08!$H$90," ")</f>
        <v xml:space="preserve"> </v>
      </c>
      <c r="M47" s="453" t="str">
        <f>IF([1]Sep08!$G$90="SPP",[1]Sep08!$H$90," ")</f>
        <v xml:space="preserve"> </v>
      </c>
      <c r="N47" s="453"/>
      <c r="O47" s="62" t="str">
        <f>IF([1]Sep08!$G$90="SAP",[1]Sep08!$H$90," ")</f>
        <v xml:space="preserve"> </v>
      </c>
      <c r="P47" s="463"/>
      <c r="Q47" s="62" t="str">
        <f>IF([1]Sep08!$P$90=0," ",[1]Sep08!$P$90)</f>
        <v xml:space="preserve"> </v>
      </c>
      <c r="R47" s="463"/>
      <c r="S47" s="62" t="str">
        <f>IF([1]Sep08!$M$90&gt;0,[1]Sep08!$M$90," ")</f>
        <v xml:space="preserve"> </v>
      </c>
      <c r="T47" s="62" t="str">
        <f>IF(S47=" "," ",IF([1]Employee!$O$128="W1"," ",IF([1]Employee!$O$128="M1"," ",IF([1]Sep08!$V$90&gt;0,[1]Sep08!$V$90," "))))</f>
        <v xml:space="preserve"> </v>
      </c>
      <c r="U47" s="453" t="str">
        <f>IF(T47=" "," ",IF([1]Employee!$O$128="M1",[1]Sep08!$AK$90,[1]Sep08!$AE$90))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",IF([1]Employee!$O$128="M1"," ",[1]Sep08!$W$90-[1]Aug08!$W$75))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",IF([1]Sep08!$C$90=" "," ",[1]Sep08!$C$90))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IF([1]Employee!$D$132=" "," ",IF([1]Employee!$D$132="m"," ",IF([1]Oct08!$M$15=" "," ",IF([1]Oct08!$M$15&gt;(D7-0.01),D7," "))))</f>
        <v xml:space="preserve"> </v>
      </c>
      <c r="E48" s="1" t="str">
        <f>IF(D48=" "," ",IF([1]Oct08!$M$15&gt;=F7,E7,[1]Oct08!$M$15-D7))</f>
        <v xml:space="preserve"> </v>
      </c>
      <c r="F48" s="1" t="str">
        <f>IF(D48=" "," ",IF(E48&lt;E7," ",[1]Oct08!$M$15-F7))</f>
        <v xml:space="preserve"> </v>
      </c>
      <c r="G48" s="1" t="str">
        <f>IF(D48=" "," ",[1]Oct08!$O$15+[1]Oct08!$T$15)</f>
        <v xml:space="preserve"> </v>
      </c>
      <c r="H48" s="482" t="str">
        <f>IF(D48=" "," ",[1]Oct08!$O$15)</f>
        <v xml:space="preserve"> </v>
      </c>
      <c r="I48" s="482"/>
      <c r="J48" s="463"/>
      <c r="K48" s="4" t="str">
        <f>IF([1]Oct08!$G$15="SSP",[1]Oct08!$H$15," ")</f>
        <v xml:space="preserve"> </v>
      </c>
      <c r="L48" s="4" t="str">
        <f>IF([1]Oct08!$G$15="SMP",[1]Oct08!$H$15," ")</f>
        <v xml:space="preserve"> </v>
      </c>
      <c r="M48" s="710" t="str">
        <f>IF([1]Oct08!$G$15="SPP",[1]Oct08!$H$15," ")</f>
        <v xml:space="preserve"> </v>
      </c>
      <c r="N48" s="710"/>
      <c r="O48" s="4" t="str">
        <f>IF([1]Oct08!$G$15="SAP",[1]Oct08!$H$15," ")</f>
        <v xml:space="preserve"> </v>
      </c>
      <c r="P48" s="463"/>
      <c r="Q48" s="1" t="str">
        <f>IF([1]Oct08!$P$15=0," ",[1]Oct08!$P$15)</f>
        <v xml:space="preserve"> </v>
      </c>
      <c r="R48" s="463"/>
      <c r="S48" s="1" t="str">
        <f>IF([1]Oct08!$M$15&gt;0,[1]Oct08!$M$15," ")</f>
        <v xml:space="preserve"> </v>
      </c>
      <c r="T48" s="1" t="str">
        <f>IF(S48=" "," ",IF([1]Employee!$O$128="W1"," ",IF([1]Employee!$O$128="M1"," ",IF([1]Oct08!$V$15&gt;0,[1]Oct08!$V$15," "))))</f>
        <v xml:space="preserve"> </v>
      </c>
      <c r="U48" s="482" t="str">
        <f>IF(T48=" "," ",IF([1]Employee!$O$128="W1",[1]Oct08!$AK$15,[1]Oct08!$AE$15))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",IF([1]Employee!$O$128="W1"," ",[1]Oct08!$W$15-[1]Sep08!$W$75))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",IF([1]Oct08!$C$15=" "," ",[1]Oct08!$C$15))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IF([1]Employee!$D$132=" "," ",IF([1]Employee!$D$132="m"," ",IF([1]Oct08!$M$30=" "," ",IF([1]Oct08!$M$30&gt;(D7-0.01),D7," "))))</f>
        <v xml:space="preserve"> </v>
      </c>
      <c r="E49" s="1" t="str">
        <f>IF(D49=" "," ",IF([1]Oct08!$M$30&gt;=F7,E7,[1]Oct08!$M$30-D7))</f>
        <v xml:space="preserve"> </v>
      </c>
      <c r="F49" s="1" t="str">
        <f>IF(D49=" "," ",IF(E49&lt;E7," ",[1]Oct08!$M$30-F7))</f>
        <v xml:space="preserve"> </v>
      </c>
      <c r="G49" s="1" t="str">
        <f>IF(D49=" "," ",[1]Oct08!$O$30+[1]Oct08!$T$30)</f>
        <v xml:space="preserve"> </v>
      </c>
      <c r="H49" s="454" t="str">
        <f>IF(D49=" "," ",[1]Oct08!$O$30)</f>
        <v xml:space="preserve"> </v>
      </c>
      <c r="I49" s="454"/>
      <c r="J49" s="463"/>
      <c r="K49" s="4" t="str">
        <f>IF([1]Oct08!$G$30="SSP",[1]Oct08!$H$30," ")</f>
        <v xml:space="preserve"> </v>
      </c>
      <c r="L49" s="4" t="str">
        <f>IF([1]Oct08!$G$30="SMP",[1]Oct08!$H$30," ")</f>
        <v xml:space="preserve"> </v>
      </c>
      <c r="M49" s="459" t="str">
        <f>IF([1]Oct08!$G$30="SPP",[1]Oct08!$H$30," ")</f>
        <v xml:space="preserve"> </v>
      </c>
      <c r="N49" s="459"/>
      <c r="O49" s="4" t="str">
        <f>IF([1]Oct08!$G$30="SAP",[1]Oct08!$H$30," ")</f>
        <v xml:space="preserve"> </v>
      </c>
      <c r="P49" s="463"/>
      <c r="Q49" s="1" t="str">
        <f>IF([1]Oct08!$P$30=0," ",[1]Oct08!$P$30)</f>
        <v xml:space="preserve"> </v>
      </c>
      <c r="R49" s="463"/>
      <c r="S49" s="1" t="str">
        <f>IF([1]Oct08!$M$30&gt;0,[1]Oct08!$M$30," ")</f>
        <v xml:space="preserve"> </v>
      </c>
      <c r="T49" s="1" t="str">
        <f>IF(S49=" "," ",IF([1]Employee!$O$128="W1"," ",IF([1]Employee!$O$128="M1"," ",IF([1]Oct08!$V$30&gt;0,[1]Oct08!$V$30," "))))</f>
        <v xml:space="preserve"> </v>
      </c>
      <c r="U49" s="459" t="str">
        <f>IF(T49=" "," ",IF([1]Employee!$O$128="W1",[1]Oct08!$AK$30,[1]Oct08!$AE$30))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",IF([1]Employee!$O$128="W1"," ",[1]Oct08!$W$30-[1]Oct08!$W$15))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",IF([1]Oct08!$C$30=" "," ",[1]Oct08!$C$30))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IF([1]Employee!$D$132=" "," ",IF([1]Employee!$D$132="m"," ",IF([1]Oct08!$M$45=" "," ",IF([1]Oct08!$M$45&gt;(D7-0.01),D7," "))))</f>
        <v xml:space="preserve"> </v>
      </c>
      <c r="E50" s="1" t="str">
        <f>IF(D50=" "," ",IF([1]Oct08!$M$45&gt;=F7,E7,[1]Oct08!$M$45-D7))</f>
        <v xml:space="preserve"> </v>
      </c>
      <c r="F50" s="1" t="str">
        <f>IF(D50=" "," ",IF(E50&lt;E7," ",[1]Oct08!$M$45-F7))</f>
        <v xml:space="preserve"> </v>
      </c>
      <c r="G50" s="1" t="str">
        <f>IF(D50=" "," ",[1]Oct08!$O$45+[1]Oct08!$T$45)</f>
        <v xml:space="preserve"> </v>
      </c>
      <c r="H50" s="454" t="str">
        <f>IF(D50=" "," ",[1]Oct08!$O$45)</f>
        <v xml:space="preserve"> </v>
      </c>
      <c r="I50" s="454"/>
      <c r="J50" s="463"/>
      <c r="K50" s="4" t="str">
        <f>IF([1]Oct08!$G$45="SSP",[1]Oct08!$H$45," ")</f>
        <v xml:space="preserve"> </v>
      </c>
      <c r="L50" s="4" t="str">
        <f>IF([1]Oct08!$G$45="SMP",[1]Oct08!$H$45," ")</f>
        <v xml:space="preserve"> </v>
      </c>
      <c r="M50" s="459" t="str">
        <f>IF([1]Oct08!$G$45="SPP",[1]Oct08!$H$45," ")</f>
        <v xml:space="preserve"> </v>
      </c>
      <c r="N50" s="459"/>
      <c r="O50" s="4" t="str">
        <f>IF([1]Oct08!$G$45="SAP",[1]Oct08!$H$45," ")</f>
        <v xml:space="preserve"> </v>
      </c>
      <c r="P50" s="463"/>
      <c r="Q50" s="1" t="str">
        <f>IF([1]Oct08!$P$45=0," ",[1]Oct08!$P$45)</f>
        <v xml:space="preserve"> </v>
      </c>
      <c r="R50" s="463"/>
      <c r="S50" s="1" t="str">
        <f>IF([1]Oct08!$M$45&gt;0,[1]Oct08!$M$45," ")</f>
        <v xml:space="preserve"> </v>
      </c>
      <c r="T50" s="1" t="str">
        <f>IF(S50=" "," ",IF([1]Employee!$O$128="W1"," ",IF([1]Employee!$O$128="M1"," ",IF([1]Oct08!$V$45&gt;0,[1]Oct08!$V$45," "))))</f>
        <v xml:space="preserve"> </v>
      </c>
      <c r="U50" s="459" t="str">
        <f>IF(T50=" "," ",IF([1]Employee!$O$128="W1",[1]Oct08!$AK$45,[1]Oct08!$AE$45))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",IF([1]Employee!$O$128="W1"," ",[1]Oct08!$W$45-[1]Oct08!$W$30))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",IF([1]Oct08!$C$45=" "," ",[1]Oct08!$C$45))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IF([1]Employee!$D$132=" "," ",IF([1]Employee!$D$132="m"," ",IF([1]Oct08!$M$60=" "," ",IF([1]Oct08!$M$60&gt;(D7-0.01),D7," "))))</f>
        <v xml:space="preserve"> </v>
      </c>
      <c r="E51" s="1" t="str">
        <f>IF(D51=" "," ",IF([1]Oct08!$M$60&gt;=F7,E7,[1]Oct08!$M$60-D7))</f>
        <v xml:space="preserve"> </v>
      </c>
      <c r="F51" s="1" t="str">
        <f>IF(D51=" "," ",IF(E51&lt;E7," ",[1]Oct08!$M$60-F7))</f>
        <v xml:space="preserve"> </v>
      </c>
      <c r="G51" s="1" t="str">
        <f>IF(D51=" "," ",[1]Oct08!$O$60+[1]Oct08!$T$60)</f>
        <v xml:space="preserve"> </v>
      </c>
      <c r="H51" s="454" t="str">
        <f>IF(D51=" "," ",[1]Oct08!$O$60)</f>
        <v xml:space="preserve"> </v>
      </c>
      <c r="I51" s="454"/>
      <c r="J51" s="463"/>
      <c r="K51" s="4" t="str">
        <f>IF([1]Oct08!$G$60="SSP",[1]Oct08!$H$60," ")</f>
        <v xml:space="preserve"> </v>
      </c>
      <c r="L51" s="4" t="str">
        <f>IF([1]Oct08!$G$60="SMP",[1]Oct08!$H$60," ")</f>
        <v xml:space="preserve"> </v>
      </c>
      <c r="M51" s="459" t="str">
        <f>IF([1]Oct08!$G$60="SPP",[1]Oct08!$H$60," ")</f>
        <v xml:space="preserve"> </v>
      </c>
      <c r="N51" s="459"/>
      <c r="O51" s="4" t="str">
        <f>IF([1]Oct08!$G$60="SAP",[1]Oct08!$H$60," ")</f>
        <v xml:space="preserve"> </v>
      </c>
      <c r="P51" s="463"/>
      <c r="Q51" s="1" t="str">
        <f>IF([1]Oct08!$P$60=0," ",[1]Oct08!$P$60)</f>
        <v xml:space="preserve"> </v>
      </c>
      <c r="R51" s="463"/>
      <c r="S51" s="1" t="str">
        <f>IF([1]Oct08!$M$60&gt;0,[1]Oct08!$M$60," ")</f>
        <v xml:space="preserve"> </v>
      </c>
      <c r="T51" s="1" t="str">
        <f>IF(S51=" "," ",IF([1]Employee!$O$128="W1"," ",IF([1]Employee!$O$128="M1"," ",IF([1]Oct08!$V$60&gt;0,[1]Oct08!$V$60," "))))</f>
        <v xml:space="preserve"> </v>
      </c>
      <c r="U51" s="459" t="str">
        <f>IF(T51=" "," ",IF([1]Employee!$O$128="W1",[1]Oct08!$AK$60,[1]Oct08!$AE$60))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",IF([1]Employee!$O$128="W1"," ",[1]Oct08!$W$60-[1]Oct08!$W$45))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",IF([1]Oct08!$C$60=" "," ",[1]Oct08!$C$60))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IF([1]Employee!$D$132=" "," ",IF([1]Employee!$D$132="w"," ",IF([1]Oct08!$M$75=" "," ",IF([1]Oct08!$M$75&gt;(D8-0.01),D8," "))))</f>
        <v xml:space="preserve"> </v>
      </c>
      <c r="E52" s="62" t="str">
        <f>IF(D52=" "," ",IF([1]Oct08!$M$75&gt;=F8,E8,[1]Oct08!$M$75-D8))</f>
        <v xml:space="preserve"> </v>
      </c>
      <c r="F52" s="62" t="str">
        <f>IF(D52=" "," ",IF(E52&lt;E8," ",[1]Oct08!$M$75-F8))</f>
        <v xml:space="preserve"> </v>
      </c>
      <c r="G52" s="62" t="str">
        <f>IF(D52=" "," ",[1]Oct08!$O$75+[1]Oct08!$T$75)</f>
        <v xml:space="preserve"> </v>
      </c>
      <c r="H52" s="453" t="str">
        <f>IF(D52=" "," ",[1]Oct08!$O$75)</f>
        <v xml:space="preserve"> </v>
      </c>
      <c r="I52" s="453"/>
      <c r="J52" s="463"/>
      <c r="K52" s="62" t="str">
        <f>IF([1]Oct08!$G$75="SSP",[1]Oct08!$H$75," ")</f>
        <v xml:space="preserve"> </v>
      </c>
      <c r="L52" s="62" t="str">
        <f>IF([1]Oct08!$G$75="SMP",[1]Oct08!$H$75," ")</f>
        <v xml:space="preserve"> </v>
      </c>
      <c r="M52" s="453" t="str">
        <f>IF([1]Oct08!$G$75="SPP",[1]Oct08!$H$75," ")</f>
        <v xml:space="preserve"> </v>
      </c>
      <c r="N52" s="453"/>
      <c r="O52" s="62" t="str">
        <f>IF([1]Oct08!$G$75="SAP",[1]Oct08!$H$75," ")</f>
        <v xml:space="preserve"> </v>
      </c>
      <c r="P52" s="463"/>
      <c r="Q52" s="62" t="str">
        <f>IF([1]Oct08!$P$75=0," ",[1]Oct08!$P$75)</f>
        <v xml:space="preserve"> </v>
      </c>
      <c r="R52" s="463"/>
      <c r="S52" s="62" t="str">
        <f>IF([1]Oct08!$M$75&gt;0,[1]Oct08!$M$75," ")</f>
        <v xml:space="preserve"> </v>
      </c>
      <c r="T52" s="62" t="str">
        <f>IF(S52=" "," ",IF([1]Employee!$O$128="W1"," ",IF([1]Employee!$O$128="M1"," ",IF([1]Oct08!$V$75&gt;0,[1]Oct08!$V$75," "))))</f>
        <v xml:space="preserve"> </v>
      </c>
      <c r="U52" s="453" t="str">
        <f>IF(T52=" "," ",IF([1]Employee!$O$128="M1",[1]Oct08!$AK$75,[1]Oct08!$AE$75))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",IF([1]Employee!$O$128="M1"," ",[1]Oct08!$W$75-[1]Sep08!$W$90))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",IF([1]Oct08!$C$75=" "," ",[1]Oct08!$C$75))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IF([1]Employee!$D$132=" "," ",IF([1]Employee!$D$132="m"," ",IF([1]Nov08!$M$15=" "," ",IF([1]Nov08!$M$15&gt;(D7-0.01),D7," "))))</f>
        <v xml:space="preserve"> </v>
      </c>
      <c r="E53" s="1" t="str">
        <f>IF(D53=" "," ",IF([1]Nov08!$M$15&gt;=F7,E7,[1]Nov08!$M$15-D7))</f>
        <v xml:space="preserve"> </v>
      </c>
      <c r="F53" s="1" t="str">
        <f>IF(D53=" "," ",IF(E53&lt;E7," ",[1]Nov08!$M$15-F7))</f>
        <v xml:space="preserve"> </v>
      </c>
      <c r="G53" s="1" t="str">
        <f>IF(D53=" "," ",[1]Nov08!$O$15+[1]Nov08!$T$15)</f>
        <v xml:space="preserve"> </v>
      </c>
      <c r="H53" s="459" t="str">
        <f>IF(D53=" "," ",[1]Nov08!$O$15)</f>
        <v xml:space="preserve"> </v>
      </c>
      <c r="I53" s="459"/>
      <c r="J53" s="463"/>
      <c r="K53" s="1" t="str">
        <f>IF([1]Nov08!$G$15="SSP",[1]Nov08!$H$15," ")</f>
        <v xml:space="preserve"> </v>
      </c>
      <c r="L53" s="1" t="str">
        <f>IF([1]Nov08!$G$15="SMP",[1]Nov08!$H$15," ")</f>
        <v xml:space="preserve"> </v>
      </c>
      <c r="M53" s="710" t="str">
        <f>IF([1]Nov08!$G$15="SPP",[1]Nov08!$H$15," ")</f>
        <v xml:space="preserve"> </v>
      </c>
      <c r="N53" s="710"/>
      <c r="O53" s="1" t="str">
        <f>IF([1]Nov08!$G$15="SAP",[1]Nov08!$H$15," ")</f>
        <v xml:space="preserve"> </v>
      </c>
      <c r="P53" s="463"/>
      <c r="Q53" s="1" t="str">
        <f>IF([1]Nov08!$P$15=0," ",[1]Nov08!$P$15)</f>
        <v xml:space="preserve"> </v>
      </c>
      <c r="R53" s="463"/>
      <c r="S53" s="1" t="str">
        <f>IF([1]Nov08!$M$15&gt;0,[1]Nov08!$M$15," ")</f>
        <v xml:space="preserve"> </v>
      </c>
      <c r="T53" s="1" t="str">
        <f>IF(S53=" "," ",IF([1]Employee!$O$128="W1"," ",IF([1]Employee!$O$128="M1"," ",IF([1]Nov08!$V$15&gt;0,[1]Nov08!$V$15," "))))</f>
        <v xml:space="preserve"> </v>
      </c>
      <c r="U53" s="459" t="str">
        <f>IF(T53=" "," ",IF([1]Employee!$O$128="W1",[1]Nov08!$AK$15,[1]Nov08!$AE$15))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",IF([1]Employee!$O$128="W1"," ",[1]Nov08!$W$15-[1]Oct08!$W$60))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",IF([1]Nov08!$C$15=" "," ",[1]Nov08!$C$15))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IF([1]Employee!$D$132=" "," ",IF([1]Employee!$D$132="m"," ",IF([1]Nov08!$M$30=" "," ",IF([1]Nov08!$M$30&gt;(D7-0.01),D7," "))))</f>
        <v xml:space="preserve"> </v>
      </c>
      <c r="E54" s="1" t="str">
        <f>IF(D54=" "," ",IF([1]Nov08!$M$30&gt;=F7,E7,[1]Nov08!$M$30-D7))</f>
        <v xml:space="preserve"> </v>
      </c>
      <c r="F54" s="1" t="str">
        <f>IF(D54=" "," ",IF(E54&lt;E7," ",[1]Nov08!$M$30-F7))</f>
        <v xml:space="preserve"> </v>
      </c>
      <c r="G54" s="1" t="str">
        <f>IF(D54=" "," ",[1]Nov08!$O$30+[1]Nov08!$T$30)</f>
        <v xml:space="preserve"> </v>
      </c>
      <c r="H54" s="454" t="str">
        <f>IF(D54=" "," ",[1]Nov08!$O$30)</f>
        <v xml:space="preserve"> </v>
      </c>
      <c r="I54" s="454"/>
      <c r="J54" s="463"/>
      <c r="K54" s="4" t="str">
        <f>IF([1]Nov08!$G$30="SSP",[1]Nov08!$H$30," ")</f>
        <v xml:space="preserve"> </v>
      </c>
      <c r="L54" s="4" t="str">
        <f>IF([1]Nov08!$G$30="SMP",[1]Nov08!$H$30," ")</f>
        <v xml:space="preserve"> </v>
      </c>
      <c r="M54" s="459" t="str">
        <f>IF([1]Nov08!$G$30="SPP",[1]Nov08!$H$30," ")</f>
        <v xml:space="preserve"> </v>
      </c>
      <c r="N54" s="459"/>
      <c r="O54" s="4" t="str">
        <f>IF([1]Nov08!$G$30="SAP",[1]Nov08!$H$30," ")</f>
        <v xml:space="preserve"> </v>
      </c>
      <c r="P54" s="463"/>
      <c r="Q54" s="1" t="str">
        <f>IF([1]Nov08!$P$30=0," ",[1]Nov08!$P$30)</f>
        <v xml:space="preserve"> </v>
      </c>
      <c r="R54" s="463"/>
      <c r="S54" s="1" t="str">
        <f>IF([1]Nov08!$M$30&gt;0,[1]Nov08!$M$30," ")</f>
        <v xml:space="preserve"> </v>
      </c>
      <c r="T54" s="1" t="str">
        <f>IF(S54=" "," ",IF([1]Employee!$O$128="W1"," ",IF([1]Employee!$O$128="M1"," ",IF([1]Nov08!$V$30&gt;0,[1]Nov08!$V$30," "))))</f>
        <v xml:space="preserve"> </v>
      </c>
      <c r="U54" s="459" t="str">
        <f>IF(T54=" "," ",IF([1]Employee!$O$128="W1",[1]Nov08!$AK$30,[1]Nov08!$AE$30))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",IF([1]Employee!$O$128="W1"," ",[1]Nov08!$W$30-[1]Nov08!$W$15))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",IF([1]Nov08!$C$30=" "," ",[1]Nov08!$C$30))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IF([1]Employee!$D$132=" "," ",IF([1]Employee!$D$132="m"," ",IF([1]Nov08!$M$45=" "," ",IF([1]Nov08!$M$45&gt;(D7-0.01),D7," "))))</f>
        <v xml:space="preserve"> </v>
      </c>
      <c r="E55" s="1" t="str">
        <f>IF(D55=" "," ",IF([1]Nov08!$M$45&gt;=F7,E7,[1]Nov08!$M$45-D7))</f>
        <v xml:space="preserve"> </v>
      </c>
      <c r="F55" s="1" t="str">
        <f>IF(D55=" "," ",IF(E55&lt;E7," ",[1]Nov08!$M$45-F7))</f>
        <v xml:space="preserve"> </v>
      </c>
      <c r="G55" s="1" t="str">
        <f>IF(D55=" "," ",[1]Nov08!$O$45+[1]Nov08!$T$45)</f>
        <v xml:space="preserve"> </v>
      </c>
      <c r="H55" s="454" t="str">
        <f>IF(D55=" "," ",[1]Nov08!$O$45)</f>
        <v xml:space="preserve"> </v>
      </c>
      <c r="I55" s="454"/>
      <c r="J55" s="463"/>
      <c r="K55" s="4" t="str">
        <f>IF([1]Nov08!$G$45="SSP",[1]Nov08!$H$45," ")</f>
        <v xml:space="preserve"> </v>
      </c>
      <c r="L55" s="4" t="str">
        <f>IF([1]Nov08!$G$45="SMP",[1]Nov08!$H$45," ")</f>
        <v xml:space="preserve"> </v>
      </c>
      <c r="M55" s="459" t="str">
        <f>IF([1]Nov08!$G$45="SPP",[1]Nov08!$H$45," ")</f>
        <v xml:space="preserve"> </v>
      </c>
      <c r="N55" s="459"/>
      <c r="O55" s="4" t="str">
        <f>IF([1]Nov08!$G$45="SAP",[1]Nov08!$H$45," ")</f>
        <v xml:space="preserve"> </v>
      </c>
      <c r="P55" s="463"/>
      <c r="Q55" s="1" t="str">
        <f>IF([1]Nov08!$P$45=0," ",[1]Nov08!$P$45)</f>
        <v xml:space="preserve"> </v>
      </c>
      <c r="R55" s="463"/>
      <c r="S55" s="1" t="str">
        <f>IF([1]Nov08!$M$45&gt;0,[1]Nov08!$M$45," ")</f>
        <v xml:space="preserve"> </v>
      </c>
      <c r="T55" s="1" t="str">
        <f>IF(S55=" "," ",IF([1]Employee!$O$128="W1"," ",IF([1]Employee!$O$128="M1"," ",IF([1]Nov08!$V$45&gt;0,[1]Nov08!$V$45," "))))</f>
        <v xml:space="preserve"> </v>
      </c>
      <c r="U55" s="459" t="str">
        <f>IF(T55=" "," ",IF([1]Employee!$O$128="W1",[1]Nov08!$AK$45,[1]Nov08!$AE$45))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",IF([1]Employee!$O$128="W1"," ",[1]Nov08!$W$45-[1]Nov08!$W$30))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",IF([1]Nov08!$C$45=" "," ",[1]Nov08!$C$45))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IF([1]Employee!$D$132=" "," ",IF([1]Employee!$D$132="m"," ",IF([1]Nov08!$M$60=" "," ",IF([1]Nov08!$M$60&gt;(D7-0.01),D7," "))))</f>
        <v xml:space="preserve"> </v>
      </c>
      <c r="E56" s="1" t="str">
        <f>IF(D56=" "," ",IF([1]Nov08!$M$60&gt;=F7,E7,[1]Nov08!$M$60-D7))</f>
        <v xml:space="preserve"> </v>
      </c>
      <c r="F56" s="1" t="str">
        <f>IF(D56=" "," ",IF(E56&lt;E7," ",[1]Nov08!$M$60-F7))</f>
        <v xml:space="preserve"> </v>
      </c>
      <c r="G56" s="1" t="str">
        <f>IF(D56=" "," ",[1]Nov08!$O$60+[1]Nov08!$T$60)</f>
        <v xml:space="preserve"> </v>
      </c>
      <c r="H56" s="454" t="str">
        <f>IF(D56=" "," ",[1]Nov08!$O$60)</f>
        <v xml:space="preserve"> </v>
      </c>
      <c r="I56" s="454"/>
      <c r="J56" s="463"/>
      <c r="K56" s="4" t="str">
        <f>IF([1]Nov08!$G$60="SSP",[1]Nov08!$H$60," ")</f>
        <v xml:space="preserve"> </v>
      </c>
      <c r="L56" s="4" t="str">
        <f>IF([1]Nov08!$G$60="SMP",[1]Nov08!$H$60," ")</f>
        <v xml:space="preserve"> </v>
      </c>
      <c r="M56" s="459" t="str">
        <f>IF([1]Nov08!$G$60="SPP",[1]Nov08!$H$60," ")</f>
        <v xml:space="preserve"> </v>
      </c>
      <c r="N56" s="459"/>
      <c r="O56" s="4" t="str">
        <f>IF([1]Nov08!$G$60="SAP",[1]Nov08!$H$60," ")</f>
        <v xml:space="preserve"> </v>
      </c>
      <c r="P56" s="463"/>
      <c r="Q56" s="1" t="str">
        <f>IF([1]Nov08!$P$60=0," ",[1]Nov08!$P$60)</f>
        <v xml:space="preserve"> </v>
      </c>
      <c r="R56" s="463"/>
      <c r="S56" s="1" t="str">
        <f>IF([1]Nov08!$M$60&gt;0,[1]Nov08!$M$60," ")</f>
        <v xml:space="preserve"> </v>
      </c>
      <c r="T56" s="1" t="str">
        <f>IF(S56=" "," ",IF([1]Employee!$O$128="W1"," ",IF([1]Employee!$O$128="M1"," ",IF([1]Nov08!$V$60&gt;0,[1]Nov08!$V$60," "))))</f>
        <v xml:space="preserve"> </v>
      </c>
      <c r="U56" s="459" t="str">
        <f>IF(T56=" "," ",IF([1]Employee!$O$128="W1",[1]Nov08!$AK$60,[1]Nov08!$AE$60))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",IF([1]Employee!$O$128="W1"," ",[1]Nov08!$W$60-[1]Nov08!$W$45))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",IF([1]Nov08!$C$60=" "," ",[1]Nov08!$C$60))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IF([1]Employee!$D$132=" "," ",IF([1]Employee!$D$132="w"," ",IF([1]Nov08!$M$75=" "," ",IF([1]Nov08!$M$75&gt;(D8-0.01),D8," "))))</f>
        <v xml:space="preserve"> </v>
      </c>
      <c r="E57" s="62" t="str">
        <f>IF(D57=" "," ",IF([1]Nov08!$M$75&gt;=F8,E8,[1]Nov08!$M$75-D8))</f>
        <v xml:space="preserve"> </v>
      </c>
      <c r="F57" s="62" t="str">
        <f>IF(D57=" "," ",IF(E57&lt;E8," ",[1]Nov08!$M$75-F8))</f>
        <v xml:space="preserve"> </v>
      </c>
      <c r="G57" s="62" t="str">
        <f>IF(D57=" "," ",[1]Nov08!$O$75+[1]Nov08!$T$75)</f>
        <v xml:space="preserve"> </v>
      </c>
      <c r="H57" s="453" t="str">
        <f>IF(D57=" "," ",[1]Nov08!$O$75)</f>
        <v xml:space="preserve"> </v>
      </c>
      <c r="I57" s="453"/>
      <c r="J57" s="463"/>
      <c r="K57" s="62" t="str">
        <f>IF([1]Nov08!$G$75="SSP",[1]Nov08!$H$75," ")</f>
        <v xml:space="preserve"> </v>
      </c>
      <c r="L57" s="62" t="str">
        <f>IF([1]Nov08!$G$75="SMP",[1]Nov08!$H$75," ")</f>
        <v xml:space="preserve"> </v>
      </c>
      <c r="M57" s="453" t="str">
        <f>IF([1]Nov08!$G$75="SPP",[1]Nov08!$H$75," ")</f>
        <v xml:space="preserve"> </v>
      </c>
      <c r="N57" s="453"/>
      <c r="O57" s="62" t="str">
        <f>IF([1]Nov08!$G$75="SAP",[1]Nov08!$H$75," ")</f>
        <v xml:space="preserve"> </v>
      </c>
      <c r="P57" s="463"/>
      <c r="Q57" s="62" t="str">
        <f>IF([1]Nov08!$P$75=0," ",[1]Nov08!$P$75)</f>
        <v xml:space="preserve"> </v>
      </c>
      <c r="R57" s="463"/>
      <c r="S57" s="62" t="str">
        <f>IF([1]Nov08!$M$75&gt;0,[1]Nov08!$M$75," ")</f>
        <v xml:space="preserve"> </v>
      </c>
      <c r="T57" s="62" t="str">
        <f>IF(S57=" "," ",IF([1]Employee!$O$128="W1"," ",IF([1]Employee!$O$128="M1"," ",IF([1]Nov08!$V$75&gt;0,[1]Nov08!$V$75," "))))</f>
        <v xml:space="preserve"> </v>
      </c>
      <c r="U57" s="453" t="str">
        <f>IF(T57=" "," ",IF([1]Employee!$O$128="M1",[1]Nov08!$AK$75,[1]Nov08!$AE$75))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",IF([1]Employee!$O$128="M1"," ",[1]Nov08!$W$75-[1]Oct08!$W$75))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",IF([1]Nov08!$C$75=" "," ",[1]Nov08!$C$75))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4" t="str">
        <f>IF([1]Employee!$D$132=" "," ",IF([1]Employee!$D$132="m"," ",IF([1]Dec08!$M$15=" "," ",IF([1]Dec08!$M$15&gt;(D7-0.01),D7," "))))</f>
        <v xml:space="preserve"> </v>
      </c>
      <c r="E58" s="4" t="str">
        <f>IF(D58=" "," ",IF([1]Dec08!$M$15&gt;=F7,E7,[1]Dec08!$M$15-D7))</f>
        <v xml:space="preserve"> </v>
      </c>
      <c r="F58" s="4" t="str">
        <f>IF(D58=" "," ",IF(E58&lt;E7," ",[1]Dec08!$M$15-F7))</f>
        <v xml:space="preserve"> </v>
      </c>
      <c r="G58" s="4" t="str">
        <f>IF(D58=" "," ",[1]Dec08!$O$15+[1]Dec08!$T$15)</f>
        <v xml:space="preserve"> </v>
      </c>
      <c r="H58" s="459" t="str">
        <f>IF(D58=" "," ",[1]Dec08!$O$15)</f>
        <v xml:space="preserve"> </v>
      </c>
      <c r="I58" s="459"/>
      <c r="J58" s="463"/>
      <c r="K58" s="1" t="str">
        <f>IF([1]Dec08!$G$15="SSP",[1]Dec08!$H$15," ")</f>
        <v xml:space="preserve"> </v>
      </c>
      <c r="L58" s="1" t="str">
        <f>IF([1]Dec08!$G$15="SMP",[1]Dec08!$H$15," ")</f>
        <v xml:space="preserve"> </v>
      </c>
      <c r="M58" s="710" t="str">
        <f>IF([1]Dec08!$G$15="SPP",[1]Dec08!$H$15," ")</f>
        <v xml:space="preserve"> </v>
      </c>
      <c r="N58" s="710"/>
      <c r="O58" s="1" t="str">
        <f>IF([1]Dec08!$G$15="SAP",[1]Dec08!$H$15," ")</f>
        <v xml:space="preserve"> </v>
      </c>
      <c r="P58" s="463"/>
      <c r="Q58" s="1" t="str">
        <f>IF([1]Dec08!$P$15=0," ",[1]Dec08!$P$15)</f>
        <v xml:space="preserve"> </v>
      </c>
      <c r="R58" s="463"/>
      <c r="S58" s="1" t="str">
        <f>IF([1]Dec08!$M$15&gt;0,[1]Dec08!$M$15," ")</f>
        <v xml:space="preserve"> </v>
      </c>
      <c r="T58" s="1" t="str">
        <f>IF(S58=" "," ",IF([1]Employee!$O$128="W1"," ",IF([1]Employee!$O$128="M1"," ",IF([1]Dec08!$V$15&gt;0,[1]Dec08!$V$15," "))))</f>
        <v xml:space="preserve"> </v>
      </c>
      <c r="U58" s="459" t="str">
        <f>IF(T58=" "," ",IF([1]Employee!$O$128="W1",[1]Dec08!$AK$15,[1]Dec08!$AE$15))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",IF([1]Employee!$O$128="W1"," ",[1]Dec08!$W$15-[1]Nov08!$W$60))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",IF([1]Dec08!$C$15=" "," ",[1]Dec08!$C$15))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IF([1]Employee!$D$132=" "," ",IF([1]Employee!$D$132="m"," ",IF([1]Dec08!$M$30=" "," ",IF([1]Dec08!$M$30&gt;(D7-0.01),D7," "))))</f>
        <v xml:space="preserve"> </v>
      </c>
      <c r="E59" s="1" t="str">
        <f>IF(D59=" "," ",IF([1]Dec08!$M$30&gt;=F7,E7,[1]Dec08!$M$30-D7))</f>
        <v xml:space="preserve"> </v>
      </c>
      <c r="F59" s="1" t="str">
        <f>IF(D59=" "," ",IF(E59&lt;E7," ",[1]Dec08!$M$30-F7))</f>
        <v xml:space="preserve"> </v>
      </c>
      <c r="G59" s="1" t="str">
        <f>IF(D59=" "," ",[1]Dec08!$O$30+[1]Dec08!$T$30)</f>
        <v xml:space="preserve"> </v>
      </c>
      <c r="H59" s="454" t="str">
        <f>IF(D59=" "," ",[1]Dec08!$O$30)</f>
        <v xml:space="preserve"> </v>
      </c>
      <c r="I59" s="454"/>
      <c r="J59" s="463"/>
      <c r="K59" s="4" t="str">
        <f>IF([1]Dec08!$G$30="SSP",[1]Dec08!$H$30," ")</f>
        <v xml:space="preserve"> </v>
      </c>
      <c r="L59" s="4" t="str">
        <f>IF([1]Dec08!$G$30="SMP",[1]Dec08!$H$30," ")</f>
        <v xml:space="preserve"> </v>
      </c>
      <c r="M59" s="459" t="str">
        <f>IF([1]Dec08!$G$30="SPP",[1]Dec08!$H$30," ")</f>
        <v xml:space="preserve"> </v>
      </c>
      <c r="N59" s="459"/>
      <c r="O59" s="4" t="str">
        <f>IF([1]Dec08!$G$30="SAP",[1]Dec08!$H$30," ")</f>
        <v xml:space="preserve"> </v>
      </c>
      <c r="P59" s="463"/>
      <c r="Q59" s="1" t="str">
        <f>IF([1]Dec08!$P$30=0," ",[1]Dec08!$P$30)</f>
        <v xml:space="preserve"> </v>
      </c>
      <c r="R59" s="463"/>
      <c r="S59" s="1" t="str">
        <f>IF([1]Dec08!$M$30&gt;0,[1]Dec08!$M$30," ")</f>
        <v xml:space="preserve"> </v>
      </c>
      <c r="T59" s="1" t="str">
        <f>IF(S59=" "," ",IF([1]Employee!$O$128="W1"," ",IF([1]Employee!$O$128="M1"," ",IF([1]Dec08!$V$30&gt;0,[1]Dec08!$V$30," "))))</f>
        <v xml:space="preserve"> </v>
      </c>
      <c r="U59" s="459" t="str">
        <f>IF(T59=" "," ",IF([1]Employee!$O$128="W1",[1]Dec08!$AK$30,[1]Dec08!$AE$30))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",IF([1]Employee!$O$128="W1"," ",[1]Dec08!$W$30-[1]Dec08!$W$15))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",IF([1]Dec08!$C$30=" "," ",[1]Dec08!$C$30))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IF([1]Employee!$D$132=" "," ",IF([1]Employee!$D$132="m"," ",IF([1]Dec08!$M$45=" "," ",IF([1]Dec08!$M$45&gt;(D7-0.01),D7," "))))</f>
        <v xml:space="preserve"> </v>
      </c>
      <c r="E60" s="1" t="str">
        <f>IF(D60=" "," ",IF([1]Dec08!$M$45&gt;=F7,E7,[1]Dec08!$M$45-D7))</f>
        <v xml:space="preserve"> </v>
      </c>
      <c r="F60" s="1" t="str">
        <f>IF(D60=" "," ",IF(E60&lt;E7," ",[1]Dec08!$M$45-F7))</f>
        <v xml:space="preserve"> </v>
      </c>
      <c r="G60" s="1" t="str">
        <f>IF(D60=" "," ",[1]Dec08!$O$45+[1]Dec08!$T$45)</f>
        <v xml:space="preserve"> </v>
      </c>
      <c r="H60" s="454" t="str">
        <f>IF(D60=" "," ",[1]Dec08!$O$45)</f>
        <v xml:space="preserve"> </v>
      </c>
      <c r="I60" s="454"/>
      <c r="J60" s="463"/>
      <c r="K60" s="4" t="str">
        <f>IF([1]Dec08!$G$45="SSP",[1]Dec08!$H$45," ")</f>
        <v xml:space="preserve"> </v>
      </c>
      <c r="L60" s="4" t="str">
        <f>IF([1]Dec08!$G$45="SMP",[1]Dec08!$H$45," ")</f>
        <v xml:space="preserve"> </v>
      </c>
      <c r="M60" s="459" t="str">
        <f>IF([1]Dec08!$G$45="SPP",[1]Dec08!$H$45," ")</f>
        <v xml:space="preserve"> </v>
      </c>
      <c r="N60" s="459"/>
      <c r="O60" s="4" t="str">
        <f>IF([1]Dec08!$G$45="SAP",[1]Dec08!$H$45," ")</f>
        <v xml:space="preserve"> </v>
      </c>
      <c r="P60" s="463"/>
      <c r="Q60" s="1" t="str">
        <f>IF([1]Dec08!$P$45=0," ",[1]Dec08!$P$45)</f>
        <v xml:space="preserve"> </v>
      </c>
      <c r="R60" s="463"/>
      <c r="S60" s="1" t="str">
        <f>IF([1]Dec08!$M$45&gt;0,[1]Dec08!$M$45," ")</f>
        <v xml:space="preserve"> </v>
      </c>
      <c r="T60" s="1" t="str">
        <f>IF(S60=" "," ",IF([1]Employee!$O$128="W1"," ",IF([1]Employee!$O$128="M1"," ",IF([1]Dec08!$V$45&gt;0,[1]Dec08!$V$45," "))))</f>
        <v xml:space="preserve"> </v>
      </c>
      <c r="U60" s="459" t="str">
        <f>IF(T60=" "," ",IF([1]Employee!$O$128="W1",[1]Dec08!$AK$45,[1]Dec08!$AE$45))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",IF([1]Employee!$O$128="W1"," ",[1]Dec08!$W$45-[1]Dec08!$W$30))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",IF([1]Dec08!$C$45=" "," ",[1]Dec08!$C$45))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IF([1]Employee!$D$132=" "," ",IF([1]Employee!$D$132="m"," ",IF([1]Dec08!$M$60=" "," ",IF([1]Dec08!$M$60&gt;(D7-0.01),D7," "))))</f>
        <v xml:space="preserve"> </v>
      </c>
      <c r="E61" s="1" t="str">
        <f>IF(D61=" "," ",IF([1]Dec08!$M$60&gt;=F7,E7,[1]Dec08!$M$60-D7))</f>
        <v xml:space="preserve"> </v>
      </c>
      <c r="F61" s="1" t="str">
        <f>IF(D61=" "," ",IF(E61&lt;E7," ",[1]Dec08!$M$60-F7))</f>
        <v xml:space="preserve"> </v>
      </c>
      <c r="G61" s="1" t="str">
        <f>IF(D61=" "," ",[1]Dec08!$O$60+[1]Dec08!$T$60)</f>
        <v xml:space="preserve"> </v>
      </c>
      <c r="H61" s="454" t="str">
        <f>IF(D61=" "," ",[1]Dec08!$O$60)</f>
        <v xml:space="preserve"> </v>
      </c>
      <c r="I61" s="454"/>
      <c r="J61" s="463"/>
      <c r="K61" s="4" t="str">
        <f>IF([1]Dec08!$G$60="SSP",[1]Dec08!$H$60," ")</f>
        <v xml:space="preserve"> </v>
      </c>
      <c r="L61" s="4" t="str">
        <f>IF([1]Dec08!$G$60="SMP",[1]Dec08!$H$60," ")</f>
        <v xml:space="preserve"> </v>
      </c>
      <c r="M61" s="459" t="str">
        <f>IF([1]Dec08!$G$60="SPP",[1]Dec08!$H$60," ")</f>
        <v xml:space="preserve"> </v>
      </c>
      <c r="N61" s="459"/>
      <c r="O61" s="4" t="str">
        <f>IF([1]Dec08!$G$60="SAP",[1]Dec08!$H$60," ")</f>
        <v xml:space="preserve"> </v>
      </c>
      <c r="P61" s="463"/>
      <c r="Q61" s="1" t="str">
        <f>IF([1]Dec08!$P$60=0," ",[1]Dec08!$P$60)</f>
        <v xml:space="preserve"> </v>
      </c>
      <c r="R61" s="463"/>
      <c r="S61" s="1" t="str">
        <f>IF([1]Dec08!$M$60&gt;0,[1]Dec08!$M$60," ")</f>
        <v xml:space="preserve"> </v>
      </c>
      <c r="T61" s="1" t="str">
        <f>IF(S61=" "," ",IF([1]Employee!$O$128="W1"," ",IF([1]Employee!$O$128="M1"," ",IF([1]Dec08!$V$60&gt;0,[1]Dec08!$V$60," "))))</f>
        <v xml:space="preserve"> </v>
      </c>
      <c r="U61" s="459" t="str">
        <f>IF(T61=" "," ",IF([1]Employee!$O$128="W1",[1]Dec08!$AK$60,[1]Dec08!$AE$60))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",IF([1]Employee!$O$128="W1"," ",[1]Dec08!$W$60-[1]Dec08!$W$45))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",IF([1]Dec08!$C$60=" "," ",[1]Dec08!$C$60))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IF([1]Employee!$D$132=" "," ",IF([1]Employee!$D$132="m"," ",IF([1]Dec08!$M$75=" "," ",IF([1]Dec08!$M$75&gt;(D7-0.01),D7," "))))</f>
        <v xml:space="preserve"> </v>
      </c>
      <c r="E62" s="1" t="str">
        <f>IF(D62=" "," ",IF([1]Dec08!$M$75&gt;=F7,E7,[1]Dec08!$M$75-D7))</f>
        <v xml:space="preserve"> </v>
      </c>
      <c r="F62" s="1" t="str">
        <f>IF(D62=" "," ",IF(E62&lt;E7," ",[1]Dec08!$M$75-F7))</f>
        <v xml:space="preserve"> </v>
      </c>
      <c r="G62" s="1" t="str">
        <f>IF(D62=" "," ",[1]Dec08!$O$75+[1]Dec08!$T$75)</f>
        <v xml:space="preserve"> </v>
      </c>
      <c r="H62" s="454" t="str">
        <f>IF(D62=" "," ",[1]Dec08!$O$75)</f>
        <v xml:space="preserve"> </v>
      </c>
      <c r="I62" s="454"/>
      <c r="J62" s="463"/>
      <c r="K62" s="4" t="str">
        <f>IF([1]Dec08!$G$75="SSP",[1]Dec08!$H$75," ")</f>
        <v xml:space="preserve"> </v>
      </c>
      <c r="L62" s="4" t="str">
        <f>IF([1]Dec08!$G$75="SMP",[1]Dec08!$H$75," ")</f>
        <v xml:space="preserve"> </v>
      </c>
      <c r="M62" s="459" t="str">
        <f>IF([1]Dec08!$G$75="SPP",[1]Dec08!$H$75," ")</f>
        <v xml:space="preserve"> </v>
      </c>
      <c r="N62" s="459"/>
      <c r="O62" s="4" t="str">
        <f>IF([1]Dec08!$G$75="SAP",[1]Dec08!$H$75," ")</f>
        <v xml:space="preserve"> </v>
      </c>
      <c r="P62" s="463"/>
      <c r="Q62" s="1" t="str">
        <f>IF([1]Dec08!$P$75=0," ",[1]Dec08!$P$75)</f>
        <v xml:space="preserve"> </v>
      </c>
      <c r="R62" s="463"/>
      <c r="S62" s="1" t="str">
        <f>IF([1]Dec08!$M$75&gt;0,[1]Dec08!$M$75," ")</f>
        <v xml:space="preserve"> </v>
      </c>
      <c r="T62" s="1" t="str">
        <f>IF(S62=" "," ",IF([1]Employee!$O$128="W1"," ",IF([1]Employee!$O$128="M1"," ",IF([1]Dec08!$V$75&gt;0,[1]Dec08!$V$75," "))))</f>
        <v xml:space="preserve"> </v>
      </c>
      <c r="U62" s="459" t="str">
        <f>IF(T62=" "," ",IF([1]Employee!$O$128="W1",[1]Dec08!$AK$75,[1]Dec08!$AE$75))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",IF([1]Employee!$O$128="W1"," ",[1]Dec08!$W$75-[1]Dec08!$W$60))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",IF([1]Dec08!$C$75=" "," ",[1]Dec08!$C$75))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IF([1]Employee!$D$132=" "," ",IF([1]Employee!$D$132="w"," ",IF([1]Dec08!$M$90=" "," ",IF([1]Dec08!$M$90&gt;(D8-0.01),D8," "))))</f>
        <v xml:space="preserve"> </v>
      </c>
      <c r="E63" s="62" t="str">
        <f>IF(D63=" "," ",IF([1]Dec08!$M$90&gt;=F8,E8,[1]Dec08!$M$90-D8))</f>
        <v xml:space="preserve"> </v>
      </c>
      <c r="F63" s="62" t="str">
        <f>IF(D63=" "," ",IF(E63&lt;E8," ",[1]Dec08!$M$90-F8))</f>
        <v xml:space="preserve"> </v>
      </c>
      <c r="G63" s="62" t="str">
        <f>IF(D63=" "," ",[1]Dec08!$O$90+[1]Dec08!$T$90)</f>
        <v xml:space="preserve"> </v>
      </c>
      <c r="H63" s="453" t="str">
        <f>IF(D63=" "," ",[1]Dec08!$O$90)</f>
        <v xml:space="preserve"> </v>
      </c>
      <c r="I63" s="453"/>
      <c r="J63" s="463"/>
      <c r="K63" s="62" t="str">
        <f>IF([1]Dec08!$G$90="SSP",[1]Dec08!$H$90," ")</f>
        <v xml:space="preserve"> </v>
      </c>
      <c r="L63" s="62" t="str">
        <f>IF([1]Dec08!$G$90="SMP",[1]Dec08!$H$90," ")</f>
        <v xml:space="preserve"> </v>
      </c>
      <c r="M63" s="453" t="str">
        <f>IF([1]Dec08!$G$90="SPP",[1]Dec08!$H$90," ")</f>
        <v xml:space="preserve"> </v>
      </c>
      <c r="N63" s="453"/>
      <c r="O63" s="62" t="str">
        <f>IF([1]Dec08!$G$90="SAP",[1]Dec08!$H$90," ")</f>
        <v xml:space="preserve"> </v>
      </c>
      <c r="P63" s="463"/>
      <c r="Q63" s="62" t="str">
        <f>IF([1]Dec08!$P$90=0," ",[1]Dec08!$P$90)</f>
        <v xml:space="preserve"> </v>
      </c>
      <c r="R63" s="463"/>
      <c r="S63" s="62" t="str">
        <f>IF([1]Dec08!$M$90&gt;0,[1]Dec08!$M$90," ")</f>
        <v xml:space="preserve"> </v>
      </c>
      <c r="T63" s="62" t="str">
        <f>IF(S63=" "," ",IF([1]Employee!$O$128="W1"," ",IF([1]Employee!$O$128="M1"," ",IF([1]Dec08!$V$90&gt;0,[1]Dec08!$V$90," "))))</f>
        <v xml:space="preserve"> </v>
      </c>
      <c r="U63" s="453" t="str">
        <f>IF(T63=" "," ",IF([1]Employee!$O$128="M1",[1]Dec08!$AK$90,[1]Dec08!$AE$90))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",IF([1]Employee!$O$128="M1"," ",[1]Dec08!$W$90-[1]Nov08!$W$75))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",IF([1]Dec08!$C$90=" "," ",[1]Dec08!$C$90))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IF([1]Employee!$D$132=" "," ",IF([1]Employee!$D$132="m"," ",IF([1]Jan09!$M$15=" "," ",IF([1]Jan09!$M$15&gt;(D7-0.01),D7," "))))</f>
        <v xml:space="preserve"> </v>
      </c>
      <c r="E64" s="1" t="str">
        <f>IF(D64=" "," ",IF([1]Jan09!$M$15&gt;=F7,E7,[1]Jan09!$M$15-D7))</f>
        <v xml:space="preserve"> </v>
      </c>
      <c r="F64" s="1" t="str">
        <f>IF(D64=" "," ",IF(E64&lt;E7," ",[1]Jan09!$M$15-F7))</f>
        <v xml:space="preserve"> </v>
      </c>
      <c r="G64" s="1" t="str">
        <f>IF(D64=" "," ",[1]Jan09!$O$15+[1]Jan09!$T$15)</f>
        <v xml:space="preserve"> </v>
      </c>
      <c r="H64" s="482" t="str">
        <f>IF(D64=" "," ",[1]Jan09!$O$15)</f>
        <v xml:space="preserve"> </v>
      </c>
      <c r="I64" s="482"/>
      <c r="J64" s="463"/>
      <c r="K64" s="4" t="str">
        <f>IF([1]Jan09!$G$15="SSP",[1]Jan09!$H$15," ")</f>
        <v xml:space="preserve"> </v>
      </c>
      <c r="L64" s="4" t="str">
        <f>IF([1]Jan09!$G$15="SMP",[1]Jan09!$H$15," ")</f>
        <v xml:space="preserve"> </v>
      </c>
      <c r="M64" s="710" t="str">
        <f>IF([1]Jan09!$G$15="SPP",[1]Jan09!$H$15," ")</f>
        <v xml:space="preserve"> </v>
      </c>
      <c r="N64" s="710"/>
      <c r="O64" s="4" t="str">
        <f>IF([1]Jan09!$G$15="SAP",[1]Jan09!$H$15," ")</f>
        <v xml:space="preserve"> </v>
      </c>
      <c r="P64" s="463"/>
      <c r="Q64" s="1" t="str">
        <f>IF([1]Jan09!$P$15=0," ",[1]Jan09!$P$15)</f>
        <v xml:space="preserve"> </v>
      </c>
      <c r="R64" s="463"/>
      <c r="S64" s="1" t="str">
        <f>IF([1]Jan09!$M$15&gt;0,[1]Jan09!$M$15," ")</f>
        <v xml:space="preserve"> </v>
      </c>
      <c r="T64" s="1" t="str">
        <f>IF(S64=" "," ",IF([1]Employee!$O$128="W1"," ",IF([1]Employee!$O$128="M1"," ",IF([1]Jan09!$V$15&gt;0,[1]Jan09!$V$15," "))))</f>
        <v xml:space="preserve"> </v>
      </c>
      <c r="U64" s="482" t="str">
        <f>IF(T64=" "," ",IF([1]Employee!$O$128="W1",[1]Jan09!$AK$15,[1]Jan09!$AE$15))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",IF([1]Employee!$O$128="W1"," ",[1]Jan09!$W$15-[1]Dec08!$W$75))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",IF([1]Jan09!$C$15=" "," ",[1]Jan09!$C$15))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IF([1]Employee!$D$132=" "," ",IF([1]Employee!$D$132="m"," ",IF([1]Jan09!$M$30=" "," ",IF([1]Jan09!$M$30&gt;(D7-0.01),D7," "))))</f>
        <v xml:space="preserve"> </v>
      </c>
      <c r="E65" s="1" t="str">
        <f>IF(D65=" "," ",IF([1]Jan09!$M$30&gt;=F7,E7,[1]Jan09!$M$30-D7))</f>
        <v xml:space="preserve"> </v>
      </c>
      <c r="F65" s="1" t="str">
        <f>IF(D65=" "," ",IF(E65&lt;E7," ",[1]Jan09!$M$30-F7))</f>
        <v xml:space="preserve"> </v>
      </c>
      <c r="G65" s="1" t="str">
        <f>IF(D65=" "," ",[1]Jan09!$O$30+[1]Jan09!$T$30)</f>
        <v xml:space="preserve"> </v>
      </c>
      <c r="H65" s="454" t="str">
        <f>IF(D65=" "," ",[1]Jan09!$O$30)</f>
        <v xml:space="preserve"> </v>
      </c>
      <c r="I65" s="454"/>
      <c r="J65" s="463"/>
      <c r="K65" s="4" t="str">
        <f>IF([1]Jan09!$G$30="SSP",[1]Jan09!$H$30," ")</f>
        <v xml:space="preserve"> </v>
      </c>
      <c r="L65" s="4" t="str">
        <f>IF([1]Jan09!$G$30="SMP",[1]Jan09!$H$30," ")</f>
        <v xml:space="preserve"> </v>
      </c>
      <c r="M65" s="459" t="str">
        <f>IF([1]Jan09!$G$30="SPP",[1]Jan09!$H$30," ")</f>
        <v xml:space="preserve"> </v>
      </c>
      <c r="N65" s="459"/>
      <c r="O65" s="4" t="str">
        <f>IF([1]Jan09!$G$30="SAP",[1]Jan09!$H$30," ")</f>
        <v xml:space="preserve"> </v>
      </c>
      <c r="P65" s="463"/>
      <c r="Q65" s="1" t="str">
        <f>IF([1]Jan09!$P$30=0," ",[1]Jan09!$P$30)</f>
        <v xml:space="preserve"> </v>
      </c>
      <c r="R65" s="463"/>
      <c r="S65" s="1" t="str">
        <f>IF([1]Jan09!$M$30&gt;0,[1]Jan09!$M$30," ")</f>
        <v xml:space="preserve"> </v>
      </c>
      <c r="T65" s="1" t="str">
        <f>IF(S65=" "," ",IF([1]Employee!$O$128="W1"," ",IF([1]Employee!$O$128="M1"," ",IF([1]Jan09!$V$30&gt;0,[1]Jan09!$V$30," "))))</f>
        <v xml:space="preserve"> </v>
      </c>
      <c r="U65" s="459" t="str">
        <f>IF(T65=" "," ",IF([1]Employee!$O$128="W1",[1]Jan09!$AK$30,[1]Jan09!$AE$30))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",IF([1]Employee!$O$128="W1"," ",[1]Jan09!$W$30-[1]Jan09!$W$15))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",IF([1]Jan09!$C$30=" "," ",[1]Jan09!$C$30))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IF([1]Employee!$D$132=" "," ",IF([1]Employee!$D$132="m"," ",IF([1]Jan09!$M$45=" "," ",IF([1]Jan09!$M$45&gt;(D7-0.01),D7," "))))</f>
        <v xml:space="preserve"> </v>
      </c>
      <c r="E66" s="1" t="str">
        <f>IF(D66=" "," ",IF([1]Jan09!$M$45&gt;=F7,E7,[1]Jan09!$M$45-D7))</f>
        <v xml:space="preserve"> </v>
      </c>
      <c r="F66" s="1" t="str">
        <f>IF(D66=" "," ",IF(E66&lt;E7," ",[1]Jan09!$M$45-F7))</f>
        <v xml:space="preserve"> </v>
      </c>
      <c r="G66" s="1" t="str">
        <f>IF(D66=" "," ",[1]Jan09!$O$45+[1]Jan09!$T$45)</f>
        <v xml:space="preserve"> </v>
      </c>
      <c r="H66" s="454" t="str">
        <f>IF(D66=" "," ",[1]Jan09!$O$45)</f>
        <v xml:space="preserve"> </v>
      </c>
      <c r="I66" s="454"/>
      <c r="J66" s="463"/>
      <c r="K66" s="4" t="str">
        <f>IF([1]Jan09!$G$45="SSP",[1]Jan09!$H$45," ")</f>
        <v xml:space="preserve"> </v>
      </c>
      <c r="L66" s="4" t="str">
        <f>IF([1]Jan09!$G$45="SMP",[1]Jan09!$H$45," ")</f>
        <v xml:space="preserve"> </v>
      </c>
      <c r="M66" s="459" t="str">
        <f>IF([1]Jan09!$G$45="SPP",[1]Jan09!$H$45," ")</f>
        <v xml:space="preserve"> </v>
      </c>
      <c r="N66" s="459"/>
      <c r="O66" s="4" t="str">
        <f>IF([1]Jan09!$G$45="SAP",[1]Jan09!$H$45," ")</f>
        <v xml:space="preserve"> </v>
      </c>
      <c r="P66" s="463"/>
      <c r="Q66" s="1" t="str">
        <f>IF([1]Jan09!$P$45=0," ",[1]Jan09!$P$45)</f>
        <v xml:space="preserve"> </v>
      </c>
      <c r="R66" s="463"/>
      <c r="S66" s="1" t="str">
        <f>IF([1]Jan09!$M$45&gt;0,[1]Jan09!$M$45," ")</f>
        <v xml:space="preserve"> </v>
      </c>
      <c r="T66" s="1" t="str">
        <f>IF(S66=" "," ",IF([1]Employee!$O$128="W1"," ",IF([1]Employee!$O$128="M1"," ",IF([1]Jan09!$V$45&gt;0,[1]Jan09!$V$45," "))))</f>
        <v xml:space="preserve"> </v>
      </c>
      <c r="U66" s="459" t="str">
        <f>IF(T66=" "," ",IF([1]Employee!$O$128="W1",[1]Jan09!$AK$45,[1]Jan09!$AE$45))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",IF([1]Employee!$O$128="W1"," ",[1]Jan09!$W$45-[1]Jan09!$W$30))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",IF([1]Jan09!$C$45=" "," ",[1]Jan09!$C$45))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IF([1]Employee!$D$132=" "," ",IF([1]Employee!$D$132="m"," ",IF([1]Jan09!$M$60=" "," ",IF([1]Jan09!$M$60&gt;(D7-0.01),D7," "))))</f>
        <v xml:space="preserve"> </v>
      </c>
      <c r="E67" s="1" t="str">
        <f>IF(D67=" "," ",IF([1]Jan09!$M$60&gt;=F7,E7,[1]Jan09!$M$60-D7))</f>
        <v xml:space="preserve"> </v>
      </c>
      <c r="F67" s="1" t="str">
        <f>IF(D67=" "," ",IF(E67&lt;E7," ",[1]Jan09!$M$60-F7))</f>
        <v xml:space="preserve"> </v>
      </c>
      <c r="G67" s="1" t="str">
        <f>IF(D67=" "," ",[1]Jan09!$O$60+[1]Jan09!$T$60)</f>
        <v xml:space="preserve"> </v>
      </c>
      <c r="H67" s="454" t="str">
        <f>IF(D67=" "," ",[1]Jan09!$O$60)</f>
        <v xml:space="preserve"> </v>
      </c>
      <c r="I67" s="454"/>
      <c r="J67" s="463"/>
      <c r="K67" s="4" t="str">
        <f>IF([1]Jan09!$G$60="SSP",[1]Jan09!$H$60," ")</f>
        <v xml:space="preserve"> </v>
      </c>
      <c r="L67" s="4" t="str">
        <f>IF([1]Jan09!$G$60="SMP",[1]Jan09!$H$60," ")</f>
        <v xml:space="preserve"> </v>
      </c>
      <c r="M67" s="459" t="str">
        <f>IF([1]Jan09!$G$60="SPP",[1]Jan09!$H$60," ")</f>
        <v xml:space="preserve"> </v>
      </c>
      <c r="N67" s="459"/>
      <c r="O67" s="4" t="str">
        <f>IF([1]Jan09!$G$60="SAP",[1]Jan09!$H$60," ")</f>
        <v xml:space="preserve"> </v>
      </c>
      <c r="P67" s="463"/>
      <c r="Q67" s="1" t="str">
        <f>IF([1]Jan09!$P$60=0," ",[1]Jan09!$P$60)</f>
        <v xml:space="preserve"> </v>
      </c>
      <c r="R67" s="463"/>
      <c r="S67" s="1" t="str">
        <f>IF([1]Jan09!$M$60&gt;0,[1]Jan09!$M$60," ")</f>
        <v xml:space="preserve"> </v>
      </c>
      <c r="T67" s="1" t="str">
        <f>IF(S67=" "," ",IF([1]Employee!$O$128="W1"," ",IF([1]Employee!$O$128="M1"," ",IF([1]Jan09!$V$60&gt;0,[1]Jan09!$V$60," "))))</f>
        <v xml:space="preserve"> </v>
      </c>
      <c r="U67" s="459" t="str">
        <f>IF(T67=" "," ",IF([1]Employee!$O$128="W1",[1]Jan09!$AK$60,[1]Jan09!$AE$60))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",IF([1]Employee!$O$128="W1"," ",[1]Jan09!$W$60-[1]Jan09!$W$45))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",IF([1]Jan09!$C$60=" "," ",[1]Jan09!$C$60))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IF([1]Employee!$D$132=" "," ",IF([1]Employee!$D$132="w"," ",IF([1]Jan09!$M$75=" "," ",IF([1]Jan09!$M$75&gt;(D8-0.01),D8," "))))</f>
        <v xml:space="preserve"> </v>
      </c>
      <c r="E68" s="62" t="str">
        <f>IF(D68=" "," ",IF([1]Jan09!$M$75&gt;=F8,E8,[1]Jan09!$M$75-D8))</f>
        <v xml:space="preserve"> </v>
      </c>
      <c r="F68" s="62" t="str">
        <f>IF(D68=" "," ",IF(E68&lt;E8," ",[1]Jan09!$M$75-F8))</f>
        <v xml:space="preserve"> </v>
      </c>
      <c r="G68" s="62" t="str">
        <f>IF(D68=" "," ",[1]Jan09!$O$75+[1]Jan09!$T$75)</f>
        <v xml:space="preserve"> </v>
      </c>
      <c r="H68" s="453" t="str">
        <f>IF(D68=" "," ",[1]Jan09!$O$75)</f>
        <v xml:space="preserve"> </v>
      </c>
      <c r="I68" s="453"/>
      <c r="J68" s="463"/>
      <c r="K68" s="62" t="str">
        <f>IF([1]Jan09!$G$75="SSP",[1]Jan09!$H$75," ")</f>
        <v xml:space="preserve"> </v>
      </c>
      <c r="L68" s="62" t="str">
        <f>IF([1]Jan09!$G$75="SMP",[1]Jan09!$H$75," ")</f>
        <v xml:space="preserve"> </v>
      </c>
      <c r="M68" s="453" t="str">
        <f>IF([1]Jan09!$G$75="SPP",[1]Jan09!$H$75," ")</f>
        <v xml:space="preserve"> </v>
      </c>
      <c r="N68" s="453"/>
      <c r="O68" s="62" t="str">
        <f>IF([1]Jan09!$G$75="SAP",[1]Jan09!$H$75," ")</f>
        <v xml:space="preserve"> </v>
      </c>
      <c r="P68" s="463"/>
      <c r="Q68" s="62" t="str">
        <f>IF([1]Jan09!$P$75=0," ",[1]Jan09!$P$75)</f>
        <v xml:space="preserve"> </v>
      </c>
      <c r="R68" s="463"/>
      <c r="S68" s="62" t="str">
        <f>IF([1]Jan09!$M$75&gt;0,[1]Jan09!$M$75," ")</f>
        <v xml:space="preserve"> </v>
      </c>
      <c r="T68" s="62" t="str">
        <f>IF(S68=" "," ",IF([1]Employee!$O$128="W1"," ",IF([1]Employee!$O$128="M1"," ",IF([1]Jan09!$V$75&gt;0,[1]Jan09!$V$75," "))))</f>
        <v xml:space="preserve"> </v>
      </c>
      <c r="U68" s="453" t="str">
        <f>IF(T68=" "," ",IF([1]Employee!$O$128="M1",[1]Jan09!$AK$75,[1]Jan09!$AE$75))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",IF([1]Employee!$O$128="M1"," ",[1]Jan09!$W$75-[1]Dec08!$W$90))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",IF([1]Jan09!$C$75=" "," ",[1]Jan09!$C$75))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IF([1]Employee!$D$132=" "," ",IF([1]Employee!$D$132="m"," ",IF([1]Feb09!$M$15=" "," ",IF([1]Feb09!$M$15&gt;(D7-0.01),D7," "))))</f>
        <v xml:space="preserve"> </v>
      </c>
      <c r="E69" s="1" t="str">
        <f>IF(D69=" "," ",IF([1]Feb09!$M$15&gt;=F7,E7,[1]Feb09!$M$15-D7))</f>
        <v xml:space="preserve"> </v>
      </c>
      <c r="F69" s="1" t="str">
        <f>IF(D69=" "," ",IF(E69&lt;E7," ",[1]Feb09!$M$15-F7))</f>
        <v xml:space="preserve"> </v>
      </c>
      <c r="G69" s="1" t="str">
        <f>IF(D69=" "," ",[1]Feb09!$O$15+[1]Feb09!$T$15)</f>
        <v xml:space="preserve"> </v>
      </c>
      <c r="H69" s="459" t="str">
        <f>IF(D69=" "," ",[1]Feb09!$O$15)</f>
        <v xml:space="preserve"> </v>
      </c>
      <c r="I69" s="459"/>
      <c r="J69" s="463"/>
      <c r="K69" s="1" t="str">
        <f>IF([1]Feb09!$G$15="SSP",[1]Feb09!$H$15," ")</f>
        <v xml:space="preserve"> </v>
      </c>
      <c r="L69" s="1" t="str">
        <f>IF([1]Feb09!$G$15="SMP",[1]Feb09!$H$15," ")</f>
        <v xml:space="preserve"> </v>
      </c>
      <c r="M69" s="710" t="str">
        <f>IF([1]Feb09!$G$15="SPP",[1]Feb09!$H$15," ")</f>
        <v xml:space="preserve"> </v>
      </c>
      <c r="N69" s="710"/>
      <c r="O69" s="1" t="str">
        <f>IF([1]Feb09!$G$15="SAP",[1]Feb09!$H$15," ")</f>
        <v xml:space="preserve"> </v>
      </c>
      <c r="P69" s="463"/>
      <c r="Q69" s="1" t="str">
        <f>IF([1]Feb09!$P$15=0," ",[1]Feb09!$P$15)</f>
        <v xml:space="preserve"> </v>
      </c>
      <c r="R69" s="463"/>
      <c r="S69" s="1" t="str">
        <f>IF([1]Feb09!$M$15&gt;0,[1]Feb09!$M$15," ")</f>
        <v xml:space="preserve"> </v>
      </c>
      <c r="T69" s="1" t="str">
        <f>IF(S69=" "," ",IF([1]Employee!$O$128="W1"," ",IF([1]Employee!$O$128="M1"," ",IF([1]Feb09!$V$15&gt;0,[1]Feb09!$V$15," "))))</f>
        <v xml:space="preserve"> </v>
      </c>
      <c r="U69" s="459" t="str">
        <f>IF(T69=" "," ",IF([1]Employee!$O$128="W1",[1]Feb09!$AK$15,[1]Feb09!$AE$15))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",IF([1]Employee!$O$128="W1"," ",[1]Feb09!$W$15-[1]Jan09!$W$60))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",IF([1]Feb09!$C$15=" "," ",[1]Feb09!$C$15))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IF([1]Employee!$D$132=" "," ",IF([1]Employee!$D$132="m"," ",IF([1]Feb09!$M$30=" "," ",IF([1]Feb09!$M$30&gt;(D7-0.01),D7," "))))</f>
        <v xml:space="preserve"> </v>
      </c>
      <c r="E70" s="1" t="str">
        <f>IF(D70=" "," ",IF([1]Feb09!$M$30&gt;=F7,E7,[1]Feb09!$M$30-D7))</f>
        <v xml:space="preserve"> </v>
      </c>
      <c r="F70" s="1" t="str">
        <f>IF(D70=" "," ",IF(E70&lt;E7," ",[1]Feb09!$M$30-F7))</f>
        <v xml:space="preserve"> </v>
      </c>
      <c r="G70" s="1" t="str">
        <f>IF(D70=" "," ",[1]Feb09!$O$30+[1]Feb09!$T$30)</f>
        <v xml:space="preserve"> </v>
      </c>
      <c r="H70" s="454" t="str">
        <f>IF(D70=" "," ",[1]Feb09!$O$30)</f>
        <v xml:space="preserve"> </v>
      </c>
      <c r="I70" s="454"/>
      <c r="J70" s="463"/>
      <c r="K70" s="4" t="str">
        <f>IF([1]Feb09!$G$30="SSP",[1]Feb09!$H$30," ")</f>
        <v xml:space="preserve"> </v>
      </c>
      <c r="L70" s="4" t="str">
        <f>IF([1]Feb09!$G$30="SMP",[1]Feb09!$H$30," ")</f>
        <v xml:space="preserve"> </v>
      </c>
      <c r="M70" s="459" t="str">
        <f>IF([1]Feb09!$G$30="SPP",[1]Feb09!$H$30," ")</f>
        <v xml:space="preserve"> </v>
      </c>
      <c r="N70" s="459"/>
      <c r="O70" s="4" t="str">
        <f>IF([1]Feb09!$G$30="SAP",[1]Feb09!$H$30," ")</f>
        <v xml:space="preserve"> </v>
      </c>
      <c r="P70" s="463"/>
      <c r="Q70" s="1" t="str">
        <f>IF([1]Feb09!$P$30=0," ",[1]Feb09!$P$30)</f>
        <v xml:space="preserve"> </v>
      </c>
      <c r="R70" s="463"/>
      <c r="S70" s="1" t="str">
        <f>IF([1]Feb09!$M$30&gt;0,[1]Feb09!$M$30," ")</f>
        <v xml:space="preserve"> </v>
      </c>
      <c r="T70" s="1" t="str">
        <f>IF(S70=" "," ",IF([1]Employee!$O$128="W1"," ",IF([1]Employee!$O$128="M1"," ",IF([1]Feb09!$V$30&gt;0,[1]Feb09!$V$30," "))))</f>
        <v xml:space="preserve"> </v>
      </c>
      <c r="U70" s="459" t="str">
        <f>IF(T70=" "," ",IF([1]Employee!$O$128="W1",[1]Feb09!$AK$30,[1]Feb09!$AE$30))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",IF([1]Employee!$O$128="W1"," ",[1]Feb09!$W$30-[1]Feb09!$W$15))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",IF([1]Feb09!$C$30=" "," ",[1]Feb09!$C$30))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IF([1]Employee!$D$132=" "," ",IF([1]Employee!$D$132="m"," ",IF([1]Feb09!$M$45=" "," ",IF([1]Feb09!$M$45&gt;(D7-0.01),D7," "))))</f>
        <v xml:space="preserve"> </v>
      </c>
      <c r="E71" s="1" t="str">
        <f>IF(D71=" "," ",IF([1]Feb09!$M$45&gt;=F7,E7,[1]Feb09!$M$45-D7))</f>
        <v xml:space="preserve"> </v>
      </c>
      <c r="F71" s="1" t="str">
        <f>IF(D71=" "," ",IF(E71&lt;E7," ",[1]Feb09!$M$45-F7))</f>
        <v xml:space="preserve"> </v>
      </c>
      <c r="G71" s="1" t="str">
        <f>IF(D71=" "," ",[1]Feb09!$O$45+[1]Feb09!$T$45)</f>
        <v xml:space="preserve"> </v>
      </c>
      <c r="H71" s="454" t="str">
        <f>IF(D71=" "," ",[1]Feb09!$O$45)</f>
        <v xml:space="preserve"> </v>
      </c>
      <c r="I71" s="454"/>
      <c r="J71" s="463"/>
      <c r="K71" s="4" t="str">
        <f>IF([1]Feb09!$G$45="SSP",[1]Feb09!$H$45," ")</f>
        <v xml:space="preserve"> </v>
      </c>
      <c r="L71" s="4" t="str">
        <f>IF([1]Feb09!$G$45="SMP",[1]Feb09!$H$45," ")</f>
        <v xml:space="preserve"> </v>
      </c>
      <c r="M71" s="459" t="str">
        <f>IF([1]Feb09!$G$45="SPP",[1]Feb09!$H$45," ")</f>
        <v xml:space="preserve"> </v>
      </c>
      <c r="N71" s="459"/>
      <c r="O71" s="4" t="str">
        <f>IF([1]Feb09!$G$45="SAP",[1]Feb09!$H$45," ")</f>
        <v xml:space="preserve"> </v>
      </c>
      <c r="P71" s="463"/>
      <c r="Q71" s="1" t="str">
        <f>IF([1]Feb09!$P$45=0," ",[1]Feb09!$P$45)</f>
        <v xml:space="preserve"> </v>
      </c>
      <c r="R71" s="463"/>
      <c r="S71" s="1" t="str">
        <f>IF([1]Feb09!$M$45&gt;0,[1]Feb09!$M$45," ")</f>
        <v xml:space="preserve"> </v>
      </c>
      <c r="T71" s="1" t="str">
        <f>IF(S71=" "," ",IF([1]Employee!$O$128="W1"," ",IF([1]Employee!$O$128="M1"," ",IF([1]Feb09!$V$45&gt;0,[1]Feb09!$V$45," "))))</f>
        <v xml:space="preserve"> </v>
      </c>
      <c r="U71" s="459" t="str">
        <f>IF(T71=" "," ",IF([1]Employee!$O$128="W1",[1]Feb09!$AK$45,[1]Feb09!$AE$45))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",IF([1]Employee!$O$128="W1"," ",[1]Feb09!$W$45-[1]Feb09!$W$30))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",IF([1]Feb09!$C$45=" "," ",[1]Feb09!$C$45))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IF([1]Employee!$D$132=" "," ",IF([1]Employee!$D$132="m"," ",IF([1]Feb09!$M$60=" "," ",IF([1]Feb09!$M$60&gt;(D7-0.01),D7," "))))</f>
        <v xml:space="preserve"> </v>
      </c>
      <c r="E72" s="1" t="str">
        <f>IF(D72=" "," ",IF([1]Feb09!$M$60&gt;=F7,E7,[1]Feb09!$M$60-D7))</f>
        <v xml:space="preserve"> </v>
      </c>
      <c r="F72" s="1" t="str">
        <f>IF(D72=" "," ",IF(E72&lt;E7," ",[1]Feb09!$M$60-F7))</f>
        <v xml:space="preserve"> </v>
      </c>
      <c r="G72" s="1" t="str">
        <f>IF(D72=" "," ",[1]Feb09!$O$60+[1]Feb09!$T$60)</f>
        <v xml:space="preserve"> </v>
      </c>
      <c r="H72" s="454" t="str">
        <f>IF(D72=" "," ",[1]Feb09!$O$60)</f>
        <v xml:space="preserve"> </v>
      </c>
      <c r="I72" s="454"/>
      <c r="J72" s="463"/>
      <c r="K72" s="4" t="str">
        <f>IF([1]Feb09!$G$60="SSP",[1]Feb09!$H$60," ")</f>
        <v xml:space="preserve"> </v>
      </c>
      <c r="L72" s="4" t="str">
        <f>IF([1]Feb09!$G$60="SMP",[1]Feb09!$H$60," ")</f>
        <v xml:space="preserve"> </v>
      </c>
      <c r="M72" s="459" t="str">
        <f>IF([1]Feb09!$G$60="SPP",[1]Feb09!$H$60," ")</f>
        <v xml:space="preserve"> </v>
      </c>
      <c r="N72" s="459"/>
      <c r="O72" s="4" t="str">
        <f>IF([1]Feb09!$G$60="SAP",[1]Feb09!$H$60," ")</f>
        <v xml:space="preserve"> </v>
      </c>
      <c r="P72" s="463"/>
      <c r="Q72" s="1" t="str">
        <f>IF([1]Feb09!$P$60=0," ",[1]Feb09!$P$60)</f>
        <v xml:space="preserve"> </v>
      </c>
      <c r="R72" s="463"/>
      <c r="S72" s="1" t="str">
        <f>IF([1]Feb09!$M$60&gt;0,[1]Feb09!$M$60," ")</f>
        <v xml:space="preserve"> </v>
      </c>
      <c r="T72" s="1" t="str">
        <f>IF(S72=" "," ",IF([1]Employee!$O$128="W1"," ",IF([1]Employee!$O$128="M1"," ",IF([1]Feb09!$V$60&gt;0,[1]Feb09!$V$60," "))))</f>
        <v xml:space="preserve"> </v>
      </c>
      <c r="U72" s="459" t="str">
        <f>IF(T72=" "," ",IF([1]Employee!$O$128="W1",[1]Feb09!$AK$60,[1]Feb09!$AE$60))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",IF([1]Employee!$O$128="W1"," ",[1]Feb09!$W$60-[1]Feb09!$W$45))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",IF([1]Feb09!$C$60=" "," ",[1]Feb09!$C$60))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IF([1]Employee!$D$132=" "," ",IF([1]Employee!$D$132="w"," ",IF([1]Feb09!$M$75=" "," ",IF([1]Feb09!$M$75&gt;(D8-0.01),D8," "))))</f>
        <v xml:space="preserve"> </v>
      </c>
      <c r="E73" s="62" t="str">
        <f>IF(D73=" "," ",IF([1]Feb09!$M$75&gt;=F8,E8,[1]Feb09!$M$75-D8))</f>
        <v xml:space="preserve"> </v>
      </c>
      <c r="F73" s="62" t="str">
        <f>IF(D73=" "," ",IF(E73&lt;E8," ",[1]Feb09!$M$75-F8))</f>
        <v xml:space="preserve"> </v>
      </c>
      <c r="G73" s="62" t="str">
        <f>IF(D73=" "," ",[1]Feb09!$O$75+[1]Feb09!$T$75)</f>
        <v xml:space="preserve"> </v>
      </c>
      <c r="H73" s="453" t="str">
        <f>IF(D73=" "," ",[1]Feb09!$O$75)</f>
        <v xml:space="preserve"> </v>
      </c>
      <c r="I73" s="453"/>
      <c r="J73" s="463"/>
      <c r="K73" s="62" t="str">
        <f>IF([1]Feb09!$G$75="SSP",[1]Feb09!$H$75," ")</f>
        <v xml:space="preserve"> </v>
      </c>
      <c r="L73" s="62" t="str">
        <f>IF([1]Feb09!$G$75="SMP",[1]Feb09!$H$75," ")</f>
        <v xml:space="preserve"> </v>
      </c>
      <c r="M73" s="453" t="str">
        <f>IF([1]Feb09!$G$75="SPP",[1]Feb09!$H$75," ")</f>
        <v xml:space="preserve"> </v>
      </c>
      <c r="N73" s="453"/>
      <c r="O73" s="62" t="str">
        <f>IF([1]Feb09!$G$75="SAP",[1]Feb09!$H$75," ")</f>
        <v xml:space="preserve"> </v>
      </c>
      <c r="P73" s="463"/>
      <c r="Q73" s="62" t="str">
        <f>IF([1]Feb09!$P$75=0," ",[1]Feb09!$P$75)</f>
        <v xml:space="preserve"> </v>
      </c>
      <c r="R73" s="463"/>
      <c r="S73" s="62" t="str">
        <f>IF([1]Feb09!$M$75&gt;0,[1]Feb09!$M$75," ")</f>
        <v xml:space="preserve"> </v>
      </c>
      <c r="T73" s="62" t="str">
        <f>IF(S73=" "," ",IF([1]Employee!$O$128="W1"," ",IF([1]Employee!$O$128="M1"," ",IF([1]Feb09!$V$75&gt;0,[1]Feb09!$V$75," "))))</f>
        <v xml:space="preserve"> </v>
      </c>
      <c r="U73" s="453" t="str">
        <f>IF(T73=" "," ",IF([1]Employee!$O$128="M1",[1]Feb09!$AK$75,[1]Feb09!$AE$75))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",IF([1]Employee!$O$128="M1"," ",[1]Feb09!$W$75-[1]Jan09!$W$75))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",IF([1]Feb09!$C$75=" "," ",[1]Feb09!$C$75))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IF([1]Employee!$D$132=" "," ",IF([1]Employee!$D$132="m"," ",IF([1]Mar09!$M$15=" "," ",IF([1]Mar09!$M$15&gt;(D7-0.01),D7," "))))</f>
        <v xml:space="preserve"> </v>
      </c>
      <c r="E74" s="1" t="str">
        <f>IF(D74=" "," ",IF([1]Mar09!$M$15&gt;=F7,E7,[1]Mar09!$M$15-D7))</f>
        <v xml:space="preserve"> </v>
      </c>
      <c r="F74" s="1" t="str">
        <f>IF(D74=" "," ",IF(E74&lt;E7," ",[1]Mar09!$M$15-F7))</f>
        <v xml:space="preserve"> </v>
      </c>
      <c r="G74" s="1" t="str">
        <f>IF(D74=" "," ",[1]Mar09!$O$15+[1]Mar09!$T$15)</f>
        <v xml:space="preserve"> </v>
      </c>
      <c r="H74" s="459" t="str">
        <f>IF(D74=" "," ",[1]Mar09!$O$15)</f>
        <v xml:space="preserve"> </v>
      </c>
      <c r="I74" s="459"/>
      <c r="J74" s="463"/>
      <c r="K74" s="1" t="str">
        <f>IF([1]Mar09!$G$15="SSP",[1]Mar09!$H$15," ")</f>
        <v xml:space="preserve"> </v>
      </c>
      <c r="L74" s="1" t="str">
        <f>IF([1]Mar09!$G$15="SMP",[1]Mar09!$H$15," ")</f>
        <v xml:space="preserve"> </v>
      </c>
      <c r="M74" s="710" t="str">
        <f>IF([1]Mar09!$G$15="SPP",[1]Mar09!$H$15," ")</f>
        <v xml:space="preserve"> </v>
      </c>
      <c r="N74" s="710"/>
      <c r="O74" s="1" t="str">
        <f>IF([1]Mar09!$G$15="SAP",[1]Mar09!$H$15," ")</f>
        <v xml:space="preserve"> </v>
      </c>
      <c r="P74" s="463"/>
      <c r="Q74" s="1" t="str">
        <f>IF([1]Mar09!$P$15=0," ",[1]Mar09!$P$15)</f>
        <v xml:space="preserve"> </v>
      </c>
      <c r="R74" s="463"/>
      <c r="S74" s="1" t="str">
        <f>IF([1]Mar09!$M$15&gt;0,[1]Mar09!$M$15," ")</f>
        <v xml:space="preserve"> </v>
      </c>
      <c r="T74" s="1" t="str">
        <f>IF(S74=" "," ",IF([1]Employee!$O$128="W1"," ",IF([1]Employee!$O$128="M1"," ",IF([1]Mar09!$V$15&gt;0,[1]Mar09!$V$15," "))))</f>
        <v xml:space="preserve"> </v>
      </c>
      <c r="U74" s="459" t="str">
        <f>IF(T74=" "," ",IF([1]Employee!$O$128="W1",[1]Mar09!$AK$15,[1]Mar09!$AE$15))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",IF([1]Employee!$O$128="W1"," ",[1]Mar09!$W$15-[1]Feb09!$W$60))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",IF([1]Mar09!$C$15=" "," ",[1]Mar09!$C$15))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IF([1]Employee!$D$132=" "," ",IF([1]Employee!$D$132="m"," ",IF([1]Mar09!$M$30=" "," ",IF([1]Mar09!$M$30&gt;(D7-0.01),D7," "))))</f>
        <v xml:space="preserve"> </v>
      </c>
      <c r="E75" s="1" t="str">
        <f>IF(D75=" "," ",IF([1]Mar09!$M$30&gt;=F7,E7,[1]Mar09!$M$30-D7))</f>
        <v xml:space="preserve"> </v>
      </c>
      <c r="F75" s="1" t="str">
        <f>IF(D75=" "," ",IF(E75&lt;E7," ",[1]Mar09!$M$30-F7))</f>
        <v xml:space="preserve"> </v>
      </c>
      <c r="G75" s="1" t="str">
        <f>IF(D75=" "," ",[1]Mar09!$O$30+[1]Mar09!$T$30)</f>
        <v xml:space="preserve"> </v>
      </c>
      <c r="H75" s="454" t="str">
        <f>IF(D75=" "," ",[1]Mar09!$O$30)</f>
        <v xml:space="preserve"> </v>
      </c>
      <c r="I75" s="454"/>
      <c r="J75" s="463"/>
      <c r="K75" s="4" t="str">
        <f>IF([1]Mar09!$G$30="SSP",[1]Mar09!$H$30," ")</f>
        <v xml:space="preserve"> </v>
      </c>
      <c r="L75" s="4" t="str">
        <f>IF([1]Mar09!$G$30="SMP",[1]Mar09!$H$30," ")</f>
        <v xml:space="preserve"> </v>
      </c>
      <c r="M75" s="459" t="str">
        <f>IF([1]Mar09!$G$30="SPP",[1]Mar09!$H$30," ")</f>
        <v xml:space="preserve"> </v>
      </c>
      <c r="N75" s="459"/>
      <c r="O75" s="4" t="str">
        <f>IF([1]Mar09!$G$30="SAP",[1]Mar09!$H$30," ")</f>
        <v xml:space="preserve"> </v>
      </c>
      <c r="P75" s="463"/>
      <c r="Q75" s="1" t="str">
        <f>IF([1]Mar09!$P$30=0," ",[1]Mar09!$P$30)</f>
        <v xml:space="preserve"> </v>
      </c>
      <c r="R75" s="463"/>
      <c r="S75" s="1" t="str">
        <f>IF([1]Mar09!$M$30&gt;0,[1]Mar09!$M$30," ")</f>
        <v xml:space="preserve"> </v>
      </c>
      <c r="T75" s="1" t="str">
        <f>IF(S75=" "," ",IF([1]Employee!$O$128="W1"," ",IF([1]Employee!$O$128="M1"," ",IF([1]Mar09!$V$30&gt;0,[1]Mar09!$V$30," "))))</f>
        <v xml:space="preserve"> </v>
      </c>
      <c r="U75" s="459" t="str">
        <f>IF(T75=" "," ",IF([1]Employee!$O$128="W1",[1]Mar09!$AK$30,[1]Mar09!$AE$30))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",IF([1]Employee!$O$128="W1"," ",[1]Mar09!$W$30-[1]Mar09!$W$15))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",IF([1]Mar09!$C$30=" "," ",[1]Mar09!$C$30))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IF([1]Employee!$D$132=" "," ",IF([1]Employee!$D$132="m"," ",IF([1]Mar09!$M$45=" "," ",IF([1]Mar09!$M$45&gt;(D7-0.01),D7," "))))</f>
        <v xml:space="preserve"> </v>
      </c>
      <c r="E76" s="1" t="str">
        <f>IF(D76=" "," ",IF([1]Mar09!$M$45&gt;=F7,E7,[1]Mar09!$M$45-D7))</f>
        <v xml:space="preserve"> </v>
      </c>
      <c r="F76" s="1" t="str">
        <f>IF(D76=" "," ",IF(E76&lt;E7," ",[1]Mar09!$M$45-F7))</f>
        <v xml:space="preserve"> </v>
      </c>
      <c r="G76" s="1" t="str">
        <f>IF(D76=" "," ",[1]Mar09!$O$45+[1]Mar09!$T$45)</f>
        <v xml:space="preserve"> </v>
      </c>
      <c r="H76" s="454" t="str">
        <f>IF(D76=" "," ",[1]Mar09!$O$45)</f>
        <v xml:space="preserve"> </v>
      </c>
      <c r="I76" s="454"/>
      <c r="J76" s="463"/>
      <c r="K76" s="4" t="str">
        <f>IF([1]Mar09!$G$45="SSP",[1]Mar09!$H$45," ")</f>
        <v xml:space="preserve"> </v>
      </c>
      <c r="L76" s="4" t="str">
        <f>IF([1]Mar09!$G$45="SMP",[1]Mar09!$H$45," ")</f>
        <v xml:space="preserve"> </v>
      </c>
      <c r="M76" s="459" t="str">
        <f>IF([1]Mar09!$G$45="SPP",[1]Mar09!$H$45," ")</f>
        <v xml:space="preserve"> </v>
      </c>
      <c r="N76" s="331"/>
      <c r="O76" s="4" t="str">
        <f>IF([1]Mar09!$G$45="SAP",[1]Mar09!$H$45," ")</f>
        <v xml:space="preserve"> </v>
      </c>
      <c r="P76" s="463"/>
      <c r="Q76" s="1" t="str">
        <f>IF([1]Mar09!$P$45=0," ",[1]Mar09!$P$45)</f>
        <v xml:space="preserve"> </v>
      </c>
      <c r="R76" s="463"/>
      <c r="S76" s="1" t="str">
        <f>IF([1]Mar09!$M$45&gt;0,[1]Mar09!$M$45," ")</f>
        <v xml:space="preserve"> </v>
      </c>
      <c r="T76" s="1" t="str">
        <f>IF(S76=" "," ",IF([1]Employee!$O$128="W1"," ",IF([1]Employee!$O$128="M1"," ",IF([1]Mar09!$V$45&gt;0,[1]Mar09!$V$45," "))))</f>
        <v xml:space="preserve"> </v>
      </c>
      <c r="U76" s="459" t="str">
        <f>IF(T76=" "," ",IF([1]Employee!$O$128="W1",[1]Mar09!$AK$45,[1]Mar09!$AE$45))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",IF([1]Employee!$O$128="W1"," ",[1]Mar09!$W$45-[1]Mar09!$W$30))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",IF([1]Mar09!$C$45=" "," ",[1]Mar09!$C$45))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IF([1]Employee!$D$132=" "," ",IF([1]Employee!$D$132="m"," ",IF([1]Mar09!$M$60=" "," ",IF([1]Mar09!$M$60&gt;(D7-0.01),D7," "))))</f>
        <v xml:space="preserve"> </v>
      </c>
      <c r="E77" s="1" t="str">
        <f>IF(D77=" "," ",IF([1]Mar09!$M$60&gt;=F7,E7,[1]Mar09!$M$60-D7))</f>
        <v xml:space="preserve"> </v>
      </c>
      <c r="F77" s="1" t="str">
        <f>IF(D77=" "," ",IF(E77&lt;E7," ",[1]Mar09!$M$60-F7))</f>
        <v xml:space="preserve"> </v>
      </c>
      <c r="G77" s="1" t="str">
        <f>IF(D77=" "," ",[1]Mar09!$O$60+[1]Mar09!$T$60)</f>
        <v xml:space="preserve"> </v>
      </c>
      <c r="H77" s="454" t="str">
        <f>IF(D77=" "," ",[1]Mar09!$O$60)</f>
        <v xml:space="preserve"> </v>
      </c>
      <c r="I77" s="454"/>
      <c r="J77" s="463"/>
      <c r="K77" s="4" t="str">
        <f>IF([1]Mar09!$G$60="SSP",[1]Mar09!$H$60," ")</f>
        <v xml:space="preserve"> </v>
      </c>
      <c r="L77" s="4" t="str">
        <f>IF([1]Mar09!$G$60="SMP",[1]Mar09!$H$60," ")</f>
        <v xml:space="preserve"> </v>
      </c>
      <c r="M77" s="459" t="str">
        <f>IF([1]Mar09!$G$60="SPP",[1]Mar09!$H$60," ")</f>
        <v xml:space="preserve"> </v>
      </c>
      <c r="N77" s="459"/>
      <c r="O77" s="4" t="str">
        <f>IF([1]Mar09!$G$60="SAP",[1]Mar09!$H$60," ")</f>
        <v xml:space="preserve"> </v>
      </c>
      <c r="P77" s="463"/>
      <c r="Q77" s="1" t="str">
        <f>IF([1]Mar09!$P$60=0," ",[1]Mar09!$P$60)</f>
        <v xml:space="preserve"> </v>
      </c>
      <c r="R77" s="463"/>
      <c r="S77" s="1" t="str">
        <f>IF([1]Mar09!$M$60&gt;0,[1]Mar09!$M$60," ")</f>
        <v xml:space="preserve"> </v>
      </c>
      <c r="T77" s="1" t="str">
        <f>IF(S77=" "," ",IF([1]Employee!$O$128="W1"," ",IF([1]Employee!$O$128="M1"," ",IF([1]Mar09!$V$60&gt;0,[1]Mar09!$V$60," "))))</f>
        <v xml:space="preserve"> </v>
      </c>
      <c r="U77" s="459" t="str">
        <f>IF(T77=" "," ",IF([1]Employee!$O$128="W1",[1]Mar09!$AK$60,[1]Mar09!$AE$60))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",IF([1]Employee!$O$128="W1"," ",[1]Mar09!$W$60-[1]Mar09!$W$45))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",IF([1]Mar09!$C$60=" "," ",[1]Mar09!$C$60))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IF([1]Employee!$D$132=" "," ",IF([1]Employee!$D$132="m"," ",IF([1]Mar09!$M$75=" "," ",IF([1]Mar09!$M$75&gt;(D7-0.01),D7," "))))</f>
        <v xml:space="preserve"> </v>
      </c>
      <c r="E78" s="1" t="str">
        <f>IF(D78=" "," ",IF([1]Mar09!$M$75&gt;=F7,E7,[1]Mar09!$M$75-D7))</f>
        <v xml:space="preserve"> </v>
      </c>
      <c r="F78" s="1" t="str">
        <f>IF(D78=" "," ",IF(E78&lt;E7," ",[1]Mar09!$M$75-F7))</f>
        <v xml:space="preserve"> </v>
      </c>
      <c r="G78" s="1" t="str">
        <f>IF(D78=" "," ",[1]Mar09!$O$75+[1]Mar09!$T$75)</f>
        <v xml:space="preserve"> </v>
      </c>
      <c r="H78" s="454" t="str">
        <f>IF(D78=" "," ",[1]Mar09!$O$75)</f>
        <v xml:space="preserve"> </v>
      </c>
      <c r="I78" s="454"/>
      <c r="J78" s="463"/>
      <c r="K78" s="4" t="str">
        <f>IF([1]Mar09!$G$75="SSP",[1]Mar09!$H$75," ")</f>
        <v xml:space="preserve"> </v>
      </c>
      <c r="L78" s="4" t="str">
        <f>IF([1]Mar09!$G$75="SMP",[1]Mar09!$H$75," ")</f>
        <v xml:space="preserve"> </v>
      </c>
      <c r="M78" s="459" t="str">
        <f>IF([1]Mar09!$G$75="SPP",[1]Mar09!$H$75," ")</f>
        <v xml:space="preserve"> </v>
      </c>
      <c r="N78" s="459"/>
      <c r="O78" s="4" t="str">
        <f>IF([1]Mar09!$G$75="SAP",[1]Mar09!$H$75," ")</f>
        <v xml:space="preserve"> </v>
      </c>
      <c r="P78" s="463"/>
      <c r="Q78" s="1" t="str">
        <f>IF([1]Mar09!$P$75=0," ",[1]Mar09!$P$75)</f>
        <v xml:space="preserve"> </v>
      </c>
      <c r="R78" s="463"/>
      <c r="S78" s="1" t="str">
        <f>IF([1]Mar09!$M$75&gt;0,[1]Mar09!$M$75," ")</f>
        <v xml:space="preserve"> </v>
      </c>
      <c r="T78" s="1" t="str">
        <f>IF(S78=" "," ",IF([1]Employee!$O$128="W1"," ",IF([1]Employee!$O$128="M1"," ",IF([1]Mar09!$V$75&gt;0,[1]Mar09!$V$75," "))))</f>
        <v xml:space="preserve"> </v>
      </c>
      <c r="U78" s="459" t="str">
        <f>IF(T78=" "," ",IF([1]Employee!$O$128="W1",[1]Mar09!$AK$75,[1]Mar09!$AE$75))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",IF([1]Employee!$O$128="W1"," ",[1]Mar09!$W$75-[1]Mar09!$W$60))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",IF([1]Mar09!$C$75=" "," ",[1]Mar09!$C$75))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IF([1]Employee!$D$132=" "," ",IF([1]Employee!$D$132="m"," ",IF([1]Mar09!$M$90=" "," ",IF([1]Mar09!$M$90&gt;(D7-0.01),D7," "))))</f>
        <v xml:space="preserve"> </v>
      </c>
      <c r="E79" s="4" t="str">
        <f>IF(D79=" "," ",IF([1]Mar09!$M$90&gt;=F7,E7,[1]Mar09!$M$90-D7))</f>
        <v xml:space="preserve"> </v>
      </c>
      <c r="F79" s="4" t="str">
        <f>IF(D79=" "," ",IF(E79&lt;E7," ",[1]Mar09!$M$90-F7))</f>
        <v xml:space="preserve"> </v>
      </c>
      <c r="G79" s="4" t="str">
        <f>IF(D79=" "," ",[1]Mar09!$O$90+[1]Mar09!$T$90)</f>
        <v xml:space="preserve"> </v>
      </c>
      <c r="H79" s="459" t="str">
        <f>IF(D79=" "," ",[1]Mar09!$O$90)</f>
        <v xml:space="preserve"> </v>
      </c>
      <c r="I79" s="459"/>
      <c r="J79" s="463"/>
      <c r="K79" s="4" t="str">
        <f>IF([1]Mar09!$G$90="SSP",[1]Mar09!$H$90," ")</f>
        <v xml:space="preserve"> </v>
      </c>
      <c r="L79" s="4" t="str">
        <f>IF([1]Mar09!$G$90="SMP",[1]Mar09!$H$90," ")</f>
        <v xml:space="preserve"> </v>
      </c>
      <c r="M79" s="459" t="str">
        <f>IF([1]Mar09!$G$90="SPP",[1]Mar09!$H$90," ")</f>
        <v xml:space="preserve"> </v>
      </c>
      <c r="N79" s="459"/>
      <c r="O79" s="4" t="str">
        <f>IF([1]Mar09!$G$90="SAP",[1]Mar09!$H$90," ")</f>
        <v xml:space="preserve"> </v>
      </c>
      <c r="P79" s="463"/>
      <c r="Q79" s="4" t="str">
        <f>IF([1]Mar09!$P$90=0," ",[1]Mar09!$P$90)</f>
        <v xml:space="preserve"> </v>
      </c>
      <c r="R79" s="463"/>
      <c r="S79" s="4" t="str">
        <f>IF([1]Mar09!$M$90&gt;0,[1]Mar09!$M$90," ")</f>
        <v xml:space="preserve"> </v>
      </c>
      <c r="T79" s="4" t="str">
        <f>IF(S79=" "," ",IF([1]Employee!$O$128="W1"," ",IF([1]Employee!$O$128="M1"," ",IF([1]Mar09!$V$90&gt;0,[1]Mar09!$V$90," "))))</f>
        <v xml:space="preserve"> </v>
      </c>
      <c r="U79" s="459" t="str">
        <f>IF(T79=" "," ",IF([1]Employee!$O$128="M1",[1]Mar09!$AK$90+U78,[1]Mar09!$AE$90+U78))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",IF([1]Employee!$O$128="W1"," ",[1]Mar09!$W$90-[1]Mar09!$W$75))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",IF([1]Mar09!$C$90=" "," ",[1]Mar09!$C$90))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IF([1]Employee!$D$132=" "," ",IF([1]Employee!$D$132="w"," ",IF([1]Mar09!$M$105=" "," ",IF([1]Mar09!$M$105&gt;(D8-0.01),D8," "))))</f>
        <v xml:space="preserve"> </v>
      </c>
      <c r="E80" s="62" t="str">
        <f>IF(D80=" "," ",IF([1]Mar09!$M$105&gt;=F8,E8,[1]Mar09!$M$105-D8))</f>
        <v xml:space="preserve"> </v>
      </c>
      <c r="F80" s="62" t="str">
        <f>IF(D80=" "," ",IF(E80&lt;E8," ",[1]Mar09!$M$105-F8))</f>
        <v xml:space="preserve"> </v>
      </c>
      <c r="G80" s="62" t="str">
        <f>IF(D80=" "," ",[1]Mar09!$O$105+[1]Mar09!$T$105)</f>
        <v xml:space="preserve"> </v>
      </c>
      <c r="H80" s="453" t="str">
        <f>IF(D80=" "," ",[1]Mar09!$O$105)</f>
        <v xml:space="preserve"> </v>
      </c>
      <c r="I80" s="453"/>
      <c r="J80" s="463"/>
      <c r="K80" s="62" t="str">
        <f>IF([1]Mar09!$G$105="SSP",[1]Mar09!$H$105," ")</f>
        <v xml:space="preserve"> </v>
      </c>
      <c r="L80" s="62" t="str">
        <f>IF([1]Mar09!$G$105="SMP",[1]Mar09!$H$105," ")</f>
        <v xml:space="preserve"> </v>
      </c>
      <c r="M80" s="453" t="str">
        <f>IF([1]Mar09!$G$105="SPP",[1]Mar09!$H$105," ")</f>
        <v xml:space="preserve"> </v>
      </c>
      <c r="N80" s="453"/>
      <c r="O80" s="62" t="str">
        <f>IF([1]Mar09!$G$105="SAP",[1]Mar09!$H$105," ")</f>
        <v xml:space="preserve"> </v>
      </c>
      <c r="P80" s="463"/>
      <c r="Q80" s="62" t="str">
        <f>IF([1]Mar09!$P$105=0," ",[1]Mar09!$P$105)</f>
        <v xml:space="preserve"> </v>
      </c>
      <c r="R80" s="463"/>
      <c r="S80" s="62" t="str">
        <f>IF([1]Mar09!$M$105&gt;0,[1]Mar09!$M$105," ")</f>
        <v xml:space="preserve"> </v>
      </c>
      <c r="T80" s="4" t="str">
        <f>IF(S80=" "," ",IF([1]Employee!$O$128="W1"," ",IF([1]Employee!$O$128="M1"," ",IF([1]Mar09!$V$105&gt;0,[1]Mar09!$V$105," "))))</f>
        <v xml:space="preserve"> </v>
      </c>
      <c r="U80" s="453" t="str">
        <f>IF(T80=" "," ",IF([1]Employee!$O$128="M1",[1]Mar09!$AK$105,[1]Mar09!$AE$105))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",IF([1]Employee!$O$128="M1"," ",[1]Mar09!$W$105-[1]Feb09!$W$75))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",IF([1]Mar09!$C$105=" "," ",[1]Mar09!$C$105))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[1]Employee!$D$138</f>
        <v>0</v>
      </c>
      <c r="U83" s="495" t="s">
        <v>128</v>
      </c>
      <c r="V83" s="496"/>
      <c r="W83" s="497"/>
      <c r="X83" s="497"/>
      <c r="Y83" s="498"/>
      <c r="Z83" s="494">
        <f>[1]Employee!$D$139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IF([1]Employee!$D$132="W",[1]Mar09!$V$90-[1]Employee!$D$138,IF([1]Employee!$D$132="M",[1]Mar09!$V$105-[1]Employee!$D$138,0))</f>
        <v>0</v>
      </c>
      <c r="U85" s="501" t="s">
        <v>127</v>
      </c>
      <c r="V85" s="502"/>
      <c r="W85" s="503"/>
      <c r="X85" s="503"/>
      <c r="Y85" s="504"/>
      <c r="Z85" s="494">
        <f>IF([1]Employee!$D$132="W",[1]Mar09!$W$90-[1]Employee!$D$139,IF([1]Employee!$D$132="M",[1]Mar09!$W$105-[1]Employee!$D$139,0))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IF([1]Employee!$M$119&gt;0,[1]Employee!$M$119," ")</f>
        <v xml:space="preserve"> </v>
      </c>
      <c r="G102" s="343"/>
      <c r="H102" s="96"/>
      <c r="I102" s="30"/>
      <c r="J102" s="10"/>
      <c r="K102" s="399" t="str">
        <f>IF([1]Employee!$M$121&gt;0,[1]Employee!$M$121," ")</f>
        <v xml:space="preserve"> </v>
      </c>
      <c r="L102" s="536"/>
      <c r="M102" s="15"/>
      <c r="N102" s="97" t="str">
        <f>IF([1]Employee!$D$126&gt;0,[1]Employee!$D$126,"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IF([1]Employee!$D$119&gt;0,[1]Employee!$D$119,"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IF([1]Employee!$D$121&gt;0,[1]Employee!$D$121,"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IF([1]Employee!$D$120&gt;0,[1]Employee!$D$120," ")</f>
        <v xml:space="preserve"> </v>
      </c>
      <c r="G106" s="350"/>
      <c r="H106" s="15"/>
      <c r="I106" s="10"/>
      <c r="J106" s="376" t="str">
        <f>IF([1]Employee!$D$122&gt;0,[1]Employee!$D$122,"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IF([1]Employee!$D$123&gt;0,[1]Employee!$D$123,"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[1]Employee!$D$133</f>
        <v>5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IF([1]Employee!$D$124&gt;0,[1]Employee!$D$124,"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IF([1]Employee!$D$128=" "," ",IF([1]Employee!$D$128&gt;38812,[1]Employee!$D$128,"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IF([1]Employee!$D$130&gt;0,[1]Employee!$D$130,"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IF([1]Employee!$D$130&gt;0,[1]Employee!$L$5," ")</f>
        <v xml:space="preserve"> </v>
      </c>
      <c r="H154" s="30"/>
      <c r="I154" s="560" t="str">
        <f>IF([1]Employee!$D$130&gt;0,[1]Employee!$O$5,"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IF([1]Employee!$D$130&gt;0,[1]Employee!$M$119,"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IF([1]Employee!$D$130&gt;0,[1]Employee!$D$119," ")</f>
        <v xml:space="preserve"> </v>
      </c>
      <c r="G158" s="567"/>
      <c r="H158" s="567"/>
      <c r="I158" s="568"/>
      <c r="J158" s="156"/>
      <c r="K158" s="157" t="str">
        <f>IF([1]Employee!$D$130=" "," ",IF([1]Employee!$D$126="M","Mr","Ms"))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IF([1]Employee!$D$130&gt;0,[1]Employee!$D$120,"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IF([1]Employee!$D$130&gt;0,[1]Employee!$D$130,"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IF([1]Employee!$D$130&gt;0,[1]Employee!$O$138,"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IF([1]Employee!$D$130&gt;0,Y4," ")</f>
        <v xml:space="preserve"> </v>
      </c>
      <c r="H164" s="370"/>
      <c r="I164" s="160" t="str">
        <f>IF([1]Employee!$D$130&gt;0,Z4," ")</f>
        <v xml:space="preserve"> </v>
      </c>
      <c r="J164" s="159"/>
      <c r="K164" s="637" t="str">
        <f>IF([1]Employee!$D$130=" "," ",IF([1]Employee!$O$128="W1","X",IF([1]Employee!$O$128="M!","X","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IF([1]Employee!$D$130=" "," ",IF([1]Employee!$D$132="W",[1]Employee!$F$130," "))</f>
        <v xml:space="preserve"> </v>
      </c>
      <c r="J166" s="163"/>
      <c r="K166" s="164" t="str">
        <f>IF([1]Employee!$D$130=" "," ",IF([1]Employee!$D$132="M",[1]Employee!$F$130,"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IF([1]Employee!$D$130="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IF([1]Employee!$D$130="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IF([1]Employee!$D$130="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IF([1]Employee!$D$130="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IF([1]Employee!$D$130&gt;0,[1]Employee!$D$133,"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IF([1]Employee!$D$130&gt;0,[1]Employee!$D$121,"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IF([1]Employee!$D$130&gt;0,[1]Employee!$D$122," ")</f>
        <v xml:space="preserve"> </v>
      </c>
      <c r="F179" s="337"/>
      <c r="G179" s="337"/>
      <c r="H179" s="337"/>
      <c r="I179" s="337" t="str">
        <f>IF([1]Employee!$D$130&gt;0,[1]Employee!$D$123,"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IF([1]Employee!$D$130&gt;0,[1]Employee!$D$124,"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IF([1]Employee!$D$130&gt;0,[1]Employee!$D$5," ")</f>
        <v xml:space="preserve"> </v>
      </c>
      <c r="F182" s="353"/>
      <c r="G182" s="353"/>
      <c r="H182" s="353"/>
      <c r="I182" s="353" t="str">
        <f>IF([1]Employee!$D$130&gt;0,[1]Employee!$D$6,"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IF([1]Employee!$D$130&gt;0,[1]Employee!$D$7," ")</f>
        <v xml:space="preserve"> </v>
      </c>
      <c r="F183" s="353"/>
      <c r="G183" s="353"/>
      <c r="H183" s="353"/>
      <c r="I183" s="353" t="str">
        <f>IF([1]Employee!$D$130&gt;0,[1]Employee!$D$8,"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IF([1]Employee!$D$130&gt;0,[1]Employee!$D$9,"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IF([1]Employee!$D$130&gt;0,TODAY(),"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IF(T$87&gt;0,[1]Employee!$D$119,"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IF(T$87&gt;0,[1]Employee!$D$120,"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IF(T$87&gt;0,[1]Employee!$M$119," ")</f>
        <v xml:space="preserve"> </v>
      </c>
      <c r="G203" s="683"/>
      <c r="H203" s="684"/>
      <c r="I203" s="86"/>
      <c r="J203" s="685">
        <f>[1]Employee!$D$133</f>
        <v>5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IF([1]Employee!$D$154&gt;0,[1]Employee!$D$154,"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IF([1]Employee!$D$145&gt;0,[1]Employee!$D$145," ")</f>
        <v xml:space="preserve"> </v>
      </c>
      <c r="J4" s="443"/>
      <c r="K4" s="443"/>
      <c r="L4" s="443"/>
      <c r="M4" s="9"/>
      <c r="N4" s="342" t="str">
        <f>IF([1]Employee!$M$145&gt;0,[1]Employee!$M$145," ")</f>
        <v xml:space="preserve"> </v>
      </c>
      <c r="O4" s="343"/>
      <c r="P4" s="15"/>
      <c r="Q4" s="15"/>
      <c r="R4" s="10"/>
      <c r="S4" s="10"/>
      <c r="T4" s="16">
        <f>[1]Employee!$D$159</f>
        <v>6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IF([1]Employee!$D$156&gt;0,[1]Employee!$D$156,"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IF([1]Employee!$D$146&gt;0,[1]Employee!$D$146," ")</f>
        <v xml:space="preserve"> </v>
      </c>
      <c r="J6" s="442"/>
      <c r="K6" s="442"/>
      <c r="L6" s="442"/>
      <c r="M6" s="8"/>
      <c r="N6" s="399" t="str">
        <f>IF([1]Employee!$M$147&gt;0,[1]Employee!$M$147," ")</f>
        <v xml:space="preserve"> </v>
      </c>
      <c r="O6" s="536"/>
      <c r="P6" s="15"/>
      <c r="Q6" s="15"/>
      <c r="R6" s="10"/>
      <c r="S6" s="24" t="str">
        <f>IF([1]Employee!$D$152&gt;0,[1]Employee!$D$152,"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IF([1]Employee!$M$157&gt;0,[1]Employee!$M$157," ")</f>
        <v xml:space="preserve"> </v>
      </c>
      <c r="Z6" s="214" t="str">
        <f>IF([1]Employee!$M$157&gt;0,[1]Employee!$O$157," ")</f>
        <v xml:space="preserve"> </v>
      </c>
      <c r="AA6" s="27" t="str">
        <f>IF([1]Employee!$M$157&gt;0,[1]Employee!$S$157,"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IF([1]Employee!$M$158&gt;0,[1]Employee!$M$158," ")</f>
        <v xml:space="preserve"> </v>
      </c>
      <c r="Z7" s="214" t="str">
        <f>IF([1]Employee!$M$158&gt;0,[1]Employee!$O$158," ")</f>
        <v xml:space="preserve"> </v>
      </c>
      <c r="AA7" s="27" t="str">
        <f>IF([1]Employee!$M$158&gt;0,[1]Employee!$S$158,"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IF([1]Employee!$M$159&gt;0,[1]Employee!$M$159," ")</f>
        <v xml:space="preserve"> </v>
      </c>
      <c r="Z8" s="214" t="str">
        <f>IF([1]Employee!$M$159&gt;0,[1]Employee!$O$159," ")</f>
        <v xml:space="preserve"> </v>
      </c>
      <c r="AA8" s="27" t="str">
        <f>IF([1]Employee!$M$159&gt;0,[1]Employee!$S$159,"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IF([1]Employee!$M$160&gt;0,[1]Employee!$M$160," ")</f>
        <v xml:space="preserve"> </v>
      </c>
      <c r="Z9" s="214" t="str">
        <f>IF([1]Employee!$M$160&gt;0,[1]Employee!$O$160," ")</f>
        <v xml:space="preserve"> </v>
      </c>
      <c r="AA9" s="27" t="str">
        <f>IF([1]Employee!$M$160&gt;0,[1]Employee!$S$160,"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IF([1]Employee!$O$164="Y","Y","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IF([1]Employee!$D$158=" "," ",IF([1]Employee!$D$158="m"," ",IF([1]Apr08!$M$16=" "," ",IF([1]Apr08!$M$16&gt;(D7-0.01),D7," "))))</f>
        <v xml:space="preserve"> </v>
      </c>
      <c r="E16" s="1" t="str">
        <f>IF(D16=" "," ",IF([1]Apr08!$M$16&gt;=F7,E7,[1]Apr08!$M$16-D7))</f>
        <v xml:space="preserve"> </v>
      </c>
      <c r="F16" s="1" t="str">
        <f>IF(D16=" "," ",IF(E16&lt;E7," ",[1]Apr08!$M$16-F7))</f>
        <v xml:space="preserve"> </v>
      </c>
      <c r="G16" s="1" t="str">
        <f>IF(D16=" "," ",[1]Apr08!$O$16+[1]Apr08!$T$16)</f>
        <v xml:space="preserve"> </v>
      </c>
      <c r="H16" s="482" t="str">
        <f>IF(D16=" "," ",[1]Apr08!$O$16)</f>
        <v xml:space="preserve"> </v>
      </c>
      <c r="I16" s="482"/>
      <c r="J16" s="463"/>
      <c r="K16" s="4" t="str">
        <f>IF([1]Apr08!$G$16="SSP",[1]Apr08!$H$16," ")</f>
        <v xml:space="preserve"> </v>
      </c>
      <c r="L16" s="4" t="str">
        <f>IF([1]Apr08!$G$16="SMP",[1]Apr08!$H$16," ")</f>
        <v xml:space="preserve"> </v>
      </c>
      <c r="M16" s="459" t="str">
        <f>IF([1]Apr08!$G$16="SPP",[1]Apr08!$H$16," ")</f>
        <v xml:space="preserve"> </v>
      </c>
      <c r="N16" s="331"/>
      <c r="O16" s="4" t="str">
        <f>IF([1]Apr08!$G$16="SAP",[1]Apr08!$H$16," ")</f>
        <v xml:space="preserve"> </v>
      </c>
      <c r="P16" s="463"/>
      <c r="Q16" s="1" t="str">
        <f>IF([1]Apr08!$P$16=0," ",[1]Apr08!$P$16)</f>
        <v xml:space="preserve"> </v>
      </c>
      <c r="R16" s="463"/>
      <c r="S16" s="1" t="str">
        <f>IF([1]Apr08!$M$16&gt;0,[1]Apr08!$M$16," ")</f>
        <v xml:space="preserve"> </v>
      </c>
      <c r="T16" s="1" t="str">
        <f>IF(S16=" "," ",IF([1]Employee!$O$154="W1"," ",IF([1]Employee!$O$154="M1"," ",IF([1]Apr08!$V$16&gt;0,[1]Apr08!$V$16," "))))</f>
        <v xml:space="preserve"> </v>
      </c>
      <c r="U16" s="482" t="str">
        <f>IF(T16=" "," ",IF([1]Employee!$O$154="W1",[1]Apr08!$AK$16,[1]Apr08!$AE$16))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",IF([1]Employee!$O$154="W1"," ",[1]Apr08!$W$16-0))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",IF([1]Apr08!$C$16=" "," ",[1]Apr08!$C$16))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IF([1]Employee!$D$158=" "," ",IF([1]Employee!$D$158="m"," ",IF([1]Apr08!$M$31=" "," ",IF([1]Apr08!$M$31&gt;(D7-0.01),D7," "))))</f>
        <v xml:space="preserve"> </v>
      </c>
      <c r="E17" s="1" t="str">
        <f>IF(D17=" "," ",IF([1]Apr08!$M$31&gt;=F7,E7,[1]Apr08!$M$31-D7))</f>
        <v xml:space="preserve"> </v>
      </c>
      <c r="F17" s="1" t="str">
        <f>IF(D17=" "," ",IF(E17&lt;E7," ",[1]Apr08!$M$31-F7))</f>
        <v xml:space="preserve"> </v>
      </c>
      <c r="G17" s="1" t="str">
        <f>IF(D17=" "," ",[1]Apr08!$O$31+[1]Apr08!$T$31)</f>
        <v xml:space="preserve"> </v>
      </c>
      <c r="H17" s="454" t="str">
        <f>IF(D17=" "," ",[1]Apr08!$O$31)</f>
        <v xml:space="preserve"> </v>
      </c>
      <c r="I17" s="454"/>
      <c r="J17" s="463"/>
      <c r="K17" s="4" t="str">
        <f>IF([1]Apr08!$G$31="SSP",[1]Apr08!$H$31," ")</f>
        <v xml:space="preserve"> </v>
      </c>
      <c r="L17" s="4" t="str">
        <f>IF([1]Apr08!$G$31="SMP",[1]Apr08!$H$31," ")</f>
        <v xml:space="preserve"> </v>
      </c>
      <c r="M17" s="459" t="str">
        <f>IF([1]Apr08!$G$31="SPP",[1]Apr08!$H$31," ")</f>
        <v xml:space="preserve"> </v>
      </c>
      <c r="N17" s="459"/>
      <c r="O17" s="4" t="str">
        <f>IF([1]Apr08!$G$31="SAP",[1]Apr08!$H$31," ")</f>
        <v xml:space="preserve"> </v>
      </c>
      <c r="P17" s="463"/>
      <c r="Q17" s="1" t="str">
        <f>IF([1]Apr08!$P$31=0," ",[1]Apr08!$P$31)</f>
        <v xml:space="preserve"> </v>
      </c>
      <c r="R17" s="463"/>
      <c r="S17" s="1" t="str">
        <f>IF([1]Apr08!$M$31&gt;0,[1]Apr08!$M$31," ")</f>
        <v xml:space="preserve"> </v>
      </c>
      <c r="T17" s="1" t="str">
        <f>IF(S17=" "," ",IF([1]Employee!$O$154="W1"," ",IF([1]Employee!$O$154="M1"," ",IF([1]Apr08!$V$31&gt;0,[1]Apr08!$V$31," "))))</f>
        <v xml:space="preserve"> </v>
      </c>
      <c r="U17" s="459" t="str">
        <f>IF(T17=" "," ",IF([1]Employee!$O$154="W1",[1]Apr08!$AK$31,[1]Apr08!$AE$31))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",IF([1]Employee!$O$154="W1"," ",[1]Apr08!$W$31-[1]Apr08!$W$16))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",IF([1]Apr08!$C$31=" "," ",[1]Apr08!$C$31))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IF([1]Employee!$D$158=" "," ",IF([1]Employee!$D$158="m"," ",IF([1]Apr08!$M$46=" "," ",IF([1]Apr08!$M$46&gt;(D7-0.01),D7," "))))</f>
        <v xml:space="preserve"> </v>
      </c>
      <c r="E18" s="1" t="str">
        <f>IF(D18=" "," ",IF([1]Apr08!$M$46&gt;=F7,E7,[1]Apr08!$M$46-D7))</f>
        <v xml:space="preserve"> </v>
      </c>
      <c r="F18" s="1" t="str">
        <f>IF(D18=" "," ",IF(E18&lt;E7," ",[1]Apr08!$M$46-F7))</f>
        <v xml:space="preserve"> </v>
      </c>
      <c r="G18" s="1" t="str">
        <f>IF(D18=" "," ",[1]Apr08!$O$46+[1]Apr08!$T$46)</f>
        <v xml:space="preserve"> </v>
      </c>
      <c r="H18" s="454" t="str">
        <f>IF(D18=" "," ",[1]Apr08!$O$46)</f>
        <v xml:space="preserve"> </v>
      </c>
      <c r="I18" s="454"/>
      <c r="J18" s="463"/>
      <c r="K18" s="4" t="str">
        <f>IF([1]Apr08!$G$46="SSP",[1]Apr08!$H$46," ")</f>
        <v xml:space="preserve"> </v>
      </c>
      <c r="L18" s="4" t="str">
        <f>IF([1]Apr08!$G$46="SMP",[1]Apr08!$H$46," ")</f>
        <v xml:space="preserve"> </v>
      </c>
      <c r="M18" s="459" t="str">
        <f>IF([1]Apr08!$G$46="SPP",[1]Apr08!$H$46," ")</f>
        <v xml:space="preserve"> </v>
      </c>
      <c r="N18" s="459"/>
      <c r="O18" s="4" t="str">
        <f>IF([1]Apr08!$G$46="SAP",[1]Apr08!$H$46," ")</f>
        <v xml:space="preserve"> </v>
      </c>
      <c r="P18" s="463"/>
      <c r="Q18" s="1" t="str">
        <f>IF([1]Apr08!$P$46=0," ",[1]Apr08!$P$46)</f>
        <v xml:space="preserve"> </v>
      </c>
      <c r="R18" s="463"/>
      <c r="S18" s="1" t="str">
        <f>IF([1]Apr08!$M$46&gt;0,[1]Apr08!$M$46," ")</f>
        <v xml:space="preserve"> </v>
      </c>
      <c r="T18" s="1" t="str">
        <f>IF(S18=" "," ",IF([1]Employee!$O$154="W1"," ",IF([1]Employee!$O$154="M1"," ",IF([1]Apr08!$V$46&gt;0,[1]Apr08!$V$46," "))))</f>
        <v xml:space="preserve"> </v>
      </c>
      <c r="U18" s="459" t="str">
        <f>IF(T18=" "," ",IF([1]Employee!$O$154="W1",[1]Apr08!$AK$46,[1]Apr08!$AE$46))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",IF([1]Employee!$O$154="W1"," ",[1]Apr08!$W$46-[1]Apr08!$W$31))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",IF([1]Apr08!$C$46=" "," ",[1]Apr08!$C$46))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IF([1]Employee!$D$158=" "," ",IF([1]Employee!$D$158="m"," ",IF([1]Apr08!$M$61=" "," ",IF([1]Apr08!$M$61&gt;(D7-0.01),D7," "))))</f>
        <v xml:space="preserve"> </v>
      </c>
      <c r="E19" s="1" t="str">
        <f>IF(D19=" "," ",IF([1]Apr08!$M$61&gt;=F7,E7,[1]Apr08!$M$61-D7))</f>
        <v xml:space="preserve"> </v>
      </c>
      <c r="F19" s="1" t="str">
        <f>IF(D19=" "," ",IF(E19&lt;E7," ",[1]Apr08!$M$61-F7))</f>
        <v xml:space="preserve"> </v>
      </c>
      <c r="G19" s="1" t="str">
        <f>IF(D19=" "," ",[1]Apr08!$O$61+[1]Apr08!$T$61)</f>
        <v xml:space="preserve"> </v>
      </c>
      <c r="H19" s="454" t="str">
        <f>IF(D19=" "," ",[1]Apr08!$O$61)</f>
        <v xml:space="preserve"> </v>
      </c>
      <c r="I19" s="454"/>
      <c r="J19" s="463"/>
      <c r="K19" s="4" t="str">
        <f>IF([1]Apr08!$G$61="SSP",[1]Apr08!$H$61," ")</f>
        <v xml:space="preserve"> </v>
      </c>
      <c r="L19" s="4" t="str">
        <f>IF([1]Apr08!$G$61="SMP",[1]Apr08!$H$61," ")</f>
        <v xml:space="preserve"> </v>
      </c>
      <c r="M19" s="459" t="str">
        <f>IF([1]Apr08!$G$61="SPP",[1]Apr08!$H$61," ")</f>
        <v xml:space="preserve"> </v>
      </c>
      <c r="N19" s="459"/>
      <c r="O19" s="4" t="str">
        <f>IF([1]Apr08!$G$61="SAP",[1]Apr08!$H$61," ")</f>
        <v xml:space="preserve"> </v>
      </c>
      <c r="P19" s="463"/>
      <c r="Q19" s="1" t="str">
        <f>IF([1]Apr08!$P$61=0," ",[1]Apr08!$P$61)</f>
        <v xml:space="preserve"> </v>
      </c>
      <c r="R19" s="463"/>
      <c r="S19" s="1" t="str">
        <f>IF([1]Apr08!$M$61&gt;0,[1]Apr08!$M$61," ")</f>
        <v xml:space="preserve"> </v>
      </c>
      <c r="T19" s="1" t="str">
        <f>IF(S19=" "," ",IF([1]Employee!$O$154="W1"," ",IF([1]Employee!$O$154="M1"," ",IF([1]Apr08!$V$61&gt;0,[1]Apr08!$V$61," "))))</f>
        <v xml:space="preserve"> </v>
      </c>
      <c r="U19" s="459" t="str">
        <f>IF(T19=" "," ",IF([1]Employee!$O$154="W1",[1]Apr08!$AK$61,[1]Apr08!$AE$61))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",IF([1]Employee!$O$154="W1"," ",[1]Apr08!$W$61-[1]Apr08!$W$46))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",IF([1]Apr08!$C$61=" "," ",[1]Apr08!$C$61))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IF([1]Employee!$D$158=" "," ",IF([1]Employee!$D$158="w"," ",IF([1]Apr08!$M$76=" "," ",IF([1]Apr08!$M$76&gt;(D8-0.01),D8," "))))</f>
        <v xml:space="preserve"> </v>
      </c>
      <c r="E20" s="62" t="str">
        <f>IF(D20=" "," ",IF([1]Apr08!$M$76&gt;=F8,E8,[1]Apr08!$M$76-D8))</f>
        <v xml:space="preserve"> </v>
      </c>
      <c r="F20" s="62" t="str">
        <f>IF(D20=" "," ",IF(E20&lt;E8," ",[1]Apr08!$M$76-F8))</f>
        <v xml:space="preserve"> </v>
      </c>
      <c r="G20" s="62" t="str">
        <f>IF(D20=" "," ",[1]Apr08!$O$76+[1]Apr08!$T$76)</f>
        <v xml:space="preserve"> </v>
      </c>
      <c r="H20" s="453" t="str">
        <f>IF(D20=" "," ",[1]Apr08!$O$76)</f>
        <v xml:space="preserve"> </v>
      </c>
      <c r="I20" s="453"/>
      <c r="J20" s="463"/>
      <c r="K20" s="62" t="str">
        <f>IF([1]Apr08!$G$76="SSP",[1]Apr08!$H$76," ")</f>
        <v xml:space="preserve"> </v>
      </c>
      <c r="L20" s="62" t="str">
        <f>IF([1]Apr08!$G$76="SMP",[1]Apr08!$H$76," ")</f>
        <v xml:space="preserve"> </v>
      </c>
      <c r="M20" s="453" t="str">
        <f>IF([1]Apr08!$G$76="SPP",[1]Apr08!$H$76," ")</f>
        <v xml:space="preserve"> </v>
      </c>
      <c r="N20" s="453"/>
      <c r="O20" s="62" t="str">
        <f>IF([1]Apr08!$G$76="SAP",[1]Apr08!$H$76," ")</f>
        <v xml:space="preserve"> </v>
      </c>
      <c r="P20" s="463"/>
      <c r="Q20" s="62" t="str">
        <f>IF([1]Apr08!$P$76=0," ",[1]Apr08!$P$76)</f>
        <v xml:space="preserve"> </v>
      </c>
      <c r="R20" s="463"/>
      <c r="S20" s="62" t="str">
        <f>IF([1]Apr08!$M$76&gt;0,[1]Apr08!$M$76," ")</f>
        <v xml:space="preserve"> </v>
      </c>
      <c r="T20" s="62" t="str">
        <f>IF(S20=" "," ",IF([1]Employee!$O$154="W1"," ",IF([1]Employee!$O$154="M1"," ",IF([1]Apr08!$V$76&gt;0,[1]Apr08!$V$76," "))))</f>
        <v xml:space="preserve"> </v>
      </c>
      <c r="U20" s="453" t="str">
        <f>IF(T20=" "," ",IF([1]Employee!$O$154="M1",[1]Apr08!$AK$76,[1]Apr08!$AE$76))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",IF([1]Employee!$O$154="M1"," ",[1]Apr08!$W$76-0))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",IF([1]Apr08!$C$76=" "," ",[1]Apr08!$C$76))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IF([1]Employee!$D$158=" "," ",IF([1]Employee!$D$158="m"," ",IF([1]May08!$M$16=" "," ",IF([1]May08!$M$16&gt;(D7-0.01),D7," "))))</f>
        <v xml:space="preserve"> </v>
      </c>
      <c r="E21" s="1" t="str">
        <f>IF(D21=" "," ",IF([1]May08!$M$16&gt;=F7,E7,[1]May08!$M$16-D7))</f>
        <v xml:space="preserve"> </v>
      </c>
      <c r="F21" s="1" t="str">
        <f>IF(D21=" "," ",IF(E21&lt;E7," ",[1]May08!$M$16-F7))</f>
        <v xml:space="preserve"> </v>
      </c>
      <c r="G21" s="1" t="str">
        <f>IF(D21=" "," ",[1]May08!$O$16+[1]May08!$T$16)</f>
        <v xml:space="preserve"> </v>
      </c>
      <c r="H21" s="459" t="str">
        <f>IF(D21=" "," ",[1]May08!$O$16)</f>
        <v xml:space="preserve"> </v>
      </c>
      <c r="I21" s="459"/>
      <c r="J21" s="463"/>
      <c r="K21" s="1" t="str">
        <f>IF([1]May08!$G$16="SSP",[1]May08!$H$16," ")</f>
        <v xml:space="preserve"> </v>
      </c>
      <c r="L21" s="1" t="str">
        <f>IF([1]May08!$G$16="SMP",[1]May08!$H$16," ")</f>
        <v xml:space="preserve"> </v>
      </c>
      <c r="M21" s="710" t="str">
        <f>IF([1]May08!$G$16="SPP",[1]May08!$H$16," ")</f>
        <v xml:space="preserve"> </v>
      </c>
      <c r="N21" s="710"/>
      <c r="O21" s="1" t="str">
        <f>IF([1]May08!$G$16="SAP",[1]May08!$H$16," ")</f>
        <v xml:space="preserve"> </v>
      </c>
      <c r="P21" s="463"/>
      <c r="Q21" s="1" t="str">
        <f>IF([1]May08!$P$16=0," ",[1]May08!$P$16)</f>
        <v xml:space="preserve"> </v>
      </c>
      <c r="R21" s="463"/>
      <c r="S21" s="1" t="str">
        <f>IF([1]May08!$M$16&gt;0,[1]May08!$M$16," ")</f>
        <v xml:space="preserve"> </v>
      </c>
      <c r="T21" s="1" t="str">
        <f>IF(S21=" "," ",IF([1]Employee!$O$154="W1"," ",IF([1]Employee!$O$154="M1"," ",IF([1]May08!$V$16&gt;0,[1]May08!$V$16," "))))</f>
        <v xml:space="preserve"> </v>
      </c>
      <c r="U21" s="459" t="str">
        <f>IF(T21=" "," ",IF([1]Employee!$O$154="W1",[1]May08!$AK$16,[1]May08!$AE$16))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",IF([1]Employee!$O$154="W1"," ",[1]May08!$W$16-[1]Apr08!$W$61))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",IF([1]May08!$C$16=" "," ",[1]May08!$C$16))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IF([1]Employee!$D$158=" "," ",IF([1]Employee!$D$158="m"," ",IF([1]May08!$M$31=" "," ",IF([1]May08!$M$31&gt;(D7-0.01),D7," "))))</f>
        <v xml:space="preserve"> </v>
      </c>
      <c r="E22" s="1" t="str">
        <f>IF(D22=" "," ",IF([1]May08!$M$31&gt;=F7,E7,[1]May08!$M$31-D7))</f>
        <v xml:space="preserve"> </v>
      </c>
      <c r="F22" s="1" t="str">
        <f>IF(D22=" "," ",IF(E22&lt;E7," ",[1]May08!$M$31-F7))</f>
        <v xml:space="preserve"> </v>
      </c>
      <c r="G22" s="1" t="str">
        <f>IF(D22=" "," ",[1]May08!$O$31+[1]May08!$T$31)</f>
        <v xml:space="preserve"> </v>
      </c>
      <c r="H22" s="454" t="str">
        <f>IF(D22=" "," ",[1]May08!$O$31)</f>
        <v xml:space="preserve"> </v>
      </c>
      <c r="I22" s="454"/>
      <c r="J22" s="463"/>
      <c r="K22" s="4" t="str">
        <f>IF([1]May08!$G$31="SSP",[1]May08!$H$31," ")</f>
        <v xml:space="preserve"> </v>
      </c>
      <c r="L22" s="4" t="str">
        <f>IF([1]May08!$G$31="SMP",[1]May08!$H$31," ")</f>
        <v xml:space="preserve"> </v>
      </c>
      <c r="M22" s="459" t="str">
        <f>IF([1]May08!$G$31="SPP",[1]May08!$H$31," ")</f>
        <v xml:space="preserve"> </v>
      </c>
      <c r="N22" s="459"/>
      <c r="O22" s="4" t="str">
        <f>IF([1]May08!$G$31="SAP",[1]May08!$H$31," ")</f>
        <v xml:space="preserve"> </v>
      </c>
      <c r="P22" s="463"/>
      <c r="Q22" s="1" t="str">
        <f>IF([1]May08!$P$31=0," ",[1]May08!$P$31)</f>
        <v xml:space="preserve"> </v>
      </c>
      <c r="R22" s="463"/>
      <c r="S22" s="1" t="str">
        <f>IF([1]May08!$M$31&gt;0,[1]May08!$M$31," ")</f>
        <v xml:space="preserve"> </v>
      </c>
      <c r="T22" s="1" t="str">
        <f>IF(S22=" "," ",IF([1]Employee!$O$154="W1"," ",IF([1]Employee!$O$154="M1"," ",IF([1]May08!$V$31&gt;0,[1]May08!$V$31," "))))</f>
        <v xml:space="preserve"> </v>
      </c>
      <c r="U22" s="459" t="str">
        <f>IF(T22=" "," ",IF([1]Employee!$O$154="W1",[1]May08!$AK$31,[1]May08!$AE$31))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",IF([1]Employee!$O$154="W1"," ",[1]May08!$W$31-[1]May08!$W$16))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",IF([1]May08!$C$31=" "," ",[1]May08!$C$31))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IF([1]Employee!$D$158=" "," ",IF([1]Employee!$D$158="m"," ",IF([1]May08!$M$46=" "," ",IF([1]May08!$M$46&gt;(D7-0.01),D7," "))))</f>
        <v xml:space="preserve"> </v>
      </c>
      <c r="E23" s="1" t="str">
        <f>IF(D23=" "," ",IF([1]May08!$M$46&gt;=F7,E7,[1]May08!$M$46-D7))</f>
        <v xml:space="preserve"> </v>
      </c>
      <c r="F23" s="1" t="str">
        <f>IF(D23=" "," ",IF(E23&lt;E7," ",[1]May08!$M$46-F7))</f>
        <v xml:space="preserve"> </v>
      </c>
      <c r="G23" s="1" t="str">
        <f>IF(D23=" "," ",[1]May08!$O$46+[1]May08!$T$46)</f>
        <v xml:space="preserve"> </v>
      </c>
      <c r="H23" s="454" t="str">
        <f>IF(D23=" "," ",[1]May08!$O$46)</f>
        <v xml:space="preserve"> </v>
      </c>
      <c r="I23" s="454"/>
      <c r="J23" s="463"/>
      <c r="K23" s="4" t="str">
        <f>IF([1]May08!$G$46="SSP",[1]May08!$H$46," ")</f>
        <v xml:space="preserve"> </v>
      </c>
      <c r="L23" s="4" t="str">
        <f>IF([1]May08!$G$46="SMP",[1]May08!$H$46," ")</f>
        <v xml:space="preserve"> </v>
      </c>
      <c r="M23" s="459" t="str">
        <f>IF([1]May08!$G$46="SPP",[1]May08!$H$46," ")</f>
        <v xml:space="preserve"> </v>
      </c>
      <c r="N23" s="459"/>
      <c r="O23" s="4" t="str">
        <f>IF([1]May08!$G$46="SAP",[1]May08!$H$46," ")</f>
        <v xml:space="preserve"> </v>
      </c>
      <c r="P23" s="463"/>
      <c r="Q23" s="1" t="str">
        <f>IF([1]May08!$P$46=0," ",[1]May08!$P$46)</f>
        <v xml:space="preserve"> </v>
      </c>
      <c r="R23" s="463"/>
      <c r="S23" s="1" t="str">
        <f>IF([1]May08!$M$46&gt;0,[1]May08!$M$46," ")</f>
        <v xml:space="preserve"> </v>
      </c>
      <c r="T23" s="1" t="str">
        <f>IF(S23=" "," ",IF([1]Employee!$O$154="W1"," ",IF([1]Employee!$O$154="M1"," ",IF([1]May08!$V$46&gt;0,[1]May08!$V$46," "))))</f>
        <v xml:space="preserve"> </v>
      </c>
      <c r="U23" s="459" t="str">
        <f>IF(T23=" "," ",IF([1]Employee!$O$154="W1",[1]May08!$AK$46,[1]May08!$AE$46))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",IF([1]Employee!$O$154="W1"," ",[1]May08!$W$46-[1]May08!$W$31))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",IF([1]May08!$C$46=" "," ",[1]May08!$C$46))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IF([1]Employee!$D$158=" "," ",IF([1]Employee!$D$158="m"," ",IF([1]May08!$M$61=" "," ",IF([1]May08!$M$61&gt;(D7-0.01),D7," "))))</f>
        <v xml:space="preserve"> </v>
      </c>
      <c r="E24" s="1" t="str">
        <f>IF(D24=" "," ",IF([1]May08!$M$61&gt;=F7,E7,[1]May08!$M$61-D7))</f>
        <v xml:space="preserve"> </v>
      </c>
      <c r="F24" s="1" t="str">
        <f>IF(D24=" "," ",IF(E24&lt;E7," ",[1]May08!$M$61-F7))</f>
        <v xml:space="preserve"> </v>
      </c>
      <c r="G24" s="1" t="str">
        <f>IF(D24=" "," ",[1]May08!$O$61+[1]May08!$T$61)</f>
        <v xml:space="preserve"> </v>
      </c>
      <c r="H24" s="454" t="str">
        <f>IF(D24=" "," ",[1]May08!$O$61)</f>
        <v xml:space="preserve"> </v>
      </c>
      <c r="I24" s="454"/>
      <c r="J24" s="463"/>
      <c r="K24" s="4" t="str">
        <f>IF([1]May08!$G$61="SSP",[1]May08!$H$61," ")</f>
        <v xml:space="preserve"> </v>
      </c>
      <c r="L24" s="4" t="str">
        <f>IF([1]May08!$G$61="SMP",[1]May08!$H$61," ")</f>
        <v xml:space="preserve"> </v>
      </c>
      <c r="M24" s="459" t="str">
        <f>IF([1]May08!$G$61="SPP",[1]May08!$H$61," ")</f>
        <v xml:space="preserve"> </v>
      </c>
      <c r="N24" s="459"/>
      <c r="O24" s="4" t="str">
        <f>IF([1]May08!$G$61="SAP",[1]May08!$H$61," ")</f>
        <v xml:space="preserve"> </v>
      </c>
      <c r="P24" s="463"/>
      <c r="Q24" s="1" t="str">
        <f>IF([1]May08!$P$61=0," ",[1]May08!$P$61)</f>
        <v xml:space="preserve"> </v>
      </c>
      <c r="R24" s="463"/>
      <c r="S24" s="1" t="str">
        <f>IF([1]May08!$M$61&gt;0,[1]May08!$M$61," ")</f>
        <v xml:space="preserve"> </v>
      </c>
      <c r="T24" s="1" t="str">
        <f>IF(S24=" "," ",IF([1]Employee!$O$154="W1"," ",IF([1]Employee!$O$154="M1"," ",IF([1]May08!$V$61&gt;0,[1]May08!$V$61," "))))</f>
        <v xml:space="preserve"> </v>
      </c>
      <c r="U24" s="459" t="str">
        <f>IF(T24=" "," ",IF([1]Employee!$O$154="W1",[1]May08!$AK$61,[1]May08!$AE$61))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",IF([1]Employee!$O$154="W1"," ",[1]May08!$W$61-[1]May08!$W$46))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",IF([1]May08!$C$61=" "," ",[1]May08!$C$61))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IF([1]Employee!$D$158=" "," ",IF([1]Employee!$D$158="w"," ",IF([1]May08!$M$76=" "," ",IF([1]May08!$M$76&gt;(D8-0.01),D8," "))))</f>
        <v xml:space="preserve"> </v>
      </c>
      <c r="E25" s="62" t="str">
        <f>IF(D25=" "," ",IF([1]May08!$M$76&gt;=F8,E8,[1]May08!$M$76-D8))</f>
        <v xml:space="preserve"> </v>
      </c>
      <c r="F25" s="62" t="str">
        <f>IF(D25=" "," ",IF(E25&lt;E8," ",[1]May08!$M$76-F8))</f>
        <v xml:space="preserve"> </v>
      </c>
      <c r="G25" s="62" t="str">
        <f>IF(D25=" "," ",[1]May08!$O$76+[1]May08!$T$76)</f>
        <v xml:space="preserve"> </v>
      </c>
      <c r="H25" s="453" t="str">
        <f>IF(D25=" "," ",[1]May08!$O$76)</f>
        <v xml:space="preserve"> </v>
      </c>
      <c r="I25" s="453"/>
      <c r="J25" s="463"/>
      <c r="K25" s="62" t="str">
        <f>IF([1]May08!$G$76="SSP",[1]May08!$H$76," ")</f>
        <v xml:space="preserve"> </v>
      </c>
      <c r="L25" s="62" t="str">
        <f>IF([1]May08!$G$76="SMP",[1]May08!$H$76," ")</f>
        <v xml:space="preserve"> </v>
      </c>
      <c r="M25" s="453" t="str">
        <f>IF([1]May08!$G$76="SPP",[1]May08!$H$76," ")</f>
        <v xml:space="preserve"> </v>
      </c>
      <c r="N25" s="453"/>
      <c r="O25" s="62" t="str">
        <f>IF([1]May08!$G$76="SAP",[1]May08!$H$76," ")</f>
        <v xml:space="preserve"> </v>
      </c>
      <c r="P25" s="463"/>
      <c r="Q25" s="62" t="str">
        <f>IF([1]May08!$P$76=0," ",[1]May08!$P$76)</f>
        <v xml:space="preserve"> </v>
      </c>
      <c r="R25" s="463"/>
      <c r="S25" s="62" t="str">
        <f>IF([1]May08!$M$76&gt;0,[1]May08!$M$76," ")</f>
        <v xml:space="preserve"> </v>
      </c>
      <c r="T25" s="62" t="str">
        <f>IF(S25=" "," ",IF([1]Employee!$O$154="W1"," ",IF([1]Employee!$O$154="M1"," ",IF([1]May08!$V$76&gt;0,[1]May08!$V$76," "))))</f>
        <v xml:space="preserve"> </v>
      </c>
      <c r="U25" s="453" t="str">
        <f>IF(T25=" "," ",IF([1]Employee!$O$154="M1",[1]May08!$AK$76,[1]May08!$AE$76))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",IF([1]Employee!$O$154="M1"," ",[1]May08!$W$76-[1]Apr08!$W$76))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",IF([1]May08!$C$76=" "," ",[1]May08!$C$76))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IF([1]Employee!$D$158=" "," ",IF([1]Employee!$D$158="m"," ",IF([1]Jun08!$M$16=" "," ",IF([1]Jun08!$M$16&gt;(D7-0.01),D7," "))))</f>
        <v xml:space="preserve"> </v>
      </c>
      <c r="E26" s="1" t="str">
        <f>IF(D26=" "," ",IF([1]Jun08!$M$16&gt;=F7,E7,[1]Jun08!$M$16-D7))</f>
        <v xml:space="preserve"> </v>
      </c>
      <c r="F26" s="1" t="str">
        <f>IF(D26=" "," ",IF(E26&lt;E7," ",[1]Jun08!$M$16-F7))</f>
        <v xml:space="preserve"> </v>
      </c>
      <c r="G26" s="1" t="str">
        <f>IF(D26=" "," ",[1]Jun08!$O$16+[1]Jun08!$T$16)</f>
        <v xml:space="preserve"> </v>
      </c>
      <c r="H26" s="459" t="str">
        <f>IF(D26=" "," ",[1]Jun08!$O$16)</f>
        <v xml:space="preserve"> </v>
      </c>
      <c r="I26" s="459"/>
      <c r="J26" s="463"/>
      <c r="K26" s="1" t="str">
        <f>IF([1]Jun08!$G$16="SSP",[1]Jun08!$H$16," ")</f>
        <v xml:space="preserve"> </v>
      </c>
      <c r="L26" s="1" t="str">
        <f>IF([1]Jun08!$G$16="SMP",[1]Jun08!$H$16," ")</f>
        <v xml:space="preserve"> </v>
      </c>
      <c r="M26" s="710" t="str">
        <f>IF([1]Jun08!$G$16="SPP",[1]Jun08!$H$16," ")</f>
        <v xml:space="preserve"> </v>
      </c>
      <c r="N26" s="710"/>
      <c r="O26" s="1" t="str">
        <f>IF([1]Jun08!$G$16="SAP",[1]Jun08!$H$16," ")</f>
        <v xml:space="preserve"> </v>
      </c>
      <c r="P26" s="463"/>
      <c r="Q26" s="1" t="str">
        <f>IF([1]Jun08!$P$16=0," ",[1]Jun08!$P$16)</f>
        <v xml:space="preserve"> </v>
      </c>
      <c r="R26" s="463"/>
      <c r="S26" s="1" t="str">
        <f>IF([1]Jun08!$M$16&gt;0,[1]Jun08!$M$16," ")</f>
        <v xml:space="preserve"> </v>
      </c>
      <c r="T26" s="1" t="str">
        <f>IF(S26=" "," ",IF([1]Employee!$O$154="W1"," ",IF([1]Employee!$O$154="M1"," ",IF([1]Jun08!$V$16&gt;0,[1]Jun08!$V$16," "))))</f>
        <v xml:space="preserve"> </v>
      </c>
      <c r="U26" s="459" t="str">
        <f>IF(T26=" "," ",IF([1]Employee!$O$154="W1",[1]Jun08!$AK$16,[1]Jun08!$AE$16))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",IF([1]Employee!$O$154="W1"," ",[1]Jun08!$W$16-[1]May08!$W$61))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",IF([1]Jun08!$C$16=" "," ",[1]Jun08!$C$16))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IF([1]Employee!$D$158=" "," ",IF([1]Employee!$D$158="m"," ",IF([1]Jun08!$M$31=" "," ",IF([1]Jun08!$M$31&gt;(D7-0.01),D7," "))))</f>
        <v xml:space="preserve"> </v>
      </c>
      <c r="E27" s="1" t="str">
        <f>IF(D27=" "," ",IF([1]Jun08!$M$31&gt;=F7,E7,[1]Jun08!$M$31-D7))</f>
        <v xml:space="preserve"> </v>
      </c>
      <c r="F27" s="1" t="str">
        <f>IF(D27=" "," ",IF(E27&lt;E7," ",[1]Jun08!$M$31-F7))</f>
        <v xml:space="preserve"> </v>
      </c>
      <c r="G27" s="1" t="str">
        <f>IF(D27=" "," ",[1]Jun08!$O$31+[1]Jun08!$T$31)</f>
        <v xml:space="preserve"> </v>
      </c>
      <c r="H27" s="454" t="str">
        <f>IF(D27=" "," ",[1]Jun08!$O$31)</f>
        <v xml:space="preserve"> </v>
      </c>
      <c r="I27" s="454"/>
      <c r="J27" s="463"/>
      <c r="K27" s="4" t="str">
        <f>IF([1]Jun08!$G$31="SSP",[1]Jun08!$H$31," ")</f>
        <v xml:space="preserve"> </v>
      </c>
      <c r="L27" s="4" t="str">
        <f>IF([1]Jun08!$G$31="SMP",[1]Jun08!$H$31," ")</f>
        <v xml:space="preserve"> </v>
      </c>
      <c r="M27" s="459" t="str">
        <f>IF([1]Jun08!$G$31="SPP",[1]Jun08!$H$31," ")</f>
        <v xml:space="preserve"> </v>
      </c>
      <c r="N27" s="459"/>
      <c r="O27" s="4" t="str">
        <f>IF([1]Jun08!$G$31="SAP",[1]Jun08!$H$31," ")</f>
        <v xml:space="preserve"> </v>
      </c>
      <c r="P27" s="463"/>
      <c r="Q27" s="1" t="str">
        <f>IF([1]Jun08!$P$31=0," ",[1]Jun08!$P$31)</f>
        <v xml:space="preserve"> </v>
      </c>
      <c r="R27" s="463"/>
      <c r="S27" s="1" t="str">
        <f>IF([1]Jun08!$M$31&gt;0,[1]Jun08!$M$31," ")</f>
        <v xml:space="preserve"> </v>
      </c>
      <c r="T27" s="1" t="str">
        <f>IF(S27=" "," ",IF([1]Employee!$O$154="W1"," ",IF([1]Employee!$O$154="M1"," ",IF([1]Jun08!$V$31&gt;0,[1]Jun08!$V$31," "))))</f>
        <v xml:space="preserve"> </v>
      </c>
      <c r="U27" s="459" t="str">
        <f>IF(T27=" "," ",IF([1]Employee!$O$154="W1",[1]Jun08!$AK$31,[1]Jun08!$AE$31))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",IF([1]Employee!$O$154="W1"," ",[1]Jun08!$W$31-[1]Jun08!$W$16))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",IF([1]Jun08!$C$31=" "," ",[1]Jun08!$C$31))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IF([1]Employee!$D$158=" "," ",IF([1]Employee!$D$158="m"," ",IF([1]Jun08!$M$46=" "," ",IF([1]Jun08!$M$46&gt;(D7-0.01),D7," "))))</f>
        <v xml:space="preserve"> </v>
      </c>
      <c r="E28" s="1" t="str">
        <f>IF(D28=" "," ",IF([1]Jun08!$M$46&gt;=F7,E7,[1]Jun08!$M$46-D7))</f>
        <v xml:space="preserve"> </v>
      </c>
      <c r="F28" s="1" t="str">
        <f>IF(D28=" "," ",IF(E28&lt;E7," ",[1]Jun08!$M$46-F7))</f>
        <v xml:space="preserve"> </v>
      </c>
      <c r="G28" s="1" t="str">
        <f>IF(D28=" "," ",[1]Jun08!$O$46+[1]Jun08!$T$46)</f>
        <v xml:space="preserve"> </v>
      </c>
      <c r="H28" s="454" t="str">
        <f>IF(D28=" "," ",[1]Jun08!$O$46)</f>
        <v xml:space="preserve"> </v>
      </c>
      <c r="I28" s="454"/>
      <c r="J28" s="463"/>
      <c r="K28" s="4" t="str">
        <f>IF([1]Jun08!$G$46="SSP",[1]Jun08!$H$46," ")</f>
        <v xml:space="preserve"> </v>
      </c>
      <c r="L28" s="4" t="str">
        <f>IF([1]Jun08!$G$46="SMP",[1]Jun08!$H$46," ")</f>
        <v xml:space="preserve"> </v>
      </c>
      <c r="M28" s="459" t="str">
        <f>IF([1]Jun08!$G$46="SPP",[1]Jun08!$H$46," ")</f>
        <v xml:space="preserve"> </v>
      </c>
      <c r="N28" s="459"/>
      <c r="O28" s="4" t="str">
        <f>IF([1]Jun08!$G$46="SAP",[1]Jun08!$H$46," ")</f>
        <v xml:space="preserve"> </v>
      </c>
      <c r="P28" s="463"/>
      <c r="Q28" s="1" t="str">
        <f>IF([1]Jun08!$P$46=0," ",[1]Jun08!$P$46)</f>
        <v xml:space="preserve"> </v>
      </c>
      <c r="R28" s="463"/>
      <c r="S28" s="1" t="str">
        <f>IF([1]Jun08!$M$46&gt;0,[1]Jun08!$M$46," ")</f>
        <v xml:space="preserve"> </v>
      </c>
      <c r="T28" s="1" t="str">
        <f>IF(S28=" "," ",IF([1]Employee!$O$154="W1"," ",IF([1]Employee!$O$154="M1"," ",IF([1]Jun08!$V$46&gt;0,[1]Jun08!$V$46," "))))</f>
        <v xml:space="preserve"> </v>
      </c>
      <c r="U28" s="459" t="str">
        <f>IF(T28=" "," ",IF([1]Employee!$O$154="W1",[1]Jun08!$AK$46,[1]Jun08!$AE$46))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",IF([1]Employee!$O$154="W1"," ",[1]Jun08!$W$46-[1]Jun08!$W$31))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",IF([1]Jun08!$C$46=" "," ",[1]Jun08!$C$46))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IF([1]Employee!$D$158=" "," ",IF([1]Employee!$D$158="m"," ",IF([1]Jun08!$M$61=" "," ",IF([1]Jun08!$M$61&gt;(D7-0.01),D7," "))))</f>
        <v xml:space="preserve"> </v>
      </c>
      <c r="E29" s="1" t="str">
        <f>IF(D29=" "," ",IF([1]Jun08!$M$61&gt;=F7,E7,[1]Jun08!$M$61-D7))</f>
        <v xml:space="preserve"> </v>
      </c>
      <c r="F29" s="1" t="str">
        <f>IF(D29=" "," ",IF(E29&lt;E7," ",[1]Jun08!$M$61-F7))</f>
        <v xml:space="preserve"> </v>
      </c>
      <c r="G29" s="1" t="str">
        <f>IF(D29=" "," ",[1]Jun08!$O$61+[1]Jun08!$T$61)</f>
        <v xml:space="preserve"> </v>
      </c>
      <c r="H29" s="454" t="str">
        <f>IF(D29=" "," ",[1]Jun08!$O$61)</f>
        <v xml:space="preserve"> </v>
      </c>
      <c r="I29" s="454"/>
      <c r="J29" s="463"/>
      <c r="K29" s="4" t="str">
        <f>IF([1]Jun08!$G$61="SSP",[1]Jun08!$H$61," ")</f>
        <v xml:space="preserve"> </v>
      </c>
      <c r="L29" s="4" t="str">
        <f>IF([1]Jun08!$G$61="SMP",[1]Jun08!$H$61," ")</f>
        <v xml:space="preserve"> </v>
      </c>
      <c r="M29" s="459" t="str">
        <f>IF([1]Jun08!$G$61="SPP",[1]Jun08!$H$61," ")</f>
        <v xml:space="preserve"> </v>
      </c>
      <c r="N29" s="459"/>
      <c r="O29" s="4" t="str">
        <f>IF([1]Jun08!$G$61="SAP",[1]Jun08!$H$61," ")</f>
        <v xml:space="preserve"> </v>
      </c>
      <c r="P29" s="463"/>
      <c r="Q29" s="1" t="str">
        <f>IF([1]Jun08!$P$61=0," ",[1]Jun08!$P$61)</f>
        <v xml:space="preserve"> </v>
      </c>
      <c r="R29" s="463"/>
      <c r="S29" s="1" t="str">
        <f>IF([1]Jun08!$M$61&gt;0,[1]Jun08!$M$61," ")</f>
        <v xml:space="preserve"> </v>
      </c>
      <c r="T29" s="1" t="str">
        <f>IF(S29=" "," ",IF([1]Employee!$O$154="W1"," ",IF([1]Employee!$O$154="M1"," ",IF([1]Jun08!$V$61&gt;0,[1]Jun08!$V$61," "))))</f>
        <v xml:space="preserve"> </v>
      </c>
      <c r="U29" s="459" t="str">
        <f>IF(T29=" "," ",IF([1]Employee!$O$154="W1",[1]Jun08!$AK$61,[1]Jun08!$AE$61))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",IF([1]Employee!$O$154="W1"," ",[1]Jun08!$W$61-[1]Jun08!$W$46))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",IF([1]Jun08!$C$61=" "," ",[1]Jun08!$C$61))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IF([1]Employee!$D$158=" "," ",IF([1]Employee!$D$158="m"," ",IF([1]Jun08!$M$76=" "," ",IF([1]Jun08!$M$76&gt;(D7-0.01),D7," "))))</f>
        <v xml:space="preserve"> </v>
      </c>
      <c r="E30" s="1" t="str">
        <f>IF(D30=" "," ",IF([1]Jun08!$M$76&gt;=F7,E7,[1]Jun08!$M$76-D7))</f>
        <v xml:space="preserve"> </v>
      </c>
      <c r="F30" s="1" t="str">
        <f>IF(D30=" "," ",IF(E30&lt;E7," ",[1]Jun08!$M$76-F7))</f>
        <v xml:space="preserve"> </v>
      </c>
      <c r="G30" s="1" t="str">
        <f>IF(D30=" "," ",[1]Jun08!$O$76+[1]Jun08!$T$76)</f>
        <v xml:space="preserve"> </v>
      </c>
      <c r="H30" s="454" t="str">
        <f>IF(D30=" "," ",[1]Jun08!$O$76)</f>
        <v xml:space="preserve"> </v>
      </c>
      <c r="I30" s="454"/>
      <c r="J30" s="463"/>
      <c r="K30" s="4" t="str">
        <f>IF([1]Jun08!$G$76="SSP",[1]Jun08!$H$76," ")</f>
        <v xml:space="preserve"> </v>
      </c>
      <c r="L30" s="4" t="str">
        <f>IF([1]Jun08!$G$76="SMP",[1]Jun08!$H$76," ")</f>
        <v xml:space="preserve"> </v>
      </c>
      <c r="M30" s="459" t="str">
        <f>IF([1]Jun08!$G$76="SPP",[1]Jun08!$H$76," ")</f>
        <v xml:space="preserve"> </v>
      </c>
      <c r="N30" s="459"/>
      <c r="O30" s="4" t="str">
        <f>IF([1]Jun08!$G$76="SAP",[1]Jun08!$H$76," ")</f>
        <v xml:space="preserve"> </v>
      </c>
      <c r="P30" s="463"/>
      <c r="Q30" s="1" t="str">
        <f>IF([1]Jun08!$P$76=0," ",[1]Jun08!$P$76)</f>
        <v xml:space="preserve"> </v>
      </c>
      <c r="R30" s="463"/>
      <c r="S30" s="1" t="str">
        <f>IF([1]Jun08!$M$76&gt;0,[1]Jun08!$M$76," ")</f>
        <v xml:space="preserve"> </v>
      </c>
      <c r="T30" s="1" t="str">
        <f>IF(S30=" "," ",IF([1]Employee!$O$154="W1"," ",IF([1]Employee!$O$154="M1"," ",IF([1]Jun08!$V$76&gt;0,[1]Jun08!$V$76," "))))</f>
        <v xml:space="preserve"> </v>
      </c>
      <c r="U30" s="459" t="str">
        <f>IF(T30=" "," ",IF([1]Employee!$O$154="W1",[1]Jun08!$AK$76,[1]Jun08!$AE$76))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",IF([1]Employee!$O$154="W1"," ",[1]Jun08!$W$76-[1]Jun08!$W$61))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",IF([1]Jun08!$C$76=" "," ",[1]Jun08!$C$76))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IF([1]Employee!$D$158=" "," ",IF([1]Employee!$D$158="w"," ",IF([1]Jun08!$M$91=" "," ",IF([1]Jun08!$M$91&gt;(D8-0.01),D8," "))))</f>
        <v xml:space="preserve"> </v>
      </c>
      <c r="E31" s="62" t="str">
        <f>IF(D31=" "," ",IF([1]Jun08!$M$91&gt;=F8,E8,[1]Jun08!$M$91-D8))</f>
        <v xml:space="preserve"> </v>
      </c>
      <c r="F31" s="62" t="str">
        <f>IF(D31=" "," ",IF(E31&lt;E8," ",[1]Jun08!$M$91-F8))</f>
        <v xml:space="preserve"> </v>
      </c>
      <c r="G31" s="62" t="str">
        <f>IF(D31=" "," ",[1]Jun08!$O$91+[1]Jun08!$T$91)</f>
        <v xml:space="preserve"> </v>
      </c>
      <c r="H31" s="453" t="str">
        <f>IF(D31=" "," ",[1]Jun08!$O$91)</f>
        <v xml:space="preserve"> </v>
      </c>
      <c r="I31" s="453"/>
      <c r="J31" s="463"/>
      <c r="K31" s="62" t="str">
        <f>IF([1]Jun08!$G$91="SSP",[1]Jun08!$H$91," ")</f>
        <v xml:space="preserve"> </v>
      </c>
      <c r="L31" s="62" t="str">
        <f>IF([1]Jun08!$G$91="SMP",[1]Jun08!$H$91," ")</f>
        <v xml:space="preserve"> </v>
      </c>
      <c r="M31" s="453" t="str">
        <f>IF([1]Jun08!$G$91="SPP",[1]Jun08!$H$91," ")</f>
        <v xml:space="preserve"> </v>
      </c>
      <c r="N31" s="453"/>
      <c r="O31" s="62" t="str">
        <f>IF([1]Jun08!$G$91="SAP",[1]Jun08!$H$91," ")</f>
        <v xml:space="preserve"> </v>
      </c>
      <c r="P31" s="463"/>
      <c r="Q31" s="62" t="str">
        <f>IF([1]Jun08!$P$91=0," ",[1]Jun08!$P$91)</f>
        <v xml:space="preserve"> </v>
      </c>
      <c r="R31" s="463"/>
      <c r="S31" s="62" t="str">
        <f>IF([1]Jun08!$M$91&gt;0,[1]Jun08!$M$91," ")</f>
        <v xml:space="preserve"> </v>
      </c>
      <c r="T31" s="62" t="str">
        <f>IF(S31=" "," ",IF([1]Employee!$O$154="W1"," ",IF([1]Employee!$O$154="M1"," ",IF([1]Jun08!$V$91&gt;0,[1]Jun08!$V$91," "))))</f>
        <v xml:space="preserve"> </v>
      </c>
      <c r="U31" s="453" t="str">
        <f>IF(T31=" "," ",IF([1]Employee!$O$154="M1",[1]Jun08!$AK$91,[1]Jun08!$AE$91))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",IF([1]Employee!$O$154="M1"," ",[1]Jun08!$W$91-[1]May08!$W$76))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",IF([1]Jun08!$C$91=" "," ",[1]Jun08!$C$91))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IF([1]Employee!$D$158=" "," ",IF([1]Employee!$D$158="m"," ",IF([1]Jul08!$M$16=" "," ",IF([1]Jul08!$M$16&gt;(D7-0.01),D7," "))))</f>
        <v xml:space="preserve"> </v>
      </c>
      <c r="E32" s="1" t="str">
        <f>IF(D32=" "," ",IF([1]Jul08!$M$16&gt;=F7,E7,[1]Jul08!$M$16-D7))</f>
        <v xml:space="preserve"> </v>
      </c>
      <c r="F32" s="1" t="str">
        <f>IF(D32=" "," ",IF(E32&lt;E7," ",[1]Jul08!$M$16-F7))</f>
        <v xml:space="preserve"> </v>
      </c>
      <c r="G32" s="1" t="str">
        <f>IF(D32=" "," ",[1]Jul08!$O$16+[1]Jul08!$T$16)</f>
        <v xml:space="preserve"> </v>
      </c>
      <c r="H32" s="482" t="str">
        <f>IF(D32=" "," ",[1]Jul08!$O$16)</f>
        <v xml:space="preserve"> </v>
      </c>
      <c r="I32" s="482"/>
      <c r="J32" s="463"/>
      <c r="K32" s="4" t="str">
        <f>IF([1]Jul08!$G$16="SSP",[1]Jul08!$H$16," ")</f>
        <v xml:space="preserve"> </v>
      </c>
      <c r="L32" s="4" t="str">
        <f>IF([1]Jul08!$G$16="SMP",[1]Jul08!$H$16," ")</f>
        <v xml:space="preserve"> </v>
      </c>
      <c r="M32" s="710" t="str">
        <f>IF([1]Jul08!$G$16="SPP",[1]Jul08!$H$16," ")</f>
        <v xml:space="preserve"> </v>
      </c>
      <c r="N32" s="710"/>
      <c r="O32" s="4" t="str">
        <f>IF([1]Jul08!$G$16="SAP",[1]Jul08!$H$16," ")</f>
        <v xml:space="preserve"> </v>
      </c>
      <c r="P32" s="463"/>
      <c r="Q32" s="1" t="str">
        <f>IF([1]Jul08!$P$16=0," ",[1]Jul08!$P$16)</f>
        <v xml:space="preserve"> </v>
      </c>
      <c r="R32" s="463"/>
      <c r="S32" s="1" t="str">
        <f>IF([1]Jul08!$M$16&gt;0,[1]Jul08!$M$16," ")</f>
        <v xml:space="preserve"> </v>
      </c>
      <c r="T32" s="1" t="str">
        <f>IF(S32=" "," ",IF([1]Employee!$O$154="W1"," ",IF([1]Employee!$O$154="M1"," ",IF([1]Jul08!$V$16&gt;0,[1]Jul08!$V$16," "))))</f>
        <v xml:space="preserve"> </v>
      </c>
      <c r="U32" s="482" t="str">
        <f>IF(T32=" "," ",IF([1]Employee!$O$154="W1",[1]Jul08!$AK$16,[1]Jul08!$AE$16))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",IF([1]Employee!$O$154="W1"," ",[1]Jul08!$W$16-[1]Jun08!$W$76))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",IF([1]Jul08!$C$16=" "," ",[1]Jul08!$C$16))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IF([1]Employee!$D$158=" "," ",IF([1]Employee!$D$158="m"," ",IF([1]Jul08!$M$31=" "," ",IF([1]Jul08!$M$31&gt;(D7-0.01),D7," "))))</f>
        <v xml:space="preserve"> </v>
      </c>
      <c r="E33" s="1" t="str">
        <f>IF(D33=" "," ",IF([1]Jul08!$M$31&gt;=F7,E7,[1]Jul08!$M$31-D7))</f>
        <v xml:space="preserve"> </v>
      </c>
      <c r="F33" s="1" t="str">
        <f>IF(D33=" "," ",IF(E33&lt;E7," ",[1]Jul08!$M$31-F7))</f>
        <v xml:space="preserve"> </v>
      </c>
      <c r="G33" s="1" t="str">
        <f>IF(D33=" "," ",[1]Jul08!$O$31+[1]Jul08!$T$31)</f>
        <v xml:space="preserve"> </v>
      </c>
      <c r="H33" s="454" t="str">
        <f>IF(D33=" "," ",[1]Jul08!$O$31)</f>
        <v xml:space="preserve"> </v>
      </c>
      <c r="I33" s="454"/>
      <c r="J33" s="463"/>
      <c r="K33" s="4" t="str">
        <f>IF([1]Jul08!$G$31="SSP",[1]Jul08!$H$31," ")</f>
        <v xml:space="preserve"> </v>
      </c>
      <c r="L33" s="4" t="str">
        <f>IF([1]Jul08!$G$31="SMP",[1]Jul08!$H$31," ")</f>
        <v xml:space="preserve"> </v>
      </c>
      <c r="M33" s="459" t="str">
        <f>IF([1]Jul08!$G$31="SPP",[1]Jul08!$H$31," ")</f>
        <v xml:space="preserve"> </v>
      </c>
      <c r="N33" s="459"/>
      <c r="O33" s="4" t="str">
        <f>IF([1]Jul08!$G$31="SAP",[1]Jul08!$H$31," ")</f>
        <v xml:space="preserve"> </v>
      </c>
      <c r="P33" s="463"/>
      <c r="Q33" s="1" t="str">
        <f>IF([1]Jul08!$P$31=0," ",[1]Jul08!$P$31)</f>
        <v xml:space="preserve"> </v>
      </c>
      <c r="R33" s="463"/>
      <c r="S33" s="1" t="str">
        <f>IF([1]Jul08!$M$31&gt;0,[1]Jul08!$M$31," ")</f>
        <v xml:space="preserve"> </v>
      </c>
      <c r="T33" s="1" t="str">
        <f>IF(S33=" "," ",IF([1]Employee!$O$154="W1"," ",IF([1]Employee!$O$154="M1"," ",IF([1]Jul08!$V$31&gt;0,[1]Jul08!$V$31," "))))</f>
        <v xml:space="preserve"> </v>
      </c>
      <c r="U33" s="459" t="str">
        <f>IF(T33=" "," ",IF([1]Employee!$O$154="W1",[1]Jul08!$AK$31,[1]Jul08!$AE$31))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",IF([1]Employee!$O$154="W1"," ",[1]Jul08!$W$31-[1]Jul08!$W$16))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",IF([1]Jul08!$C$31=" "," ",[1]Jul08!$C$31))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IF([1]Employee!$D$158=" "," ",IF([1]Employee!$D$158="m"," ",IF([1]Jul08!$M$46=" "," ",IF([1]Jul08!$M$46&gt;(D7-0.01),D7," "))))</f>
        <v xml:space="preserve"> </v>
      </c>
      <c r="E34" s="1" t="str">
        <f>IF(D34=" "," ",IF([1]Jul08!$M$46&gt;=F7,E7,[1]Jul08!$M$46-D7))</f>
        <v xml:space="preserve"> </v>
      </c>
      <c r="F34" s="1" t="str">
        <f>IF(D34=" "," ",IF(E34&lt;E7," ",[1]Jul08!$M$46-F7))</f>
        <v xml:space="preserve"> </v>
      </c>
      <c r="G34" s="1" t="str">
        <f>IF(D34=" "," ",[1]Jul08!$O$46+[1]Jul08!$T$46)</f>
        <v xml:space="preserve"> </v>
      </c>
      <c r="H34" s="454" t="str">
        <f>IF(D34=" "," ",[1]Jul08!$O$46)</f>
        <v xml:space="preserve"> </v>
      </c>
      <c r="I34" s="454"/>
      <c r="J34" s="463"/>
      <c r="K34" s="4" t="str">
        <f>IF([1]Jul08!$G$46="SSP",[1]Jul08!$H$46," ")</f>
        <v xml:space="preserve"> </v>
      </c>
      <c r="L34" s="4" t="str">
        <f>IF([1]Jul08!$G$46="SMP",[1]Jul08!$H$46," ")</f>
        <v xml:space="preserve"> </v>
      </c>
      <c r="M34" s="459" t="str">
        <f>IF([1]Jul08!$G$46="SPP",[1]Jul08!$H$46," ")</f>
        <v xml:space="preserve"> </v>
      </c>
      <c r="N34" s="459"/>
      <c r="O34" s="4" t="str">
        <f>IF([1]Jul08!$G$46="SAP",[1]Jul08!$H$46," ")</f>
        <v xml:space="preserve"> </v>
      </c>
      <c r="P34" s="463"/>
      <c r="Q34" s="1" t="str">
        <f>IF([1]Jul08!$P$46=0," ",[1]Jul08!$P$46)</f>
        <v xml:space="preserve"> </v>
      </c>
      <c r="R34" s="463"/>
      <c r="S34" s="1" t="str">
        <f>IF([1]Jul08!$M$46&gt;0,[1]Jul08!$M$46," ")</f>
        <v xml:space="preserve"> </v>
      </c>
      <c r="T34" s="1" t="str">
        <f>IF(S34=" "," ",IF([1]Employee!$O$154="W1"," ",IF([1]Employee!$O$154="M1"," ",IF([1]Jul08!$V$46&gt;0,[1]Jul08!$V$46," "))))</f>
        <v xml:space="preserve"> </v>
      </c>
      <c r="U34" s="459" t="str">
        <f>IF(T34=" "," ",IF([1]Employee!$O$154="W1",[1]Jul08!$AK$46,[1]Jul08!$AE$46))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",IF([1]Employee!$O$154="W1"," ",[1]Jul08!$W$46-[1]Jul08!$W$31))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",IF([1]Jul08!$C$46=" "," ",[1]Jul08!$C$46))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IF([1]Employee!$D$158=" "," ",IF([1]Employee!$D$158="m"," ",IF([1]Jul08!$M$61=" "," ",IF([1]Jul08!$M$61&gt;(D7-0.01),D7," "))))</f>
        <v xml:space="preserve"> </v>
      </c>
      <c r="E35" s="1" t="str">
        <f>IF(D35=" "," ",IF([1]Jul08!$M$61&gt;=F7,E7,[1]Jul08!$M$61-D7))</f>
        <v xml:space="preserve"> </v>
      </c>
      <c r="F35" s="1" t="str">
        <f>IF(D35=" "," ",IF(E35&lt;E7," ",[1]Jul08!$M$61-F7))</f>
        <v xml:space="preserve"> </v>
      </c>
      <c r="G35" s="1" t="str">
        <f>IF(D35=" "," ",[1]Jul08!$O$61+[1]Jul08!$T$61)</f>
        <v xml:space="preserve"> </v>
      </c>
      <c r="H35" s="454" t="str">
        <f>IF(D35=" "," ",[1]Jul08!$O$61)</f>
        <v xml:space="preserve"> </v>
      </c>
      <c r="I35" s="454"/>
      <c r="J35" s="463"/>
      <c r="K35" s="4" t="str">
        <f>IF([1]Jul08!$G$61="SSP",[1]Jul08!$H$61," ")</f>
        <v xml:space="preserve"> </v>
      </c>
      <c r="L35" s="4" t="str">
        <f>IF([1]Jul08!$G$61="SMP",[1]Jul08!$H$61," ")</f>
        <v xml:space="preserve"> </v>
      </c>
      <c r="M35" s="459" t="str">
        <f>IF([1]Jul08!$G$61="SPP",[1]Jul08!$H$61," ")</f>
        <v xml:space="preserve"> </v>
      </c>
      <c r="N35" s="459"/>
      <c r="O35" s="4" t="str">
        <f>IF([1]Jul08!$G$61="SAP",[1]Jul08!$H$61," ")</f>
        <v xml:space="preserve"> </v>
      </c>
      <c r="P35" s="463"/>
      <c r="Q35" s="1" t="str">
        <f>IF([1]Jul08!$P$61=0," ",[1]Jul08!$P$61)</f>
        <v xml:space="preserve"> </v>
      </c>
      <c r="R35" s="463"/>
      <c r="S35" s="1" t="str">
        <f>IF([1]Jul08!$M$61&gt;0,[1]Jul08!$M$61," ")</f>
        <v xml:space="preserve"> </v>
      </c>
      <c r="T35" s="1" t="str">
        <f>IF(S35=" "," ",IF([1]Employee!$O$154="W1"," ",IF([1]Employee!$O$154="M1"," ",IF([1]Jul08!$V$61&gt;0,[1]Jul08!$V$61," "))))</f>
        <v xml:space="preserve"> </v>
      </c>
      <c r="U35" s="459" t="str">
        <f>IF(T35=" "," ",IF([1]Employee!$O$154="W1",[1]Jul08!$AK$61,[1]Jul08!$AE$61))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",IF([1]Employee!$O$154="W1"," ",[1]Jul08!$W$61-[1]Jul08!$W$46))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",IF([1]Jul08!$C$61=" "," ",[1]Jul08!$C$61))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IF([1]Employee!$D$158=" "," ",IF([1]Employee!$D$158="w"," ",IF([1]Jul08!$M$76=" "," ",IF([1]Jul08!$M$76&gt;(D8-0.01),D8," "))))</f>
        <v xml:space="preserve"> </v>
      </c>
      <c r="E36" s="62" t="str">
        <f>IF(D36=" "," ",IF([1]Jul08!$M$76&gt;=F8,E8,[1]Jul08!$M$76-D8))</f>
        <v xml:space="preserve"> </v>
      </c>
      <c r="F36" s="62" t="str">
        <f>IF(D36=" "," ",IF(E36&lt;E8," ",[1]Jul08!$M$76-F8))</f>
        <v xml:space="preserve"> </v>
      </c>
      <c r="G36" s="62" t="str">
        <f>IF(D36=" "," ",[1]Jul08!$O$76+[1]Jul08!$T$76)</f>
        <v xml:space="preserve"> </v>
      </c>
      <c r="H36" s="453" t="str">
        <f>IF(D36=" "," ",[1]Jul08!$O$76)</f>
        <v xml:space="preserve"> </v>
      </c>
      <c r="I36" s="453"/>
      <c r="J36" s="463"/>
      <c r="K36" s="62" t="str">
        <f>IF([1]Jul08!$G$76="SSP",[1]Jul08!$H$76," ")</f>
        <v xml:space="preserve"> </v>
      </c>
      <c r="L36" s="62" t="str">
        <f>IF([1]Jul08!$G$76="SMP",[1]Jul08!$H$76," ")</f>
        <v xml:space="preserve"> </v>
      </c>
      <c r="M36" s="453" t="str">
        <f>IF([1]Jul08!$G$76="SPP",[1]Jul08!$H$76," ")</f>
        <v xml:space="preserve"> </v>
      </c>
      <c r="N36" s="453"/>
      <c r="O36" s="62" t="str">
        <f>IF([1]Jul08!$G$76="SAP",[1]Jul08!$H$76," ")</f>
        <v xml:space="preserve"> </v>
      </c>
      <c r="P36" s="463"/>
      <c r="Q36" s="62" t="str">
        <f>IF([1]Jul08!$P$76=0," ",[1]Jul08!$P$76)</f>
        <v xml:space="preserve"> </v>
      </c>
      <c r="R36" s="463"/>
      <c r="S36" s="62" t="str">
        <f>IF([1]Jul08!$M$76&gt;0,[1]Jul08!$M$76," ")</f>
        <v xml:space="preserve"> </v>
      </c>
      <c r="T36" s="62" t="str">
        <f>IF(S36=" "," ",IF([1]Employee!$O$154="W1"," ",IF([1]Employee!$O$154="M1"," ",IF([1]Jul08!$V$76&gt;0,[1]Jul08!$V$76," "))))</f>
        <v xml:space="preserve"> </v>
      </c>
      <c r="U36" s="453" t="str">
        <f>IF(T36=" "," ",IF([1]Employee!$O$154="M1",[1]Jul08!$AK$76,[1]Jul08!$AE$76))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",IF([1]Employee!$O$154="M1"," ",[1]Jul08!$W$76-[1]Jun08!$W$91))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",IF([1]Jul08!$C$76=" "," ",[1]Jul08!$C$76))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IF([1]Employee!$D$158=" "," ",IF([1]Employee!$D$158="m"," ",IF([1]Aug08!$M$16=" "," ",IF([1]Aug08!$M$16&gt;(D7-0.01),D7," "))))</f>
        <v xml:space="preserve"> </v>
      </c>
      <c r="E37" s="1" t="str">
        <f>IF(D37=" "," ",IF([1]Aug08!$M$16&gt;=F7,E7,[1]Aug08!$M$16-D7))</f>
        <v xml:space="preserve"> </v>
      </c>
      <c r="F37" s="1" t="str">
        <f>IF(D37=" "," ",IF(E37&lt;E7," ",[1]Aug08!$M$16-F7))</f>
        <v xml:space="preserve"> </v>
      </c>
      <c r="G37" s="1" t="str">
        <f>IF(D37=" "," ",[1]Aug08!$O$16+[1]Aug08!$T$16)</f>
        <v xml:space="preserve"> </v>
      </c>
      <c r="H37" s="459" t="str">
        <f>IF(D37=" "," ",[1]Aug08!$O$16)</f>
        <v xml:space="preserve"> </v>
      </c>
      <c r="I37" s="459"/>
      <c r="J37" s="463"/>
      <c r="K37" s="1" t="str">
        <f>IF([1]Aug08!$G$16="SSP",[1]Aug08!$H$16," ")</f>
        <v xml:space="preserve"> </v>
      </c>
      <c r="L37" s="1" t="str">
        <f>IF([1]Aug08!$G$16="SMP",[1]Aug08!$H$16," ")</f>
        <v xml:space="preserve"> </v>
      </c>
      <c r="M37" s="710" t="str">
        <f>IF([1]Aug08!$G$16="SPP",[1]Aug08!$H$16," ")</f>
        <v xml:space="preserve"> </v>
      </c>
      <c r="N37" s="710"/>
      <c r="O37" s="1" t="str">
        <f>IF([1]Aug08!$G$16="SAP",[1]Aug08!$H$16," ")</f>
        <v xml:space="preserve"> </v>
      </c>
      <c r="P37" s="463"/>
      <c r="Q37" s="1" t="str">
        <f>IF([1]Aug08!$P$16=0," ",[1]Aug08!$P$16)</f>
        <v xml:space="preserve"> </v>
      </c>
      <c r="R37" s="463"/>
      <c r="S37" s="1" t="str">
        <f>IF([1]Aug08!$M$16&gt;0,[1]Aug08!$M$16," ")</f>
        <v xml:space="preserve"> </v>
      </c>
      <c r="T37" s="1" t="str">
        <f>IF(S37=" "," ",IF([1]Employee!$O$154="W1"," ",IF([1]Employee!$O$154="M1"," ",IF([1]Aug08!$V$16&gt;0,[1]Aug08!$V$16," "))))</f>
        <v xml:space="preserve"> </v>
      </c>
      <c r="U37" s="459" t="str">
        <f>IF(T37=" "," ",IF([1]Employee!$O$154="W1",[1]Aug08!$AK$16,[1]Aug08!$AE$16))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",IF([1]Employee!$O$154="W1"," ",[1]Aug08!$W$16-[1]Jul08!$W$61))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",IF([1]Aug08!$C$16=" "," ",[1]Aug08!$C$16))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IF([1]Employee!$D$158=" "," ",IF([1]Employee!$D$158="m"," ",IF([1]Aug08!$M$31=" "," ",IF([1]Aug08!$M$31&gt;(D7-0.01),D7," "))))</f>
        <v xml:space="preserve"> </v>
      </c>
      <c r="E38" s="1" t="str">
        <f>IF(D38=" "," ",IF([1]Aug08!$M$31&gt;=F7,E7,[1]Aug08!$M$31-D7))</f>
        <v xml:space="preserve"> </v>
      </c>
      <c r="F38" s="1" t="str">
        <f>IF(D38=" "," ",IF(E38&lt;E7," ",[1]Aug08!$M$31-F7))</f>
        <v xml:space="preserve"> </v>
      </c>
      <c r="G38" s="1" t="str">
        <f>IF(D38=" "," ",[1]Aug08!$O$31+[1]Aug08!$T$31)</f>
        <v xml:space="preserve"> </v>
      </c>
      <c r="H38" s="454" t="str">
        <f>IF(D38=" "," ",[1]Aug08!$O$31)</f>
        <v xml:space="preserve"> </v>
      </c>
      <c r="I38" s="454"/>
      <c r="J38" s="463"/>
      <c r="K38" s="4" t="str">
        <f>IF([1]Aug08!$G$31="SSP",[1]Aug08!$H$31," ")</f>
        <v xml:space="preserve"> </v>
      </c>
      <c r="L38" s="4" t="str">
        <f>IF([1]Aug08!$G$31="SMP",[1]Aug08!$H$31," ")</f>
        <v xml:space="preserve"> </v>
      </c>
      <c r="M38" s="459" t="str">
        <f>IF([1]Aug08!$G$31="SPP",[1]Aug08!$H$31," ")</f>
        <v xml:space="preserve"> </v>
      </c>
      <c r="N38" s="459"/>
      <c r="O38" s="4" t="str">
        <f>IF([1]Aug08!$G$31="SAP",[1]Aug08!$H$31," ")</f>
        <v xml:space="preserve"> </v>
      </c>
      <c r="P38" s="463"/>
      <c r="Q38" s="1" t="str">
        <f>IF([1]Aug08!$P$31=0," ",[1]Aug08!$P$31)</f>
        <v xml:space="preserve"> </v>
      </c>
      <c r="R38" s="463"/>
      <c r="S38" s="1" t="str">
        <f>IF([1]Aug08!$M$31&gt;0,[1]Aug08!$M$31," ")</f>
        <v xml:space="preserve"> </v>
      </c>
      <c r="T38" s="1" t="str">
        <f>IF(S38=" "," ",IF([1]Employee!$O$154="W1"," ",IF([1]Employee!$O$154="M1"," ",IF([1]Aug08!$V$31&gt;0,[1]Aug08!$V$31," "))))</f>
        <v xml:space="preserve"> </v>
      </c>
      <c r="U38" s="459" t="str">
        <f>IF(T38=" "," ",IF([1]Employee!$O$154="W1",[1]Aug08!$AK$31,[1]Aug08!$AE$31))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",IF([1]Employee!$O$154="W1"," ",[1]Aug08!$W$31-[1]Aug08!$W$16))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",IF([1]Aug08!$C$31=" "," ",[1]Aug08!$C$31))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IF([1]Employee!$D$158=" "," ",IF([1]Employee!$D$158="m"," ",IF([1]Aug08!$M$46=" "," ",IF([1]Aug08!$M$46&gt;(D7-0.01),D7," "))))</f>
        <v xml:space="preserve"> </v>
      </c>
      <c r="E39" s="1" t="str">
        <f>IF(D39=" "," ",IF([1]Aug08!$M$46&gt;=F7,E7,[1]Aug08!$M$46-D7))</f>
        <v xml:space="preserve"> </v>
      </c>
      <c r="F39" s="1" t="str">
        <f>IF(D39=" "," ",IF(E39&lt;E7," ",[1]Aug08!$M$46-F7))</f>
        <v xml:space="preserve"> </v>
      </c>
      <c r="G39" s="1" t="str">
        <f>IF(D39=" "," ",[1]Aug08!$O$46+[1]Aug08!$T$46)</f>
        <v xml:space="preserve"> </v>
      </c>
      <c r="H39" s="454" t="str">
        <f>IF(D39=" "," ",[1]Aug08!$O$46)</f>
        <v xml:space="preserve"> </v>
      </c>
      <c r="I39" s="454"/>
      <c r="J39" s="463"/>
      <c r="K39" s="4" t="str">
        <f>IF([1]Aug08!$G$46="SSP",[1]Aug08!$H$46," ")</f>
        <v xml:space="preserve"> </v>
      </c>
      <c r="L39" s="4" t="str">
        <f>IF([1]Aug08!$G$46="SMP",[1]Aug08!$H$46," ")</f>
        <v xml:space="preserve"> </v>
      </c>
      <c r="M39" s="459" t="str">
        <f>IF([1]Aug08!$G$46="SPP",[1]Aug08!$H$46," ")</f>
        <v xml:space="preserve"> </v>
      </c>
      <c r="N39" s="459"/>
      <c r="O39" s="4" t="str">
        <f>IF([1]Aug08!$G$46="SAP",[1]Aug08!$H$46," ")</f>
        <v xml:space="preserve"> </v>
      </c>
      <c r="P39" s="463"/>
      <c r="Q39" s="1" t="str">
        <f>IF([1]Aug08!$P$46=0," ",[1]Aug08!$P$46)</f>
        <v xml:space="preserve"> </v>
      </c>
      <c r="R39" s="463"/>
      <c r="S39" s="1" t="str">
        <f>IF([1]Aug08!$M$46&gt;0,[1]Aug08!$M$46," ")</f>
        <v xml:space="preserve"> </v>
      </c>
      <c r="T39" s="1" t="str">
        <f>IF(S39=" "," ",IF([1]Employee!$O$154="W1"," ",IF([1]Employee!$O$154="M1"," ",IF([1]Aug08!$V$46&gt;0,[1]Aug08!$V$46," "))))</f>
        <v xml:space="preserve"> </v>
      </c>
      <c r="U39" s="459" t="str">
        <f>IF(T39=" "," ",IF([1]Employee!$O$154="W1",[1]Aug08!$AK$46,[1]Aug08!$AE$46))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",IF([1]Employee!$O$154="W1"," ",[1]Aug08!$W$46-[1]Aug08!$W$31))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",IF([1]Aug08!$C$46=" "," ",[1]Aug08!$C$46))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IF([1]Employee!$D$158=" "," ",IF([1]Employee!$D$158="m"," ",IF([1]Aug08!$M$61=" "," ",IF([1]Aug08!$M$61&gt;(D7-0.01),D7," "))))</f>
        <v xml:space="preserve"> </v>
      </c>
      <c r="E40" s="1" t="str">
        <f>IF(D40=" "," ",IF([1]Aug08!$M$61&gt;=F7,E7,[1]Aug08!$M$61-D7))</f>
        <v xml:space="preserve"> </v>
      </c>
      <c r="F40" s="1" t="str">
        <f>IF(D40=" "," ",IF(E40&lt;E7," ",[1]Aug08!$M$61-F7))</f>
        <v xml:space="preserve"> </v>
      </c>
      <c r="G40" s="1" t="str">
        <f>IF(D40=" "," ",[1]Aug08!$O$61+[1]Aug08!$T$61)</f>
        <v xml:space="preserve"> </v>
      </c>
      <c r="H40" s="454" t="str">
        <f>IF(D40=" "," ",[1]Aug08!$O$61)</f>
        <v xml:space="preserve"> </v>
      </c>
      <c r="I40" s="454"/>
      <c r="J40" s="463"/>
      <c r="K40" s="4" t="str">
        <f>IF([1]Aug08!$G$61="SSP",[1]Aug08!$H$61," ")</f>
        <v xml:space="preserve"> </v>
      </c>
      <c r="L40" s="4" t="str">
        <f>IF([1]Aug08!$G$61="SMP",[1]Aug08!$H$61," ")</f>
        <v xml:space="preserve"> </v>
      </c>
      <c r="M40" s="459" t="str">
        <f>IF([1]Aug08!$G$61="SPP",[1]Aug08!$H$61," ")</f>
        <v xml:space="preserve"> </v>
      </c>
      <c r="N40" s="459"/>
      <c r="O40" s="4" t="str">
        <f>IF([1]Aug08!$G$61="SAP",[1]Aug08!$H$61," ")</f>
        <v xml:space="preserve"> </v>
      </c>
      <c r="P40" s="463"/>
      <c r="Q40" s="1" t="str">
        <f>IF([1]Aug08!$P$61=0," ",[1]Aug08!$P$61)</f>
        <v xml:space="preserve"> </v>
      </c>
      <c r="R40" s="463"/>
      <c r="S40" s="1" t="str">
        <f>IF([1]Aug08!$M$61&gt;0,[1]Aug08!$M$61," ")</f>
        <v xml:space="preserve"> </v>
      </c>
      <c r="T40" s="1" t="str">
        <f>IF(S40=" "," ",IF([1]Employee!$O$154="W1"," ",IF([1]Employee!$O$154="M1"," ",IF([1]Aug08!$V$61&gt;0,[1]Aug08!$V$61," "))))</f>
        <v xml:space="preserve"> </v>
      </c>
      <c r="U40" s="459" t="str">
        <f>IF(T40=" "," ",IF([1]Employee!$O$154="W1",[1]Aug08!$AK$61,[1]Aug08!$AE$61))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",IF([1]Employee!$O$154="W1"," ",[1]Aug08!$W$61-[1]Aug08!$W$46))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",IF([1]Aug08!$C$61=" "," ",[1]Aug08!$C$61))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IF([1]Employee!$D$158=" "," ",IF([1]Employee!$D$158="w"," ",IF([1]Aug08!$M$76=" "," ",IF([1]Aug08!$M$76&gt;(D8-0.01),D8," "))))</f>
        <v xml:space="preserve"> </v>
      </c>
      <c r="E41" s="62" t="str">
        <f>IF(D41=" "," ",IF([1]Aug08!$M$76&gt;=F8,E8,[1]Aug08!$M$76-D8))</f>
        <v xml:space="preserve"> </v>
      </c>
      <c r="F41" s="62" t="str">
        <f>IF(D41=" "," ",IF(E41&lt;E8," ",[1]Aug08!$M$76-F8))</f>
        <v xml:space="preserve"> </v>
      </c>
      <c r="G41" s="62" t="str">
        <f>IF(D41=" "," ",[1]Aug08!$O$76+[1]Aug08!$T$76)</f>
        <v xml:space="preserve"> </v>
      </c>
      <c r="H41" s="453" t="str">
        <f>IF(D41=" "," ",[1]Aug08!$O$76)</f>
        <v xml:space="preserve"> </v>
      </c>
      <c r="I41" s="453"/>
      <c r="J41" s="463"/>
      <c r="K41" s="62" t="str">
        <f>IF([1]Aug08!$G$76="SSP",[1]Aug08!$H$76," ")</f>
        <v xml:space="preserve"> </v>
      </c>
      <c r="L41" s="62" t="str">
        <f>IF([1]Aug08!$G$76="SMP",[1]Aug08!$H$76," ")</f>
        <v xml:space="preserve"> </v>
      </c>
      <c r="M41" s="453" t="str">
        <f>IF([1]Aug08!$G$76="SPP",[1]Aug08!$H$76," ")</f>
        <v xml:space="preserve"> </v>
      </c>
      <c r="N41" s="453"/>
      <c r="O41" s="62" t="str">
        <f>IF([1]Aug08!$G$76="SAP",[1]Aug08!$H$76," ")</f>
        <v xml:space="preserve"> </v>
      </c>
      <c r="P41" s="463"/>
      <c r="Q41" s="62" t="str">
        <f>IF([1]Aug08!$P$76=0," ",[1]Aug08!$P$76)</f>
        <v xml:space="preserve"> </v>
      </c>
      <c r="R41" s="463"/>
      <c r="S41" s="62" t="str">
        <f>IF([1]Aug08!$M$76&gt;0,[1]Aug08!$M$76," ")</f>
        <v xml:space="preserve"> </v>
      </c>
      <c r="T41" s="62" t="str">
        <f>IF(S41=" "," ",IF([1]Employee!$O$154="W1"," ",IF([1]Employee!$O$154="M1"," ",IF([1]Aug08!$V$76&gt;0,[1]Aug08!$V$76," "))))</f>
        <v xml:space="preserve"> </v>
      </c>
      <c r="U41" s="453" t="str">
        <f>IF(T41=" "," ",IF([1]Employee!$O$154="M1",[1]Aug08!$AK$76,[1]Aug08!$AE$76))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",IF([1]Employee!$O$154="M1"," ",[1]Aug08!$W$76-[1]Jul08!$W$76))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",IF([1]Aug08!$C$76=" "," ",[1]Aug08!$C$76))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IF([1]Employee!$D$158=" "," ",IF([1]Employee!$D$158="m"," ",IF([1]Sep08!$M$16=" "," ",IF([1]Sep08!$M$16&gt;(D7-0.01),D7," "))))</f>
        <v xml:space="preserve"> </v>
      </c>
      <c r="E42" s="1" t="str">
        <f>IF(D42=" "," ",IF([1]Sep08!$M$16&gt;=F7,E7,[1]Sep08!$M$16-D7))</f>
        <v xml:space="preserve"> </v>
      </c>
      <c r="F42" s="1" t="str">
        <f>IF(D42=" "," ",IF(E42&lt;E7," ",[1]Sep08!$M$16-F7))</f>
        <v xml:space="preserve"> </v>
      </c>
      <c r="G42" s="1" t="str">
        <f>IF(D42=" "," ",[1]Sep08!$O$16+[1]Sep08!$T$16)</f>
        <v xml:space="preserve"> </v>
      </c>
      <c r="H42" s="459" t="str">
        <f>IF(D42=" "," ",[1]Sep08!$O$16)</f>
        <v xml:space="preserve"> </v>
      </c>
      <c r="I42" s="459"/>
      <c r="J42" s="463"/>
      <c r="K42" s="1" t="str">
        <f>IF([1]Sep08!$G$16="SSP",[1]Sep08!$H$16," ")</f>
        <v xml:space="preserve"> </v>
      </c>
      <c r="L42" s="1" t="str">
        <f>IF([1]Sep08!$G$16="SMP",[1]Sep08!$H$16," ")</f>
        <v xml:space="preserve"> </v>
      </c>
      <c r="M42" s="710" t="str">
        <f>IF([1]Sep08!$G$16="SPP",[1]Sep08!$H$16," ")</f>
        <v xml:space="preserve"> </v>
      </c>
      <c r="N42" s="710"/>
      <c r="O42" s="1" t="str">
        <f>IF([1]Sep08!$G$16="SAP",[1]Sep08!$H$16," ")</f>
        <v xml:space="preserve"> </v>
      </c>
      <c r="P42" s="463"/>
      <c r="Q42" s="1" t="str">
        <f>IF([1]Sep08!$P$16=0," ",[1]Sep08!$P$16)</f>
        <v xml:space="preserve"> </v>
      </c>
      <c r="R42" s="463"/>
      <c r="S42" s="1" t="str">
        <f>IF([1]Sep08!$M$16&gt;0,[1]Sep08!$M$16," ")</f>
        <v xml:space="preserve"> </v>
      </c>
      <c r="T42" s="1" t="str">
        <f>IF(S42=" "," ",IF([1]Employee!$O$154="W1"," ",IF([1]Employee!$O$154="M1"," ",IF([1]Sep08!$V$16&gt;0,[1]Sep08!$V$16," "))))</f>
        <v xml:space="preserve"> </v>
      </c>
      <c r="U42" s="459" t="str">
        <f>IF(T42=" "," ",IF([1]Employee!$O$154="W1",[1]Sep08!$AK$16,[1]Sep08!$AE$16))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",IF([1]Employee!$O$154="W1"," ",[1]Sep08!$W$16-[1]Aug08!$W$61))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",IF([1]Sep08!$C$16=" "," ",[1]Sep08!$C$16))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IF([1]Employee!$D$158=" "," ",IF([1]Employee!$D$158="m"," ",IF([1]Sep08!$M$31=" "," ",IF([1]Sep08!$M$31&gt;(D7-0.01),D7," "))))</f>
        <v xml:space="preserve"> </v>
      </c>
      <c r="E43" s="1" t="str">
        <f>IF(D43=" "," ",IF([1]Sep08!$M$31&gt;=F7,E7,[1]Sep08!$M$31-D7))</f>
        <v xml:space="preserve"> </v>
      </c>
      <c r="F43" s="1" t="str">
        <f>IF(D43=" "," ",IF(E43&lt;E7," ",[1]Sep08!$M$31-F7))</f>
        <v xml:space="preserve"> </v>
      </c>
      <c r="G43" s="1" t="str">
        <f>IF(D43=" "," ",[1]Sep08!$O$31+[1]Sep08!$T$31)</f>
        <v xml:space="preserve"> </v>
      </c>
      <c r="H43" s="454" t="str">
        <f>IF(D43=" "," ",[1]Sep08!$O$31)</f>
        <v xml:space="preserve"> </v>
      </c>
      <c r="I43" s="454"/>
      <c r="J43" s="463"/>
      <c r="K43" s="4" t="str">
        <f>IF([1]Sep08!$G$31="SSP",[1]Sep08!$H$31," ")</f>
        <v xml:space="preserve"> </v>
      </c>
      <c r="L43" s="4" t="str">
        <f>IF([1]Sep08!$G$31="SMP",[1]Sep08!$H$31," ")</f>
        <v xml:space="preserve"> </v>
      </c>
      <c r="M43" s="459" t="str">
        <f>IF([1]Sep08!$G$31="SPP",[1]Sep08!$H$31," ")</f>
        <v xml:space="preserve"> </v>
      </c>
      <c r="N43" s="459"/>
      <c r="O43" s="4" t="str">
        <f>IF([1]Sep08!$G$31="SAP",[1]Sep08!$H$31," ")</f>
        <v xml:space="preserve"> </v>
      </c>
      <c r="P43" s="463"/>
      <c r="Q43" s="1" t="str">
        <f>IF([1]Sep08!$P$31=0," ",[1]Sep08!$P$31)</f>
        <v xml:space="preserve"> </v>
      </c>
      <c r="R43" s="463"/>
      <c r="S43" s="1" t="str">
        <f>IF([1]Sep08!$M$31&gt;0,[1]Sep08!$M$31," ")</f>
        <v xml:space="preserve"> </v>
      </c>
      <c r="T43" s="1" t="str">
        <f>IF(S43=" "," ",IF([1]Employee!$O$154="W1"," ",IF([1]Employee!$O$154="M1"," ",IF([1]Sep08!$V$31&gt;0,[1]Sep08!$V$31," "))))</f>
        <v xml:space="preserve"> </v>
      </c>
      <c r="U43" s="459" t="str">
        <f>IF(T43=" "," ",IF([1]Employee!$O$154="W1",[1]Sep08!$AK$31,[1]Sep08!$AE$31))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",IF([1]Employee!$O$154="W1"," ",[1]Sep08!$W$31-[1]Sep08!$W$16))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",IF([1]Sep08!$C$31=" "," ",[1]Sep08!$C$31))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IF([1]Employee!$D$158=" "," ",IF([1]Employee!$D$158="m"," ",IF([1]Sep08!$M$46=" "," ",IF([1]Sep08!$M$46&gt;(D7-0.01),D7," "))))</f>
        <v xml:space="preserve"> </v>
      </c>
      <c r="E44" s="1" t="str">
        <f>IF(D44=" "," ",IF([1]Sep08!$M$46&gt;=F7,E7,[1]Sep08!$M$46-D7))</f>
        <v xml:space="preserve"> </v>
      </c>
      <c r="F44" s="1" t="str">
        <f>IF(D44=" "," ",IF(E44&lt;E7," ",[1]Sep08!$M$46-F7))</f>
        <v xml:space="preserve"> </v>
      </c>
      <c r="G44" s="1" t="str">
        <f>IF(D44=" "," ",[1]Sep08!$O$46+[1]Sep08!$T$46)</f>
        <v xml:space="preserve"> </v>
      </c>
      <c r="H44" s="454" t="str">
        <f>IF(D44=" "," ",[1]Sep08!$O$46)</f>
        <v xml:space="preserve"> </v>
      </c>
      <c r="I44" s="454"/>
      <c r="J44" s="463"/>
      <c r="K44" s="4" t="str">
        <f>IF([1]Sep08!$G$46="SSP",[1]Sep08!$H$46," ")</f>
        <v xml:space="preserve"> </v>
      </c>
      <c r="L44" s="4" t="str">
        <f>IF([1]Sep08!$G$46="SMP",[1]Sep08!$H$46," ")</f>
        <v xml:space="preserve"> </v>
      </c>
      <c r="M44" s="459" t="str">
        <f>IF([1]Sep08!$G$46="SPP",[1]Sep08!$H$46," ")</f>
        <v xml:space="preserve"> </v>
      </c>
      <c r="N44" s="459"/>
      <c r="O44" s="4" t="str">
        <f>IF([1]Sep08!$G$46="SAP",[1]Sep08!$H$46," ")</f>
        <v xml:space="preserve"> </v>
      </c>
      <c r="P44" s="463"/>
      <c r="Q44" s="1" t="str">
        <f>IF([1]Sep08!$P$46=0," ",[1]Sep08!$P$46)</f>
        <v xml:space="preserve"> </v>
      </c>
      <c r="R44" s="463"/>
      <c r="S44" s="1" t="str">
        <f>IF([1]Sep08!$M$46&gt;0,[1]Sep08!$M$46," ")</f>
        <v xml:space="preserve"> </v>
      </c>
      <c r="T44" s="1" t="str">
        <f>IF(S44=" "," ",IF([1]Employee!$O$154="W1"," ",IF([1]Employee!$O$154="M1"," ",IF([1]Sep08!$V$46&gt;0,[1]Sep08!$V$46," "))))</f>
        <v xml:space="preserve"> </v>
      </c>
      <c r="U44" s="459" t="str">
        <f>IF(T44=" "," ",IF([1]Employee!$O$154="W1",[1]Sep08!$AK$46,[1]Sep08!$AE$46))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",IF([1]Employee!$O$154="W1"," ",[1]Sep08!$W$46-[1]Sep08!$W$31))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",IF([1]Sep08!$C$46=" "," ",[1]Sep08!$C$46))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IF([1]Employee!$D$158=" "," ",IF([1]Employee!$D$158="m"," ",IF([1]Sep08!$M$61=" "," ",IF([1]Sep08!$M$61&gt;(D7-0.01),D7," "))))</f>
        <v xml:space="preserve"> </v>
      </c>
      <c r="E45" s="1" t="str">
        <f>IF(D45=" "," ",IF([1]Sep08!$M$61&gt;=F7,E7,[1]Sep08!$M$61-D7))</f>
        <v xml:space="preserve"> </v>
      </c>
      <c r="F45" s="1" t="str">
        <f>IF(D45=" "," ",IF(E45&lt;E7," ",[1]Sep08!$M$61-F7))</f>
        <v xml:space="preserve"> </v>
      </c>
      <c r="G45" s="1" t="str">
        <f>IF(D45=" "," ",[1]Sep08!$O$61+[1]Sep08!$T$61)</f>
        <v xml:space="preserve"> </v>
      </c>
      <c r="H45" s="454" t="str">
        <f>IF(D45=" "," ",[1]Sep08!$O$61)</f>
        <v xml:space="preserve"> </v>
      </c>
      <c r="I45" s="454"/>
      <c r="J45" s="463"/>
      <c r="K45" s="4" t="str">
        <f>IF([1]Sep08!$G$61="SSP",[1]Sep08!$H$61," ")</f>
        <v xml:space="preserve"> </v>
      </c>
      <c r="L45" s="4" t="str">
        <f>IF([1]Sep08!$G$61="SMP",[1]Sep08!$H$61," ")</f>
        <v xml:space="preserve"> </v>
      </c>
      <c r="M45" s="459" t="str">
        <f>IF([1]Sep08!$G$61="SPP",[1]Sep08!$H$61," ")</f>
        <v xml:space="preserve"> </v>
      </c>
      <c r="N45" s="459"/>
      <c r="O45" s="4" t="str">
        <f>IF([1]Sep08!$G$61="SAP",[1]Sep08!$H$61," ")</f>
        <v xml:space="preserve"> </v>
      </c>
      <c r="P45" s="463"/>
      <c r="Q45" s="1" t="str">
        <f>IF([1]Sep08!$P$61=0," ",[1]Sep08!$P$61)</f>
        <v xml:space="preserve"> </v>
      </c>
      <c r="R45" s="463"/>
      <c r="S45" s="1" t="str">
        <f>IF([1]Sep08!$M$61&gt;0,[1]Sep08!$M$61," ")</f>
        <v xml:space="preserve"> </v>
      </c>
      <c r="T45" s="1" t="str">
        <f>IF(S45=" "," ",IF([1]Employee!$O$154="W1"," ",IF([1]Employee!$O$154="M1"," ",IF([1]Sep08!$V$61&gt;0,[1]Sep08!$V$61," "))))</f>
        <v xml:space="preserve"> </v>
      </c>
      <c r="U45" s="459" t="str">
        <f>IF(T45=" "," ",IF([1]Employee!$O$154="W1",[1]Sep08!$AK$61,[1]Sep08!$AE$61))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",IF([1]Employee!$O$154="W1"," ",[1]Sep08!$W$61-[1]Sep08!$W$46))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",IF([1]Sep08!$C$61=" "," ",[1]Sep08!$C$61))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IF([1]Employee!$D$158=" "," ",IF([1]Employee!$D$158="m"," ",IF([1]Sep08!$M$76=" "," ",IF([1]Sep08!$M$76&gt;(D7-0.01),D7," "))))</f>
        <v xml:space="preserve"> </v>
      </c>
      <c r="E46" s="1" t="str">
        <f>IF(D46=" "," ",IF([1]Sep08!$M$76&gt;=F7,E7,[1]Sep08!$M$76-D7))</f>
        <v xml:space="preserve"> </v>
      </c>
      <c r="F46" s="1" t="str">
        <f>IF(D46=" "," ",IF(E46&lt;E7," ",[1]Sep08!$M$76-F7))</f>
        <v xml:space="preserve"> </v>
      </c>
      <c r="G46" s="1" t="str">
        <f>IF(D46=" "," ",[1]Sep08!$O$76+[1]Sep08!$T$76)</f>
        <v xml:space="preserve"> </v>
      </c>
      <c r="H46" s="454" t="str">
        <f>IF(D46=" "," ",[1]Sep08!$O$76)</f>
        <v xml:space="preserve"> </v>
      </c>
      <c r="I46" s="454"/>
      <c r="J46" s="463"/>
      <c r="K46" s="4" t="str">
        <f>IF([1]Sep08!$G$76="SSP",[1]Sep08!$H$76," ")</f>
        <v xml:space="preserve"> </v>
      </c>
      <c r="L46" s="4" t="str">
        <f>IF([1]Sep08!$G$76="SMP",[1]Sep08!$H$76," ")</f>
        <v xml:space="preserve"> </v>
      </c>
      <c r="M46" s="459" t="str">
        <f>IF([1]Sep08!$G$76="SPP",[1]Sep08!$H$76," ")</f>
        <v xml:space="preserve"> </v>
      </c>
      <c r="N46" s="459"/>
      <c r="O46" s="4" t="str">
        <f>IF([1]Sep08!$G$76="SAP",[1]Sep08!$H$76," ")</f>
        <v xml:space="preserve"> </v>
      </c>
      <c r="P46" s="463"/>
      <c r="Q46" s="1" t="str">
        <f>IF([1]Sep08!$P$76=0," ",[1]Sep08!$P$76)</f>
        <v xml:space="preserve"> </v>
      </c>
      <c r="R46" s="463"/>
      <c r="S46" s="1" t="str">
        <f>IF([1]Sep08!$M$76&gt;0,[1]Sep08!$M$76," ")</f>
        <v xml:space="preserve"> </v>
      </c>
      <c r="T46" s="1" t="str">
        <f>IF(S46=" "," ",IF([1]Employee!$O$154="W1"," ",IF([1]Employee!$O$154="M1"," ",IF([1]Sep08!$V$76&gt;0,[1]Sep08!$V$76," "))))</f>
        <v xml:space="preserve"> </v>
      </c>
      <c r="U46" s="459" t="str">
        <f>IF(T46=" "," ",IF([1]Employee!$O$154="W1",[1]Sep08!$AK$76,[1]Sep08!$AE$76))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",IF([1]Employee!$O$154="W1"," ",[1]Sep08!$W$76-[1]Sep08!$W$61))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",IF([1]Sep08!$C$76=" "," ",[1]Sep08!$C$76))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IF([1]Employee!$D$158=" "," ",IF([1]Employee!$D$158="w"," ",IF([1]Sep08!$M$91=" "," ",IF([1]Sep08!$M$91&gt;(D8-0.01),D8," "))))</f>
        <v xml:space="preserve"> </v>
      </c>
      <c r="E47" s="62" t="str">
        <f>IF(D47=" "," ",IF([1]Sep08!$M$91&gt;=F8,E8,[1]Sep08!$M$91-D8))</f>
        <v xml:space="preserve"> </v>
      </c>
      <c r="F47" s="62" t="str">
        <f>IF(D47=" "," ",IF(E47&lt;E8," ",[1]Sep08!$M$91-F8))</f>
        <v xml:space="preserve"> </v>
      </c>
      <c r="G47" s="62" t="str">
        <f>IF(D47=" "," ",[1]Sep08!$O$91+[1]Sep08!$T$91)</f>
        <v xml:space="preserve"> </v>
      </c>
      <c r="H47" s="453" t="str">
        <f>IF(D47=" "," ",[1]Sep08!$O$91)</f>
        <v xml:space="preserve"> </v>
      </c>
      <c r="I47" s="453"/>
      <c r="J47" s="463"/>
      <c r="K47" s="62" t="str">
        <f>IF([1]Sep08!$G$91="SSP",[1]Sep08!$H$91," ")</f>
        <v xml:space="preserve"> </v>
      </c>
      <c r="L47" s="62" t="str">
        <f>IF([1]Sep08!$G$91="SMP",[1]Sep08!$H$91," ")</f>
        <v xml:space="preserve"> </v>
      </c>
      <c r="M47" s="453" t="str">
        <f>IF([1]Sep08!$G$91="SPP",[1]Sep08!$H$91," ")</f>
        <v xml:space="preserve"> </v>
      </c>
      <c r="N47" s="453"/>
      <c r="O47" s="62" t="str">
        <f>IF([1]Sep08!$G$91="SAP",[1]Sep08!$H$91," ")</f>
        <v xml:space="preserve"> </v>
      </c>
      <c r="P47" s="463"/>
      <c r="Q47" s="62" t="str">
        <f>IF([1]Sep08!$P$91=0," ",[1]Sep08!$P$91)</f>
        <v xml:space="preserve"> </v>
      </c>
      <c r="R47" s="463"/>
      <c r="S47" s="62" t="str">
        <f>IF([1]Sep08!$M$91&gt;0,[1]Sep08!$M$91," ")</f>
        <v xml:space="preserve"> </v>
      </c>
      <c r="T47" s="62" t="str">
        <f>IF(S47=" "," ",IF([1]Employee!$O$154="W1"," ",IF([1]Employee!$O$154="M1"," ",IF([1]Sep08!$V$91&gt;0,[1]Sep08!$V$91," "))))</f>
        <v xml:space="preserve"> </v>
      </c>
      <c r="U47" s="453" t="str">
        <f>IF(T47=" "," ",IF([1]Employee!$O$154="M1",[1]Sep08!$AK$91,[1]Sep08!$AE$91))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",IF([1]Employee!$O$154="M1"," ",[1]Sep08!$W$91-[1]Aug08!$W$76))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",IF([1]Sep08!$C$91=" "," ",[1]Sep08!$C$91))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IF([1]Employee!$D$158=" "," ",IF([1]Employee!$D$158="m"," ",IF([1]Oct08!$M$16=" "," ",IF([1]Oct08!$M$16&gt;(D7-0.01),D7," "))))</f>
        <v xml:space="preserve"> </v>
      </c>
      <c r="E48" s="1" t="str">
        <f>IF(D48=" "," ",IF([1]Oct08!$M$16&gt;=F7,E7,[1]Oct08!$M$16-D7))</f>
        <v xml:space="preserve"> </v>
      </c>
      <c r="F48" s="1" t="str">
        <f>IF(D48=" "," ",IF(E48&lt;E7," ",[1]Oct08!$M$16-F7))</f>
        <v xml:space="preserve"> </v>
      </c>
      <c r="G48" s="1" t="str">
        <f>IF(D48=" "," ",[1]Oct08!$O$16+[1]Oct08!$T$16)</f>
        <v xml:space="preserve"> </v>
      </c>
      <c r="H48" s="482" t="str">
        <f>IF(D48=" "," ",[1]Oct08!$O$16)</f>
        <v xml:space="preserve"> </v>
      </c>
      <c r="I48" s="482"/>
      <c r="J48" s="463"/>
      <c r="K48" s="4" t="str">
        <f>IF([1]Oct08!$G$16="SSP",[1]Oct08!$H$16," ")</f>
        <v xml:space="preserve"> </v>
      </c>
      <c r="L48" s="4" t="str">
        <f>IF([1]Oct08!$G$16="SMP",[1]Oct08!$H$16," ")</f>
        <v xml:space="preserve"> </v>
      </c>
      <c r="M48" s="710" t="str">
        <f>IF([1]Oct08!$G$16="SPP",[1]Oct08!$H$16," ")</f>
        <v xml:space="preserve"> </v>
      </c>
      <c r="N48" s="710"/>
      <c r="O48" s="4" t="str">
        <f>IF([1]Oct08!$G$16="SAP",[1]Oct08!$H$16," ")</f>
        <v xml:space="preserve"> </v>
      </c>
      <c r="P48" s="463"/>
      <c r="Q48" s="1" t="str">
        <f>IF([1]Oct08!$P$16=0," ",[1]Oct08!$P$16)</f>
        <v xml:space="preserve"> </v>
      </c>
      <c r="R48" s="463"/>
      <c r="S48" s="1" t="str">
        <f>IF([1]Oct08!$M$16&gt;0,[1]Oct08!$M$16," ")</f>
        <v xml:space="preserve"> </v>
      </c>
      <c r="T48" s="1" t="str">
        <f>IF(S48=" "," ",IF([1]Employee!$O$154="W1"," ",IF([1]Employee!$O$154="M1"," ",IF([1]Oct08!$V$16&gt;0,[1]Oct08!$V$16," "))))</f>
        <v xml:space="preserve"> </v>
      </c>
      <c r="U48" s="482" t="str">
        <f>IF(T48=" "," ",IF([1]Employee!$O$154="W1",[1]Oct08!$AK$16,[1]Oct08!$AE$16))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",IF([1]Employee!$O$154="W1"," ",[1]Oct08!$W$16-[1]Sep08!$W$76))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",IF([1]Oct08!$C$16=" "," ",[1]Oct08!$C$16))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IF([1]Employee!$D$158=" "," ",IF([1]Employee!$D$158="m"," ",IF([1]Oct08!$M$31=" "," ",IF([1]Oct08!$M$31&gt;(D7-0.01),D7," "))))</f>
        <v xml:space="preserve"> </v>
      </c>
      <c r="E49" s="1" t="str">
        <f>IF(D49=" "," ",IF([1]Oct08!$M$31&gt;=F7,E7,[1]Oct08!$M$31-D7))</f>
        <v xml:space="preserve"> </v>
      </c>
      <c r="F49" s="1" t="str">
        <f>IF(D49=" "," ",IF(E49&lt;E7," ",[1]Oct08!$M$31-F7))</f>
        <v xml:space="preserve"> </v>
      </c>
      <c r="G49" s="1" t="str">
        <f>IF(D49=" "," ",[1]Oct08!$O$31+[1]Oct08!$T$31)</f>
        <v xml:space="preserve"> </v>
      </c>
      <c r="H49" s="454" t="str">
        <f>IF(D49=" "," ",[1]Oct08!$O$31)</f>
        <v xml:space="preserve"> </v>
      </c>
      <c r="I49" s="454"/>
      <c r="J49" s="463"/>
      <c r="K49" s="4" t="str">
        <f>IF([1]Oct08!$G$31="SSP",[1]Oct08!$H$31," ")</f>
        <v xml:space="preserve"> </v>
      </c>
      <c r="L49" s="4" t="str">
        <f>IF([1]Oct08!$G$31="SMP",[1]Oct08!$H$31," ")</f>
        <v xml:space="preserve"> </v>
      </c>
      <c r="M49" s="459" t="str">
        <f>IF([1]Oct08!$G$31="SPP",[1]Oct08!$H$31," ")</f>
        <v xml:space="preserve"> </v>
      </c>
      <c r="N49" s="459"/>
      <c r="O49" s="4" t="str">
        <f>IF([1]Oct08!$G$31="SAP",[1]Oct08!$H$31," ")</f>
        <v xml:space="preserve"> </v>
      </c>
      <c r="P49" s="463"/>
      <c r="Q49" s="1" t="str">
        <f>IF([1]Oct08!$P$31=0," ",[1]Oct08!$P$31)</f>
        <v xml:space="preserve"> </v>
      </c>
      <c r="R49" s="463"/>
      <c r="S49" s="1" t="str">
        <f>IF([1]Oct08!$M$31&gt;0,[1]Oct08!$M$31," ")</f>
        <v xml:space="preserve"> </v>
      </c>
      <c r="T49" s="1" t="str">
        <f>IF(S49=" "," ",IF([1]Employee!$O$154="W1"," ",IF([1]Employee!$O$154="M1"," ",IF([1]Oct08!$V$31&gt;0,[1]Oct08!$V$31," "))))</f>
        <v xml:space="preserve"> </v>
      </c>
      <c r="U49" s="459" t="str">
        <f>IF(T49=" "," ",IF([1]Employee!$O$154="W1",[1]Oct08!$AK$31,[1]Oct08!$AE$31))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",IF([1]Employee!$O$154="W1"," ",[1]Oct08!$W$31-[1]Oct08!$W$16))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",IF([1]Oct08!$C$31=" "," ",[1]Oct08!$C$31))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IF([1]Employee!$D$158=" "," ",IF([1]Employee!$D$158="m"," ",IF([1]Oct08!$M$46=" "," ",IF([1]Oct08!$M$46&gt;(D7-0.01),D7," "))))</f>
        <v xml:space="preserve"> </v>
      </c>
      <c r="E50" s="1" t="str">
        <f>IF(D50=" "," ",IF([1]Oct08!$M$46&gt;=F7,E7,[1]Oct08!$M$46-D7))</f>
        <v xml:space="preserve"> </v>
      </c>
      <c r="F50" s="1" t="str">
        <f>IF(D50=" "," ",IF(E50&lt;E7," ",[1]Oct08!$M$46-F7))</f>
        <v xml:space="preserve"> </v>
      </c>
      <c r="G50" s="1" t="str">
        <f>IF(D50=" "," ",[1]Oct08!$O$46+[1]Oct08!$T$46)</f>
        <v xml:space="preserve"> </v>
      </c>
      <c r="H50" s="454" t="str">
        <f>IF(D50=" "," ",[1]Oct08!$O$46)</f>
        <v xml:space="preserve"> </v>
      </c>
      <c r="I50" s="454"/>
      <c r="J50" s="463"/>
      <c r="K50" s="4" t="str">
        <f>IF([1]Oct08!$G$46="SSP",[1]Oct08!$H$46," ")</f>
        <v xml:space="preserve"> </v>
      </c>
      <c r="L50" s="4" t="str">
        <f>IF([1]Oct08!$G$46="SMP",[1]Oct08!$H$46," ")</f>
        <v xml:space="preserve"> </v>
      </c>
      <c r="M50" s="459" t="str">
        <f>IF([1]Oct08!$G$46="SPP",[1]Oct08!$H$46," ")</f>
        <v xml:space="preserve"> </v>
      </c>
      <c r="N50" s="459"/>
      <c r="O50" s="4" t="str">
        <f>IF([1]Oct08!$G$46="SAP",[1]Oct08!$H$46," ")</f>
        <v xml:space="preserve"> </v>
      </c>
      <c r="P50" s="463"/>
      <c r="Q50" s="1" t="str">
        <f>IF([1]Oct08!$P$46=0," ",[1]Oct08!$P$46)</f>
        <v xml:space="preserve"> </v>
      </c>
      <c r="R50" s="463"/>
      <c r="S50" s="1" t="str">
        <f>IF([1]Oct08!$M$46&gt;0,[1]Oct08!$M$46," ")</f>
        <v xml:space="preserve"> </v>
      </c>
      <c r="T50" s="1" t="str">
        <f>IF(S50=" "," ",IF([1]Employee!$O$154="W1"," ",IF([1]Employee!$O$154="M1"," ",IF([1]Oct08!$V$46&gt;0,[1]Oct08!$V$46," "))))</f>
        <v xml:space="preserve"> </v>
      </c>
      <c r="U50" s="459" t="str">
        <f>IF(T50=" "," ",IF([1]Employee!$O$154="W1",[1]Oct08!$AK$46,[1]Oct08!$AE$46))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",IF([1]Employee!$O$154="W1"," ",[1]Oct08!$W$46-[1]Oct08!$W$31))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",IF([1]Oct08!$C$46=" "," ",[1]Oct08!$C$46))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IF([1]Employee!$D$158=" "," ",IF([1]Employee!$D$158="m"," ",IF([1]Oct08!$M$61=" "," ",IF([1]Oct08!$M$61&gt;(D7-0.01),D7," "))))</f>
        <v xml:space="preserve"> </v>
      </c>
      <c r="E51" s="1" t="str">
        <f>IF(D51=" "," ",IF([1]Oct08!$M$61&gt;=F7,E7,[1]Oct08!$M$61-D7))</f>
        <v xml:space="preserve"> </v>
      </c>
      <c r="F51" s="1" t="str">
        <f>IF(D51=" "," ",IF(E51&lt;E7," ",[1]Oct08!$M$61-F7))</f>
        <v xml:space="preserve"> </v>
      </c>
      <c r="G51" s="1" t="str">
        <f>IF(D51=" "," ",[1]Oct08!$O$61+[1]Oct08!$T$61)</f>
        <v xml:space="preserve"> </v>
      </c>
      <c r="H51" s="454" t="str">
        <f>IF(D51=" "," ",[1]Oct08!$O$61)</f>
        <v xml:space="preserve"> </v>
      </c>
      <c r="I51" s="454"/>
      <c r="J51" s="463"/>
      <c r="K51" s="4" t="str">
        <f>IF([1]Oct08!$G$61="SSP",[1]Oct08!$H$61," ")</f>
        <v xml:space="preserve"> </v>
      </c>
      <c r="L51" s="4" t="str">
        <f>IF([1]Oct08!$G$61="SMP",[1]Oct08!$H$61," ")</f>
        <v xml:space="preserve"> </v>
      </c>
      <c r="M51" s="459" t="str">
        <f>IF([1]Oct08!$G$61="SPP",[1]Oct08!$H$61," ")</f>
        <v xml:space="preserve"> </v>
      </c>
      <c r="N51" s="459"/>
      <c r="O51" s="4" t="str">
        <f>IF([1]Oct08!$G$61="SAP",[1]Oct08!$H$61," ")</f>
        <v xml:space="preserve"> </v>
      </c>
      <c r="P51" s="463"/>
      <c r="Q51" s="1" t="str">
        <f>IF([1]Oct08!$P$61=0," ",[1]Oct08!$P$61)</f>
        <v xml:space="preserve"> </v>
      </c>
      <c r="R51" s="463"/>
      <c r="S51" s="1" t="str">
        <f>IF([1]Oct08!$M$61&gt;0,[1]Oct08!$M$61," ")</f>
        <v xml:space="preserve"> </v>
      </c>
      <c r="T51" s="1" t="str">
        <f>IF(S51=" "," ",IF([1]Employee!$O$154="W1"," ",IF([1]Employee!$O$154="M1"," ",IF([1]Oct08!$V$61&gt;0,[1]Oct08!$V$61," "))))</f>
        <v xml:space="preserve"> </v>
      </c>
      <c r="U51" s="459" t="str">
        <f>IF(T51=" "," ",IF([1]Employee!$O$154="W1",[1]Oct08!$AK$61,[1]Oct08!$AE$61))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",IF([1]Employee!$O$154="W1"," ",[1]Oct08!$W$61-[1]Oct08!$W$46))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",IF([1]Oct08!$C$61=" "," ",[1]Oct08!$C$61))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IF([1]Employee!$D$158=" "," ",IF([1]Employee!$D$158="w"," ",IF([1]Oct08!$M$76=" "," ",IF([1]Oct08!$M$76&gt;(D8-0.01),D8," "))))</f>
        <v xml:space="preserve"> </v>
      </c>
      <c r="E52" s="62" t="str">
        <f>IF(D52=" "," ",IF([1]Oct08!$M$76&gt;=F8,E8,[1]Oct08!$M$76-D8))</f>
        <v xml:space="preserve"> </v>
      </c>
      <c r="F52" s="62" t="str">
        <f>IF(D52=" "," ",IF(E52&lt;E8," ",[1]Oct08!$M$76-F8))</f>
        <v xml:space="preserve"> </v>
      </c>
      <c r="G52" s="62" t="str">
        <f>IF(D52=" "," ",[1]Oct08!$O$76+[1]Oct08!$T$76)</f>
        <v xml:space="preserve"> </v>
      </c>
      <c r="H52" s="453" t="str">
        <f>IF(D52=" "," ",[1]Oct08!$O$76)</f>
        <v xml:space="preserve"> </v>
      </c>
      <c r="I52" s="453"/>
      <c r="J52" s="463"/>
      <c r="K52" s="62" t="str">
        <f>IF([1]Oct08!$G$76="SSP",[1]Oct08!$H$76," ")</f>
        <v xml:space="preserve"> </v>
      </c>
      <c r="L52" s="62" t="str">
        <f>IF([1]Oct08!$G$76="SMP",[1]Oct08!$H$76," ")</f>
        <v xml:space="preserve"> </v>
      </c>
      <c r="M52" s="453" t="str">
        <f>IF([1]Oct08!$G$76="SPP",[1]Oct08!$H$76," ")</f>
        <v xml:space="preserve"> </v>
      </c>
      <c r="N52" s="453"/>
      <c r="O52" s="62" t="str">
        <f>IF([1]Oct08!$G$76="SAP",[1]Oct08!$H$76," ")</f>
        <v xml:space="preserve"> </v>
      </c>
      <c r="P52" s="463"/>
      <c r="Q52" s="62" t="str">
        <f>IF([1]Oct08!$P$76=0," ",[1]Oct08!$P$76)</f>
        <v xml:space="preserve"> </v>
      </c>
      <c r="R52" s="463"/>
      <c r="S52" s="62" t="str">
        <f>IF([1]Oct08!$M$76&gt;0,[1]Oct08!$M$76," ")</f>
        <v xml:space="preserve"> </v>
      </c>
      <c r="T52" s="62" t="str">
        <f>IF(S52=" "," ",IF([1]Employee!$O$154="W1"," ",IF([1]Employee!$O$154="M1"," ",IF([1]Oct08!$V$76&gt;0,[1]Oct08!$V$76," "))))</f>
        <v xml:space="preserve"> </v>
      </c>
      <c r="U52" s="453" t="str">
        <f>IF(T52=" "," ",IF([1]Employee!$O$154="M1",[1]Oct08!$AK$76,[1]Oct08!$AE$76))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",IF([1]Employee!$O$154="M1"," ",[1]Oct08!$W$76-[1]Sep08!$W$91))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",IF([1]Oct08!$C$76=" "," ",[1]Oct08!$C$76))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IF([1]Employee!$D$158=" "," ",IF([1]Employee!$D$158="m"," ",IF([1]Nov08!$M$16=" "," ",IF([1]Nov08!$M$16&gt;(D7-0.01),D7," "))))</f>
        <v xml:space="preserve"> </v>
      </c>
      <c r="E53" s="1" t="str">
        <f>IF(D53=" "," ",IF([1]Nov08!$M$16&gt;=F7,E7,[1]Nov08!$M$16-D7))</f>
        <v xml:space="preserve"> </v>
      </c>
      <c r="F53" s="1" t="str">
        <f>IF(D53=" "," ",IF(E53&lt;E7," ",[1]Nov08!$M$16-F7))</f>
        <v xml:space="preserve"> </v>
      </c>
      <c r="G53" s="1" t="str">
        <f>IF(D53=" "," ",[1]Nov08!$O$16+[1]Nov08!$T$16)</f>
        <v xml:space="preserve"> </v>
      </c>
      <c r="H53" s="459" t="str">
        <f>IF(D53=" "," ",[1]Nov08!$O$16)</f>
        <v xml:space="preserve"> </v>
      </c>
      <c r="I53" s="459"/>
      <c r="J53" s="463"/>
      <c r="K53" s="1" t="str">
        <f>IF([1]Nov08!$G$16="SSP",[1]Nov08!$H$16," ")</f>
        <v xml:space="preserve"> </v>
      </c>
      <c r="L53" s="1" t="str">
        <f>IF([1]Nov08!$G$16="SMP",[1]Nov08!$H$16," ")</f>
        <v xml:space="preserve"> </v>
      </c>
      <c r="M53" s="710" t="str">
        <f>IF([1]Nov08!$G$16="SPP",[1]Nov08!$H$16," ")</f>
        <v xml:space="preserve"> </v>
      </c>
      <c r="N53" s="710"/>
      <c r="O53" s="1" t="str">
        <f>IF([1]Nov08!$G$16="SAP",[1]Nov08!$H$16," ")</f>
        <v xml:space="preserve"> </v>
      </c>
      <c r="P53" s="463"/>
      <c r="Q53" s="1" t="str">
        <f>IF([1]Nov08!$P$16=0," ",[1]Nov08!$P$16)</f>
        <v xml:space="preserve"> </v>
      </c>
      <c r="R53" s="463"/>
      <c r="S53" s="1" t="str">
        <f>IF([1]Nov08!$M$16&gt;0,[1]Nov08!$M$16," ")</f>
        <v xml:space="preserve"> </v>
      </c>
      <c r="T53" s="1" t="str">
        <f>IF(S53=" "," ",IF([1]Employee!$O$154="W1"," ",IF([1]Employee!$O$154="M1"," ",IF([1]Nov08!$V$16&gt;0,[1]Nov08!$V$16," "))))</f>
        <v xml:space="preserve"> </v>
      </c>
      <c r="U53" s="459" t="str">
        <f>IF(T53=" "," ",IF([1]Employee!$O$154="W1",[1]Nov08!$AK$16,[1]Nov08!$AE$16))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",IF([1]Employee!$O$154="W1"," ",[1]Nov08!$W$16-[1]Oct08!$W$61))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",IF([1]Nov08!$C$16=" "," ",[1]Nov08!$C$16))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IF([1]Employee!$D$158=" "," ",IF([1]Employee!$D$158="m"," ",IF([1]Nov08!$M$31=" "," ",IF([1]Nov08!$M$31&gt;(D7-0.01),D7," "))))</f>
        <v xml:space="preserve"> </v>
      </c>
      <c r="E54" s="1" t="str">
        <f>IF(D54=" "," ",IF([1]Nov08!$M$31&gt;=F7,E7,[1]Nov08!$M$31-D7))</f>
        <v xml:space="preserve"> </v>
      </c>
      <c r="F54" s="1" t="str">
        <f>IF(D54=" "," ",IF(E54&lt;E7," ",[1]Nov08!$M$31-F7))</f>
        <v xml:space="preserve"> </v>
      </c>
      <c r="G54" s="1" t="str">
        <f>IF(D54=" "," ",[1]Nov08!$O$31+[1]Nov08!$T$31)</f>
        <v xml:space="preserve"> </v>
      </c>
      <c r="H54" s="454" t="str">
        <f>IF(D54=" "," ",[1]Nov08!$O$31)</f>
        <v xml:space="preserve"> </v>
      </c>
      <c r="I54" s="454"/>
      <c r="J54" s="463"/>
      <c r="K54" s="4" t="str">
        <f>IF([1]Nov08!$G$31="SSP",[1]Nov08!$H$31," ")</f>
        <v xml:space="preserve"> </v>
      </c>
      <c r="L54" s="4" t="str">
        <f>IF([1]Nov08!$G$31="SMP",[1]Nov08!$H$31," ")</f>
        <v xml:space="preserve"> </v>
      </c>
      <c r="M54" s="459" t="str">
        <f>IF([1]Nov08!$G$31="SPP",[1]Nov08!$H$31," ")</f>
        <v xml:space="preserve"> </v>
      </c>
      <c r="N54" s="459"/>
      <c r="O54" s="4" t="str">
        <f>IF([1]Nov08!$G$31="SAP",[1]Nov08!$H$31," ")</f>
        <v xml:space="preserve"> </v>
      </c>
      <c r="P54" s="463"/>
      <c r="Q54" s="1" t="str">
        <f>IF([1]Nov08!$P$31=0," ",[1]Nov08!$P$31)</f>
        <v xml:space="preserve"> </v>
      </c>
      <c r="R54" s="463"/>
      <c r="S54" s="1" t="str">
        <f>IF([1]Nov08!$M$31&gt;0,[1]Nov08!$M$31," ")</f>
        <v xml:space="preserve"> </v>
      </c>
      <c r="T54" s="1" t="str">
        <f>IF(S54=" "," ",IF([1]Employee!$O$154="W1"," ",IF([1]Employee!$O$154="M1"," ",IF([1]Nov08!$V$31&gt;0,[1]Nov08!$V$31," "))))</f>
        <v xml:space="preserve"> </v>
      </c>
      <c r="U54" s="459" t="str">
        <f>IF(T54=" "," ",IF([1]Employee!$O$154="W1",[1]Nov08!$AK$31,[1]Nov08!$AE$31))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",IF([1]Employee!$O$154="W1"," ",[1]Nov08!$W$31-[1]Nov08!$W$16))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",IF([1]Nov08!$C$31=" "," ",[1]Nov08!$C$31))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IF([1]Employee!$D$158=" "," ",IF([1]Employee!$D$158="m"," ",IF([1]Nov08!$M$46=" "," ",IF([1]Nov08!$M$46&gt;(D7-0.01),D7," "))))</f>
        <v xml:space="preserve"> </v>
      </c>
      <c r="E55" s="1" t="str">
        <f>IF(D55=" "," ",IF([1]Nov08!$M$46&gt;=F7,E7,[1]Nov08!$M$46-D7))</f>
        <v xml:space="preserve"> </v>
      </c>
      <c r="F55" s="1" t="str">
        <f>IF(D55=" "," ",IF(E55&lt;E7," ",[1]Nov08!$M$46-F7))</f>
        <v xml:space="preserve"> </v>
      </c>
      <c r="G55" s="1" t="str">
        <f>IF(D55=" "," ",[1]Nov08!$O$46+[1]Nov08!$T$46)</f>
        <v xml:space="preserve"> </v>
      </c>
      <c r="H55" s="454" t="str">
        <f>IF(D55=" "," ",[1]Nov08!$O$46)</f>
        <v xml:space="preserve"> </v>
      </c>
      <c r="I55" s="454"/>
      <c r="J55" s="463"/>
      <c r="K55" s="4" t="str">
        <f>IF([1]Nov08!$G$46="SSP",[1]Nov08!$H$46," ")</f>
        <v xml:space="preserve"> </v>
      </c>
      <c r="L55" s="4" t="str">
        <f>IF([1]Nov08!$G$46="SMP",[1]Nov08!$H$46," ")</f>
        <v xml:space="preserve"> </v>
      </c>
      <c r="M55" s="459" t="str">
        <f>IF([1]Nov08!$G$46="SPP",[1]Nov08!$H$46," ")</f>
        <v xml:space="preserve"> </v>
      </c>
      <c r="N55" s="459"/>
      <c r="O55" s="4" t="str">
        <f>IF([1]Nov08!$G$46="SAP",[1]Nov08!$H$46," ")</f>
        <v xml:space="preserve"> </v>
      </c>
      <c r="P55" s="463"/>
      <c r="Q55" s="1" t="str">
        <f>IF([1]Nov08!$P$46=0," ",[1]Nov08!$P$46)</f>
        <v xml:space="preserve"> </v>
      </c>
      <c r="R55" s="463"/>
      <c r="S55" s="1" t="str">
        <f>IF([1]Nov08!$M$46&gt;0,[1]Nov08!$M$46," ")</f>
        <v xml:space="preserve"> </v>
      </c>
      <c r="T55" s="1" t="str">
        <f>IF(S55=" "," ",IF([1]Employee!$O$154="W1"," ",IF([1]Employee!$O$154="M1"," ",IF([1]Nov08!$V$46&gt;0,[1]Nov08!$V$46," "))))</f>
        <v xml:space="preserve"> </v>
      </c>
      <c r="U55" s="459" t="str">
        <f>IF(T55=" "," ",IF([1]Employee!$O$154="W1",[1]Nov08!$AK$46,[1]Nov08!$AE$46))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",IF([1]Employee!$O$154="W1"," ",[1]Nov08!$W$46-[1]Nov08!$W$31))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",IF([1]Nov08!$C$46=" "," ",[1]Nov08!$C$46))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IF([1]Employee!$D$158=" "," ",IF([1]Employee!$D$158="m"," ",IF([1]Nov08!$M$61=" "," ",IF([1]Nov08!$M$61&gt;(D7-0.01),D7," "))))</f>
        <v xml:space="preserve"> </v>
      </c>
      <c r="E56" s="1" t="str">
        <f>IF(D56=" "," ",IF([1]Nov08!$M$61&gt;=F7,E7,[1]Nov08!$M$61-D7))</f>
        <v xml:space="preserve"> </v>
      </c>
      <c r="F56" s="1" t="str">
        <f>IF(D56=" "," ",IF(E56&lt;E7," ",[1]Nov08!$M$61-F7))</f>
        <v xml:space="preserve"> </v>
      </c>
      <c r="G56" s="1" t="str">
        <f>IF(D56=" "," ",[1]Nov08!$O$61+[1]Nov08!$T$61)</f>
        <v xml:space="preserve"> </v>
      </c>
      <c r="H56" s="454" t="str">
        <f>IF(D56=" "," ",[1]Nov08!$O$61)</f>
        <v xml:space="preserve"> </v>
      </c>
      <c r="I56" s="454"/>
      <c r="J56" s="463"/>
      <c r="K56" s="4" t="str">
        <f>IF([1]Nov08!$G$61="SSP",[1]Nov08!$H$61," ")</f>
        <v xml:space="preserve"> </v>
      </c>
      <c r="L56" s="4" t="str">
        <f>IF([1]Nov08!$G$61="SMP",[1]Nov08!$H$61," ")</f>
        <v xml:space="preserve"> </v>
      </c>
      <c r="M56" s="459" t="str">
        <f>IF([1]Nov08!$G$61="SPP",[1]Nov08!$H$61," ")</f>
        <v xml:space="preserve"> </v>
      </c>
      <c r="N56" s="459"/>
      <c r="O56" s="4" t="str">
        <f>IF([1]Nov08!$G$61="SAP",[1]Nov08!$H$61," ")</f>
        <v xml:space="preserve"> </v>
      </c>
      <c r="P56" s="463"/>
      <c r="Q56" s="1" t="str">
        <f>IF([1]Nov08!$P$61=0," ",[1]Nov08!$P$61)</f>
        <v xml:space="preserve"> </v>
      </c>
      <c r="R56" s="463"/>
      <c r="S56" s="1" t="str">
        <f>IF([1]Nov08!$M$61&gt;0,[1]Nov08!$M$61," ")</f>
        <v xml:space="preserve"> </v>
      </c>
      <c r="T56" s="1" t="str">
        <f>IF(S56=" "," ",IF([1]Employee!$O$154="W1"," ",IF([1]Employee!$O$154="M1"," ",IF([1]Nov08!$V$61&gt;0,[1]Nov08!$V$61," "))))</f>
        <v xml:space="preserve"> </v>
      </c>
      <c r="U56" s="459" t="str">
        <f>IF(T56=" "," ",IF([1]Employee!$O$154="W1",[1]Nov08!$AK$61,[1]Nov08!$AE$61))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",IF([1]Employee!$O$154="W1"," ",[1]Nov08!$W$61-[1]Nov08!$W$46))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",IF([1]Nov08!$C$61=" "," ",[1]Nov08!$C$61))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IF([1]Employee!$D$158=" "," ",IF([1]Employee!$D$158="w"," ",IF([1]Nov08!$M$76=" "," ",IF([1]Nov08!$M$76&gt;(D8-0.01),D8," "))))</f>
        <v xml:space="preserve"> </v>
      </c>
      <c r="E57" s="62" t="str">
        <f>IF(D57=" "," ",IF([1]Nov08!$M$76&gt;=F8,E8,[1]Nov08!$M$76-D8))</f>
        <v xml:space="preserve"> </v>
      </c>
      <c r="F57" s="62" t="str">
        <f>IF(D57=" "," ",IF(E57&lt;E8," ",[1]Nov08!$M$76-F8))</f>
        <v xml:space="preserve"> </v>
      </c>
      <c r="G57" s="62" t="str">
        <f>IF(D57=" "," ",[1]Nov08!$O$76+[1]Nov08!$T$76)</f>
        <v xml:space="preserve"> </v>
      </c>
      <c r="H57" s="453" t="str">
        <f>IF(D57=" "," ",[1]Nov08!$O$76)</f>
        <v xml:space="preserve"> </v>
      </c>
      <c r="I57" s="453"/>
      <c r="J57" s="463"/>
      <c r="K57" s="62" t="str">
        <f>IF([1]Nov08!$G$76="SSP",[1]Nov08!$H$76," ")</f>
        <v xml:space="preserve"> </v>
      </c>
      <c r="L57" s="62" t="str">
        <f>IF([1]Nov08!$G$76="SMP",[1]Nov08!$H$76," ")</f>
        <v xml:space="preserve"> </v>
      </c>
      <c r="M57" s="453" t="str">
        <f>IF([1]Nov08!$G$76="SPP",[1]Nov08!$H$76," ")</f>
        <v xml:space="preserve"> </v>
      </c>
      <c r="N57" s="453"/>
      <c r="O57" s="62" t="str">
        <f>IF([1]Nov08!$G$76="SAP",[1]Nov08!$H$76," ")</f>
        <v xml:space="preserve"> </v>
      </c>
      <c r="P57" s="463"/>
      <c r="Q57" s="62" t="str">
        <f>IF([1]Nov08!$P$76=0," ",[1]Nov08!$P$76)</f>
        <v xml:space="preserve"> </v>
      </c>
      <c r="R57" s="463"/>
      <c r="S57" s="62" t="str">
        <f>IF([1]Nov08!$M$76&gt;0,[1]Nov08!$M$76," ")</f>
        <v xml:space="preserve"> </v>
      </c>
      <c r="T57" s="62" t="str">
        <f>IF(S57=" "," ",IF([1]Employee!$O$154="W1"," ",IF([1]Employee!$O$154="M1"," ",IF([1]Nov08!$V$76&gt;0,[1]Nov08!$V$76," "))))</f>
        <v xml:space="preserve"> </v>
      </c>
      <c r="U57" s="453" t="str">
        <f>IF(T57=" "," ",IF([1]Employee!$O$154="M1",[1]Nov08!$AK$76,[1]Nov08!$AE$76))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",IF([1]Employee!$O$154="M1"," ",[1]Nov08!$W$76-[1]Oct08!$W$76))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",IF([1]Nov08!$C$76=" "," ",[1]Nov08!$C$76))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1" t="str">
        <f>IF([1]Employee!$D$158=" "," ",IF([1]Employee!$D$158="m"," ",IF([1]Dec08!$M$16=" "," ",IF([1]Dec08!$M$16&gt;(D7-0.01),D7," "))))</f>
        <v xml:space="preserve"> </v>
      </c>
      <c r="E58" s="1" t="str">
        <f>IF(D58=" "," ",IF([1]Dec08!$M$16&gt;=F7,E7,[1]Dec08!$M$16-D7))</f>
        <v xml:space="preserve"> </v>
      </c>
      <c r="F58" s="1" t="str">
        <f>IF(D58=" "," ",IF(E58&lt;E7," ",[1]Dec08!$M$16-F7))</f>
        <v xml:space="preserve"> </v>
      </c>
      <c r="G58" s="1" t="str">
        <f>IF(D58=" "," ",[1]Dec08!$O$16+[1]Dec08!$T$16)</f>
        <v xml:space="preserve"> </v>
      </c>
      <c r="H58" s="459" t="str">
        <f>IF(D58=" "," ",[1]Dec08!$O$16)</f>
        <v xml:space="preserve"> </v>
      </c>
      <c r="I58" s="459"/>
      <c r="J58" s="463"/>
      <c r="K58" s="1" t="str">
        <f>IF([1]Dec08!$G$16="SSP",[1]Dec08!$H$16," ")</f>
        <v xml:space="preserve"> </v>
      </c>
      <c r="L58" s="1" t="str">
        <f>IF([1]Dec08!$G$16="SMP",[1]Dec08!$H$16," ")</f>
        <v xml:space="preserve"> </v>
      </c>
      <c r="M58" s="710" t="str">
        <f>IF([1]Dec08!$G$16="SPP",[1]Dec08!$H$16," ")</f>
        <v xml:space="preserve"> </v>
      </c>
      <c r="N58" s="710"/>
      <c r="O58" s="1" t="str">
        <f>IF([1]Dec08!$G$16="SAP",[1]Dec08!$H$16," ")</f>
        <v xml:space="preserve"> </v>
      </c>
      <c r="P58" s="463"/>
      <c r="Q58" s="1" t="str">
        <f>IF([1]Dec08!$P$16=0," ",[1]Dec08!$P$16)</f>
        <v xml:space="preserve"> </v>
      </c>
      <c r="R58" s="463"/>
      <c r="S58" s="1" t="str">
        <f>IF([1]Dec08!$M$16&gt;0,[1]Dec08!$M$16," ")</f>
        <v xml:space="preserve"> </v>
      </c>
      <c r="T58" s="1" t="str">
        <f>IF(S58=" "," ",IF([1]Employee!$O$154="W1"," ",IF([1]Employee!$O$154="M1"," ",IF([1]Dec08!$V$16&gt;0,[1]Dec08!$V$16," "))))</f>
        <v xml:space="preserve"> </v>
      </c>
      <c r="U58" s="459" t="str">
        <f>IF(T58=" "," ",IF([1]Employee!$O$154="W1",[1]Dec08!$AK$16,[1]Dec08!$AE$16))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",IF([1]Employee!$O$154="W1"," ",[1]Dec08!$W$16-[1]Nov08!$W$61))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",IF([1]Dec08!$C$16=" "," ",[1]Dec08!$C$16))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IF([1]Employee!$D$158=" "," ",IF([1]Employee!$D$158="m"," ",IF([1]Dec08!$M$31=" "," ",IF([1]Dec08!$M$31&gt;(D7-0.01),D7," "))))</f>
        <v xml:space="preserve"> </v>
      </c>
      <c r="E59" s="1" t="str">
        <f>IF(D59=" "," ",IF([1]Dec08!$M$31&gt;=F7,E7,[1]Dec08!$M$31-D7))</f>
        <v xml:space="preserve"> </v>
      </c>
      <c r="F59" s="1" t="str">
        <f>IF(D59=" "," ",IF(E59&lt;E7," ",[1]Dec08!$M$31-F7))</f>
        <v xml:space="preserve"> </v>
      </c>
      <c r="G59" s="1" t="str">
        <f>IF(D59=" "," ",[1]Dec08!$O$31+[1]Dec08!$T$31)</f>
        <v xml:space="preserve"> </v>
      </c>
      <c r="H59" s="454" t="str">
        <f>IF(D59=" "," ",[1]Dec08!$O$31)</f>
        <v xml:space="preserve"> </v>
      </c>
      <c r="I59" s="454"/>
      <c r="J59" s="463"/>
      <c r="K59" s="4" t="str">
        <f>IF([1]Dec08!$G$31="SSP",[1]Dec08!$H$31," ")</f>
        <v xml:space="preserve"> </v>
      </c>
      <c r="L59" s="4" t="str">
        <f>IF([1]Dec08!$G$31="SMP",[1]Dec08!$H$31," ")</f>
        <v xml:space="preserve"> </v>
      </c>
      <c r="M59" s="459" t="str">
        <f>IF([1]Dec08!$G$31="SPP",[1]Dec08!$H$31," ")</f>
        <v xml:space="preserve"> </v>
      </c>
      <c r="N59" s="459"/>
      <c r="O59" s="4" t="str">
        <f>IF([1]Dec08!$G$31="SAP",[1]Dec08!$H$31," ")</f>
        <v xml:space="preserve"> </v>
      </c>
      <c r="P59" s="463"/>
      <c r="Q59" s="1" t="str">
        <f>IF([1]Dec08!$P$31=0," ",[1]Dec08!$P$31)</f>
        <v xml:space="preserve"> </v>
      </c>
      <c r="R59" s="463"/>
      <c r="S59" s="1" t="str">
        <f>IF([1]Dec08!$M$31&gt;0,[1]Dec08!$M$31," ")</f>
        <v xml:space="preserve"> </v>
      </c>
      <c r="T59" s="1" t="str">
        <f>IF(S59=" "," ",IF([1]Employee!$O$154="W1"," ",IF([1]Employee!$O$154="M1"," ",IF([1]Dec08!$V$31&gt;0,[1]Dec08!$V$31," "))))</f>
        <v xml:space="preserve"> </v>
      </c>
      <c r="U59" s="459" t="str">
        <f>IF(T59=" "," ",IF([1]Employee!$O$154="W1",[1]Dec08!$AK$31,[1]Dec08!$AE$31))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",IF([1]Employee!$O$154="W1"," ",[1]Dec08!$W$31-[1]Dec08!$W$16))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",IF([1]Dec08!$C$31=" "," ",[1]Dec08!$C$31))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IF([1]Employee!$D$158=" "," ",IF([1]Employee!$D$158="m"," ",IF([1]Dec08!$M$46=" "," ",IF([1]Dec08!$M$46&gt;(D7-0.01),D7," "))))</f>
        <v xml:space="preserve"> </v>
      </c>
      <c r="E60" s="1" t="str">
        <f>IF(D60=" "," ",IF([1]Dec08!$M$46&gt;=F7,E7,[1]Dec08!$M$46-D7))</f>
        <v xml:space="preserve"> </v>
      </c>
      <c r="F60" s="1" t="str">
        <f>IF(D60=" "," ",IF(E60&lt;E7," ",[1]Dec08!$M$46-F7))</f>
        <v xml:space="preserve"> </v>
      </c>
      <c r="G60" s="1" t="str">
        <f>IF(D60=" "," ",[1]Dec08!$O$46+[1]Dec08!$T$46)</f>
        <v xml:space="preserve"> </v>
      </c>
      <c r="H60" s="454" t="str">
        <f>IF(D60=" "," ",[1]Dec08!$O$46)</f>
        <v xml:space="preserve"> </v>
      </c>
      <c r="I60" s="454"/>
      <c r="J60" s="463"/>
      <c r="K60" s="4" t="str">
        <f>IF([1]Dec08!$G$46="SSP",[1]Dec08!$H$46," ")</f>
        <v xml:space="preserve"> </v>
      </c>
      <c r="L60" s="4" t="str">
        <f>IF([1]Dec08!$G$46="SMP",[1]Dec08!$H$46," ")</f>
        <v xml:space="preserve"> </v>
      </c>
      <c r="M60" s="459" t="str">
        <f>IF([1]Dec08!$G$46="SPP",[1]Dec08!$H$46," ")</f>
        <v xml:space="preserve"> </v>
      </c>
      <c r="N60" s="459"/>
      <c r="O60" s="4" t="str">
        <f>IF([1]Dec08!$G$46="SAP",[1]Dec08!$H$46," ")</f>
        <v xml:space="preserve"> </v>
      </c>
      <c r="P60" s="463"/>
      <c r="Q60" s="1" t="str">
        <f>IF([1]Dec08!$P$46=0," ",[1]Dec08!$P$46)</f>
        <v xml:space="preserve"> </v>
      </c>
      <c r="R60" s="463"/>
      <c r="S60" s="1" t="str">
        <f>IF([1]Dec08!$M$46&gt;0,[1]Dec08!$M$46," ")</f>
        <v xml:space="preserve"> </v>
      </c>
      <c r="T60" s="1" t="str">
        <f>IF(S60=" "," ",IF([1]Employee!$O$154="W1"," ",IF([1]Employee!$O$154="M1"," ",IF([1]Dec08!$V$46&gt;0,[1]Dec08!$V$46," "))))</f>
        <v xml:space="preserve"> </v>
      </c>
      <c r="U60" s="459" t="str">
        <f>IF(T60=" "," ",IF([1]Employee!$O$154="W1",[1]Dec08!$AK$46,[1]Dec08!$AE$46))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",IF([1]Employee!$O$154="W1"," ",[1]Dec08!$W$46-[1]Dec08!$W$31))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",IF([1]Dec08!$C$46=" "," ",[1]Dec08!$C$46))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IF([1]Employee!$D$158=" "," ",IF([1]Employee!$D$158="m"," ",IF([1]Dec08!$M$61=" "," ",IF([1]Dec08!$M$61&gt;(D7-0.01),D7," "))))</f>
        <v xml:space="preserve"> </v>
      </c>
      <c r="E61" s="1" t="str">
        <f>IF(D61=" "," ",IF([1]Dec08!$M$61&gt;=F7,E7,[1]Dec08!$M$61-D7))</f>
        <v xml:space="preserve"> </v>
      </c>
      <c r="F61" s="1" t="str">
        <f>IF(D61=" "," ",IF(E61&lt;E7," ",[1]Dec08!$M$61-F7))</f>
        <v xml:space="preserve"> </v>
      </c>
      <c r="G61" s="1" t="str">
        <f>IF(D61=" "," ",[1]Dec08!$O$61+[1]Dec08!$T$61)</f>
        <v xml:space="preserve"> </v>
      </c>
      <c r="H61" s="454" t="str">
        <f>IF(D61=" "," ",[1]Dec08!$O$61)</f>
        <v xml:space="preserve"> </v>
      </c>
      <c r="I61" s="454"/>
      <c r="J61" s="463"/>
      <c r="K61" s="4" t="str">
        <f>IF([1]Dec08!$G$61="SSP",[1]Dec08!$H$61," ")</f>
        <v xml:space="preserve"> </v>
      </c>
      <c r="L61" s="4" t="str">
        <f>IF([1]Dec08!$G$61="SMP",[1]Dec08!$H$61," ")</f>
        <v xml:space="preserve"> </v>
      </c>
      <c r="M61" s="459" t="str">
        <f>IF([1]Dec08!$G$61="SPP",[1]Dec08!$H$61," ")</f>
        <v xml:space="preserve"> </v>
      </c>
      <c r="N61" s="459"/>
      <c r="O61" s="4" t="str">
        <f>IF([1]Dec08!$G$61="SAP",[1]Dec08!$H$61," ")</f>
        <v xml:space="preserve"> </v>
      </c>
      <c r="P61" s="463"/>
      <c r="Q61" s="1" t="str">
        <f>IF([1]Dec08!$P$61=0," ",[1]Dec08!$P$61)</f>
        <v xml:space="preserve"> </v>
      </c>
      <c r="R61" s="463"/>
      <c r="S61" s="1" t="str">
        <f>IF([1]Dec08!$M$61&gt;0,[1]Dec08!$M$61," ")</f>
        <v xml:space="preserve"> </v>
      </c>
      <c r="T61" s="1" t="str">
        <f>IF(S61=" "," ",IF([1]Employee!$O$154="W1"," ",IF([1]Employee!$O$154="M1"," ",IF([1]Dec08!$V$61&gt;0,[1]Dec08!$V$61," "))))</f>
        <v xml:space="preserve"> </v>
      </c>
      <c r="U61" s="459" t="str">
        <f>IF(T61=" "," ",IF([1]Employee!$O$154="W1",[1]Dec08!$AK$61,[1]Dec08!$AE$61))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",IF([1]Employee!$O$154="W1"," ",[1]Dec08!$W$61-[1]Dec08!$W$46))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",IF([1]Dec08!$C$61=" "," ",[1]Dec08!$C$61))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IF([1]Employee!$D$158=" "," ",IF([1]Employee!$D$158="m"," ",IF([1]Dec08!$M$76=" "," ",IF([1]Dec08!$M$76&gt;(D7-0.01),D7," "))))</f>
        <v xml:space="preserve"> </v>
      </c>
      <c r="E62" s="1" t="str">
        <f>IF(D62=" "," ",IF([1]Dec08!$M$76&gt;=F7,E7,[1]Dec08!$M$76-D7))</f>
        <v xml:space="preserve"> </v>
      </c>
      <c r="F62" s="1" t="str">
        <f>IF(D62=" "," ",IF(E62&lt;E7," ",[1]Dec08!$M$76-F7))</f>
        <v xml:space="preserve"> </v>
      </c>
      <c r="G62" s="1" t="str">
        <f>IF(D62=" "," ",[1]Dec08!$O$76+[1]Dec08!$T$76)</f>
        <v xml:space="preserve"> </v>
      </c>
      <c r="H62" s="454" t="str">
        <f>IF(D62=" "," ",[1]Dec08!$O$76)</f>
        <v xml:space="preserve"> </v>
      </c>
      <c r="I62" s="454"/>
      <c r="J62" s="463"/>
      <c r="K62" s="4" t="str">
        <f>IF([1]Dec08!$G$76="SSP",[1]Dec08!$H$76," ")</f>
        <v xml:space="preserve"> </v>
      </c>
      <c r="L62" s="4" t="str">
        <f>IF([1]Dec08!$G$76="SMP",[1]Dec08!$H$76," ")</f>
        <v xml:space="preserve"> </v>
      </c>
      <c r="M62" s="459" t="str">
        <f>IF([1]Dec08!$G$76="SPP",[1]Dec08!$H$76," ")</f>
        <v xml:space="preserve"> </v>
      </c>
      <c r="N62" s="459"/>
      <c r="O62" s="4" t="str">
        <f>IF([1]Dec08!$G$76="SAP",[1]Dec08!$H$76," ")</f>
        <v xml:space="preserve"> </v>
      </c>
      <c r="P62" s="463"/>
      <c r="Q62" s="1" t="str">
        <f>IF([1]Dec08!$P$76=0," ",[1]Dec08!$P$76)</f>
        <v xml:space="preserve"> </v>
      </c>
      <c r="R62" s="463"/>
      <c r="S62" s="1" t="str">
        <f>IF([1]Dec08!$M$76&gt;0,[1]Dec08!$M$76," ")</f>
        <v xml:space="preserve"> </v>
      </c>
      <c r="T62" s="1" t="str">
        <f>IF(S62=" "," ",IF([1]Employee!$O$154="W1"," ",IF([1]Employee!$O$154="M1"," ",IF([1]Dec08!$V$76&gt;0,[1]Dec08!$V$76," "))))</f>
        <v xml:space="preserve"> </v>
      </c>
      <c r="U62" s="459" t="str">
        <f>IF(T62=" "," ",IF([1]Employee!$O$154="W1",[1]Dec08!$AK$76,[1]Dec08!$AE$76))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",IF([1]Employee!$O$154="W1"," ",[1]Dec08!$W$76-[1]Dec08!$W$61))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",IF([1]Dec08!$C$76=" "," ",[1]Dec08!$C$76))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IF([1]Employee!$D$158=" "," ",IF([1]Employee!$D$158="w"," ",IF([1]Dec08!$M$91=" "," ",IF([1]Dec08!$M$91&gt;(D8-0.01),D8," "))))</f>
        <v xml:space="preserve"> </v>
      </c>
      <c r="E63" s="62" t="str">
        <f>IF(D63=" "," ",IF([1]Dec08!$M$91&gt;=F8,E8,[1]Dec08!$M$91-D8))</f>
        <v xml:space="preserve"> </v>
      </c>
      <c r="F63" s="62" t="str">
        <f>IF(D63=" "," ",IF(E63&lt;E8," ",[1]Dec08!$M$91-F8))</f>
        <v xml:space="preserve"> </v>
      </c>
      <c r="G63" s="62" t="str">
        <f>IF(D63=" "," ",[1]Dec08!$O$91+[1]Dec08!$T$91)</f>
        <v xml:space="preserve"> </v>
      </c>
      <c r="H63" s="453" t="str">
        <f>IF(D63=" "," ",[1]Dec08!$O$91)</f>
        <v xml:space="preserve"> </v>
      </c>
      <c r="I63" s="453"/>
      <c r="J63" s="463"/>
      <c r="K63" s="62" t="str">
        <f>IF([1]Dec08!$G$91="SSP",[1]Dec08!$H$91," ")</f>
        <v xml:space="preserve"> </v>
      </c>
      <c r="L63" s="62" t="str">
        <f>IF([1]Dec08!$G$91="SMP",[1]Dec08!$H$91," ")</f>
        <v xml:space="preserve"> </v>
      </c>
      <c r="M63" s="453" t="str">
        <f>IF([1]Dec08!$G$91="SPP",[1]Dec08!$H$91," ")</f>
        <v xml:space="preserve"> </v>
      </c>
      <c r="N63" s="453"/>
      <c r="O63" s="62" t="str">
        <f>IF([1]Dec08!$G$91="SAP",[1]Dec08!$H$91," ")</f>
        <v xml:space="preserve"> </v>
      </c>
      <c r="P63" s="463"/>
      <c r="Q63" s="62" t="str">
        <f>IF([1]Dec08!$P$91=0," ",[1]Dec08!$P$91)</f>
        <v xml:space="preserve"> </v>
      </c>
      <c r="R63" s="463"/>
      <c r="S63" s="62" t="str">
        <f>IF([1]Dec08!$M$91&gt;0,[1]Dec08!$M$91," ")</f>
        <v xml:space="preserve"> </v>
      </c>
      <c r="T63" s="62" t="str">
        <f>IF(S63=" "," ",IF([1]Employee!$O$154="W1"," ",IF([1]Employee!$O$154="M1"," ",IF([1]Dec08!$V$91&gt;0,[1]Dec08!$V$91," "))))</f>
        <v xml:space="preserve"> </v>
      </c>
      <c r="U63" s="453" t="str">
        <f>IF(T63=" "," ",IF([1]Employee!$O$154="M1",[1]Dec08!$AK$91,[1]Dec08!$AE$91))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",IF([1]Employee!$O$154="M1"," ",[1]Dec08!$W$91-[1]Nov08!$W$76))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",IF([1]Dec08!$C$91=" "," ",[1]Dec08!$C$91))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IF([1]Employee!$D$158=" "," ",IF([1]Employee!$D$158="m"," ",IF([1]Jan09!$M$16=" "," ",IF([1]Jan09!$M$16&gt;(D7-0.01),D7," "))))</f>
        <v xml:space="preserve"> </v>
      </c>
      <c r="E64" s="1" t="str">
        <f>IF(D64=" "," ",IF([1]Jan09!$M$16&gt;=F7,E7,[1]Jan09!$M$16-D7))</f>
        <v xml:space="preserve"> </v>
      </c>
      <c r="F64" s="1" t="str">
        <f>IF(D64=" "," ",IF(E64&lt;E7," ",[1]Jan09!$M$16-F7))</f>
        <v xml:space="preserve"> </v>
      </c>
      <c r="G64" s="1" t="str">
        <f>IF(D64=" "," ",[1]Jan09!$O$16+[1]Jan09!$T$16)</f>
        <v xml:space="preserve"> </v>
      </c>
      <c r="H64" s="482" t="str">
        <f>IF(D64=" "," ",[1]Jan09!$O$16)</f>
        <v xml:space="preserve"> </v>
      </c>
      <c r="I64" s="482"/>
      <c r="J64" s="463"/>
      <c r="K64" s="4" t="str">
        <f>IF([1]Jan09!$G$16="SSP",[1]Jan09!$H$16," ")</f>
        <v xml:space="preserve"> </v>
      </c>
      <c r="L64" s="4" t="str">
        <f>IF([1]Jan09!$G$16="SMP",[1]Jan09!$H$16," ")</f>
        <v xml:space="preserve"> </v>
      </c>
      <c r="M64" s="710" t="str">
        <f>IF([1]Jan09!$G$16="SPP",[1]Jan09!$H$16," ")</f>
        <v xml:space="preserve"> </v>
      </c>
      <c r="N64" s="710"/>
      <c r="O64" s="4" t="str">
        <f>IF([1]Jan09!$G$16="SAP",[1]Jan09!$H$16," ")</f>
        <v xml:space="preserve"> </v>
      </c>
      <c r="P64" s="463"/>
      <c r="Q64" s="1" t="str">
        <f>IF([1]Jan09!$P$16=0," ",[1]Jan09!$P$16)</f>
        <v xml:space="preserve"> </v>
      </c>
      <c r="R64" s="463"/>
      <c r="S64" s="1" t="str">
        <f>IF([1]Jan09!$M$16&gt;0,[1]Jan09!$M$16," ")</f>
        <v xml:space="preserve"> </v>
      </c>
      <c r="T64" s="1" t="str">
        <f>IF(S64=" "," ",IF([1]Employee!$O$154="W1"," ",IF([1]Employee!$O$154="M1"," ",IF([1]Jan09!$V$16&gt;0,[1]Jan09!$V$16," "))))</f>
        <v xml:space="preserve"> </v>
      </c>
      <c r="U64" s="482" t="str">
        <f>IF(T64=" "," ",IF([1]Employee!$O$154="W1",[1]Jan09!$AK$16,[1]Jan09!$AE$16))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",IF([1]Employee!$O$154="W1"," ",[1]Jan09!$W$16-[1]Dec08!$W$76))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",IF([1]Jan09!$C$16=" "," ",[1]Jan09!$C$16))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IF([1]Employee!$D$158=" "," ",IF([1]Employee!$D$158="m"," ",IF([1]Jan09!$M$31=" "," ",IF([1]Jan09!$M$31&gt;(D7-0.01),D7," "))))</f>
        <v xml:space="preserve"> </v>
      </c>
      <c r="E65" s="1" t="str">
        <f>IF(D65=" "," ",IF([1]Jan09!$M$31&gt;=F7,E7,[1]Jan09!$M$31-D7))</f>
        <v xml:space="preserve"> </v>
      </c>
      <c r="F65" s="1" t="str">
        <f>IF(D65=" "," ",IF(E65&lt;E7," ",[1]Jan09!$M$31-F7))</f>
        <v xml:space="preserve"> </v>
      </c>
      <c r="G65" s="1" t="str">
        <f>IF(D65=" "," ",[1]Jan09!$O$31+[1]Jan09!$T$31)</f>
        <v xml:space="preserve"> </v>
      </c>
      <c r="H65" s="454" t="str">
        <f>IF(D65=" "," ",[1]Jan09!$O$31)</f>
        <v xml:space="preserve"> </v>
      </c>
      <c r="I65" s="454"/>
      <c r="J65" s="463"/>
      <c r="K65" s="4" t="str">
        <f>IF([1]Jan09!$G$31="SSP",[1]Jan09!$H$31," ")</f>
        <v xml:space="preserve"> </v>
      </c>
      <c r="L65" s="4" t="str">
        <f>IF([1]Jan09!$G$31="SMP",[1]Jan09!$H$31," ")</f>
        <v xml:space="preserve"> </v>
      </c>
      <c r="M65" s="459" t="str">
        <f>IF([1]Jan09!$G$31="SPP",[1]Jan09!$H$31," ")</f>
        <v xml:space="preserve"> </v>
      </c>
      <c r="N65" s="459"/>
      <c r="O65" s="4" t="str">
        <f>IF([1]Jan09!$G$31="SAP",[1]Jan09!$H$31," ")</f>
        <v xml:space="preserve"> </v>
      </c>
      <c r="P65" s="463"/>
      <c r="Q65" s="1" t="str">
        <f>IF([1]Jan09!$P$31=0," ",[1]Jan09!$P$31)</f>
        <v xml:space="preserve"> </v>
      </c>
      <c r="R65" s="463"/>
      <c r="S65" s="1" t="str">
        <f>IF([1]Jan09!$M$31&gt;0,[1]Jan09!$M$31," ")</f>
        <v xml:space="preserve"> </v>
      </c>
      <c r="T65" s="1" t="str">
        <f>IF(S65=" "," ",IF([1]Employee!$O$154="W1"," ",IF([1]Employee!$O$154="M1"," ",IF([1]Jan09!$V$31&gt;0,[1]Jan09!$V$31," "))))</f>
        <v xml:space="preserve"> </v>
      </c>
      <c r="U65" s="459" t="str">
        <f>IF(T65=" "," ",IF([1]Employee!$O$154="W1",[1]Jan09!$AK$31,[1]Jan09!$AE$31))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",IF([1]Employee!$O$154="W1"," ",[1]Jan09!$W$31-[1]Jan09!$W$16))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",IF([1]Jan09!$C$31=" "," ",[1]Jan09!$C$31))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IF([1]Employee!$D$158=" "," ",IF([1]Employee!$D$158="m"," ",IF([1]Jan09!$M$46=" "," ",IF([1]Jan09!$M$46&gt;(D7-0.01),D7," "))))</f>
        <v xml:space="preserve"> </v>
      </c>
      <c r="E66" s="1" t="str">
        <f>IF(D66=" "," ",IF([1]Jan09!$M$46&gt;=F7,E7,[1]Jan09!$M$46-D7))</f>
        <v xml:space="preserve"> </v>
      </c>
      <c r="F66" s="1" t="str">
        <f>IF(D66=" "," ",IF(E66&lt;E7," ",[1]Jan09!$M$46-F7))</f>
        <v xml:space="preserve"> </v>
      </c>
      <c r="G66" s="1" t="str">
        <f>IF(D66=" "," ",[1]Jan09!$O$46+[1]Jan09!$T$46)</f>
        <v xml:space="preserve"> </v>
      </c>
      <c r="H66" s="454" t="str">
        <f>IF(D66=" "," ",[1]Jan09!$O$46)</f>
        <v xml:space="preserve"> </v>
      </c>
      <c r="I66" s="454"/>
      <c r="J66" s="463"/>
      <c r="K66" s="4" t="str">
        <f>IF([1]Jan09!$G$46="SSP",[1]Jan09!$H$46," ")</f>
        <v xml:space="preserve"> </v>
      </c>
      <c r="L66" s="4" t="str">
        <f>IF([1]Jan09!$G$46="SMP",[1]Jan09!$H$46," ")</f>
        <v xml:space="preserve"> </v>
      </c>
      <c r="M66" s="459" t="str">
        <f>IF([1]Jan09!$G$46="SPP",[1]Jan09!$H$46," ")</f>
        <v xml:space="preserve"> </v>
      </c>
      <c r="N66" s="459"/>
      <c r="O66" s="4" t="str">
        <f>IF([1]Jan09!$G$46="SAP",[1]Jan09!$H$46," ")</f>
        <v xml:space="preserve"> </v>
      </c>
      <c r="P66" s="463"/>
      <c r="Q66" s="1" t="str">
        <f>IF([1]Jan09!$P$46=0," ",[1]Jan09!$P$46)</f>
        <v xml:space="preserve"> </v>
      </c>
      <c r="R66" s="463"/>
      <c r="S66" s="1" t="str">
        <f>IF([1]Jan09!$M$46&gt;0,[1]Jan09!$M$46," ")</f>
        <v xml:space="preserve"> </v>
      </c>
      <c r="T66" s="1" t="str">
        <f>IF(S66=" "," ",IF([1]Employee!$O$154="W1"," ",IF([1]Employee!$O$154="M1"," ",IF([1]Jan09!$V$46&gt;0,[1]Jan09!$V$46," "))))</f>
        <v xml:space="preserve"> </v>
      </c>
      <c r="U66" s="459" t="str">
        <f>IF(T66=" "," ",IF([1]Employee!$O$154="W1",[1]Jan09!$AK$46,[1]Jan09!$AE$46))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",IF([1]Employee!$O$154="W1"," ",[1]Jan09!$W$46-[1]Jan09!$W$31))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",IF([1]Jan09!$C$46=" "," ",[1]Jan09!$C$46))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IF([1]Employee!$D$158=" "," ",IF([1]Employee!$D$158="m"," ",IF([1]Jan09!$M$61=" "," ",IF([1]Jan09!$M$61&gt;(D7-0.01),D7," "))))</f>
        <v xml:space="preserve"> </v>
      </c>
      <c r="E67" s="1" t="str">
        <f>IF(D67=" "," ",IF([1]Jan09!$M$61&gt;=F7,E7,[1]Jan09!$M$61-D7))</f>
        <v xml:space="preserve"> </v>
      </c>
      <c r="F67" s="1" t="str">
        <f>IF(D67=" "," ",IF(E67&lt;E7," ",[1]Jan09!$M$61-F7))</f>
        <v xml:space="preserve"> </v>
      </c>
      <c r="G67" s="1" t="str">
        <f>IF(D67=" "," ",[1]Jan09!$O$61+[1]Jan09!$T$61)</f>
        <v xml:space="preserve"> </v>
      </c>
      <c r="H67" s="454" t="str">
        <f>IF(D67=" "," ",[1]Jan09!$O$61)</f>
        <v xml:space="preserve"> </v>
      </c>
      <c r="I67" s="454"/>
      <c r="J67" s="463"/>
      <c r="K67" s="4" t="str">
        <f>IF([1]Jan09!$G$61="SSP",[1]Jan09!$H$61," ")</f>
        <v xml:space="preserve"> </v>
      </c>
      <c r="L67" s="4" t="str">
        <f>IF([1]Jan09!$G$61="SMP",[1]Jan09!$H$61," ")</f>
        <v xml:space="preserve"> </v>
      </c>
      <c r="M67" s="459" t="str">
        <f>IF([1]Jan09!$G$61="SPP",[1]Jan09!$H$61," ")</f>
        <v xml:space="preserve"> </v>
      </c>
      <c r="N67" s="459"/>
      <c r="O67" s="4" t="str">
        <f>IF([1]Jan09!$G$61="SAP",[1]Jan09!$H$61," ")</f>
        <v xml:space="preserve"> </v>
      </c>
      <c r="P67" s="463"/>
      <c r="Q67" s="1" t="str">
        <f>IF([1]Jan09!$P$61=0," ",[1]Jan09!$P$61)</f>
        <v xml:space="preserve"> </v>
      </c>
      <c r="R67" s="463"/>
      <c r="S67" s="1" t="str">
        <f>IF([1]Jan09!$M$61&gt;0,[1]Jan09!$M$61," ")</f>
        <v xml:space="preserve"> </v>
      </c>
      <c r="T67" s="1" t="str">
        <f>IF(S67=" "," ",IF([1]Employee!$O$154="W1"," ",IF([1]Employee!$O$154="M1"," ",IF([1]Jan09!$V$61&gt;0,[1]Jan09!$V$61," "))))</f>
        <v xml:space="preserve"> </v>
      </c>
      <c r="U67" s="459" t="str">
        <f>IF(T67=" "," ",IF([1]Employee!$O$154="W1",[1]Jan09!$AK$61,[1]Jan09!$AE$61))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",IF([1]Employee!$O$154="W1"," ",[1]Jan09!$W$61-[1]Jan09!$W$46))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",IF([1]Jan09!$C$61=" "," ",[1]Jan09!$C$61))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IF([1]Employee!$D$158=" "," ",IF([1]Employee!$D$158="w"," ",IF([1]Jan09!$M$76=" "," ",IF([1]Jan09!$M$76&gt;(D8-0.01),D8," "))))</f>
        <v xml:space="preserve"> </v>
      </c>
      <c r="E68" s="62" t="str">
        <f>IF(D68=" "," ",IF([1]Jan09!$M$76&gt;=F8,E8,[1]Jan09!$M$76-D8))</f>
        <v xml:space="preserve"> </v>
      </c>
      <c r="F68" s="62" t="str">
        <f>IF(D68=" "," ",IF(E68&lt;E8," ",[1]Jan09!$M$76-F8))</f>
        <v xml:space="preserve"> </v>
      </c>
      <c r="G68" s="62" t="str">
        <f>IF(D68=" "," ",[1]Jan09!$O$76+[1]Jan09!$T$76)</f>
        <v xml:space="preserve"> </v>
      </c>
      <c r="H68" s="453" t="str">
        <f>IF(D68=" "," ",[1]Jan09!$O$76)</f>
        <v xml:space="preserve"> </v>
      </c>
      <c r="I68" s="453"/>
      <c r="J68" s="463"/>
      <c r="K68" s="62" t="str">
        <f>IF([1]Jan09!$G$76="SSP",[1]Jan09!$H$76," ")</f>
        <v xml:space="preserve"> </v>
      </c>
      <c r="L68" s="62" t="str">
        <f>IF([1]Jan09!$G$76="SMP",[1]Jan09!$H$76," ")</f>
        <v xml:space="preserve"> </v>
      </c>
      <c r="M68" s="453" t="str">
        <f>IF([1]Jan09!$G$76="SPP",[1]Jan09!$H$76," ")</f>
        <v xml:space="preserve"> </v>
      </c>
      <c r="N68" s="453"/>
      <c r="O68" s="62" t="str">
        <f>IF([1]Jan09!$G$76="SAP",[1]Jan09!$H$76," ")</f>
        <v xml:space="preserve"> </v>
      </c>
      <c r="P68" s="463"/>
      <c r="Q68" s="62" t="str">
        <f>IF([1]Jan09!$P$76=0," ",[1]Jan09!$P$76)</f>
        <v xml:space="preserve"> </v>
      </c>
      <c r="R68" s="463"/>
      <c r="S68" s="62" t="str">
        <f>IF([1]Jan09!$M$76&gt;0,[1]Jan09!$M$76," ")</f>
        <v xml:space="preserve"> </v>
      </c>
      <c r="T68" s="62" t="str">
        <f>IF(S68=" "," ",IF([1]Employee!$O$154="W1"," ",IF([1]Employee!$O$154="M1"," ",IF([1]Jan09!$V$76&gt;0,[1]Jan09!$V$76," "))))</f>
        <v xml:space="preserve"> </v>
      </c>
      <c r="U68" s="453" t="str">
        <f>IF(T68=" "," ",IF([1]Employee!$O$154="M1",[1]Jan09!$AK$76,[1]Jan09!$AE$76))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",IF([1]Employee!$O$154="M1"," ",[1]Jan09!$W$76-[1]Dec08!$W$91))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",IF([1]Jan09!$C$76=" "," ",[1]Jan09!$C$76))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IF([1]Employee!$D$158=" "," ",IF([1]Employee!$D$158="m"," ",IF([1]Feb09!$M$16=" "," ",IF([1]Feb09!$M$16&gt;(D7-0.01),D7," "))))</f>
        <v xml:space="preserve"> </v>
      </c>
      <c r="E69" s="1" t="str">
        <f>IF(D69=" "," ",IF([1]Feb09!$M$16&gt;=F7,E7,[1]Feb09!$M$16-D7))</f>
        <v xml:space="preserve"> </v>
      </c>
      <c r="F69" s="1" t="str">
        <f>IF(D69=" "," ",IF(E69&lt;E7," ",[1]Feb09!$M$16-F7))</f>
        <v xml:space="preserve"> </v>
      </c>
      <c r="G69" s="1" t="str">
        <f>IF(D69=" "," ",[1]Feb09!$O$16+[1]Feb09!$T$16)</f>
        <v xml:space="preserve"> </v>
      </c>
      <c r="H69" s="459" t="str">
        <f>IF(D69=" "," ",[1]Feb09!$O$16)</f>
        <v xml:space="preserve"> </v>
      </c>
      <c r="I69" s="459"/>
      <c r="J69" s="463"/>
      <c r="K69" s="1" t="str">
        <f>IF([1]Feb09!$G$16="SSP",[1]Feb09!$H$16," ")</f>
        <v xml:space="preserve"> </v>
      </c>
      <c r="L69" s="1" t="str">
        <f>IF([1]Feb09!$G$16="SMP",[1]Feb09!$H$16," ")</f>
        <v xml:space="preserve"> </v>
      </c>
      <c r="M69" s="710" t="str">
        <f>IF([1]Feb09!$G$16="SPP",[1]Feb09!$H$16," ")</f>
        <v xml:space="preserve"> </v>
      </c>
      <c r="N69" s="710"/>
      <c r="O69" s="1" t="str">
        <f>IF([1]Feb09!$G$16="SAP",[1]Feb09!$H$16," ")</f>
        <v xml:space="preserve"> </v>
      </c>
      <c r="P69" s="463"/>
      <c r="Q69" s="1" t="str">
        <f>IF([1]Feb09!$P$16=0," ",[1]Feb09!$P$16)</f>
        <v xml:space="preserve"> </v>
      </c>
      <c r="R69" s="463"/>
      <c r="S69" s="1" t="str">
        <f>IF([1]Feb09!$M$16&gt;0,[1]Feb09!$M$16," ")</f>
        <v xml:space="preserve"> </v>
      </c>
      <c r="T69" s="1" t="str">
        <f>IF(S69=" "," ",IF([1]Employee!$O$154="W1"," ",IF([1]Employee!$O$154="M1"," ",IF([1]Feb09!$V$16&gt;0,[1]Feb09!$V$16," "))))</f>
        <v xml:space="preserve"> </v>
      </c>
      <c r="U69" s="459" t="str">
        <f>IF(T69=" "," ",IF([1]Employee!$O$154="W1",[1]Feb09!$AK$16,[1]Feb09!$AE$16))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",IF([1]Employee!$O$154="W1"," ",[1]Feb09!$W$16-[1]Jan09!$W$61))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",IF([1]Feb09!$C$16=" "," ",[1]Feb09!$C$16))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IF([1]Employee!$D$158=" "," ",IF([1]Employee!$D$158="m"," ",IF([1]Feb09!$M$31=" "," ",IF([1]Feb09!$M$31&gt;(D7-0.01),D7," "))))</f>
        <v xml:space="preserve"> </v>
      </c>
      <c r="E70" s="1" t="str">
        <f>IF(D70=" "," ",IF([1]Feb09!$M$31&gt;=F7,E7,[1]Feb09!$M$31-D7))</f>
        <v xml:space="preserve"> </v>
      </c>
      <c r="F70" s="1" t="str">
        <f>IF(D70=" "," ",IF(E70&lt;E7," ",[1]Feb09!$M$31-F7))</f>
        <v xml:space="preserve"> </v>
      </c>
      <c r="G70" s="1" t="str">
        <f>IF(D70=" "," ",[1]Feb09!$O$31+[1]Feb09!$T$31)</f>
        <v xml:space="preserve"> </v>
      </c>
      <c r="H70" s="454" t="str">
        <f>IF(D70=" "," ",[1]Feb09!$O$31)</f>
        <v xml:space="preserve"> </v>
      </c>
      <c r="I70" s="454"/>
      <c r="J70" s="463"/>
      <c r="K70" s="4" t="str">
        <f>IF([1]Feb09!$G$31="SSP",[1]Feb09!$H$31," ")</f>
        <v xml:space="preserve"> </v>
      </c>
      <c r="L70" s="4" t="str">
        <f>IF([1]Feb09!$G$31="SMP",[1]Feb09!$H$31," ")</f>
        <v xml:space="preserve"> </v>
      </c>
      <c r="M70" s="459" t="str">
        <f>IF([1]Feb09!$G$31="SPP",[1]Feb09!$H$31," ")</f>
        <v xml:space="preserve"> </v>
      </c>
      <c r="N70" s="459"/>
      <c r="O70" s="4" t="str">
        <f>IF([1]Feb09!$G$31="SAP",[1]Feb09!$H$31," ")</f>
        <v xml:space="preserve"> </v>
      </c>
      <c r="P70" s="463"/>
      <c r="Q70" s="1" t="str">
        <f>IF([1]Feb09!$P$31=0," ",[1]Feb09!$P$31)</f>
        <v xml:space="preserve"> </v>
      </c>
      <c r="R70" s="463"/>
      <c r="S70" s="1" t="str">
        <f>IF([1]Feb09!$M$31&gt;0,[1]Feb09!$M$31," ")</f>
        <v xml:space="preserve"> </v>
      </c>
      <c r="T70" s="1" t="str">
        <f>IF(S70=" "," ",IF([1]Employee!$O$154="W1"," ",IF([1]Employee!$O$154="M1"," ",IF([1]Feb09!$V$31&gt;0,[1]Feb09!$V$31," "))))</f>
        <v xml:space="preserve"> </v>
      </c>
      <c r="U70" s="459" t="str">
        <f>IF(T70=" "," ",IF([1]Employee!$O$154="W1",[1]Feb09!$AK$31,[1]Feb09!$AE$31))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",IF([1]Employee!$O$154="W1"," ",[1]Feb09!$W$31-[1]Feb09!$W$16))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",IF([1]Feb09!$C$31=" "," ",[1]Feb09!$C$31))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IF([1]Employee!$D$158=" "," ",IF([1]Employee!$D$158="m"," ",IF([1]Feb09!$M$46=" "," ",IF([1]Feb09!$M$46&gt;(D7-0.01),D7," "))))</f>
        <v xml:space="preserve"> </v>
      </c>
      <c r="E71" s="1" t="str">
        <f>IF(D71=" "," ",IF([1]Feb09!$M$46&gt;=F7,E7,[1]Feb09!$M$46-D7))</f>
        <v xml:space="preserve"> </v>
      </c>
      <c r="F71" s="1" t="str">
        <f>IF(D71=" "," ",IF(E71&lt;E7," ",[1]Feb09!$M$46-F7))</f>
        <v xml:space="preserve"> </v>
      </c>
      <c r="G71" s="1" t="str">
        <f>IF(D71=" "," ",[1]Feb09!$O$46+[1]Feb09!$T$46)</f>
        <v xml:space="preserve"> </v>
      </c>
      <c r="H71" s="454" t="str">
        <f>IF(D71=" "," ",[1]Feb09!$O$46)</f>
        <v xml:space="preserve"> </v>
      </c>
      <c r="I71" s="454"/>
      <c r="J71" s="463"/>
      <c r="K71" s="4" t="str">
        <f>IF([1]Feb09!$G$46="SSP",[1]Feb09!$H$46," ")</f>
        <v xml:space="preserve"> </v>
      </c>
      <c r="L71" s="4" t="str">
        <f>IF([1]Feb09!$G$46="SMP",[1]Feb09!$H$46," ")</f>
        <v xml:space="preserve"> </v>
      </c>
      <c r="M71" s="459" t="str">
        <f>IF([1]Feb09!$G$46="SPP",[1]Feb09!$H$46," ")</f>
        <v xml:space="preserve"> </v>
      </c>
      <c r="N71" s="459"/>
      <c r="O71" s="4" t="str">
        <f>IF([1]Feb09!$G$46="SAP",[1]Feb09!$H$46," ")</f>
        <v xml:space="preserve"> </v>
      </c>
      <c r="P71" s="463"/>
      <c r="Q71" s="1" t="str">
        <f>IF([1]Feb09!$P$46=0," ",[1]Feb09!$P$46)</f>
        <v xml:space="preserve"> </v>
      </c>
      <c r="R71" s="463"/>
      <c r="S71" s="1" t="str">
        <f>IF([1]Feb09!$M$46&gt;0,[1]Feb09!$M$46," ")</f>
        <v xml:space="preserve"> </v>
      </c>
      <c r="T71" s="1" t="str">
        <f>IF(S71=" "," ",IF([1]Employee!$O$154="W1"," ",IF([1]Employee!$O$154="M1"," ",IF([1]Feb09!$V$46&gt;0,[1]Feb09!$V$46," "))))</f>
        <v xml:space="preserve"> </v>
      </c>
      <c r="U71" s="459" t="str">
        <f>IF(T71=" "," ",IF([1]Employee!$O$154="W1",[1]Feb09!$AK$46,[1]Feb09!$AE$46))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",IF([1]Employee!$O$154="W1"," ",[1]Feb09!$W$46-[1]Feb09!$W$31))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",IF([1]Feb09!$C$46=" "," ",[1]Feb09!$C$46))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IF([1]Employee!$D$158=" "," ",IF([1]Employee!$D$158="m"," ",IF([1]Feb09!$M$61=" "," ",IF([1]Feb09!$M$61&gt;(D7-0.01),D7," "))))</f>
        <v xml:space="preserve"> </v>
      </c>
      <c r="E72" s="1" t="str">
        <f>IF(D72=" "," ",IF([1]Feb09!$M$61&gt;=F7,E7,[1]Feb09!$M$61-D7))</f>
        <v xml:space="preserve"> </v>
      </c>
      <c r="F72" s="1" t="str">
        <f>IF(D72=" "," ",IF(E72&lt;E7," ",[1]Feb09!$M$61-F7))</f>
        <v xml:space="preserve"> </v>
      </c>
      <c r="G72" s="1" t="str">
        <f>IF(D72=" "," ",[1]Feb09!$O$61+[1]Feb09!$T$61)</f>
        <v xml:space="preserve"> </v>
      </c>
      <c r="H72" s="454" t="str">
        <f>IF(D72=" "," ",[1]Feb09!$O$61)</f>
        <v xml:space="preserve"> </v>
      </c>
      <c r="I72" s="454"/>
      <c r="J72" s="463"/>
      <c r="K72" s="4" t="str">
        <f>IF([1]Feb09!$G$61="SSP",[1]Feb09!$H$61," ")</f>
        <v xml:space="preserve"> </v>
      </c>
      <c r="L72" s="4" t="str">
        <f>IF([1]Feb09!$G$61="SMP",[1]Feb09!$H$61," ")</f>
        <v xml:space="preserve"> </v>
      </c>
      <c r="M72" s="459" t="str">
        <f>IF([1]Feb09!$G$61="SPP",[1]Feb09!$H$61," ")</f>
        <v xml:space="preserve"> </v>
      </c>
      <c r="N72" s="459"/>
      <c r="O72" s="4" t="str">
        <f>IF([1]Feb09!$G$61="SAP",[1]Feb09!$H$61," ")</f>
        <v xml:space="preserve"> </v>
      </c>
      <c r="P72" s="463"/>
      <c r="Q72" s="1" t="str">
        <f>IF([1]Feb09!$P$61=0," ",[1]Feb09!$P$61)</f>
        <v xml:space="preserve"> </v>
      </c>
      <c r="R72" s="463"/>
      <c r="S72" s="1" t="str">
        <f>IF([1]Feb09!$M$61&gt;0,[1]Feb09!$M$61," ")</f>
        <v xml:space="preserve"> </v>
      </c>
      <c r="T72" s="1" t="str">
        <f>IF(S72=" "," ",IF([1]Employee!$O$154="W1"," ",IF([1]Employee!$O$154="M1"," ",IF([1]Feb09!$V$61&gt;0,[1]Feb09!$V$61," "))))</f>
        <v xml:space="preserve"> </v>
      </c>
      <c r="U72" s="459" t="str">
        <f>IF(T72=" "," ",IF([1]Employee!$O$154="W1",[1]Feb09!$AK$61,[1]Feb09!$AE$61))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",IF([1]Employee!$O$154="W1"," ",[1]Feb09!$W$61-[1]Feb09!$W$46))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",IF([1]Feb09!$C$61=" "," ",[1]Feb09!$C$61))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IF([1]Employee!$D$158=" "," ",IF([1]Employee!$D$158="w"," ",IF([1]Feb09!$M$76=" "," ",IF([1]Feb09!$M$76&gt;(D8-0.01),D8," "))))</f>
        <v xml:space="preserve"> </v>
      </c>
      <c r="E73" s="62" t="str">
        <f>IF(D73=" "," ",IF([1]Feb09!$M$76&gt;=F8,E8,[1]Feb09!$M$76-D8))</f>
        <v xml:space="preserve"> </v>
      </c>
      <c r="F73" s="62" t="str">
        <f>IF(D73=" "," ",IF(E73&lt;E8," ",[1]Feb09!$M$76-F8))</f>
        <v xml:space="preserve"> </v>
      </c>
      <c r="G73" s="62" t="str">
        <f>IF(D73=" "," ",[1]Feb09!$O$76+[1]Feb09!$T$76)</f>
        <v xml:space="preserve"> </v>
      </c>
      <c r="H73" s="453" t="str">
        <f>IF(D73=" "," ",[1]Feb09!$O$76)</f>
        <v xml:space="preserve"> </v>
      </c>
      <c r="I73" s="453"/>
      <c r="J73" s="463"/>
      <c r="K73" s="62" t="str">
        <f>IF([1]Feb09!$G$76="SSP",[1]Feb09!$H$76," ")</f>
        <v xml:space="preserve"> </v>
      </c>
      <c r="L73" s="62" t="str">
        <f>IF([1]Feb09!$G$76="SMP",[1]Feb09!$H$76," ")</f>
        <v xml:space="preserve"> </v>
      </c>
      <c r="M73" s="453" t="str">
        <f>IF([1]Feb09!$G$76="SPP",[1]Feb09!$H$76," ")</f>
        <v xml:space="preserve"> </v>
      </c>
      <c r="N73" s="453"/>
      <c r="O73" s="62" t="str">
        <f>IF([1]Feb09!$G$76="SAP",[1]Feb09!$H$76," ")</f>
        <v xml:space="preserve"> </v>
      </c>
      <c r="P73" s="463"/>
      <c r="Q73" s="62" t="str">
        <f>IF([1]Feb09!$P$76=0," ",[1]Feb09!$P$76)</f>
        <v xml:space="preserve"> </v>
      </c>
      <c r="R73" s="463"/>
      <c r="S73" s="62" t="str">
        <f>IF([1]Feb09!$M$76&gt;0,[1]Feb09!$M$76," ")</f>
        <v xml:space="preserve"> </v>
      </c>
      <c r="T73" s="62" t="str">
        <f>IF(S73=" "," ",IF([1]Employee!$O$154="W1"," ",IF([1]Employee!$O$154="M1"," ",IF([1]Feb09!$V$76&gt;0,[1]Feb09!$V$76," "))))</f>
        <v xml:space="preserve"> </v>
      </c>
      <c r="U73" s="453" t="str">
        <f>IF(T73=" "," ",IF([1]Employee!$O$154="M1",[1]Feb09!$AK$76,[1]Feb09!$AE$76))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",IF([1]Employee!$O$154="M1"," ",[1]Feb09!$W$76-[1]Jan09!$W$76))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",IF([1]Feb09!$C$76=" "," ",[1]Feb09!$C$76))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IF([1]Employee!$D$158=" "," ",IF([1]Employee!$D$158="m"," ",IF([1]Mar09!$M$16=" "," ",IF([1]Mar09!$M$16&gt;(D7-0.01),D7," "))))</f>
        <v xml:space="preserve"> </v>
      </c>
      <c r="E74" s="1" t="str">
        <f>IF(D74=" "," ",IF([1]Mar09!$M$16&gt;=F7,E7,[1]Mar09!$M$16-D7))</f>
        <v xml:space="preserve"> </v>
      </c>
      <c r="F74" s="1" t="str">
        <f>IF(D74=" "," ",IF(E74&lt;E7," ",[1]Mar09!$M$16-F7))</f>
        <v xml:space="preserve"> </v>
      </c>
      <c r="G74" s="1" t="str">
        <f>IF(D74=" "," ",[1]Mar09!$O$16+[1]Mar09!$T$16)</f>
        <v xml:space="preserve"> </v>
      </c>
      <c r="H74" s="459" t="str">
        <f>IF(D74=" "," ",[1]Mar09!$O$16)</f>
        <v xml:space="preserve"> </v>
      </c>
      <c r="I74" s="459"/>
      <c r="J74" s="463"/>
      <c r="K74" s="1" t="str">
        <f>IF([1]Mar09!$G$16="SSP",[1]Mar09!$H$16," ")</f>
        <v xml:space="preserve"> </v>
      </c>
      <c r="L74" s="1" t="str">
        <f>IF([1]Mar09!$G$16="SMP",[1]Mar09!$H$16," ")</f>
        <v xml:space="preserve"> </v>
      </c>
      <c r="M74" s="710" t="str">
        <f>IF([1]Mar09!$G$16="SPP",[1]Mar09!$H$16," ")</f>
        <v xml:space="preserve"> </v>
      </c>
      <c r="N74" s="710"/>
      <c r="O74" s="1" t="str">
        <f>IF([1]Mar09!$G$16="SAP",[1]Mar09!$H$16," ")</f>
        <v xml:space="preserve"> </v>
      </c>
      <c r="P74" s="463"/>
      <c r="Q74" s="1" t="str">
        <f>IF([1]Mar09!$P$16=0," ",[1]Mar09!$P$16)</f>
        <v xml:space="preserve"> </v>
      </c>
      <c r="R74" s="463"/>
      <c r="S74" s="1" t="str">
        <f>IF([1]Mar09!$M$16&gt;0,[1]Mar09!$M$16," ")</f>
        <v xml:space="preserve"> </v>
      </c>
      <c r="T74" s="1" t="str">
        <f>IF(S74=" "," ",IF([1]Employee!$O$154="W1"," ",IF([1]Employee!$O$154="M1"," ",IF([1]Mar09!$V$16&gt;0,[1]Mar09!$V$16," "))))</f>
        <v xml:space="preserve"> </v>
      </c>
      <c r="U74" s="459" t="str">
        <f>IF(T74=" "," ",IF([1]Employee!$O$154="W1",[1]Mar09!$AK$16,[1]Mar09!$AE$16))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",IF([1]Employee!$O$154="W1"," ",[1]Mar09!$W$16-[1]Feb09!$W$61))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",IF([1]Mar09!$C$16=" "," ",[1]Mar09!$C$16))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IF([1]Employee!$D$158=" "," ",IF([1]Employee!$D$158="m"," ",IF([1]Mar09!$M$31=" "," ",IF([1]Mar09!$M$31&gt;(D7-0.01),D7," "))))</f>
        <v xml:space="preserve"> </v>
      </c>
      <c r="E75" s="1" t="str">
        <f>IF(D75=" "," ",IF([1]Mar09!$M$31&gt;=F7,E7,[1]Mar09!$M$31-D7))</f>
        <v xml:space="preserve"> </v>
      </c>
      <c r="F75" s="1" t="str">
        <f>IF(D75=" "," ",IF(E75&lt;E7," ",[1]Mar09!$M$31-F7))</f>
        <v xml:space="preserve"> </v>
      </c>
      <c r="G75" s="1" t="str">
        <f>IF(D75=" "," ",[1]Mar09!$O$31+[1]Mar09!$T$31)</f>
        <v xml:space="preserve"> </v>
      </c>
      <c r="H75" s="454" t="str">
        <f>IF(D75=" "," ",[1]Mar09!$O$31)</f>
        <v xml:space="preserve"> </v>
      </c>
      <c r="I75" s="454"/>
      <c r="J75" s="463"/>
      <c r="K75" s="4" t="str">
        <f>IF([1]Mar09!$G$31="SSP",[1]Mar09!$H$31," ")</f>
        <v xml:space="preserve"> </v>
      </c>
      <c r="L75" s="4" t="str">
        <f>IF([1]Mar09!$G$31="SMP",[1]Mar09!$H$31," ")</f>
        <v xml:space="preserve"> </v>
      </c>
      <c r="M75" s="459" t="str">
        <f>IF([1]Mar09!$G$31="SPP",[1]Mar09!$H$31," ")</f>
        <v xml:space="preserve"> </v>
      </c>
      <c r="N75" s="331"/>
      <c r="O75" s="4" t="str">
        <f>IF([1]Mar09!$G$31="SAP",[1]Mar09!$H$31," ")</f>
        <v xml:space="preserve"> </v>
      </c>
      <c r="P75" s="463"/>
      <c r="Q75" s="1" t="str">
        <f>IF([1]Mar09!$P$31=0," ",[1]Mar09!$P$31)</f>
        <v xml:space="preserve"> </v>
      </c>
      <c r="R75" s="463"/>
      <c r="S75" s="1" t="str">
        <f>IF([1]Mar09!$M$31&gt;0,[1]Mar09!$M$31," ")</f>
        <v xml:space="preserve"> </v>
      </c>
      <c r="T75" s="1" t="str">
        <f>IF(S75=" "," ",IF([1]Employee!$O$154="W1"," ",IF([1]Employee!$O$154="M1"," ",IF([1]Mar09!$V$31&gt;0,[1]Mar09!$V$31," "))))</f>
        <v xml:space="preserve"> </v>
      </c>
      <c r="U75" s="459" t="str">
        <f>IF(T75=" "," ",IF([1]Employee!$O$154="W1",[1]Mar09!$AK$31,[1]Mar09!$AE$31))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",IF([1]Employee!$O$154="W1"," ",[1]Mar09!$W$31-[1]Mar09!$W$16))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",IF([1]Mar09!$C$31=" "," ",[1]Mar09!$C$31))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IF([1]Employee!$D$158=" "," ",IF([1]Employee!$D$158="m"," ",IF([1]Mar09!$M$46=" "," ",IF([1]Mar09!$M$46&gt;(D7-0.01),D7," "))))</f>
        <v xml:space="preserve"> </v>
      </c>
      <c r="E76" s="1" t="str">
        <f>IF(D76=" "," ",IF([1]Mar09!$M$46&gt;=F7,E7,[1]Mar09!$M$46-D7))</f>
        <v xml:space="preserve"> </v>
      </c>
      <c r="F76" s="1" t="str">
        <f>IF(D76=" "," ",IF(E76&lt;E7," ",[1]Mar09!$M$46-F7))</f>
        <v xml:space="preserve"> </v>
      </c>
      <c r="G76" s="1" t="str">
        <f>IF(D76=" "," ",[1]Mar09!$O$46+[1]Mar09!$T$46)</f>
        <v xml:space="preserve"> </v>
      </c>
      <c r="H76" s="454" t="str">
        <f>IF(D76=" "," ",[1]Mar09!$O$46)</f>
        <v xml:space="preserve"> </v>
      </c>
      <c r="I76" s="454"/>
      <c r="J76" s="463"/>
      <c r="K76" s="4" t="str">
        <f>IF([1]Mar09!$G$46="SSP",[1]Mar09!$H$46," ")</f>
        <v xml:space="preserve"> </v>
      </c>
      <c r="L76" s="4" t="str">
        <f>IF([1]Mar09!$G$46="SMP",[1]Mar09!$H$46," ")</f>
        <v xml:space="preserve"> </v>
      </c>
      <c r="M76" s="459" t="str">
        <f>IF([1]Mar09!$G$46="SPP",[1]Mar09!$H$46," ")</f>
        <v xml:space="preserve"> </v>
      </c>
      <c r="N76" s="459"/>
      <c r="O76" s="4" t="str">
        <f>IF([1]Mar09!$G$46="SAP",[1]Mar09!$H$46," ")</f>
        <v xml:space="preserve"> </v>
      </c>
      <c r="P76" s="463"/>
      <c r="Q76" s="1" t="str">
        <f>IF([1]Mar09!$P$46=0," ",[1]Mar09!$P$46)</f>
        <v xml:space="preserve"> </v>
      </c>
      <c r="R76" s="463"/>
      <c r="S76" s="1" t="str">
        <f>IF([1]Mar09!$M$46&gt;0,[1]Mar09!$M$46," ")</f>
        <v xml:space="preserve"> </v>
      </c>
      <c r="T76" s="1" t="str">
        <f>IF(S76=" "," ",IF([1]Employee!$O$154="W1"," ",IF([1]Employee!$O$154="M1"," ",IF([1]Mar09!$V$46&gt;0,[1]Mar09!$V$46," "))))</f>
        <v xml:space="preserve"> </v>
      </c>
      <c r="U76" s="459" t="str">
        <f>IF(T76=" "," ",IF([1]Employee!$O$154="W1",[1]Mar09!$AK$46,[1]Mar09!$AE$46))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",IF([1]Employee!$O$154="W1"," ",[1]Mar09!$W$46-[1]Mar09!$W$31))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",IF([1]Mar09!$C$46=" "," ",[1]Mar09!$C$46))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IF([1]Employee!$D$158=" "," ",IF([1]Employee!$D$158="m"," ",IF([1]Mar09!$M$61=" "," ",IF([1]Mar09!$M$61&gt;(D7-0.01),D7," "))))</f>
        <v xml:space="preserve"> </v>
      </c>
      <c r="E77" s="1" t="str">
        <f>IF(D77=" "," ",IF([1]Mar09!$M$61&gt;=F7,E7,[1]Mar09!$M$61-D7))</f>
        <v xml:space="preserve"> </v>
      </c>
      <c r="F77" s="1" t="str">
        <f>IF(D77=" "," ",IF(E77&lt;E7," ",[1]Mar09!$M$61-F7))</f>
        <v xml:space="preserve"> </v>
      </c>
      <c r="G77" s="1" t="str">
        <f>IF(D77=" "," ",[1]Mar09!$O$61+[1]Mar09!$T$61)</f>
        <v xml:space="preserve"> </v>
      </c>
      <c r="H77" s="454" t="str">
        <f>IF(D77=" "," ",[1]Mar09!$O$61)</f>
        <v xml:space="preserve"> </v>
      </c>
      <c r="I77" s="454"/>
      <c r="J77" s="463"/>
      <c r="K77" s="4" t="str">
        <f>IF([1]Mar09!$G$61="SSP",[1]Mar09!$H$61," ")</f>
        <v xml:space="preserve"> </v>
      </c>
      <c r="L77" s="4" t="str">
        <f>IF([1]Mar09!$G$61="SMP",[1]Mar09!$H$61," ")</f>
        <v xml:space="preserve"> </v>
      </c>
      <c r="M77" s="459" t="str">
        <f>IF([1]Mar09!$G$61="SPP",[1]Mar09!$H$61," ")</f>
        <v xml:space="preserve"> </v>
      </c>
      <c r="N77" s="459"/>
      <c r="O77" s="4" t="str">
        <f>IF([1]Mar09!$G$61="SAP",[1]Mar09!$H$61," ")</f>
        <v xml:space="preserve"> </v>
      </c>
      <c r="P77" s="463"/>
      <c r="Q77" s="1" t="str">
        <f>IF([1]Mar09!$P$61=0," ",[1]Mar09!$P$61)</f>
        <v xml:space="preserve"> </v>
      </c>
      <c r="R77" s="463"/>
      <c r="S77" s="1" t="str">
        <f>IF([1]Mar09!$M$61&gt;0,[1]Mar09!$M$61," ")</f>
        <v xml:space="preserve"> </v>
      </c>
      <c r="T77" s="1" t="str">
        <f>IF(S77=" "," ",IF([1]Employee!$O$154="W1"," ",IF([1]Employee!$O$154="M1"," ",IF([1]Mar09!$V$61&gt;0,[1]Mar09!$V$61," "))))</f>
        <v xml:space="preserve"> </v>
      </c>
      <c r="U77" s="459" t="str">
        <f>IF(T77=" "," ",IF([1]Employee!$O$154="W1",[1]Mar09!$AK$61,[1]Mar09!$AE$61))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",IF([1]Employee!$O$154="W1"," ",[1]Mar09!$W$61-[1]Mar09!$W$46))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",IF([1]Mar09!$C$61=" "," ",[1]Mar09!$C$61))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IF([1]Employee!$D$158=" "," ",IF([1]Employee!$D$158="m"," ",IF([1]Mar09!$M$76=" "," ",IF([1]Mar09!$M$76&gt;(D7-0.01),D7," "))))</f>
        <v xml:space="preserve"> </v>
      </c>
      <c r="E78" s="1" t="str">
        <f>IF(D78=" "," ",IF([1]Mar09!$M$76&gt;=F7,E7,[1]Mar09!$M$76-D7))</f>
        <v xml:space="preserve"> </v>
      </c>
      <c r="F78" s="1" t="str">
        <f>IF(D78=" "," ",IF(E78&lt;E7," ",[1]Mar09!$M$76-F7))</f>
        <v xml:space="preserve"> </v>
      </c>
      <c r="G78" s="1" t="str">
        <f>IF(D78=" "," ",[1]Mar09!$O$76+[1]Mar09!$T$76)</f>
        <v xml:space="preserve"> </v>
      </c>
      <c r="H78" s="454" t="str">
        <f>IF(D78=" "," ",[1]Mar09!$O$76)</f>
        <v xml:space="preserve"> </v>
      </c>
      <c r="I78" s="454"/>
      <c r="J78" s="463"/>
      <c r="K78" s="4" t="str">
        <f>IF([1]Mar09!$G$76="SSP",[1]Mar09!$H$76," ")</f>
        <v xml:space="preserve"> </v>
      </c>
      <c r="L78" s="4" t="str">
        <f>IF([1]Mar09!$G$76="SMP",[1]Mar09!$H$76," ")</f>
        <v xml:space="preserve"> </v>
      </c>
      <c r="M78" s="459" t="str">
        <f>IF([1]Mar09!$G$76="SPP",[1]Mar09!$H$76," ")</f>
        <v xml:space="preserve"> </v>
      </c>
      <c r="N78" s="459"/>
      <c r="O78" s="4" t="str">
        <f>IF([1]Mar09!$G$76="SAP",[1]Mar09!$H$76," ")</f>
        <v xml:space="preserve"> </v>
      </c>
      <c r="P78" s="463"/>
      <c r="Q78" s="1" t="str">
        <f>IF([1]Mar09!$P$76=0," ",[1]Mar09!$P$76)</f>
        <v xml:space="preserve"> </v>
      </c>
      <c r="R78" s="463"/>
      <c r="S78" s="1" t="str">
        <f>IF([1]Mar09!$M$76&gt;0,[1]Mar09!$M$76," ")</f>
        <v xml:space="preserve"> </v>
      </c>
      <c r="T78" s="1" t="str">
        <f>IF(S78=" "," ",IF([1]Employee!$O$154="W1"," ",IF([1]Employee!$O$154="M1"," ",IF([1]Mar09!$V$76&gt;0,[1]Mar09!$V$76," "))))</f>
        <v xml:space="preserve"> </v>
      </c>
      <c r="U78" s="459" t="str">
        <f>IF(T78=" "," ",IF([1]Employee!$O$154="W1",[1]Mar09!$AK$76,[1]Mar09!$AE$76))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",IF([1]Employee!$O$154="W1"," ",[1]Mar09!$W$76-[1]Mar09!$W$61))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",IF([1]Mar09!$C$76=" "," ",[1]Mar09!$C$76))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IF([1]Employee!$D$158=" "," ",IF([1]Employee!$D$158="m"," ",IF([1]Mar09!$M$91=" "," ",IF([1]Mar09!$M$91&gt;(D7-0.01),D7," "))))</f>
        <v xml:space="preserve"> </v>
      </c>
      <c r="E79" s="4" t="str">
        <f>IF(D79=" "," ",IF([1]Mar09!$M$91&gt;=F7,E7,[1]Mar09!$M$91-D7))</f>
        <v xml:space="preserve"> </v>
      </c>
      <c r="F79" s="4" t="str">
        <f>IF(D79=" "," ",IF(E79&lt;E7," ",[1]Mar09!$M$91-F7))</f>
        <v xml:space="preserve"> </v>
      </c>
      <c r="G79" s="4" t="str">
        <f>IF(D79=" "," ",[1]Mar09!$O$91+[1]Mar09!$T$91)</f>
        <v xml:space="preserve"> </v>
      </c>
      <c r="H79" s="459" t="str">
        <f>IF(D79=" "," ",[1]Mar09!$O$91)</f>
        <v xml:space="preserve"> </v>
      </c>
      <c r="I79" s="459"/>
      <c r="J79" s="463"/>
      <c r="K79" s="4" t="str">
        <f>IF([1]Mar09!$G$91="SSP",[1]Mar09!$H$91," ")</f>
        <v xml:space="preserve"> </v>
      </c>
      <c r="L79" s="4" t="str">
        <f>IF([1]Mar09!$G$91="SMP",[1]Mar09!$H$91," ")</f>
        <v xml:space="preserve"> </v>
      </c>
      <c r="M79" s="459" t="str">
        <f>IF([1]Mar09!$G$91="SPP",[1]Mar09!$H$91," ")</f>
        <v xml:space="preserve"> </v>
      </c>
      <c r="N79" s="459"/>
      <c r="O79" s="4" t="str">
        <f>IF([1]Mar09!$G$91="SAP",[1]Mar09!$H$91," ")</f>
        <v xml:space="preserve"> </v>
      </c>
      <c r="P79" s="463"/>
      <c r="Q79" s="4" t="str">
        <f>IF([1]Mar09!$P$91=0," ",[1]Mar09!$P$91)</f>
        <v xml:space="preserve"> </v>
      </c>
      <c r="R79" s="463"/>
      <c r="S79" s="4" t="str">
        <f>IF([1]Mar09!$M$91&gt;0,[1]Mar09!$M$91," ")</f>
        <v xml:space="preserve"> </v>
      </c>
      <c r="T79" s="4" t="str">
        <f>IF(S79=" "," ",IF([1]Employee!$O$154="W1"," ",IF([1]Employee!$O$154="M1"," ",IF([1]Mar09!$V$91&gt;0,[1]Mar09!$V$91," "))))</f>
        <v xml:space="preserve"> </v>
      </c>
      <c r="U79" s="459" t="str">
        <f>IF(T79=" "," ",IF([1]Employee!$O$154="M1",[1]Mar09!$AK$91+U78,[1]Mar09!$AE$91+U78))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",IF([1]Employee!$O$154="W1"," ",[1]Mar09!$W$91-[1]Mar09!$W$76))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",IF([1]Mar09!$C$91=" "," ",[1]Mar09!$C$91))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IF([1]Employee!$D$158=" "," ",IF([1]Employee!$D$158="w"," ",IF([1]Mar09!$M$106=" "," ",IF([1]Mar09!$M$106&gt;(D8-0.01),D8," "))))</f>
        <v xml:space="preserve"> </v>
      </c>
      <c r="E80" s="62" t="str">
        <f>IF(D80=" "," ",IF([1]Mar09!$M$106&gt;=F8,E8,[1]Mar09!$M$106-D8))</f>
        <v xml:space="preserve"> </v>
      </c>
      <c r="F80" s="62" t="str">
        <f>IF(D80=" "," ",IF(E80&lt;E8," ",[1]Mar09!$M$106-F8))</f>
        <v xml:space="preserve"> </v>
      </c>
      <c r="G80" s="62" t="str">
        <f>IF(D80=" "," ",[1]Mar09!$O$106+[1]Mar09!$T$106)</f>
        <v xml:space="preserve"> </v>
      </c>
      <c r="H80" s="453" t="str">
        <f>IF(D80=" "," ",[1]Mar09!$O$106)</f>
        <v xml:space="preserve"> </v>
      </c>
      <c r="I80" s="453"/>
      <c r="J80" s="463"/>
      <c r="K80" s="62" t="str">
        <f>IF([1]Mar09!$G$106="SSP",[1]Mar09!$H$106," ")</f>
        <v xml:space="preserve"> </v>
      </c>
      <c r="L80" s="62" t="str">
        <f>IF([1]Mar09!$G$106="SMP",[1]Mar09!$H$106," ")</f>
        <v xml:space="preserve"> </v>
      </c>
      <c r="M80" s="453" t="str">
        <f>IF([1]Mar09!$G$106="SPP",[1]Mar09!$H$106," ")</f>
        <v xml:space="preserve"> </v>
      </c>
      <c r="N80" s="453"/>
      <c r="O80" s="62" t="str">
        <f>IF([1]Mar09!$G$106="SAP",[1]Mar09!$H$106," ")</f>
        <v xml:space="preserve"> </v>
      </c>
      <c r="P80" s="463"/>
      <c r="Q80" s="62" t="str">
        <f>IF([1]Mar09!$P$106=0," ",[1]Mar09!$P$106)</f>
        <v xml:space="preserve"> </v>
      </c>
      <c r="R80" s="463"/>
      <c r="S80" s="62" t="str">
        <f>IF([1]Mar09!$M$106&gt;0,[1]Mar09!$M$106," ")</f>
        <v xml:space="preserve"> </v>
      </c>
      <c r="T80" s="4" t="str">
        <f>IF(S80=" "," ",IF([1]Employee!$O$154="W1"," ",IF([1]Employee!$O$154="M1"," ",IF([1]Mar09!$V$106&gt;0,[1]Mar09!$V$106," "))))</f>
        <v xml:space="preserve"> </v>
      </c>
      <c r="U80" s="453" t="str">
        <f>IF(T80=" "," ",IF([1]Employee!$O$154="M1",[1]Mar09!$AK$106,[1]Mar09!$AE$106))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",IF([1]Employee!$O$154="M1"," ",[1]Mar09!$W$106-[1]Feb09!$W$76))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",IF([1]Mar09!$C$106=" "," ",[1]Mar09!$C$106))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[1]Employee!$D$164</f>
        <v>0</v>
      </c>
      <c r="U83" s="495" t="s">
        <v>128</v>
      </c>
      <c r="V83" s="496"/>
      <c r="W83" s="497"/>
      <c r="X83" s="497"/>
      <c r="Y83" s="498"/>
      <c r="Z83" s="494">
        <f>[1]Employee!$D$165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IF([1]Employee!$D$158="W",[1]Mar09!$V$91-[1]Employee!$D$164,IF([1]Employee!$D$158="M",[1]Mar09!$V$106-[1]Employee!$D$164,0))</f>
        <v>0</v>
      </c>
      <c r="U85" s="501" t="s">
        <v>127</v>
      </c>
      <c r="V85" s="502"/>
      <c r="W85" s="503"/>
      <c r="X85" s="503"/>
      <c r="Y85" s="504"/>
      <c r="Z85" s="494">
        <f>IF([1]Employee!$D$158="W",[1]Mar09!$W$91-[1]Employee!$D$165,IF([1]Employee!$D$158="M",[1]Mar09!$W$106-[1]Employee!$D$165,0))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IF([1]Employee!$M$145&gt;0,[1]Employee!$M$145," ")</f>
        <v xml:space="preserve"> </v>
      </c>
      <c r="G102" s="343"/>
      <c r="H102" s="96"/>
      <c r="I102" s="30"/>
      <c r="J102" s="10"/>
      <c r="K102" s="399" t="str">
        <f>IF([1]Employee!$M$147&gt;0,[1]Employee!$M$147," ")</f>
        <v xml:space="preserve"> </v>
      </c>
      <c r="L102" s="536"/>
      <c r="M102" s="15"/>
      <c r="N102" s="97" t="str">
        <f>IF([1]Employee!$D$152&gt;0,[1]Employee!$D$152,"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IF([1]Employee!$D$145&gt;0,[1]Employee!$D$145,"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IF([1]Employee!$D$147&gt;0,[1]Employee!$D$147,"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IF([1]Employee!$D$146&gt;0,[1]Employee!$D$146," ")</f>
        <v xml:space="preserve"> </v>
      </c>
      <c r="G106" s="350"/>
      <c r="H106" s="15"/>
      <c r="I106" s="10"/>
      <c r="J106" s="376" t="str">
        <f>IF([1]Employee!$D$148&gt;0,[1]Employee!$D$148,"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IF([1]Employee!$D$149&gt;0,[1]Employee!$D$149,"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[1]Employee!$D$159</f>
        <v>6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IF([1]Employee!$D$150&gt;0,[1]Employee!$D$150,"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IF([1]Employee!$D$154=" "," ",IF([1]Employee!$D$154&gt;38812,[1]Employee!$D$154,"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IF([1]Employee!$D$156&gt;0,[1]Employee!$D$156,"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IF([1]Employee!$D$156&gt;0,[1]Employee!$L$5," ")</f>
        <v xml:space="preserve"> </v>
      </c>
      <c r="H154" s="30"/>
      <c r="I154" s="560" t="str">
        <f>IF([1]Employee!$D$156&gt;0,[1]Employee!$O$5,"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IF([1]Employee!$D$156&gt;0,[1]Employee!$M$145,"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IF([1]Employee!$D$156&gt;0,[1]Employee!$D$145," ")</f>
        <v xml:space="preserve"> </v>
      </c>
      <c r="G158" s="567"/>
      <c r="H158" s="567"/>
      <c r="I158" s="568"/>
      <c r="J158" s="156"/>
      <c r="K158" s="157" t="str">
        <f>IF([1]Employee!$D$156=" "," ",IF([1]Employee!$D$152="M","Mr","Ms"))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IF([1]Employee!$D$156&gt;0,[1]Employee!$D$146,"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IF([1]Employee!$D$156&gt;0,[1]Employee!$D$156,"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IF([1]Employee!$D$156&gt;0,[1]Employee!$O$164,"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IF([1]Employee!$D$156&gt;0,Y4," ")</f>
        <v xml:space="preserve"> </v>
      </c>
      <c r="H164" s="370"/>
      <c r="I164" s="160" t="str">
        <f>IF([1]Employee!$D$156&gt;0,Z4," ")</f>
        <v xml:space="preserve"> </v>
      </c>
      <c r="J164" s="159"/>
      <c r="K164" s="637" t="str">
        <f>IF([1]Employee!$D$156=" "," ",IF([1]Employee!$O$154="W1","X",IF([1]Employee!$O$154="M!","X","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IF([1]Employee!$D$156=" "," ",IF([1]Employee!$D$158="W",[1]Employee!$F$156," "))</f>
        <v xml:space="preserve"> </v>
      </c>
      <c r="J166" s="163"/>
      <c r="K166" s="164" t="str">
        <f>IF([1]Employee!$D$156=" "," ",IF([1]Employee!$D$158="M",[1]Employee!$F$156,"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IF([1]Employee!$D$156="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IF([1]Employee!$D$156="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IF([1]Employee!$D$156="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IF([1]Employee!$D$156="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IF([1]Employee!$D$156&gt;0,[1]Employee!$D$159,"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IF([1]Employee!$D$156&gt;0,[1]Employee!$D$147,"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IF([1]Employee!$D$156&gt;0,[1]Employee!$D$148," ")</f>
        <v xml:space="preserve"> </v>
      </c>
      <c r="F179" s="337"/>
      <c r="G179" s="337"/>
      <c r="H179" s="337"/>
      <c r="I179" s="337" t="str">
        <f>IF([1]Employee!$D$156&gt;0,[1]Employee!$D$149,"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IF([1]Employee!$D$156&gt;0,[1]Employee!$D$150,"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IF([1]Employee!$D$156&gt;0,[1]Employee!$D$5," ")</f>
        <v xml:space="preserve"> </v>
      </c>
      <c r="F182" s="353"/>
      <c r="G182" s="353"/>
      <c r="H182" s="353"/>
      <c r="I182" s="353" t="str">
        <f>IF([1]Employee!$D$156&gt;0,[1]Employee!$D$6,"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IF([1]Employee!$D$156&gt;0,[1]Employee!$D$7," ")</f>
        <v xml:space="preserve"> </v>
      </c>
      <c r="F183" s="353"/>
      <c r="G183" s="353"/>
      <c r="H183" s="353"/>
      <c r="I183" s="353" t="str">
        <f>IF([1]Employee!$D$156&gt;0,[1]Employee!$D$8,"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IF([1]Employee!$D$156&gt;0,[1]Employee!$D$9,"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IF([1]Employee!$D$156&gt;0,TODAY(),"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IF(T$87&gt;0,[1]Employee!$D$145,"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IF(T$87&gt;0,[1]Employee!$D$146,"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IF(T$87&gt;0,[1]Employee!$M$145," ")</f>
        <v xml:space="preserve"> </v>
      </c>
      <c r="G203" s="683"/>
      <c r="H203" s="684"/>
      <c r="I203" s="86"/>
      <c r="J203" s="685">
        <f>[1]Employee!$D$159</f>
        <v>6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IF([1]Employee!$D$180&gt;0,[1]Employee!$D$180,"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IF([1]Employee!$D$171&gt;0,[1]Employee!$D$171," ")</f>
        <v xml:space="preserve"> </v>
      </c>
      <c r="J4" s="443"/>
      <c r="K4" s="443"/>
      <c r="L4" s="443"/>
      <c r="M4" s="9"/>
      <c r="N4" s="342" t="str">
        <f>IF([1]Employee!$M$171&gt;0,[1]Employee!$M$171," ")</f>
        <v xml:space="preserve"> </v>
      </c>
      <c r="O4" s="343"/>
      <c r="P4" s="15"/>
      <c r="Q4" s="15"/>
      <c r="R4" s="10"/>
      <c r="S4" s="10"/>
      <c r="T4" s="16">
        <f>[1]Employee!$D$185</f>
        <v>7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IF([1]Employee!$D$182&gt;0,[1]Employee!$D$182,"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IF([1]Employee!$D$172&gt;0,[1]Employee!$D$172," ")</f>
        <v xml:space="preserve"> </v>
      </c>
      <c r="J6" s="442"/>
      <c r="K6" s="442"/>
      <c r="L6" s="442"/>
      <c r="M6" s="8"/>
      <c r="N6" s="399" t="str">
        <f>IF([1]Employee!$M$173&gt;0,[1]Employee!$M$173," ")</f>
        <v xml:space="preserve"> </v>
      </c>
      <c r="O6" s="536"/>
      <c r="P6" s="15"/>
      <c r="Q6" s="15"/>
      <c r="R6" s="10"/>
      <c r="S6" s="24" t="str">
        <f>IF([1]Employee!$D$178&gt;0,[1]Employee!$D$178,"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IF([1]Employee!$M$183&gt;0,[1]Employee!$M$183," ")</f>
        <v xml:space="preserve"> </v>
      </c>
      <c r="Z6" s="214" t="str">
        <f>IF([1]Employee!$M$183&gt;0,[1]Employee!$O$183," ")</f>
        <v xml:space="preserve"> </v>
      </c>
      <c r="AA6" s="27" t="str">
        <f>IF([1]Employee!$M$183&gt;0,[1]Employee!$S$183,"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IF([1]Employee!$M$184&gt;0,[1]Employee!$M$184," ")</f>
        <v xml:space="preserve"> </v>
      </c>
      <c r="Z7" s="214" t="str">
        <f>IF([1]Employee!$M$184&gt;0,[1]Employee!$O$184," ")</f>
        <v xml:space="preserve"> </v>
      </c>
      <c r="AA7" s="27" t="str">
        <f>IF([1]Employee!$M$184&gt;0,[1]Employee!$S$184,"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IF([1]Employee!$M$185&gt;0,[1]Employee!$M$185," ")</f>
        <v xml:space="preserve"> </v>
      </c>
      <c r="Z8" s="214" t="str">
        <f>IF([1]Employee!$M$185&gt;0,[1]Employee!$O$185," ")</f>
        <v xml:space="preserve"> </v>
      </c>
      <c r="AA8" s="27" t="str">
        <f>IF([1]Employee!$M$185&gt;0,[1]Employee!$S$185,"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IF([1]Employee!$M$186&gt;0,[1]Employee!$M$186," ")</f>
        <v xml:space="preserve"> </v>
      </c>
      <c r="Z9" s="214" t="str">
        <f>IF([1]Employee!$M$186&gt;0,[1]Employee!$O$186," ")</f>
        <v xml:space="preserve"> </v>
      </c>
      <c r="AA9" s="27" t="str">
        <f>IF([1]Employee!$M$186&gt;0,[1]Employee!$S$186,"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IF([1]Employee!$O$190="Y","Y","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IF([1]Employee!$D$184=" "," ",IF([1]Employee!$D$184="m"," ",IF([1]Apr08!$M$17=" "," ",IF([1]Apr08!$M$17&gt;(D7-0.01),D7," "))))</f>
        <v xml:space="preserve"> </v>
      </c>
      <c r="E16" s="1" t="str">
        <f>IF(D16=" "," ",IF([1]Apr08!$M$17&gt;=F7,E7,[1]Apr08!$M$17-D7))</f>
        <v xml:space="preserve"> </v>
      </c>
      <c r="F16" s="1" t="str">
        <f>IF(D16=" "," ",IF(E16&lt;E7," ",[1]Apr08!$M$17-F7))</f>
        <v xml:space="preserve"> </v>
      </c>
      <c r="G16" s="1" t="str">
        <f>IF(D16=" "," ",[1]Apr08!$O$17+[1]Apr08!$T$17)</f>
        <v xml:space="preserve"> </v>
      </c>
      <c r="H16" s="482" t="str">
        <f>IF(D16=" "," ",[1]Apr08!$O$17)</f>
        <v xml:space="preserve"> </v>
      </c>
      <c r="I16" s="482"/>
      <c r="J16" s="463"/>
      <c r="K16" s="4" t="str">
        <f>IF([1]Apr08!$G$17="SSP",[1]Apr08!$H$17," ")</f>
        <v xml:space="preserve"> </v>
      </c>
      <c r="L16" s="4" t="str">
        <f>IF([1]Apr08!$G$17="SMP",[1]Apr08!$H$17," ")</f>
        <v xml:space="preserve"> </v>
      </c>
      <c r="M16" s="459" t="str">
        <f>IF([1]Apr08!$G$17="SPP",[1]Apr08!$H$17," ")</f>
        <v xml:space="preserve"> </v>
      </c>
      <c r="N16" s="331"/>
      <c r="O16" s="4" t="str">
        <f>IF([1]Apr08!$G$17="SAP",[1]Apr08!$H$17," ")</f>
        <v xml:space="preserve"> </v>
      </c>
      <c r="P16" s="463"/>
      <c r="Q16" s="1" t="str">
        <f>IF([1]Apr08!$P$17=0," ",[1]Apr08!$P$17)</f>
        <v xml:space="preserve"> </v>
      </c>
      <c r="R16" s="463"/>
      <c r="S16" s="1" t="str">
        <f>IF([1]Apr08!$M$17&gt;0,[1]Apr08!$M$17," ")</f>
        <v xml:space="preserve"> </v>
      </c>
      <c r="T16" s="1" t="str">
        <f>IF(S16=" "," ",IF([1]Employee!$O$180="W1"," ",IF([1]Employee!$O$180="M1"," ",IF([1]Apr08!$V$17&gt;0,[1]Apr08!$V$17," "))))</f>
        <v xml:space="preserve"> </v>
      </c>
      <c r="U16" s="482" t="str">
        <f>IF(T16=" "," ",IF([1]Employee!$O$180="W1",[1]Apr08!$AK$17,[1]Apr08!$AE$17))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",IF([1]Employee!$O$180="W1"," ",[1]Apr08!$W$17-0))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",IF([1]Apr08!$C$17=" "," ",[1]Apr08!$C$17))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IF([1]Employee!$D$184=" "," ",IF([1]Employee!$D$184="m"," ",IF([1]Apr08!$M$32=" "," ",IF([1]Apr08!$M$32&gt;(D7-0.01),D7," "))))</f>
        <v xml:space="preserve"> </v>
      </c>
      <c r="E17" s="1" t="str">
        <f>IF(D17=" "," ",IF([1]Apr08!$M$32&gt;=F7,E7,[1]Apr08!$M$32-D7))</f>
        <v xml:space="preserve"> </v>
      </c>
      <c r="F17" s="1" t="str">
        <f>IF(D17=" "," ",IF(E17&lt;E7," ",[1]Apr08!$M$32-F7))</f>
        <v xml:space="preserve"> </v>
      </c>
      <c r="G17" s="1" t="str">
        <f>IF(D17=" "," ",[1]Apr08!$O$32+[1]Apr08!$T$32)</f>
        <v xml:space="preserve"> </v>
      </c>
      <c r="H17" s="454" t="str">
        <f>IF(D17=" "," ",[1]Apr08!$O$32)</f>
        <v xml:space="preserve"> </v>
      </c>
      <c r="I17" s="454"/>
      <c r="J17" s="463"/>
      <c r="K17" s="4" t="str">
        <f>IF([1]Apr08!$G$32="SSP",[1]Apr08!$H$32," ")</f>
        <v xml:space="preserve"> </v>
      </c>
      <c r="L17" s="4" t="str">
        <f>IF([1]Apr08!$G$32="SMP",[1]Apr08!$H$32," ")</f>
        <v xml:space="preserve"> </v>
      </c>
      <c r="M17" s="459" t="str">
        <f>IF([1]Apr08!$G$32="SPP",[1]Apr08!$H$32," ")</f>
        <v xml:space="preserve"> </v>
      </c>
      <c r="N17" s="459"/>
      <c r="O17" s="4" t="str">
        <f>IF([1]Apr08!$G$32="SAP",[1]Apr08!$H$32," ")</f>
        <v xml:space="preserve"> </v>
      </c>
      <c r="P17" s="463"/>
      <c r="Q17" s="1" t="str">
        <f>IF([1]Apr08!$P$32=0," ",[1]Apr08!$P$32)</f>
        <v xml:space="preserve"> </v>
      </c>
      <c r="R17" s="463"/>
      <c r="S17" s="1" t="str">
        <f>IF([1]Apr08!$M$32&gt;0,[1]Apr08!$M$32," ")</f>
        <v xml:space="preserve"> </v>
      </c>
      <c r="T17" s="1" t="str">
        <f>IF(S17=" "," ",IF([1]Employee!$O$180="W1"," ",IF([1]Employee!$O$180="M1"," ",IF([1]Apr08!$V$32&gt;0,[1]Apr08!$V$32," "))))</f>
        <v xml:space="preserve"> </v>
      </c>
      <c r="U17" s="459" t="str">
        <f>IF(T17=" "," ",IF([1]Employee!$O$180="W1",[1]Apr08!$AK$32,[1]Apr08!$AE$32))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",IF([1]Employee!$O$180="W1"," ",[1]Apr08!$W$32-[1]Apr08!$W$17))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",IF([1]Apr08!$C$32=" "," ",[1]Apr08!$C$32))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IF([1]Employee!$D$184=" "," ",IF([1]Employee!$D$184="m"," ",IF([1]Apr08!$M$47=" "," ",IF([1]Apr08!$M$47&gt;(D7-0.01),D7," "))))</f>
        <v xml:space="preserve"> </v>
      </c>
      <c r="E18" s="1" t="str">
        <f>IF(D18=" "," ",IF([1]Apr08!$M$47&gt;=F7,E7,[1]Apr08!$M$47-D7))</f>
        <v xml:space="preserve"> </v>
      </c>
      <c r="F18" s="1" t="str">
        <f>IF(D18=" "," ",IF(E18&lt;E7," ",[1]Apr08!$M$47-F7))</f>
        <v xml:space="preserve"> </v>
      </c>
      <c r="G18" s="1" t="str">
        <f>IF(D18=" "," ",[1]Apr08!$O$47+[1]Apr08!$T$47)</f>
        <v xml:space="preserve"> </v>
      </c>
      <c r="H18" s="454" t="str">
        <f>IF(D18=" "," ",[1]Apr08!$O$47)</f>
        <v xml:space="preserve"> </v>
      </c>
      <c r="I18" s="454"/>
      <c r="J18" s="463"/>
      <c r="K18" s="4" t="str">
        <f>IF([1]Apr08!$G$47="SSP",[1]Apr08!$H$47," ")</f>
        <v xml:space="preserve"> </v>
      </c>
      <c r="L18" s="4" t="str">
        <f>IF([1]Apr08!$G$47="SMP",[1]Apr08!$H$47," ")</f>
        <v xml:space="preserve"> </v>
      </c>
      <c r="M18" s="459" t="str">
        <f>IF([1]Apr08!$G$47="SPP",[1]Apr08!$H$47," ")</f>
        <v xml:space="preserve"> </v>
      </c>
      <c r="N18" s="459"/>
      <c r="O18" s="4" t="str">
        <f>IF([1]Apr08!$G$47="SAP",[1]Apr08!$H$47," ")</f>
        <v xml:space="preserve"> </v>
      </c>
      <c r="P18" s="463"/>
      <c r="Q18" s="1" t="str">
        <f>IF([1]Apr08!$P$47=0," ",[1]Apr08!$P$47)</f>
        <v xml:space="preserve"> </v>
      </c>
      <c r="R18" s="463"/>
      <c r="S18" s="1" t="str">
        <f>IF([1]Apr08!$M$47&gt;0,[1]Apr08!$M$47," ")</f>
        <v xml:space="preserve"> </v>
      </c>
      <c r="T18" s="1" t="str">
        <f>IF(S18=" "," ",IF([1]Employee!$O$180="W1"," ",IF([1]Employee!$O$180="M1"," ",IF([1]Apr08!$V$47&gt;0,[1]Apr08!$V$47," "))))</f>
        <v xml:space="preserve"> </v>
      </c>
      <c r="U18" s="459" t="str">
        <f>IF(T18=" "," ",IF([1]Employee!$O$180="W1",[1]Apr08!$AK$47,[1]Apr08!$AE$47))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",IF([1]Employee!$O$180="W1"," ",[1]Apr08!$W$47-[1]Apr08!$W$32))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",IF([1]Apr08!$C$47=" "," ",[1]Apr08!$C$47))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IF([1]Employee!$D$184=" "," ",IF([1]Employee!$D$184="m"," ",IF([1]Apr08!$M$62=" "," ",IF([1]Apr08!$M$62&gt;(D7-0.01),D7," "))))</f>
        <v xml:space="preserve"> </v>
      </c>
      <c r="E19" s="1" t="str">
        <f>IF(D19=" "," ",IF([1]Apr08!$M$62&gt;=F7,E7,[1]Apr08!$M$62-D7))</f>
        <v xml:space="preserve"> </v>
      </c>
      <c r="F19" s="1" t="str">
        <f>IF(D19=" "," ",IF(E19&lt;E7," ",[1]Apr08!$M$62-F7))</f>
        <v xml:space="preserve"> </v>
      </c>
      <c r="G19" s="1" t="str">
        <f>IF(D19=" "," ",[1]Apr08!$O$62+[1]Apr08!$T$62)</f>
        <v xml:space="preserve"> </v>
      </c>
      <c r="H19" s="454" t="str">
        <f>IF(D19=" "," ",[1]Apr08!$O$62)</f>
        <v xml:space="preserve"> </v>
      </c>
      <c r="I19" s="454"/>
      <c r="J19" s="463"/>
      <c r="K19" s="4" t="str">
        <f>IF([1]Apr08!$G$62="SSP",[1]Apr08!$H$62," ")</f>
        <v xml:space="preserve"> </v>
      </c>
      <c r="L19" s="4" t="str">
        <f>IF([1]Apr08!$G$62="SMP",[1]Apr08!$H$62," ")</f>
        <v xml:space="preserve"> </v>
      </c>
      <c r="M19" s="459" t="str">
        <f>IF([1]Apr08!$G$62="SPP",[1]Apr08!$H$62," ")</f>
        <v xml:space="preserve"> </v>
      </c>
      <c r="N19" s="459"/>
      <c r="O19" s="4" t="str">
        <f>IF([1]Apr08!$G$62="SAP",[1]Apr08!$H$62," ")</f>
        <v xml:space="preserve"> </v>
      </c>
      <c r="P19" s="463"/>
      <c r="Q19" s="1" t="str">
        <f>IF([1]Apr08!$P$62=0," ",[1]Apr08!$P$62)</f>
        <v xml:space="preserve"> </v>
      </c>
      <c r="R19" s="463"/>
      <c r="S19" s="1" t="str">
        <f>IF([1]Apr08!$M$62&gt;0,[1]Apr08!$M$62," ")</f>
        <v xml:space="preserve"> </v>
      </c>
      <c r="T19" s="1" t="str">
        <f>IF(S19=" "," ",IF([1]Employee!$O$180="W1"," ",IF([1]Employee!$O$180="M1"," ",IF([1]Apr08!$V$62&gt;0,[1]Apr08!$V$62," "))))</f>
        <v xml:space="preserve"> </v>
      </c>
      <c r="U19" s="459" t="str">
        <f>IF(T19=" "," ",IF([1]Employee!$O$180="W1",[1]Apr08!$AK$62,[1]Apr08!$AE$62))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",IF([1]Employee!$O$180="W1"," ",[1]Apr08!$W$62-[1]Apr08!$W$47))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",IF([1]Apr08!$C$62=" "," ",[1]Apr08!$C$62))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IF([1]Employee!$D$184=" "," ",IF([1]Employee!$D$184="w"," ",IF([1]Apr08!$M$77=" "," ",IF([1]Apr08!$M$77&gt;(D8-0.01),D8," "))))</f>
        <v xml:space="preserve"> </v>
      </c>
      <c r="E20" s="62" t="str">
        <f>IF(D20=" "," ",IF([1]Apr08!$M$77&gt;=F8,E8,[1]Apr08!$M$77-D8))</f>
        <v xml:space="preserve"> </v>
      </c>
      <c r="F20" s="62" t="str">
        <f>IF(D20=" "," ",IF(E20&lt;E8," ",[1]Apr08!$M$77-F8))</f>
        <v xml:space="preserve"> </v>
      </c>
      <c r="G20" s="62" t="str">
        <f>IF(D20=" "," ",[1]Apr08!$O$77+[1]Apr08!$T$77)</f>
        <v xml:space="preserve"> </v>
      </c>
      <c r="H20" s="453" t="str">
        <f>IF(D20=" "," ",[1]Apr08!$O$77)</f>
        <v xml:space="preserve"> </v>
      </c>
      <c r="I20" s="453"/>
      <c r="J20" s="463"/>
      <c r="K20" s="62" t="str">
        <f>IF([1]Apr08!$G$77="SSP",[1]Apr08!$H$77," ")</f>
        <v xml:space="preserve"> </v>
      </c>
      <c r="L20" s="62" t="str">
        <f>IF([1]Apr08!$G$77="SMP",[1]Apr08!$H$77," ")</f>
        <v xml:space="preserve"> </v>
      </c>
      <c r="M20" s="453" t="str">
        <f>IF([1]Apr08!$G$77="SPP",[1]Apr08!$H$77," ")</f>
        <v xml:space="preserve"> </v>
      </c>
      <c r="N20" s="453"/>
      <c r="O20" s="62" t="str">
        <f>IF([1]Apr08!$G$77="SAP",[1]Apr08!$H$77," ")</f>
        <v xml:space="preserve"> </v>
      </c>
      <c r="P20" s="463"/>
      <c r="Q20" s="62" t="str">
        <f>IF([1]Apr08!$P$77=0," ",[1]Apr08!$P$77)</f>
        <v xml:space="preserve"> </v>
      </c>
      <c r="R20" s="463"/>
      <c r="S20" s="62" t="str">
        <f>IF([1]Apr08!$M$77&gt;0,[1]Apr08!$M$77," ")</f>
        <v xml:space="preserve"> </v>
      </c>
      <c r="T20" s="62" t="str">
        <f>IF(S20=" "," ",IF([1]Employee!$O$180="W1"," ",IF([1]Employee!$O$180="M1"," ",IF([1]Apr08!$V$77&gt;0,[1]Apr08!$V$77," "))))</f>
        <v xml:space="preserve"> </v>
      </c>
      <c r="U20" s="453" t="str">
        <f>IF(T20=" "," ",IF([1]Employee!$O$180="M1",[1]Apr08!$AK$77,[1]Apr08!$AE$77))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",IF([1]Employee!$O$180="M1"," ",[1]Apr08!$W$77-0))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",IF([1]Apr08!$C$77=" "," ",[1]Apr08!$C$77))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IF([1]Employee!$D$184=" "," ",IF([1]Employee!$D$184="m"," ",IF([1]May08!$M$17=" "," ",IF([1]May08!$M$17&gt;(D7-0.01),D7," "))))</f>
        <v xml:space="preserve"> </v>
      </c>
      <c r="E21" s="1" t="str">
        <f>IF(D21=" "," ",IF([1]May08!$M$17&gt;=F7,E7,[1]May08!$M$17-D7))</f>
        <v xml:space="preserve"> </v>
      </c>
      <c r="F21" s="1" t="str">
        <f>IF(D21=" "," ",IF(E21&lt;E7," ",[1]May08!$M$17-F7))</f>
        <v xml:space="preserve"> </v>
      </c>
      <c r="G21" s="1" t="str">
        <f>IF(D21=" "," ",[1]May08!$O$17+[1]May08!$T$17)</f>
        <v xml:space="preserve"> </v>
      </c>
      <c r="H21" s="459" t="str">
        <f>IF(D21=" "," ",[1]May08!$O$17)</f>
        <v xml:space="preserve"> </v>
      </c>
      <c r="I21" s="459"/>
      <c r="J21" s="463"/>
      <c r="K21" s="1" t="str">
        <f>IF([1]May08!$G$17="SSP",[1]May08!$H$17," ")</f>
        <v xml:space="preserve"> </v>
      </c>
      <c r="L21" s="1" t="str">
        <f>IF([1]May08!$G$17="SMP",[1]May08!$H$17," ")</f>
        <v xml:space="preserve"> </v>
      </c>
      <c r="M21" s="710" t="str">
        <f>IF([1]May08!$G$17="SPP",[1]May08!$H$17," ")</f>
        <v xml:space="preserve"> </v>
      </c>
      <c r="N21" s="710"/>
      <c r="O21" s="1" t="str">
        <f>IF([1]May08!$G$17="SAP",[1]May08!$H$17," ")</f>
        <v xml:space="preserve"> </v>
      </c>
      <c r="P21" s="463"/>
      <c r="Q21" s="1" t="str">
        <f>IF([1]May08!$P$17=0," ",[1]May08!$P$17)</f>
        <v xml:space="preserve"> </v>
      </c>
      <c r="R21" s="463"/>
      <c r="S21" s="1" t="str">
        <f>IF([1]May08!$M$17&gt;0,[1]May08!$M$17," ")</f>
        <v xml:space="preserve"> </v>
      </c>
      <c r="T21" s="1" t="str">
        <f>IF(S21=" "," ",IF([1]Employee!$O$180="W1"," ",IF([1]Employee!$O$180="M1"," ",IF([1]May08!$V$17&gt;0,[1]May08!$V$17," "))))</f>
        <v xml:space="preserve"> </v>
      </c>
      <c r="U21" s="459" t="str">
        <f>IF(T21=" "," ",IF([1]Employee!$O$180="W1",[1]May08!$AK$17,[1]May08!$AE$17))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",IF([1]Employee!$O$180="W1"," ",[1]May08!$W$17-[1]Apr08!$W$62))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",IF([1]May08!$C$17=" "," ",[1]May08!$C$17))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IF([1]Employee!$D$184=" "," ",IF([1]Employee!$D$184="m"," ",IF([1]May08!$M$32=" "," ",IF([1]May08!$M$32&gt;(D7-0.01),D7," "))))</f>
        <v xml:space="preserve"> </v>
      </c>
      <c r="E22" s="1" t="str">
        <f>IF(D22=" "," ",IF([1]May08!$M$32&gt;=F7,E7,[1]May08!$M$32-D7))</f>
        <v xml:space="preserve"> </v>
      </c>
      <c r="F22" s="1" t="str">
        <f>IF(D22=" "," ",IF(E22&lt;E7," ",[1]May08!$M$32-F7))</f>
        <v xml:space="preserve"> </v>
      </c>
      <c r="G22" s="1" t="str">
        <f>IF(D22=" "," ",[1]May08!$O$32+[1]May08!$T$32)</f>
        <v xml:space="preserve"> </v>
      </c>
      <c r="H22" s="454" t="str">
        <f>IF(D22=" "," ",[1]May08!$O$32)</f>
        <v xml:space="preserve"> </v>
      </c>
      <c r="I22" s="454"/>
      <c r="J22" s="463"/>
      <c r="K22" s="4" t="str">
        <f>IF([1]May08!$G$32="SSP",[1]May08!$H$32," ")</f>
        <v xml:space="preserve"> </v>
      </c>
      <c r="L22" s="4" t="str">
        <f>IF([1]May08!$G$32="SMP",[1]May08!$H$32," ")</f>
        <v xml:space="preserve"> </v>
      </c>
      <c r="M22" s="459" t="str">
        <f>IF([1]May08!$G$32="SPP",[1]May08!$H$32," ")</f>
        <v xml:space="preserve"> </v>
      </c>
      <c r="N22" s="459"/>
      <c r="O22" s="4" t="str">
        <f>IF([1]May08!$G$32="SAP",[1]May08!$H$32," ")</f>
        <v xml:space="preserve"> </v>
      </c>
      <c r="P22" s="463"/>
      <c r="Q22" s="1" t="str">
        <f>IF([1]May08!$P$32=0," ",[1]May08!$P$32)</f>
        <v xml:space="preserve"> </v>
      </c>
      <c r="R22" s="463"/>
      <c r="S22" s="1" t="str">
        <f>IF([1]May08!$M$32&gt;0,[1]May08!$M$32," ")</f>
        <v xml:space="preserve"> </v>
      </c>
      <c r="T22" s="1" t="str">
        <f>IF(S22=" "," ",IF([1]Employee!$O$180="W1"," ",IF([1]Employee!$O$180="M1"," ",IF([1]May08!$V$32&gt;0,[1]May08!$V$32," "))))</f>
        <v xml:space="preserve"> </v>
      </c>
      <c r="U22" s="459" t="str">
        <f>IF(T22=" "," ",IF([1]Employee!$O$180="W1",[1]May08!$AK$32,[1]May08!$AE$32))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",IF([1]Employee!$O$180="W1"," ",[1]May08!$W$32-[1]May08!$W$17))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",IF([1]May08!$C$32=" "," ",[1]May08!$C$32))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IF([1]Employee!$D$184=" "," ",IF([1]Employee!$D$184="m"," ",IF([1]May08!$M$47=" "," ",IF([1]May08!$M$47&gt;(D7-0.01),D7," "))))</f>
        <v xml:space="preserve"> </v>
      </c>
      <c r="E23" s="1" t="str">
        <f>IF(D23=" "," ",IF([1]May08!$M$47&gt;=F7,E7,[1]May08!$M$47-D7))</f>
        <v xml:space="preserve"> </v>
      </c>
      <c r="F23" s="1" t="str">
        <f>IF(D23=" "," ",IF(E23&lt;E7," ",[1]May08!$M$47-F7))</f>
        <v xml:space="preserve"> </v>
      </c>
      <c r="G23" s="1" t="str">
        <f>IF(D23=" "," ",[1]May08!$O$47+[1]May08!$T$47)</f>
        <v xml:space="preserve"> </v>
      </c>
      <c r="H23" s="454" t="str">
        <f>IF(D23=" "," ",[1]May08!$O$47)</f>
        <v xml:space="preserve"> </v>
      </c>
      <c r="I23" s="454"/>
      <c r="J23" s="463"/>
      <c r="K23" s="4" t="str">
        <f>IF([1]May08!$G$47="SSP",[1]May08!$H$47," ")</f>
        <v xml:space="preserve"> </v>
      </c>
      <c r="L23" s="4" t="str">
        <f>IF([1]May08!$G$47="SMP",[1]May08!$H$47," ")</f>
        <v xml:space="preserve"> </v>
      </c>
      <c r="M23" s="459" t="str">
        <f>IF([1]May08!$G$47="SPP",[1]May08!$H$47," ")</f>
        <v xml:space="preserve"> </v>
      </c>
      <c r="N23" s="459"/>
      <c r="O23" s="4" t="str">
        <f>IF([1]May08!$G$47="SAP",[1]May08!$H$47," ")</f>
        <v xml:space="preserve"> </v>
      </c>
      <c r="P23" s="463"/>
      <c r="Q23" s="1" t="str">
        <f>IF([1]May08!$P$47=0," ",[1]May08!$P$47)</f>
        <v xml:space="preserve"> </v>
      </c>
      <c r="R23" s="463"/>
      <c r="S23" s="1" t="str">
        <f>IF([1]May08!$M$47&gt;0,[1]May08!$M$47," ")</f>
        <v xml:space="preserve"> </v>
      </c>
      <c r="T23" s="1" t="str">
        <f>IF(S23=" "," ",IF([1]Employee!$O$180="W1"," ",IF([1]Employee!$O$180="M1"," ",IF([1]May08!$V$47&gt;0,[1]May08!$V$47," "))))</f>
        <v xml:space="preserve"> </v>
      </c>
      <c r="U23" s="459" t="str">
        <f>IF(T23=" "," ",IF([1]Employee!$O$180="W1",[1]May08!$AK$47,[1]May08!$AE$47))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",IF([1]Employee!$O$180="W1"," ",[1]May08!$W$47-[1]May08!$W$32))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",IF([1]May08!$C$47=" "," ",[1]May08!$C$47))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IF([1]Employee!$D$184=" "," ",IF([1]Employee!$D$184="m"," ",IF([1]May08!$M$62=" "," ",IF([1]May08!$M$62&gt;(D7-0.01),D7," "))))</f>
        <v xml:space="preserve"> </v>
      </c>
      <c r="E24" s="1" t="str">
        <f>IF(D24=" "," ",IF([1]May08!$M$62&gt;=F7,E7,[1]May08!$M$62-D7))</f>
        <v xml:space="preserve"> </v>
      </c>
      <c r="F24" s="1" t="str">
        <f>IF(D24=" "," ",IF(E24&lt;E7," ",[1]May08!$M$62-F7))</f>
        <v xml:space="preserve"> </v>
      </c>
      <c r="G24" s="1" t="str">
        <f>IF(D24=" "," ",[1]May08!$O$62+[1]May08!$T$62)</f>
        <v xml:space="preserve"> </v>
      </c>
      <c r="H24" s="454" t="str">
        <f>IF(D24=" "," ",[1]May08!$O$62)</f>
        <v xml:space="preserve"> </v>
      </c>
      <c r="I24" s="454"/>
      <c r="J24" s="463"/>
      <c r="K24" s="4" t="str">
        <f>IF([1]May08!$G$62="SSP",[1]May08!$H$62," ")</f>
        <v xml:space="preserve"> </v>
      </c>
      <c r="L24" s="4" t="str">
        <f>IF([1]May08!$G$62="SMP",[1]May08!$H$62," ")</f>
        <v xml:space="preserve"> </v>
      </c>
      <c r="M24" s="459" t="str">
        <f>IF([1]May08!$G$62="SPP",[1]May08!$H$62," ")</f>
        <v xml:space="preserve"> </v>
      </c>
      <c r="N24" s="331"/>
      <c r="O24" s="4" t="str">
        <f>IF([1]May08!$G$62="SAP",[1]May08!$H$62," ")</f>
        <v xml:space="preserve"> </v>
      </c>
      <c r="P24" s="463"/>
      <c r="Q24" s="1" t="str">
        <f>IF([1]May08!$P$62=0," ",[1]May08!$P$62)</f>
        <v xml:space="preserve"> </v>
      </c>
      <c r="R24" s="463"/>
      <c r="S24" s="1" t="str">
        <f>IF([1]May08!$M$62&gt;0,[1]May08!$M$62," ")</f>
        <v xml:space="preserve"> </v>
      </c>
      <c r="T24" s="1" t="str">
        <f>IF(S24=" "," ",IF([1]Employee!$O$180="W1"," ",IF([1]Employee!$O$180="M1"," ",IF([1]May08!$V$62&gt;0,[1]May08!$V$62," "))))</f>
        <v xml:space="preserve"> </v>
      </c>
      <c r="U24" s="459" t="str">
        <f>IF(T24=" "," ",IF([1]Employee!$O$180="W1",[1]May08!$AK$62,[1]May08!$AE$62))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",IF([1]Employee!$O$180="W1"," ",[1]May08!$W$62-[1]May08!$W$47))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",IF([1]May08!$C$62=" "," ",[1]May08!$C$62))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IF([1]Employee!$D$184=" "," ",IF([1]Employee!$D$184="w"," ",IF([1]May08!$M$77=" "," ",IF([1]May08!$M$77&gt;(D8-0.01),D8," "))))</f>
        <v xml:space="preserve"> </v>
      </c>
      <c r="E25" s="62" t="str">
        <f>IF(D25=" "," ",IF([1]May08!$M$77&gt;=F8,E8,[1]May08!$M$77-D8))</f>
        <v xml:space="preserve"> </v>
      </c>
      <c r="F25" s="62" t="str">
        <f>IF(D25=" "," ",IF(E25&lt;E8," ",[1]May08!$M$77-F8))</f>
        <v xml:space="preserve"> </v>
      </c>
      <c r="G25" s="62" t="str">
        <f>IF(D25=" "," ",[1]May08!$O$77+[1]May08!$T$77)</f>
        <v xml:space="preserve"> </v>
      </c>
      <c r="H25" s="453" t="str">
        <f>IF(D25=" "," ",[1]May08!$O$77)</f>
        <v xml:space="preserve"> </v>
      </c>
      <c r="I25" s="453"/>
      <c r="J25" s="463"/>
      <c r="K25" s="62" t="str">
        <f>IF([1]May08!$G$77="SSP",[1]May08!$H$77," ")</f>
        <v xml:space="preserve"> </v>
      </c>
      <c r="L25" s="62" t="str">
        <f>IF([1]May08!$G$77="SMP",[1]May08!$H$77," ")</f>
        <v xml:space="preserve"> </v>
      </c>
      <c r="M25" s="453" t="str">
        <f>IF([1]May08!$G$77="SPP",[1]May08!$H$77," ")</f>
        <v xml:space="preserve"> </v>
      </c>
      <c r="N25" s="453"/>
      <c r="O25" s="62" t="str">
        <f>IF([1]May08!$G$77="SAP",[1]May08!$H$77," ")</f>
        <v xml:space="preserve"> </v>
      </c>
      <c r="P25" s="463"/>
      <c r="Q25" s="62" t="str">
        <f>IF([1]May08!$P$77=0," ",[1]May08!$P$77)</f>
        <v xml:space="preserve"> </v>
      </c>
      <c r="R25" s="463"/>
      <c r="S25" s="62" t="str">
        <f>IF([1]May08!$M$77&gt;0,[1]May08!$M$77," ")</f>
        <v xml:space="preserve"> </v>
      </c>
      <c r="T25" s="62" t="str">
        <f>IF(S25=" "," ",IF([1]Employee!$O$180="W1"," ",IF([1]Employee!$O$180="M1"," ",IF([1]May08!$V$77&gt;0,[1]May08!$V$77," "))))</f>
        <v xml:space="preserve"> </v>
      </c>
      <c r="U25" s="453" t="str">
        <f>IF(T25=" "," ",IF([1]Employee!$O$180="M1",[1]May08!$AK$77,[1]May08!$AE$77))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",IF([1]Employee!$O$180="M1"," ",[1]May08!$W$77-[1]Apr08!$W$77))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",IF([1]May08!$C$77=" "," ",[1]May08!$C$77))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IF([1]Employee!$D$184=" "," ",IF([1]Employee!$D$184="m"," ",IF([1]Jun08!$M$17=" "," ",IF([1]Jun08!$M$17&gt;(D7-0.01),D7," "))))</f>
        <v xml:space="preserve"> </v>
      </c>
      <c r="E26" s="1" t="str">
        <f>IF(D26=" "," ",IF([1]Jun08!$M$17&gt;=F7,E7,[1]Jun08!$M$17-D7))</f>
        <v xml:space="preserve"> </v>
      </c>
      <c r="F26" s="1" t="str">
        <f>IF(D26=" "," ",IF(E26&lt;E7," ",[1]Jun08!$M$17-F7))</f>
        <v xml:space="preserve"> </v>
      </c>
      <c r="G26" s="1" t="str">
        <f>IF(D26=" "," ",[1]Jun08!$O$17+[1]Jun08!$T$17)</f>
        <v xml:space="preserve"> </v>
      </c>
      <c r="H26" s="459" t="str">
        <f>IF(D26=" "," ",[1]Jun08!$O$17)</f>
        <v xml:space="preserve"> </v>
      </c>
      <c r="I26" s="459"/>
      <c r="J26" s="463"/>
      <c r="K26" s="1" t="str">
        <f>IF([1]Jun08!$G$17="SSP",[1]Jun08!$H$17," ")</f>
        <v xml:space="preserve"> </v>
      </c>
      <c r="L26" s="1" t="str">
        <f>IF([1]Jun08!$G$17="SMP",[1]Jun08!$H$17," ")</f>
        <v xml:space="preserve"> </v>
      </c>
      <c r="M26" s="710" t="str">
        <f>IF([1]Jun08!$G$17="SPP",[1]Jun08!$H$17," ")</f>
        <v xml:space="preserve"> </v>
      </c>
      <c r="N26" s="710"/>
      <c r="O26" s="1" t="str">
        <f>IF([1]Jun08!$G$17="SAP",[1]Jun08!$H$17," ")</f>
        <v xml:space="preserve"> </v>
      </c>
      <c r="P26" s="463"/>
      <c r="Q26" s="1" t="str">
        <f>IF([1]Jun08!$P$17=0," ",[1]Jun08!$P$17)</f>
        <v xml:space="preserve"> </v>
      </c>
      <c r="R26" s="463"/>
      <c r="S26" s="1" t="str">
        <f>IF([1]Jun08!$M$17&gt;0,[1]Jun08!$M$17," ")</f>
        <v xml:space="preserve"> </v>
      </c>
      <c r="T26" s="1" t="str">
        <f>IF(S26=" "," ",IF([1]Employee!$O$180="W1"," ",IF([1]Employee!$O$180="M1"," ",IF([1]Jun08!$V$17&gt;0,[1]Jun08!$V$17," "))))</f>
        <v xml:space="preserve"> </v>
      </c>
      <c r="U26" s="459" t="str">
        <f>IF(T26=" "," ",IF([1]Employee!$O$180="W1",[1]Jun08!$AK$17,[1]Jun08!$AE$17))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",IF([1]Employee!$O$180="W1"," ",[1]Jun08!$W$17-[1]May08!$W$62))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",IF([1]Jun08!$C$17=" "," ",[1]Jun08!$C$17))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IF([1]Employee!$D$184=" "," ",IF([1]Employee!$D$184="m"," ",IF([1]Jun08!$M$32=" "," ",IF([1]Jun08!$M$32&gt;(D7-0.01),D7," "))))</f>
        <v xml:space="preserve"> </v>
      </c>
      <c r="E27" s="1" t="str">
        <f>IF(D27=" "," ",IF([1]Jun08!$M$32&gt;=F7,E7,[1]Jun08!$M$32-D7))</f>
        <v xml:space="preserve"> </v>
      </c>
      <c r="F27" s="1" t="str">
        <f>IF(D27=" "," ",IF(E27&lt;E7," ",[1]Jun08!$M$32-F7))</f>
        <v xml:space="preserve"> </v>
      </c>
      <c r="G27" s="1" t="str">
        <f>IF(D27=" "," ",[1]Jun08!$O$32+[1]Jun08!$T$32)</f>
        <v xml:space="preserve"> </v>
      </c>
      <c r="H27" s="454" t="str">
        <f>IF(D27=" "," ",[1]Jun08!$O$32)</f>
        <v xml:space="preserve"> </v>
      </c>
      <c r="I27" s="454"/>
      <c r="J27" s="463"/>
      <c r="K27" s="4" t="str">
        <f>IF([1]Jun08!$G$32="SSP",[1]Jun08!$H$32," ")</f>
        <v xml:space="preserve"> </v>
      </c>
      <c r="L27" s="4" t="str">
        <f>IF([1]Jun08!$G$32="SMP",[1]Jun08!$H$32," ")</f>
        <v xml:space="preserve"> </v>
      </c>
      <c r="M27" s="459" t="str">
        <f>IF([1]Jun08!$G$32="SPP",[1]Jun08!$H$32," ")</f>
        <v xml:space="preserve"> </v>
      </c>
      <c r="N27" s="459"/>
      <c r="O27" s="4" t="str">
        <f>IF([1]Jun08!$G$32="SAP",[1]Jun08!$H$32," ")</f>
        <v xml:space="preserve"> </v>
      </c>
      <c r="P27" s="463"/>
      <c r="Q27" s="1" t="str">
        <f>IF([1]Jun08!$P$32=0," ",[1]Jun08!$P$32)</f>
        <v xml:space="preserve"> </v>
      </c>
      <c r="R27" s="463"/>
      <c r="S27" s="1" t="str">
        <f>IF([1]Jun08!$M$32&gt;0,[1]Jun08!$M$32," ")</f>
        <v xml:space="preserve"> </v>
      </c>
      <c r="T27" s="1" t="str">
        <f>IF(S27=" "," ",IF([1]Employee!$O$180="W1"," ",IF([1]Employee!$O$180="M1"," ",IF([1]Jun08!$V$32&gt;0,[1]Jun08!$V$32," "))))</f>
        <v xml:space="preserve"> </v>
      </c>
      <c r="U27" s="459" t="str">
        <f>IF(T27=" "," ",IF([1]Employee!$O$180="W1",[1]Jun08!$AK$32,[1]Jun08!$AE$32))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",IF([1]Employee!$O$180="W1"," ",[1]Jun08!$W$32-[1]Jun08!$W$17))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",IF([1]Jun08!$C$32=" "," ",[1]Jun08!$C$32))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IF([1]Employee!$D$184=" "," ",IF([1]Employee!$D$184="m"," ",IF([1]Jun08!$M$47=" "," ",IF([1]Jun08!$M$47&gt;(D7-0.01),D7," "))))</f>
        <v xml:space="preserve"> </v>
      </c>
      <c r="E28" s="1" t="str">
        <f>IF(D28=" "," ",IF([1]Jun08!$M$47&gt;=F7,E7,[1]Jun08!$M$47-D7))</f>
        <v xml:space="preserve"> </v>
      </c>
      <c r="F28" s="1" t="str">
        <f>IF(D28=" "," ",IF(E28&lt;E7," ",[1]Jun08!$M$47-F7))</f>
        <v xml:space="preserve"> </v>
      </c>
      <c r="G28" s="1" t="str">
        <f>IF(D28=" "," ",[1]Jun08!$O$47+[1]Jun08!$T$47)</f>
        <v xml:space="preserve"> </v>
      </c>
      <c r="H28" s="454" t="str">
        <f>IF(D28=" "," ",[1]Jun08!$O$47)</f>
        <v xml:space="preserve"> </v>
      </c>
      <c r="I28" s="454"/>
      <c r="J28" s="463"/>
      <c r="K28" s="4" t="str">
        <f>IF([1]Jun08!$G$47="SSP",[1]Jun08!$H$47," ")</f>
        <v xml:space="preserve"> </v>
      </c>
      <c r="L28" s="4" t="str">
        <f>IF([1]Jun08!$G$47="SMP",[1]Jun08!$H$47," ")</f>
        <v xml:space="preserve"> </v>
      </c>
      <c r="M28" s="459" t="str">
        <f>IF([1]Jun08!$G$47="SPP",[1]Jun08!$H$47," ")</f>
        <v xml:space="preserve"> </v>
      </c>
      <c r="N28" s="459"/>
      <c r="O28" s="4" t="str">
        <f>IF([1]Jun08!$G$47="SAP",[1]Jun08!$H$47," ")</f>
        <v xml:space="preserve"> </v>
      </c>
      <c r="P28" s="463"/>
      <c r="Q28" s="1" t="str">
        <f>IF([1]Jun08!$P$47=0," ",[1]Jun08!$P$47)</f>
        <v xml:space="preserve"> </v>
      </c>
      <c r="R28" s="463"/>
      <c r="S28" s="1" t="str">
        <f>IF([1]Jun08!$M$47&gt;0,[1]Jun08!$M$47," ")</f>
        <v xml:space="preserve"> </v>
      </c>
      <c r="T28" s="1" t="str">
        <f>IF(S28=" "," ",IF([1]Employee!$O$180="W1"," ",IF([1]Employee!$O$180="M1"," ",IF([1]Jun08!$V$47&gt;0,[1]Jun08!$V$47," "))))</f>
        <v xml:space="preserve"> </v>
      </c>
      <c r="U28" s="459" t="str">
        <f>IF(T28=" "," ",IF([1]Employee!$O$180="W1",[1]Jun08!$AK$47,[1]Jun08!$AE$47))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",IF([1]Employee!$O$180="W1"," ",[1]Jun08!$W$47-[1]Jun08!$W$32))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",IF([1]Jun08!$C$47=" "," ",[1]Jun08!$C$47))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IF([1]Employee!$D$184=" "," ",IF([1]Employee!$D$184="m"," ",IF([1]Jun08!$M$62=" "," ",IF([1]Jun08!$M$62&gt;(D7-0.01),D7," "))))</f>
        <v xml:space="preserve"> </v>
      </c>
      <c r="E29" s="1" t="str">
        <f>IF(D29=" "," ",IF([1]Jun08!$M$62&gt;=F7,E7,[1]Jun08!$M$62-D7))</f>
        <v xml:space="preserve"> </v>
      </c>
      <c r="F29" s="1" t="str">
        <f>IF(D29=" "," ",IF(E29&lt;E7," ",[1]Jun08!$M$62-F7))</f>
        <v xml:space="preserve"> </v>
      </c>
      <c r="G29" s="1" t="str">
        <f>IF(D29=" "," ",[1]Jun08!$O$62+[1]Jun08!$T$62)</f>
        <v xml:space="preserve"> </v>
      </c>
      <c r="H29" s="454" t="str">
        <f>IF(D29=" "," ",[1]Jun08!$O$62)</f>
        <v xml:space="preserve"> </v>
      </c>
      <c r="I29" s="454"/>
      <c r="J29" s="463"/>
      <c r="K29" s="4" t="str">
        <f>IF([1]Jun08!$G$62="SSP",[1]Jun08!$H$62," ")</f>
        <v xml:space="preserve"> </v>
      </c>
      <c r="L29" s="4" t="str">
        <f>IF([1]Jun08!$G$62="SMP",[1]Jun08!$H$62," ")</f>
        <v xml:space="preserve"> </v>
      </c>
      <c r="M29" s="459" t="str">
        <f>IF([1]Jun08!$G$62="SPP",[1]Jun08!$H$62," ")</f>
        <v xml:space="preserve"> </v>
      </c>
      <c r="N29" s="459"/>
      <c r="O29" s="4" t="str">
        <f>IF([1]Jun08!$G$62="SAP",[1]Jun08!$H$62," ")</f>
        <v xml:space="preserve"> </v>
      </c>
      <c r="P29" s="463"/>
      <c r="Q29" s="1" t="str">
        <f>IF([1]Jun08!$P$62=0," ",[1]Jun08!$P$62)</f>
        <v xml:space="preserve"> </v>
      </c>
      <c r="R29" s="463"/>
      <c r="S29" s="1" t="str">
        <f>IF([1]Jun08!$M$62&gt;0,[1]Jun08!$M$62," ")</f>
        <v xml:space="preserve"> </v>
      </c>
      <c r="T29" s="1" t="str">
        <f>IF(S29=" "," ",IF([1]Employee!$O$180="W1"," ",IF([1]Employee!$O$180="M1"," ",IF([1]Jun08!$V$62&gt;0,[1]Jun08!$V$62," "))))</f>
        <v xml:space="preserve"> </v>
      </c>
      <c r="U29" s="459" t="str">
        <f>IF(T29=" "," ",IF([1]Employee!$O$180="W1",[1]Jun08!$AK$62,[1]Jun08!$AE$62))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",IF([1]Employee!$O$180="W1"," ",[1]Jun08!$W$62-[1]Jun08!$W$47))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",IF([1]Jun08!$C$62=" "," ",[1]Jun08!$C$62))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IF([1]Employee!$D$184=" "," ",IF([1]Employee!$D$184="m"," ",IF([1]Jun08!$M$77=" "," ",IF([1]Jun08!$M$77&gt;(D7-0.01),D7," "))))</f>
        <v xml:space="preserve"> </v>
      </c>
      <c r="E30" s="1" t="str">
        <f>IF(D30=" "," ",IF([1]Jun08!$M$77&gt;=F7,E7,[1]Jun08!$M$77-D7))</f>
        <v xml:space="preserve"> </v>
      </c>
      <c r="F30" s="1" t="str">
        <f>IF(D30=" "," ",IF(E30&lt;E7," ",[1]Jun08!$M$77-F7))</f>
        <v xml:space="preserve"> </v>
      </c>
      <c r="G30" s="1" t="str">
        <f>IF(D30=" "," ",[1]Jun08!$O$77+[1]Jun08!$T$77)</f>
        <v xml:space="preserve"> </v>
      </c>
      <c r="H30" s="454" t="str">
        <f>IF(D30=" "," ",[1]Jun08!$O$77)</f>
        <v xml:space="preserve"> </v>
      </c>
      <c r="I30" s="454"/>
      <c r="J30" s="463"/>
      <c r="K30" s="4" t="str">
        <f>IF([1]Jun08!$G$77="SSP",[1]Jun08!$H$77," ")</f>
        <v xml:space="preserve"> </v>
      </c>
      <c r="L30" s="4" t="str">
        <f>IF([1]Jun08!$G$77="SMP",[1]Jun08!$H$77," ")</f>
        <v xml:space="preserve"> </v>
      </c>
      <c r="M30" s="459" t="str">
        <f>IF([1]Jun08!$G$77="SPP",[1]Jun08!$H$77," ")</f>
        <v xml:space="preserve"> </v>
      </c>
      <c r="N30" s="459"/>
      <c r="O30" s="4" t="str">
        <f>IF([1]Jun08!$G$77="SAP",[1]Jun08!$H$77," ")</f>
        <v xml:space="preserve"> </v>
      </c>
      <c r="P30" s="463"/>
      <c r="Q30" s="1" t="str">
        <f>IF([1]Jun08!$P$77=0," ",[1]Jun08!$P$77)</f>
        <v xml:space="preserve"> </v>
      </c>
      <c r="R30" s="463"/>
      <c r="S30" s="1" t="str">
        <f>IF([1]Jun08!$M$77&gt;0,[1]Jun08!$M$77," ")</f>
        <v xml:space="preserve"> </v>
      </c>
      <c r="T30" s="1" t="str">
        <f>IF(S30=" "," ",IF([1]Employee!$O$180="W1"," ",IF([1]Employee!$O$180="M1"," ",IF([1]Jun08!$V$77&gt;0,[1]Jun08!$V$77," "))))</f>
        <v xml:space="preserve"> </v>
      </c>
      <c r="U30" s="459" t="str">
        <f>IF(T30=" "," ",IF([1]Employee!$O$180="W1",[1]Jun08!$AK$77,[1]Jun08!$AE$77))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",IF([1]Employee!$O$180="W1"," ",[1]Jun08!$W$77-[1]Jun08!$W$62))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",IF([1]Jun08!$C$77=" "," ",[1]Jun08!$C$77))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IF([1]Employee!$D$184=" "," ",IF([1]Employee!$D$184="w"," ",IF([1]Jun08!$M$92=" "," ",IF([1]Jun08!$M$92&gt;(D8-0.01),D8," "))))</f>
        <v xml:space="preserve"> </v>
      </c>
      <c r="E31" s="62" t="str">
        <f>IF(D31=" "," ",IF([1]Jun08!$M$92&gt;=F8,E8,[1]Jun08!$M$92-D8))</f>
        <v xml:space="preserve"> </v>
      </c>
      <c r="F31" s="62" t="str">
        <f>IF(D31=" "," ",IF(E31&lt;E8," ",[1]Jun08!$M$92-F8))</f>
        <v xml:space="preserve"> </v>
      </c>
      <c r="G31" s="62" t="str">
        <f>IF(D31=" "," ",[1]Jun08!$O$92+[1]Jun08!$T$92)</f>
        <v xml:space="preserve"> </v>
      </c>
      <c r="H31" s="453" t="str">
        <f>IF(D31=" "," ",[1]Jun08!$O$92)</f>
        <v xml:space="preserve"> </v>
      </c>
      <c r="I31" s="453"/>
      <c r="J31" s="463"/>
      <c r="K31" s="62" t="str">
        <f>IF([1]Jun08!$G$92="SSP",[1]Jun08!$H$92," ")</f>
        <v xml:space="preserve"> </v>
      </c>
      <c r="L31" s="62" t="str">
        <f>IF([1]Jun08!$G$92="SMP",[1]Jun08!$H$92," ")</f>
        <v xml:space="preserve"> </v>
      </c>
      <c r="M31" s="453" t="str">
        <f>IF([1]Jun08!$G$92="SPP",[1]Jun08!$H$92," ")</f>
        <v xml:space="preserve"> </v>
      </c>
      <c r="N31" s="453"/>
      <c r="O31" s="62" t="str">
        <f>IF([1]Jun08!$G$92="SAP",[1]Jun08!$H$92," ")</f>
        <v xml:space="preserve"> </v>
      </c>
      <c r="P31" s="463"/>
      <c r="Q31" s="62" t="str">
        <f>IF([1]Jun08!$P$92=0," ",[1]Jun08!$P$92)</f>
        <v xml:space="preserve"> </v>
      </c>
      <c r="R31" s="463"/>
      <c r="S31" s="62" t="str">
        <f>IF([1]Jun08!$M$92&gt;0,[1]Jun08!$M$92," ")</f>
        <v xml:space="preserve"> </v>
      </c>
      <c r="T31" s="62" t="str">
        <f>IF(S31=" "," ",IF([1]Employee!$O$180="W1"," ",IF([1]Employee!$O$180="M1"," ",IF([1]Jun08!$V$92&gt;0,[1]Jun08!$V$92," "))))</f>
        <v xml:space="preserve"> </v>
      </c>
      <c r="U31" s="453" t="str">
        <f>IF(T31=" "," ",IF([1]Employee!$O$180="M1",[1]Jun08!$AK$92,[1]Jun08!$AE$92))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",IF([1]Employee!$O$180="M1"," ",[1]Jun08!$W$92-[1]May08!$W$77))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",IF([1]Jun08!$C$92=" "," ",[1]Jun08!$C$92))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IF([1]Employee!$D$184=" "," ",IF([1]Employee!$D$184="m"," ",IF([1]Jul08!$M$17=" "," ",IF([1]Jul08!$M$17&gt;(D7-0.01),D7," "))))</f>
        <v xml:space="preserve"> </v>
      </c>
      <c r="E32" s="1" t="str">
        <f>IF(D32=" "," ",IF([1]Jul08!$M$17&gt;=F7,E7,[1]Jul08!$M$17-D7))</f>
        <v xml:space="preserve"> </v>
      </c>
      <c r="F32" s="1" t="str">
        <f>IF(D32=" "," ",IF(E32&lt;E7," ",[1]Jul08!$M$17-F7))</f>
        <v xml:space="preserve"> </v>
      </c>
      <c r="G32" s="1" t="str">
        <f>IF(D32=" "," ",[1]Jul08!$O$17+[1]Jul08!$T$17)</f>
        <v xml:space="preserve"> </v>
      </c>
      <c r="H32" s="482" t="str">
        <f>IF(D32=" "," ",[1]Jul08!$O$17)</f>
        <v xml:space="preserve"> </v>
      </c>
      <c r="I32" s="482"/>
      <c r="J32" s="463"/>
      <c r="K32" s="4" t="str">
        <f>IF([1]Jul08!$G$17="SSP",[1]Jul08!$H$17," ")</f>
        <v xml:space="preserve"> </v>
      </c>
      <c r="L32" s="4" t="str">
        <f>IF([1]Jul08!$G$17="SMP",[1]Jul08!$H$17," ")</f>
        <v xml:space="preserve"> </v>
      </c>
      <c r="M32" s="710" t="str">
        <f>IF([1]Jul08!$G$17="SPP",[1]Jul08!$H$17," ")</f>
        <v xml:space="preserve"> </v>
      </c>
      <c r="N32" s="710"/>
      <c r="O32" s="4" t="str">
        <f>IF([1]Jul08!$G$17="SAP",[1]Jul08!$H$17," ")</f>
        <v xml:space="preserve"> </v>
      </c>
      <c r="P32" s="463"/>
      <c r="Q32" s="1" t="str">
        <f>IF([1]Jul08!$P$17=0," ",[1]Jul08!$P$17)</f>
        <v xml:space="preserve"> </v>
      </c>
      <c r="R32" s="463"/>
      <c r="S32" s="1" t="str">
        <f>IF([1]Jul08!$M$17&gt;0,[1]Jul08!$M$17," ")</f>
        <v xml:space="preserve"> </v>
      </c>
      <c r="T32" s="1" t="str">
        <f>IF(S32=" "," ",IF([1]Employee!$O$180="W1"," ",IF([1]Employee!$O$180="M1"," ",IF([1]Jul08!$V$17&gt;0,[1]Jul08!$V$17," "))))</f>
        <v xml:space="preserve"> </v>
      </c>
      <c r="U32" s="482" t="str">
        <f>IF(T32=" "," ",IF([1]Employee!$O$180="W1",[1]Jul08!$AK$17,[1]Jul08!$AE$17))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",IF([1]Employee!$O$180="W1"," ",[1]Jul08!$W$17-[1]Jun08!$W$77))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",IF([1]Jul08!$C$17=" "," ",[1]Jul08!$C$17))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IF([1]Employee!$D$184=" "," ",IF([1]Employee!$D$184="m"," ",IF([1]Jul08!$M$32=" "," ",IF([1]Jul08!$M$32&gt;(D7-0.01),D7," "))))</f>
        <v xml:space="preserve"> </v>
      </c>
      <c r="E33" s="1" t="str">
        <f>IF(D33=" "," ",IF([1]Jul08!$M$32&gt;=F7,E7,[1]Jul08!$M$32-D7))</f>
        <v xml:space="preserve"> </v>
      </c>
      <c r="F33" s="1" t="str">
        <f>IF(D33=" "," ",IF(E33&lt;E7," ",[1]Jul08!$M$32-F7))</f>
        <v xml:space="preserve"> </v>
      </c>
      <c r="G33" s="1" t="str">
        <f>IF(D33=" "," ",[1]Jul08!$O$32+[1]Jul08!$T$32)</f>
        <v xml:space="preserve"> </v>
      </c>
      <c r="H33" s="454" t="str">
        <f>IF(D33=" "," ",[1]Jul08!$O$32)</f>
        <v xml:space="preserve"> </v>
      </c>
      <c r="I33" s="454"/>
      <c r="J33" s="463"/>
      <c r="K33" s="4" t="str">
        <f>IF([1]Jul08!$G$32="SSP",[1]Jul08!$H$32," ")</f>
        <v xml:space="preserve"> </v>
      </c>
      <c r="L33" s="4" t="str">
        <f>IF([1]Jul08!$G$32="SMP",[1]Jul08!$H$32," ")</f>
        <v xml:space="preserve"> </v>
      </c>
      <c r="M33" s="459" t="str">
        <f>IF([1]Jul08!$G$32="SPP",[1]Jul08!$H$32," ")</f>
        <v xml:space="preserve"> </v>
      </c>
      <c r="N33" s="459"/>
      <c r="O33" s="4" t="str">
        <f>IF([1]Jul08!$G$32="SAP",[1]Jul08!$H$32," ")</f>
        <v xml:space="preserve"> </v>
      </c>
      <c r="P33" s="463"/>
      <c r="Q33" s="1" t="str">
        <f>IF([1]Jul08!$P$32=0," ",[1]Jul08!$P$32)</f>
        <v xml:space="preserve"> </v>
      </c>
      <c r="R33" s="463"/>
      <c r="S33" s="1" t="str">
        <f>IF([1]Jul08!$M$32&gt;0,[1]Jul08!$M$32," ")</f>
        <v xml:space="preserve"> </v>
      </c>
      <c r="T33" s="1" t="str">
        <f>IF(S33=" "," ",IF([1]Employee!$O$180="W1"," ",IF([1]Employee!$O$180="M1"," ",IF([1]Jul08!$V$32&gt;0,[1]Jul08!$V$32," "))))</f>
        <v xml:space="preserve"> </v>
      </c>
      <c r="U33" s="459" t="str">
        <f>IF(T33=" "," ",IF([1]Employee!$O$180="W1",[1]Jul08!$AK$32,[1]Jul08!$AE$32))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",IF([1]Employee!$O$180="W1"," ",[1]Jul08!$W$32-[1]Jul08!$W$17))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",IF([1]Jul08!$C$32=" "," ",[1]Jul08!$C$32))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IF([1]Employee!$D$184=" "," ",IF([1]Employee!$D$184="m"," ",IF([1]Jul08!$M$47=" "," ",IF([1]Jul08!$M$47&gt;(D7-0.01),D7," "))))</f>
        <v xml:space="preserve"> </v>
      </c>
      <c r="E34" s="1" t="str">
        <f>IF(D34=" "," ",IF([1]Jul08!$M$47&gt;=F7,E7,[1]Jul08!$M$47-D7))</f>
        <v xml:space="preserve"> </v>
      </c>
      <c r="F34" s="1" t="str">
        <f>IF(D34=" "," ",IF(E34&lt;E7," ",[1]Jul08!$M$47-F7))</f>
        <v xml:space="preserve"> </v>
      </c>
      <c r="G34" s="1" t="str">
        <f>IF(D34=" "," ",[1]Jul08!$O$47+[1]Jul08!$T$47)</f>
        <v xml:space="preserve"> </v>
      </c>
      <c r="H34" s="454" t="str">
        <f>IF(D34=" "," ",[1]Jul08!$O$47)</f>
        <v xml:space="preserve"> </v>
      </c>
      <c r="I34" s="454"/>
      <c r="J34" s="463"/>
      <c r="K34" s="4" t="str">
        <f>IF([1]Jul08!$G$47="SSP",[1]Jul08!$H$47," ")</f>
        <v xml:space="preserve"> </v>
      </c>
      <c r="L34" s="4" t="str">
        <f>IF([1]Jul08!$G$47="SMP",[1]Jul08!$H$47," ")</f>
        <v xml:space="preserve"> </v>
      </c>
      <c r="M34" s="459" t="str">
        <f>IF([1]Jul08!$G$47="SPP",[1]Jul08!$H$47," ")</f>
        <v xml:space="preserve"> </v>
      </c>
      <c r="N34" s="459"/>
      <c r="O34" s="4" t="str">
        <f>IF([1]Jul08!$G$47="SAP",[1]Jul08!$H$47," ")</f>
        <v xml:space="preserve"> </v>
      </c>
      <c r="P34" s="463"/>
      <c r="Q34" s="1" t="str">
        <f>IF([1]Jul08!$P$47=0," ",[1]Jul08!$P$47)</f>
        <v xml:space="preserve"> </v>
      </c>
      <c r="R34" s="463"/>
      <c r="S34" s="1" t="str">
        <f>IF([1]Jul08!$M$47&gt;0,[1]Jul08!$M$47," ")</f>
        <v xml:space="preserve"> </v>
      </c>
      <c r="T34" s="1" t="str">
        <f>IF(S34=" "," ",IF([1]Employee!$O$180="W1"," ",IF([1]Employee!$O$180="M1"," ",IF([1]Jul08!$V$47&gt;0,[1]Jul08!$V$47," "))))</f>
        <v xml:space="preserve"> </v>
      </c>
      <c r="U34" s="459" t="str">
        <f>IF(T34=" "," ",IF([1]Employee!$O$180="W1",[1]Jul08!$AK$47,[1]Jul08!$AE$47))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",IF([1]Employee!$O$180="W1"," ",[1]Jul08!$W$47-[1]Jul08!$W$32))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",IF([1]Jul08!$C$47=" "," ",[1]Jul08!$C$47))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IF([1]Employee!$D$184=" "," ",IF([1]Employee!$D$184="m"," ",IF([1]Jul08!$M$62=" "," ",IF([1]Jul08!$M$62&gt;(D7-0.01),D7," "))))</f>
        <v xml:space="preserve"> </v>
      </c>
      <c r="E35" s="1" t="str">
        <f>IF(D35=" "," ",IF([1]Jul08!$M$62&gt;=F7,E7,[1]Jul08!$M$62-D7))</f>
        <v xml:space="preserve"> </v>
      </c>
      <c r="F35" s="1" t="str">
        <f>IF(D35=" "," ",IF(E35&lt;E7," ",[1]Jul08!$M$62-F7))</f>
        <v xml:space="preserve"> </v>
      </c>
      <c r="G35" s="1" t="str">
        <f>IF(D35=" "," ",[1]Jul08!$O$62+[1]Jul08!$T$62)</f>
        <v xml:space="preserve"> </v>
      </c>
      <c r="H35" s="454" t="str">
        <f>IF(D35=" "," ",[1]Jul08!$O$62)</f>
        <v xml:space="preserve"> </v>
      </c>
      <c r="I35" s="454"/>
      <c r="J35" s="463"/>
      <c r="K35" s="4" t="str">
        <f>IF([1]Jul08!$G$62="SSP",[1]Jul08!$H$62," ")</f>
        <v xml:space="preserve"> </v>
      </c>
      <c r="L35" s="4" t="str">
        <f>IF([1]Jul08!$G$62="SMP",[1]Jul08!$H$62," ")</f>
        <v xml:space="preserve"> </v>
      </c>
      <c r="M35" s="459" t="str">
        <f>IF([1]Jul08!$G$62="SPP",[1]Jul08!$H$62," ")</f>
        <v xml:space="preserve"> </v>
      </c>
      <c r="N35" s="459"/>
      <c r="O35" s="4" t="str">
        <f>IF([1]Jul08!$G$62="SAP",[1]Jul08!$H$62," ")</f>
        <v xml:space="preserve"> </v>
      </c>
      <c r="P35" s="463"/>
      <c r="Q35" s="1" t="str">
        <f>IF([1]Jul08!$P$62=0," ",[1]Jul08!$P$62)</f>
        <v xml:space="preserve"> </v>
      </c>
      <c r="R35" s="463"/>
      <c r="S35" s="1" t="str">
        <f>IF([1]Jul08!$M$62&gt;0,[1]Jul08!$M$62," ")</f>
        <v xml:space="preserve"> </v>
      </c>
      <c r="T35" s="1" t="str">
        <f>IF(S35=" "," ",IF([1]Employee!$O$180="W1"," ",IF([1]Employee!$O$180="M1"," ",IF([1]Jul08!$V$62&gt;0,[1]Jul08!$V$62," "))))</f>
        <v xml:space="preserve"> </v>
      </c>
      <c r="U35" s="459" t="str">
        <f>IF(T35=" "," ",IF([1]Employee!$O$180="W1",[1]Jul08!$AK$62,[1]Jul08!$AE$62))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",IF([1]Employee!$O$180="W1"," ",[1]Jul08!$W$62-[1]Jul08!$W$47))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",IF([1]Jul08!$C$62=" "," ",[1]Jul08!$C$62))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IF([1]Employee!$D$184=" "," ",IF([1]Employee!$D$184="w"," ",IF([1]Jul08!$M$77=" "," ",IF([1]Jul08!$M$77&gt;(D8-0.01),D8," "))))</f>
        <v xml:space="preserve"> </v>
      </c>
      <c r="E36" s="62" t="str">
        <f>IF(D36=" "," ",IF([1]Jul08!$M$77&gt;=F8,E8,[1]Jul08!$M$77-D8))</f>
        <v xml:space="preserve"> </v>
      </c>
      <c r="F36" s="62" t="str">
        <f>IF(D36=" "," ",IF(E36&lt;E8," ",[1]Jul08!$M$77-F8))</f>
        <v xml:space="preserve"> </v>
      </c>
      <c r="G36" s="62" t="str">
        <f>IF(D36=" "," ",[1]Jul08!$O$77+[1]Jul08!$T$77)</f>
        <v xml:space="preserve"> </v>
      </c>
      <c r="H36" s="453" t="str">
        <f>IF(D36=" "," ",[1]Jul08!$O$77)</f>
        <v xml:space="preserve"> </v>
      </c>
      <c r="I36" s="453"/>
      <c r="J36" s="463"/>
      <c r="K36" s="62" t="str">
        <f>IF([1]Jul08!$G$77="SSP",[1]Jul08!$H$77," ")</f>
        <v xml:space="preserve"> </v>
      </c>
      <c r="L36" s="62" t="str">
        <f>IF([1]Jul08!$G$77="SMP",[1]Jul08!$H$77," ")</f>
        <v xml:space="preserve"> </v>
      </c>
      <c r="M36" s="453" t="str">
        <f>IF([1]Jul08!$G$77="SPP",[1]Jul08!$H$77," ")</f>
        <v xml:space="preserve"> </v>
      </c>
      <c r="N36" s="453"/>
      <c r="O36" s="62" t="str">
        <f>IF([1]Jul08!$G$77="SAP",[1]Jul08!$H$77," ")</f>
        <v xml:space="preserve"> </v>
      </c>
      <c r="P36" s="463"/>
      <c r="Q36" s="62" t="str">
        <f>IF([1]Jul08!$P$77=0," ",[1]Jul08!$P$77)</f>
        <v xml:space="preserve"> </v>
      </c>
      <c r="R36" s="463"/>
      <c r="S36" s="62" t="str">
        <f>IF([1]Jul08!$M$77&gt;0,[1]Jul08!$M$77," ")</f>
        <v xml:space="preserve"> </v>
      </c>
      <c r="T36" s="62" t="str">
        <f>IF(S36=" "," ",IF([1]Employee!$O$180="W1"," ",IF([1]Employee!$O$180="M1"," ",IF([1]Jul08!$V$77&gt;0,[1]Jul08!$V$77," "))))</f>
        <v xml:space="preserve"> </v>
      </c>
      <c r="U36" s="453" t="str">
        <f>IF(T36=" "," ",IF([1]Employee!$O$180="M1",[1]Jul08!$AK$77,[1]Jul08!$AE$77))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",IF([1]Employee!$O$180="M1"," ",[1]Jul08!$W$77-[1]Jun08!$W$92))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",IF([1]Jul08!$C$77=" "," ",[1]Jul08!$C$77))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IF([1]Employee!$D$184=" "," ",IF([1]Employee!$D$184="m"," ",IF([1]Aug08!$M$17=" "," ",IF([1]Aug08!$M$17&gt;(D7-0.01),D7," "))))</f>
        <v xml:space="preserve"> </v>
      </c>
      <c r="E37" s="1" t="str">
        <f>IF(D37=" "," ",IF([1]Aug08!$M$17&gt;=F7,E7,[1]Aug08!$M$17-D7))</f>
        <v xml:space="preserve"> </v>
      </c>
      <c r="F37" s="1" t="str">
        <f>IF(D37=" "," ",IF(E37&lt;E7," ",[1]Aug08!$M$17-F7))</f>
        <v xml:space="preserve"> </v>
      </c>
      <c r="G37" s="1" t="str">
        <f>IF(D37=" "," ",[1]Aug08!$O$17+[1]Aug08!$T$17)</f>
        <v xml:space="preserve"> </v>
      </c>
      <c r="H37" s="459" t="str">
        <f>IF(D37=" "," ",[1]Aug08!$O$17)</f>
        <v xml:space="preserve"> </v>
      </c>
      <c r="I37" s="459"/>
      <c r="J37" s="463"/>
      <c r="K37" s="1" t="str">
        <f>IF([1]Aug08!$G$17="SSP",[1]Aug08!$H$17," ")</f>
        <v xml:space="preserve"> </v>
      </c>
      <c r="L37" s="1" t="str">
        <f>IF([1]Aug08!$G$17="SMP",[1]Aug08!$H$17," ")</f>
        <v xml:space="preserve"> </v>
      </c>
      <c r="M37" s="710" t="str">
        <f>IF([1]Aug08!$G$17="SPP",[1]Aug08!$H$17," ")</f>
        <v xml:space="preserve"> </v>
      </c>
      <c r="N37" s="710"/>
      <c r="O37" s="1" t="str">
        <f>IF([1]Aug08!$G$17="SAP",[1]Aug08!$H$17," ")</f>
        <v xml:space="preserve"> </v>
      </c>
      <c r="P37" s="463"/>
      <c r="Q37" s="1" t="str">
        <f>IF([1]Aug08!$P$17=0," ",[1]Aug08!$P$17)</f>
        <v xml:space="preserve"> </v>
      </c>
      <c r="R37" s="463"/>
      <c r="S37" s="1" t="str">
        <f>IF([1]Aug08!$M$17&gt;0,[1]Aug08!$M$17," ")</f>
        <v xml:space="preserve"> </v>
      </c>
      <c r="T37" s="1" t="str">
        <f>IF(S37=" "," ",IF([1]Employee!$O$180="W1"," ",IF([1]Employee!$O$180="M1"," ",IF([1]Aug08!$V$17&gt;0,[1]Aug08!$V$17," "))))</f>
        <v xml:space="preserve"> </v>
      </c>
      <c r="U37" s="459" t="str">
        <f>IF(T37=" "," ",IF([1]Employee!$O$180="W1",[1]Aug08!$AK$17,[1]Aug08!$AE$17))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",IF([1]Employee!$O$180="W1"," ",[1]Aug08!$W$17-[1]Jul08!$W$62))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",IF([1]Aug08!$C$17=" "," ",[1]Aug08!$C$17))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IF([1]Employee!$D$184=" "," ",IF([1]Employee!$D$184="m"," ",IF([1]Aug08!$M$32=" "," ",IF([1]Aug08!$M$32&gt;(D7-0.01),D7," "))))</f>
        <v xml:space="preserve"> </v>
      </c>
      <c r="E38" s="1" t="str">
        <f>IF(D38=" "," ",IF([1]Aug08!$M$32&gt;=F7,E7,[1]Aug08!$M$32-D7))</f>
        <v xml:space="preserve"> </v>
      </c>
      <c r="F38" s="1" t="str">
        <f>IF(D38=" "," ",IF(E38&lt;E7," ",[1]Aug08!$M$32-F7))</f>
        <v xml:space="preserve"> </v>
      </c>
      <c r="G38" s="1" t="str">
        <f>IF(D38=" "," ",[1]Aug08!$O$32+[1]Aug08!$T$32)</f>
        <v xml:space="preserve"> </v>
      </c>
      <c r="H38" s="454" t="str">
        <f>IF(D38=" "," ",[1]Aug08!$O$32)</f>
        <v xml:space="preserve"> </v>
      </c>
      <c r="I38" s="454"/>
      <c r="J38" s="463"/>
      <c r="K38" s="4" t="str">
        <f>IF([1]Aug08!$G$32="SSP",[1]Aug08!$H$32," ")</f>
        <v xml:space="preserve"> </v>
      </c>
      <c r="L38" s="4" t="str">
        <f>IF([1]Aug08!$G$32="SMP",[1]Aug08!$H$32," ")</f>
        <v xml:space="preserve"> </v>
      </c>
      <c r="M38" s="459" t="str">
        <f>IF([1]Aug08!$G$32="SPP",[1]Aug08!$H$32," ")</f>
        <v xml:space="preserve"> </v>
      </c>
      <c r="N38" s="459"/>
      <c r="O38" s="4" t="str">
        <f>IF([1]Aug08!$G$32="SAP",[1]Aug08!$H$32," ")</f>
        <v xml:space="preserve"> </v>
      </c>
      <c r="P38" s="463"/>
      <c r="Q38" s="1" t="str">
        <f>IF([1]Aug08!$P$32=0," ",[1]Aug08!$P$32)</f>
        <v xml:space="preserve"> </v>
      </c>
      <c r="R38" s="463"/>
      <c r="S38" s="1" t="str">
        <f>IF([1]Aug08!$M$32&gt;0,[1]Aug08!$M$32," ")</f>
        <v xml:space="preserve"> </v>
      </c>
      <c r="T38" s="1" t="str">
        <f>IF(S38=" "," ",IF([1]Employee!$O$180="W1"," ",IF([1]Employee!$O$180="M1"," ",IF([1]Aug08!$V$32&gt;0,[1]Aug08!$V$32," "))))</f>
        <v xml:space="preserve"> </v>
      </c>
      <c r="U38" s="459" t="str">
        <f>IF(T38=" "," ",IF([1]Employee!$O$180="W1",[1]Aug08!$AK$32,[1]Aug08!$AE$32))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",IF([1]Employee!$O$180="W1"," ",[1]Aug08!$W$32-[1]Aug08!$W$17))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",IF([1]Aug08!$C$32=" "," ",[1]Aug08!$C$32))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IF([1]Employee!$D$184=" "," ",IF([1]Employee!$D$184="m"," ",IF([1]Aug08!$M$47=" "," ",IF([1]Aug08!$M$47&gt;(D7-0.01),D7," "))))</f>
        <v xml:space="preserve"> </v>
      </c>
      <c r="E39" s="1" t="str">
        <f>IF(D39=" "," ",IF([1]Aug08!$M$47&gt;=F7,E7,[1]Aug08!$M$47-D7))</f>
        <v xml:space="preserve"> </v>
      </c>
      <c r="F39" s="1" t="str">
        <f>IF(D39=" "," ",IF(E39&lt;E7," ",[1]Aug08!$M$47-F7))</f>
        <v xml:space="preserve"> </v>
      </c>
      <c r="G39" s="1" t="str">
        <f>IF(D39=" "," ",[1]Aug08!$O$47+[1]Aug08!$T$47)</f>
        <v xml:space="preserve"> </v>
      </c>
      <c r="H39" s="454" t="str">
        <f>IF(D39=" "," ",[1]Aug08!$O$47)</f>
        <v xml:space="preserve"> </v>
      </c>
      <c r="I39" s="454"/>
      <c r="J39" s="463"/>
      <c r="K39" s="4" t="str">
        <f>IF([1]Aug08!$G$47="SSP",[1]Aug08!$H$47," ")</f>
        <v xml:space="preserve"> </v>
      </c>
      <c r="L39" s="4" t="str">
        <f>IF([1]Aug08!$G$47="SMP",[1]Aug08!$H$47," ")</f>
        <v xml:space="preserve"> </v>
      </c>
      <c r="M39" s="459" t="str">
        <f>IF([1]Aug08!$G$47="SPP",[1]Aug08!$H$47," ")</f>
        <v xml:space="preserve"> </v>
      </c>
      <c r="N39" s="459"/>
      <c r="O39" s="4" t="str">
        <f>IF([1]Aug08!$G$47="SAP",[1]Aug08!$H$47," ")</f>
        <v xml:space="preserve"> </v>
      </c>
      <c r="P39" s="463"/>
      <c r="Q39" s="1" t="str">
        <f>IF([1]Aug08!$P$47=0," ",[1]Aug08!$P$47)</f>
        <v xml:space="preserve"> </v>
      </c>
      <c r="R39" s="463"/>
      <c r="S39" s="1" t="str">
        <f>IF([1]Aug08!$M$47&gt;0,[1]Aug08!$M$47," ")</f>
        <v xml:space="preserve"> </v>
      </c>
      <c r="T39" s="1" t="str">
        <f>IF(S39=" "," ",IF([1]Employee!$O$180="W1"," ",IF([1]Employee!$O$180="M1"," ",IF([1]Aug08!$V$47&gt;0,[1]Aug08!$V$47," "))))</f>
        <v xml:space="preserve"> </v>
      </c>
      <c r="U39" s="459" t="str">
        <f>IF(T39=" "," ",IF([1]Employee!$O$180="W1",[1]Aug08!$AK$47,[1]Aug08!$AE$47))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",IF([1]Employee!$O$180="W1"," ",[1]Aug08!$W$47-[1]Aug08!$W$32))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",IF([1]Aug08!$C$47=" "," ",[1]Aug08!$C$47))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IF([1]Employee!$D$184=" "," ",IF([1]Employee!$D$184="m"," ",IF([1]Aug08!$M$62=" "," ",IF([1]Aug08!$M$62&gt;(D7-0.01),D7," "))))</f>
        <v xml:space="preserve"> </v>
      </c>
      <c r="E40" s="1" t="str">
        <f>IF(D40=" "," ",IF([1]Aug08!$M$62&gt;=F7,E7,[1]Aug08!$M$62-D7))</f>
        <v xml:space="preserve"> </v>
      </c>
      <c r="F40" s="1" t="str">
        <f>IF(D40=" "," ",IF(E40&lt;E7," ",[1]Aug08!$M$62-F7))</f>
        <v xml:space="preserve"> </v>
      </c>
      <c r="G40" s="1" t="str">
        <f>IF(D40=" "," ",[1]Aug08!$O$62+[1]Aug08!$T$62)</f>
        <v xml:space="preserve"> </v>
      </c>
      <c r="H40" s="454" t="str">
        <f>IF(D40=" "," ",[1]Aug08!$O$62)</f>
        <v xml:space="preserve"> </v>
      </c>
      <c r="I40" s="454"/>
      <c r="J40" s="463"/>
      <c r="K40" s="4" t="str">
        <f>IF([1]Aug08!$G$62="SSP",[1]Aug08!$H$62," ")</f>
        <v xml:space="preserve"> </v>
      </c>
      <c r="L40" s="4" t="str">
        <f>IF([1]Aug08!$G$62="SMP",[1]Aug08!$H$62," ")</f>
        <v xml:space="preserve"> </v>
      </c>
      <c r="M40" s="459" t="str">
        <f>IF([1]Aug08!$G$62="SPP",[1]Aug08!$H$62," ")</f>
        <v xml:space="preserve"> </v>
      </c>
      <c r="N40" s="459"/>
      <c r="O40" s="4" t="str">
        <f>IF([1]Aug08!$G$62="SAP",[1]Aug08!$H$62," ")</f>
        <v xml:space="preserve"> </v>
      </c>
      <c r="P40" s="463"/>
      <c r="Q40" s="1" t="str">
        <f>IF([1]Aug08!$P$62=0," ",[1]Aug08!$P$62)</f>
        <v xml:space="preserve"> </v>
      </c>
      <c r="R40" s="463"/>
      <c r="S40" s="1" t="str">
        <f>IF([1]Aug08!$M$62&gt;0,[1]Aug08!$M$62," ")</f>
        <v xml:space="preserve"> </v>
      </c>
      <c r="T40" s="1" t="str">
        <f>IF(S40=" "," ",IF([1]Employee!$O$180="W1"," ",IF([1]Employee!$O$180="M1"," ",IF([1]Aug08!$V$62&gt;0,[1]Aug08!$V$62," "))))</f>
        <v xml:space="preserve"> </v>
      </c>
      <c r="U40" s="459" t="str">
        <f>IF(T40=" "," ",IF([1]Employee!$O$180="W1",[1]Aug08!$AK$62,[1]Aug08!$AE$62))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",IF([1]Employee!$O$180="W1"," ",[1]Aug08!$W$62-[1]Aug08!$W$47))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",IF([1]Aug08!$C$62=" "," ",[1]Aug08!$C$62))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IF([1]Employee!$D$184=" "," ",IF([1]Employee!$D$184="w"," ",IF([1]Aug08!$M$77=" "," ",IF([1]Aug08!$M$77&gt;(D8-0.01),D8," "))))</f>
        <v xml:space="preserve"> </v>
      </c>
      <c r="E41" s="62" t="str">
        <f>IF(D41=" "," ",IF([1]Aug08!$M$77&gt;=F8,E8,[1]Aug08!$M$77-D8))</f>
        <v xml:space="preserve"> </v>
      </c>
      <c r="F41" s="62" t="str">
        <f>IF(D41=" "," ",IF(E41&lt;E8," ",[1]Aug08!$M$77-F8))</f>
        <v xml:space="preserve"> </v>
      </c>
      <c r="G41" s="62" t="str">
        <f>IF(D41=" "," ",[1]Aug08!$O$77+[1]Aug08!$T$77)</f>
        <v xml:space="preserve"> </v>
      </c>
      <c r="H41" s="453" t="str">
        <f>IF(D41=" "," ",[1]Aug08!$O$77)</f>
        <v xml:space="preserve"> </v>
      </c>
      <c r="I41" s="453"/>
      <c r="J41" s="463"/>
      <c r="K41" s="62" t="str">
        <f>IF([1]Aug08!$G$77="SSP",[1]Aug08!$H$77," ")</f>
        <v xml:space="preserve"> </v>
      </c>
      <c r="L41" s="62" t="str">
        <f>IF([1]Aug08!$G$77="SMP",[1]Aug08!$H$77," ")</f>
        <v xml:space="preserve"> </v>
      </c>
      <c r="M41" s="453" t="str">
        <f>IF([1]Aug08!$G$77="SPP",[1]Aug08!$H$77," ")</f>
        <v xml:space="preserve"> </v>
      </c>
      <c r="N41" s="453"/>
      <c r="O41" s="62" t="str">
        <f>IF([1]Aug08!$G$77="SAP",[1]Aug08!$H$77," ")</f>
        <v xml:space="preserve"> </v>
      </c>
      <c r="P41" s="463"/>
      <c r="Q41" s="62" t="str">
        <f>IF([1]Aug08!$P$77=0," ",[1]Aug08!$P$77)</f>
        <v xml:space="preserve"> </v>
      </c>
      <c r="R41" s="463"/>
      <c r="S41" s="62" t="str">
        <f>IF([1]Aug08!$M$77&gt;0,[1]Aug08!$M$77," ")</f>
        <v xml:space="preserve"> </v>
      </c>
      <c r="T41" s="62" t="str">
        <f>IF(S41=" "," ",IF([1]Employee!$O$180="W1"," ",IF([1]Employee!$O$180="M1"," ",IF([1]Aug08!$V$77&gt;0,[1]Aug08!$V$77," "))))</f>
        <v xml:space="preserve"> </v>
      </c>
      <c r="U41" s="453" t="str">
        <f>IF(T41=" "," ",IF([1]Employee!$O$180="M1",[1]Aug08!$AK$77,[1]Aug08!$AE$77))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",IF([1]Employee!$O$180="M1"," ",[1]Aug08!$W$77-[1]Jul08!$W$77))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",IF([1]Aug08!$C$77=" "," ",[1]Aug08!$C$77))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IF([1]Employee!$D$184=" "," ",IF([1]Employee!$D$184="m"," ",IF([1]Sep08!$M$17=" "," ",IF([1]Sep08!$M$17&gt;(D7-0.01),D7," "))))</f>
        <v xml:space="preserve"> </v>
      </c>
      <c r="E42" s="1" t="str">
        <f>IF(D42=" "," ",IF([1]Sep08!$M$17&gt;=F7,E7,[1]Sep08!$M$17-D7))</f>
        <v xml:space="preserve"> </v>
      </c>
      <c r="F42" s="1" t="str">
        <f>IF(D42=" "," ",IF(E42&lt;E7," ",[1]Sep08!$M$17-F7))</f>
        <v xml:space="preserve"> </v>
      </c>
      <c r="G42" s="1" t="str">
        <f>IF(D42=" "," ",[1]Sep08!$O$17+[1]Sep08!$T$17)</f>
        <v xml:space="preserve"> </v>
      </c>
      <c r="H42" s="459" t="str">
        <f>IF(D42=" "," ",[1]Sep08!$O$17)</f>
        <v xml:space="preserve"> </v>
      </c>
      <c r="I42" s="459"/>
      <c r="J42" s="463"/>
      <c r="K42" s="1" t="str">
        <f>IF([1]Sep08!$G$17="SSP",[1]Sep08!$H$17," ")</f>
        <v xml:space="preserve"> </v>
      </c>
      <c r="L42" s="1" t="str">
        <f>IF([1]Sep08!$G$17="SMP",[1]Sep08!$H$17," ")</f>
        <v xml:space="preserve"> </v>
      </c>
      <c r="M42" s="710" t="str">
        <f>IF([1]Sep08!$G$17="SPP",[1]Sep08!$H$17," ")</f>
        <v xml:space="preserve"> </v>
      </c>
      <c r="N42" s="710"/>
      <c r="O42" s="1" t="str">
        <f>IF([1]Sep08!$G$17="SAP",[1]Sep08!$H$17," ")</f>
        <v xml:space="preserve"> </v>
      </c>
      <c r="P42" s="463"/>
      <c r="Q42" s="1" t="str">
        <f>IF([1]Sep08!$P$17=0," ",[1]Sep08!$P$17)</f>
        <v xml:space="preserve"> </v>
      </c>
      <c r="R42" s="463"/>
      <c r="S42" s="1" t="str">
        <f>IF([1]Sep08!$M$17&gt;0,[1]Sep08!$M$17," ")</f>
        <v xml:space="preserve"> </v>
      </c>
      <c r="T42" s="1" t="str">
        <f>IF(S42=" "," ",IF([1]Employee!$O$180="W1"," ",IF([1]Employee!$O$180="M1"," ",IF([1]Sep08!$V$17&gt;0,[1]Sep08!$V$17," "))))</f>
        <v xml:space="preserve"> </v>
      </c>
      <c r="U42" s="459" t="str">
        <f>IF(T42=" "," ",IF([1]Employee!$O$180="W1",[1]Sep08!$AK$17,[1]Sep08!$AE$17))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",IF([1]Employee!$O$180="W1"," ",[1]Sep08!$W$17-[1]Aug08!$W$62))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",IF([1]Sep08!$C$17=" "," ",[1]Sep08!$C$17))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IF([1]Employee!$D$184=" "," ",IF([1]Employee!$D$184="m"," ",IF([1]Sep08!$M$32=" "," ",IF([1]Sep08!$M$32&gt;(D7-0.01),D7," "))))</f>
        <v xml:space="preserve"> </v>
      </c>
      <c r="E43" s="1" t="str">
        <f>IF(D43=" "," ",IF([1]Sep08!$M$32&gt;=F7,E7,[1]Sep08!$M$32-D7))</f>
        <v xml:space="preserve"> </v>
      </c>
      <c r="F43" s="1" t="str">
        <f>IF(D43=" "," ",IF(E43&lt;E7," ",[1]Sep08!$M$32-F7))</f>
        <v xml:space="preserve"> </v>
      </c>
      <c r="G43" s="1" t="str">
        <f>IF(D43=" "," ",[1]Sep08!$O$32+[1]Sep08!$T$32)</f>
        <v xml:space="preserve"> </v>
      </c>
      <c r="H43" s="454" t="str">
        <f>IF(D43=" "," ",[1]Sep08!$O$32)</f>
        <v xml:space="preserve"> </v>
      </c>
      <c r="I43" s="454"/>
      <c r="J43" s="463"/>
      <c r="K43" s="4" t="str">
        <f>IF([1]Sep08!$G$32="SSP",[1]Sep08!$H$32," ")</f>
        <v xml:space="preserve"> </v>
      </c>
      <c r="L43" s="4" t="str">
        <f>IF([1]Sep08!$G$32="SMP",[1]Sep08!$H$32," ")</f>
        <v xml:space="preserve"> </v>
      </c>
      <c r="M43" s="459" t="str">
        <f>IF([1]Sep08!$G$32="SPP",[1]Sep08!$H$32," ")</f>
        <v xml:space="preserve"> </v>
      </c>
      <c r="N43" s="459"/>
      <c r="O43" s="4" t="str">
        <f>IF([1]Sep08!$G$32="SAP",[1]Sep08!$H$32," ")</f>
        <v xml:space="preserve"> </v>
      </c>
      <c r="P43" s="463"/>
      <c r="Q43" s="1" t="str">
        <f>IF([1]Sep08!$P$32=0," ",[1]Sep08!$P$32)</f>
        <v xml:space="preserve"> </v>
      </c>
      <c r="R43" s="463"/>
      <c r="S43" s="1" t="str">
        <f>IF([1]Sep08!$M$32&gt;0,[1]Sep08!$M$32," ")</f>
        <v xml:space="preserve"> </v>
      </c>
      <c r="T43" s="1" t="str">
        <f>IF(S43=" "," ",IF([1]Employee!$O$180="W1"," ",IF([1]Employee!$O$180="M1"," ",IF([1]Sep08!$V$32&gt;0,[1]Sep08!$V$32," "))))</f>
        <v xml:space="preserve"> </v>
      </c>
      <c r="U43" s="459" t="str">
        <f>IF(T43=" "," ",IF([1]Employee!$O$180="W1",[1]Sep08!$AK$32,[1]Sep08!$AE$32))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",IF([1]Employee!$O$180="W1"," ",[1]Sep08!$W$32-[1]Sep08!$W$17))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",IF([1]Sep08!$C$32=" "," ",[1]Sep08!$C$32))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IF([1]Employee!$D$184=" "," ",IF([1]Employee!$D$184="m"," ",IF([1]Sep08!$M$47=" "," ",IF([1]Sep08!$M$47&gt;(D7-0.01),D7," "))))</f>
        <v xml:space="preserve"> </v>
      </c>
      <c r="E44" s="1" t="str">
        <f>IF(D44=" "," ",IF([1]Sep08!$M$47&gt;=F7,E7,[1]Sep08!$M$47-D7))</f>
        <v xml:space="preserve"> </v>
      </c>
      <c r="F44" s="1" t="str">
        <f>IF(D44=" "," ",IF(E44&lt;E7," ",[1]Sep08!$M$47-F7))</f>
        <v xml:space="preserve"> </v>
      </c>
      <c r="G44" s="1" t="str">
        <f>IF(D44=" "," ",[1]Sep08!$O$47+[1]Sep08!$T$47)</f>
        <v xml:space="preserve"> </v>
      </c>
      <c r="H44" s="454" t="str">
        <f>IF(D44=" "," ",[1]Sep08!$O$47)</f>
        <v xml:space="preserve"> </v>
      </c>
      <c r="I44" s="454"/>
      <c r="J44" s="463"/>
      <c r="K44" s="4" t="str">
        <f>IF([1]Sep08!$G$47="SSP",[1]Sep08!$H$47," ")</f>
        <v xml:space="preserve"> </v>
      </c>
      <c r="L44" s="4" t="str">
        <f>IF([1]Sep08!$G$47="SMP",[1]Sep08!$H$47," ")</f>
        <v xml:space="preserve"> </v>
      </c>
      <c r="M44" s="459" t="str">
        <f>IF([1]Sep08!$G$47="SPP",[1]Sep08!$H$47," ")</f>
        <v xml:space="preserve"> </v>
      </c>
      <c r="N44" s="459"/>
      <c r="O44" s="4" t="str">
        <f>IF([1]Sep08!$G$47="SAP",[1]Sep08!$H$47," ")</f>
        <v xml:space="preserve"> </v>
      </c>
      <c r="P44" s="463"/>
      <c r="Q44" s="1" t="str">
        <f>IF([1]Sep08!$P$47=0," ",[1]Sep08!$P$47)</f>
        <v xml:space="preserve"> </v>
      </c>
      <c r="R44" s="463"/>
      <c r="S44" s="1" t="str">
        <f>IF([1]Sep08!$M$47&gt;0,[1]Sep08!$M$47," ")</f>
        <v xml:space="preserve"> </v>
      </c>
      <c r="T44" s="1" t="str">
        <f>IF(S44=" "," ",IF([1]Employee!$O$180="W1"," ",IF([1]Employee!$O$180="M1"," ",IF([1]Sep08!$V$47&gt;0,[1]Sep08!$V$47," "))))</f>
        <v xml:space="preserve"> </v>
      </c>
      <c r="U44" s="459" t="str">
        <f>IF(T44=" "," ",IF([1]Employee!$O$180="W1",[1]Sep08!$AK$47,[1]Sep08!$AE$47))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",IF([1]Employee!$O$180="W1"," ",[1]Sep08!$W$47-[1]Sep08!$W$32))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",IF([1]Sep08!$C$47=" "," ",[1]Sep08!$C$47))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IF([1]Employee!$D$184=" "," ",IF([1]Employee!$D$184="m"," ",IF([1]Sep08!$M$62=" "," ",IF([1]Sep08!$M$62&gt;(D7-0.01),D7," "))))</f>
        <v xml:space="preserve"> </v>
      </c>
      <c r="E45" s="1" t="str">
        <f>IF(D45=" "," ",IF([1]Sep08!$M$62&gt;=F7,E7,[1]Sep08!$M$62-D7))</f>
        <v xml:space="preserve"> </v>
      </c>
      <c r="F45" s="1" t="str">
        <f>IF(D45=" "," ",IF(E45&lt;E7," ",[1]Sep08!$M$62-F7))</f>
        <v xml:space="preserve"> </v>
      </c>
      <c r="G45" s="1" t="str">
        <f>IF(D45=" "," ",[1]Sep08!$O$62+[1]Sep08!$T$62)</f>
        <v xml:space="preserve"> </v>
      </c>
      <c r="H45" s="454" t="str">
        <f>IF(D45=" "," ",[1]Sep08!$O$62)</f>
        <v xml:space="preserve"> </v>
      </c>
      <c r="I45" s="454"/>
      <c r="J45" s="463"/>
      <c r="K45" s="4" t="str">
        <f>IF([1]Sep08!$G$62="SSP",[1]Sep08!$H$62," ")</f>
        <v xml:space="preserve"> </v>
      </c>
      <c r="L45" s="4" t="str">
        <f>IF([1]Sep08!$G$62="SMP",[1]Sep08!$H$62," ")</f>
        <v xml:space="preserve"> </v>
      </c>
      <c r="M45" s="459" t="str">
        <f>IF([1]Sep08!$G$62="SPP",[1]Sep08!$H$62," ")</f>
        <v xml:space="preserve"> </v>
      </c>
      <c r="N45" s="459"/>
      <c r="O45" s="4" t="str">
        <f>IF([1]Sep08!$G$62="SAP",[1]Sep08!$H$62," ")</f>
        <v xml:space="preserve"> </v>
      </c>
      <c r="P45" s="463"/>
      <c r="Q45" s="1" t="str">
        <f>IF([1]Sep08!$P$62=0," ",[1]Sep08!$P$62)</f>
        <v xml:space="preserve"> </v>
      </c>
      <c r="R45" s="463"/>
      <c r="S45" s="1" t="str">
        <f>IF([1]Sep08!$M$62&gt;0,[1]Sep08!$M$62," ")</f>
        <v xml:space="preserve"> </v>
      </c>
      <c r="T45" s="1" t="str">
        <f>IF(S45=" "," ",IF([1]Employee!$O$180="W1"," ",IF([1]Employee!$O$180="M1"," ",IF([1]Sep08!$V$62&gt;0,[1]Sep08!$V$62," "))))</f>
        <v xml:space="preserve"> </v>
      </c>
      <c r="U45" s="459" t="str">
        <f>IF(T45=" "," ",IF([1]Employee!$O$180="W1",[1]Sep08!$AK$62,[1]Sep08!$AE$62))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",IF([1]Employee!$O$180="W1"," ",[1]Sep08!$W$62-[1]Sep08!$W$47))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",IF([1]Sep08!$C$62=" "," ",[1]Sep08!$C$62))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IF([1]Employee!$D$184=" "," ",IF([1]Employee!$D$184="m"," ",IF([1]Sep08!$M$77=" "," ",IF([1]Sep08!$M$77&gt;(D7-0.01),D7," "))))</f>
        <v xml:space="preserve"> </v>
      </c>
      <c r="E46" s="1" t="str">
        <f>IF(D46=" "," ",IF([1]Sep08!$M$77&gt;=F7,E7,[1]Sep08!$M$77-D7))</f>
        <v xml:space="preserve"> </v>
      </c>
      <c r="F46" s="1" t="str">
        <f>IF(D46=" "," ",IF(E46&lt;E7," ",[1]Sep08!$M$77-F7))</f>
        <v xml:space="preserve"> </v>
      </c>
      <c r="G46" s="1" t="str">
        <f>IF(D46=" "," ",[1]Sep08!$O$77+[1]Sep08!$T$77)</f>
        <v xml:space="preserve"> </v>
      </c>
      <c r="H46" s="454" t="str">
        <f>IF(D46=" "," ",[1]Sep08!$O$77)</f>
        <v xml:space="preserve"> </v>
      </c>
      <c r="I46" s="454"/>
      <c r="J46" s="463"/>
      <c r="K46" s="4" t="str">
        <f>IF([1]Sep08!$G$77="SSP",[1]Sep08!$H$77," ")</f>
        <v xml:space="preserve"> </v>
      </c>
      <c r="L46" s="4" t="str">
        <f>IF([1]Sep08!$G$77="SMP",[1]Sep08!$H$77," ")</f>
        <v xml:space="preserve"> </v>
      </c>
      <c r="M46" s="459" t="str">
        <f>IF([1]Sep08!$G$77="SPP",[1]Sep08!$H$77," ")</f>
        <v xml:space="preserve"> </v>
      </c>
      <c r="N46" s="459"/>
      <c r="O46" s="4" t="str">
        <f>IF([1]Sep08!$G$77="SAP",[1]Sep08!$H$77," ")</f>
        <v xml:space="preserve"> </v>
      </c>
      <c r="P46" s="463"/>
      <c r="Q46" s="1" t="str">
        <f>IF([1]Sep08!$P$77=0," ",[1]Sep08!$P$77)</f>
        <v xml:space="preserve"> </v>
      </c>
      <c r="R46" s="463"/>
      <c r="S46" s="1" t="str">
        <f>IF([1]Sep08!$M$77&gt;0,[1]Sep08!$M$77," ")</f>
        <v xml:space="preserve"> </v>
      </c>
      <c r="T46" s="1" t="str">
        <f>IF(S46=" "," ",IF([1]Employee!$O$180="W1"," ",IF([1]Employee!$O$180="M1"," ",IF([1]Sep08!$V$77&gt;0,[1]Sep08!$V$77," "))))</f>
        <v xml:space="preserve"> </v>
      </c>
      <c r="U46" s="459" t="str">
        <f>IF(T46=" "," ",IF([1]Employee!$O$180="W1",[1]Sep08!$AK$77,[1]Sep08!$AE$77))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",IF([1]Employee!$O$180="W1"," ",[1]Sep08!$W$77-[1]Sep08!$W$62))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",IF([1]Sep08!$C$77=" "," ",[1]Sep08!$C$77))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IF([1]Employee!$D$184=" "," ",IF([1]Employee!$D$184="w"," ",IF([1]Sep08!$M$92=" "," ",IF([1]Sep08!$M$92&gt;(D8-0.01),D8," "))))</f>
        <v xml:space="preserve"> </v>
      </c>
      <c r="E47" s="62" t="str">
        <f>IF(D47=" "," ",IF([1]Sep08!$M$92&gt;=F8,E8,[1]Sep08!$M$92-D8))</f>
        <v xml:space="preserve"> </v>
      </c>
      <c r="F47" s="62" t="str">
        <f>IF(D47=" "," ",IF(E47&lt;E8," ",[1]Sep08!$M$92-F8))</f>
        <v xml:space="preserve"> </v>
      </c>
      <c r="G47" s="62" t="str">
        <f>IF(D47=" "," ",[1]Sep08!$O$92+[1]Sep08!$T$92)</f>
        <v xml:space="preserve"> </v>
      </c>
      <c r="H47" s="453" t="str">
        <f>IF(D47=" "," ",[1]Sep08!$O$92)</f>
        <v xml:space="preserve"> </v>
      </c>
      <c r="I47" s="453"/>
      <c r="J47" s="463"/>
      <c r="K47" s="62" t="str">
        <f>IF([1]Sep08!$G$92="SSP",[1]Sep08!$H$92," ")</f>
        <v xml:space="preserve"> </v>
      </c>
      <c r="L47" s="62" t="str">
        <f>IF([1]Sep08!$G$92="SMP",[1]Sep08!$H$92," ")</f>
        <v xml:space="preserve"> </v>
      </c>
      <c r="M47" s="453" t="str">
        <f>IF([1]Sep08!$G$92="SPP",[1]Sep08!$H$92," ")</f>
        <v xml:space="preserve"> </v>
      </c>
      <c r="N47" s="453"/>
      <c r="O47" s="62" t="str">
        <f>IF([1]Sep08!$G$92="SAP",[1]Sep08!$H$92," ")</f>
        <v xml:space="preserve"> </v>
      </c>
      <c r="P47" s="463"/>
      <c r="Q47" s="62" t="str">
        <f>IF([1]Sep08!$P$92=0," ",[1]Sep08!$P$92)</f>
        <v xml:space="preserve"> </v>
      </c>
      <c r="R47" s="463"/>
      <c r="S47" s="62" t="str">
        <f>IF([1]Sep08!$M$92&gt;0,[1]Sep08!$M$92," ")</f>
        <v xml:space="preserve"> </v>
      </c>
      <c r="T47" s="62" t="str">
        <f>IF(S47=" "," ",IF([1]Employee!$O$180="W1"," ",IF([1]Employee!$O$180="M1"," ",IF([1]Sep08!$V$92&gt;0,[1]Sep08!$V$92," "))))</f>
        <v xml:space="preserve"> </v>
      </c>
      <c r="U47" s="453" t="str">
        <f>IF(T47=" "," ",IF([1]Employee!$O$180="M1",[1]Sep08!$AK$92,[1]Sep08!$AE$92))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",IF([1]Employee!$O$180="M1"," ",[1]Sep08!$W$92-[1]Aug08!$W$77))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",IF([1]Sep08!$C$92=" "," ",[1]Sep08!$C$92))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IF([1]Employee!$D$184=" "," ",IF([1]Employee!$D$184="m"," ",IF([1]Oct08!$M$17=" "," ",IF([1]Oct08!$M$17&gt;(D7-0.01),D7," "))))</f>
        <v xml:space="preserve"> </v>
      </c>
      <c r="E48" s="1" t="str">
        <f>IF(D48=" "," ",IF([1]Oct08!$M$17&gt;=F7,E7,[1]Oct08!$M$17-D7))</f>
        <v xml:space="preserve"> </v>
      </c>
      <c r="F48" s="1" t="str">
        <f>IF(D48=" "," ",IF(E48&lt;E7," ",[1]Oct08!$M$17-F7))</f>
        <v xml:space="preserve"> </v>
      </c>
      <c r="G48" s="1" t="str">
        <f>IF(D48=" "," ",[1]Oct08!$O$17+[1]Oct08!$T$17)</f>
        <v xml:space="preserve"> </v>
      </c>
      <c r="H48" s="482" t="str">
        <f>IF(D48=" "," ",[1]Oct08!$O$17)</f>
        <v xml:space="preserve"> </v>
      </c>
      <c r="I48" s="482"/>
      <c r="J48" s="463"/>
      <c r="K48" s="4" t="str">
        <f>IF([1]Oct08!$G$17="SSP",[1]Oct08!$H$17," ")</f>
        <v xml:space="preserve"> </v>
      </c>
      <c r="L48" s="4" t="str">
        <f>IF([1]Oct08!$G$17="SMP",[1]Oct08!$H$17," ")</f>
        <v xml:space="preserve"> </v>
      </c>
      <c r="M48" s="710" t="str">
        <f>IF([1]Oct08!$G$17="SPP",[1]Oct08!$H$17," ")</f>
        <v xml:space="preserve"> </v>
      </c>
      <c r="N48" s="710"/>
      <c r="O48" s="4" t="str">
        <f>IF([1]Oct08!$G$17="SAP",[1]Oct08!$H$17," ")</f>
        <v xml:space="preserve"> </v>
      </c>
      <c r="P48" s="463"/>
      <c r="Q48" s="1" t="str">
        <f>IF([1]Oct08!$P$17=0," ",[1]Oct08!$P$17)</f>
        <v xml:space="preserve"> </v>
      </c>
      <c r="R48" s="463"/>
      <c r="S48" s="1" t="str">
        <f>IF([1]Oct08!$M$17&gt;0,[1]Oct08!$M$17," ")</f>
        <v xml:space="preserve"> </v>
      </c>
      <c r="T48" s="1" t="str">
        <f>IF(S48=" "," ",IF([1]Employee!$O$180="W1"," ",IF([1]Employee!$O$180="M1"," ",IF([1]Oct08!$V$17&gt;0,[1]Oct08!$V$17," "))))</f>
        <v xml:space="preserve"> </v>
      </c>
      <c r="U48" s="482" t="str">
        <f>IF(T48=" "," ",IF([1]Employee!$O$180="W1",[1]Oct08!$AK$17,[1]Oct08!$AE$17))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",IF([1]Employee!$O$180="W1"," ",[1]Oct08!$W$17-[1]Sep08!$W$77))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",IF([1]Oct08!$C$17=" "," ",[1]Oct08!$C$17))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IF([1]Employee!$D$184=" "," ",IF([1]Employee!$D$184="m"," ",IF([1]Oct08!$M$32=" "," ",IF([1]Oct08!$M$32&gt;(D7-0.01),D7," "))))</f>
        <v xml:space="preserve"> </v>
      </c>
      <c r="E49" s="1" t="str">
        <f>IF(D49=" "," ",IF([1]Oct08!$M$32&gt;=F7,E7,[1]Oct08!$M$32-D7))</f>
        <v xml:space="preserve"> </v>
      </c>
      <c r="F49" s="1" t="str">
        <f>IF(D49=" "," ",IF(E49&lt;E7," ",[1]Oct08!$M$32-F7))</f>
        <v xml:space="preserve"> </v>
      </c>
      <c r="G49" s="1" t="str">
        <f>IF(D49=" "," ",[1]Oct08!$O$32+[1]Oct08!$T$32)</f>
        <v xml:space="preserve"> </v>
      </c>
      <c r="H49" s="454" t="str">
        <f>IF(D49=" "," ",[1]Oct08!$O$32)</f>
        <v xml:space="preserve"> </v>
      </c>
      <c r="I49" s="454"/>
      <c r="J49" s="463"/>
      <c r="K49" s="4" t="str">
        <f>IF([1]Oct08!$G$32="SSP",[1]Oct08!$H$32," ")</f>
        <v xml:space="preserve"> </v>
      </c>
      <c r="L49" s="4" t="str">
        <f>IF([1]Oct08!$G$32="SMP",[1]Oct08!$H$32," ")</f>
        <v xml:space="preserve"> </v>
      </c>
      <c r="M49" s="459" t="str">
        <f>IF([1]Oct08!$G$32="SPP",[1]Oct08!$H$32," ")</f>
        <v xml:space="preserve"> </v>
      </c>
      <c r="N49" s="459"/>
      <c r="O49" s="4" t="str">
        <f>IF([1]Oct08!$G$32="SAP",[1]Oct08!$H$32," ")</f>
        <v xml:space="preserve"> </v>
      </c>
      <c r="P49" s="463"/>
      <c r="Q49" s="1" t="str">
        <f>IF([1]Oct08!$P$32=0," ",[1]Oct08!$P$32)</f>
        <v xml:space="preserve"> </v>
      </c>
      <c r="R49" s="463"/>
      <c r="S49" s="1" t="str">
        <f>IF([1]Oct08!$M$32&gt;0,[1]Oct08!$M$32," ")</f>
        <v xml:space="preserve"> </v>
      </c>
      <c r="T49" s="1" t="str">
        <f>IF(S49=" "," ",IF([1]Employee!$O$180="W1"," ",IF([1]Employee!$O$180="M1"," ",IF([1]Oct08!$V$32&gt;0,[1]Oct08!$V$32," "))))</f>
        <v xml:space="preserve"> </v>
      </c>
      <c r="U49" s="459" t="str">
        <f>IF(T49=" "," ",IF([1]Employee!$O$180="W1",[1]Oct08!$AK$32,[1]Oct08!$AE$32))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",IF([1]Employee!$O$180="W1"," ",[1]Oct08!$W$32-[1]Oct08!$W$17))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",IF([1]Oct08!$C$32=" "," ",[1]Oct08!$C$32))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IF([1]Employee!$D$184=" "," ",IF([1]Employee!$D$184="m"," ",IF([1]Oct08!$M$47=" "," ",IF([1]Oct08!$M$47&gt;(D7-0.01),D7," "))))</f>
        <v xml:space="preserve"> </v>
      </c>
      <c r="E50" s="1" t="str">
        <f>IF(D50=" "," ",IF([1]Oct08!$M$47&gt;=F7,E7,[1]Oct08!$M$47-D7))</f>
        <v xml:space="preserve"> </v>
      </c>
      <c r="F50" s="1" t="str">
        <f>IF(D50=" "," ",IF(E50&lt;E7," ",[1]Oct08!$M$47-F7))</f>
        <v xml:space="preserve"> </v>
      </c>
      <c r="G50" s="1" t="str">
        <f>IF(D50=" "," ",[1]Oct08!$O$47+[1]Oct08!$T$47)</f>
        <v xml:space="preserve"> </v>
      </c>
      <c r="H50" s="454" t="str">
        <f>IF(D50=" "," ",[1]Oct08!$O$47)</f>
        <v xml:space="preserve"> </v>
      </c>
      <c r="I50" s="454"/>
      <c r="J50" s="463"/>
      <c r="K50" s="4" t="str">
        <f>IF([1]Oct08!$G$47="SSP",[1]Oct08!$H$47," ")</f>
        <v xml:space="preserve"> </v>
      </c>
      <c r="L50" s="4" t="str">
        <f>IF([1]Oct08!$G$47="SMP",[1]Oct08!$H$47," ")</f>
        <v xml:space="preserve"> </v>
      </c>
      <c r="M50" s="459" t="str">
        <f>IF([1]Oct08!$G$47="SPP",[1]Oct08!$H$47," ")</f>
        <v xml:space="preserve"> </v>
      </c>
      <c r="N50" s="459"/>
      <c r="O50" s="4" t="str">
        <f>IF([1]Oct08!$G$47="SAP",[1]Oct08!$H$47," ")</f>
        <v xml:space="preserve"> </v>
      </c>
      <c r="P50" s="463"/>
      <c r="Q50" s="1" t="str">
        <f>IF([1]Oct08!$P$47=0," ",[1]Oct08!$P$47)</f>
        <v xml:space="preserve"> </v>
      </c>
      <c r="R50" s="463"/>
      <c r="S50" s="1" t="str">
        <f>IF([1]Oct08!$M$47&gt;0,[1]Oct08!$M$47," ")</f>
        <v xml:space="preserve"> </v>
      </c>
      <c r="T50" s="1" t="str">
        <f>IF(S50=" "," ",IF([1]Employee!$O$180="W1"," ",IF([1]Employee!$O$180="M1"," ",IF([1]Oct08!$V$47&gt;0,[1]Oct08!$V$47," "))))</f>
        <v xml:space="preserve"> </v>
      </c>
      <c r="U50" s="459" t="str">
        <f>IF(T50=" "," ",IF([1]Employee!$O$180="W1",[1]Oct08!$AK$47,[1]Oct08!$AE$47))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",IF([1]Employee!$O$180="W1"," ",[1]Oct08!$W$47-[1]Oct08!$W$32))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",IF([1]Oct08!$C$47=" "," ",[1]Oct08!$C$47))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IF([1]Employee!$D$184=" "," ",IF([1]Employee!$D$184="m"," ",IF([1]Oct08!$M$62=" "," ",IF([1]Oct08!$M$62&gt;(D7-0.01),D7," "))))</f>
        <v xml:space="preserve"> </v>
      </c>
      <c r="E51" s="1" t="str">
        <f>IF(D51=" "," ",IF([1]Oct08!$M$62&gt;=F7,E7,[1]Oct08!$M$62-D7))</f>
        <v xml:space="preserve"> </v>
      </c>
      <c r="F51" s="1" t="str">
        <f>IF(D51=" "," ",IF(E51&lt;E7," ",[1]Oct08!$M$62-F7))</f>
        <v xml:space="preserve"> </v>
      </c>
      <c r="G51" s="1" t="str">
        <f>IF(D51=" "," ",[1]Oct08!$O$62+[1]Oct08!$T$62)</f>
        <v xml:space="preserve"> </v>
      </c>
      <c r="H51" s="454" t="str">
        <f>IF(D51=" "," ",[1]Oct08!$O$62)</f>
        <v xml:space="preserve"> </v>
      </c>
      <c r="I51" s="454"/>
      <c r="J51" s="463"/>
      <c r="K51" s="4" t="str">
        <f>IF([1]Oct08!$G$62="SSP",[1]Oct08!$H$62," ")</f>
        <v xml:space="preserve"> </v>
      </c>
      <c r="L51" s="4" t="str">
        <f>IF([1]Oct08!$G$62="SMP",[1]Oct08!$H$62," ")</f>
        <v xml:space="preserve"> </v>
      </c>
      <c r="M51" s="459" t="str">
        <f>IF([1]Oct08!$G$62="SPP",[1]Oct08!$H$62," ")</f>
        <v xml:space="preserve"> </v>
      </c>
      <c r="N51" s="459"/>
      <c r="O51" s="4" t="str">
        <f>IF([1]Oct08!$G$62="SAP",[1]Oct08!$H$62," ")</f>
        <v xml:space="preserve"> </v>
      </c>
      <c r="P51" s="463"/>
      <c r="Q51" s="1" t="str">
        <f>IF([1]Oct08!$P$62=0," ",[1]Oct08!$P$62)</f>
        <v xml:space="preserve"> </v>
      </c>
      <c r="R51" s="463"/>
      <c r="S51" s="1" t="str">
        <f>IF([1]Oct08!$M$62&gt;0,[1]Oct08!$M$62," ")</f>
        <v xml:space="preserve"> </v>
      </c>
      <c r="T51" s="1" t="str">
        <f>IF(S51=" "," ",IF([1]Employee!$O$180="W1"," ",IF([1]Employee!$O$180="M1"," ",IF([1]Oct08!$V$62&gt;0,[1]Oct08!$V$62," "))))</f>
        <v xml:space="preserve"> </v>
      </c>
      <c r="U51" s="459" t="str">
        <f>IF(T51=" "," ",IF([1]Employee!$O$180="W1",[1]Oct08!$AK$62,[1]Oct08!$AE$62))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",IF([1]Employee!$O$180="W1"," ",[1]Oct08!$W$62-[1]Oct08!$W$47))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",IF([1]Oct08!$C$62=" "," ",[1]Oct08!$C$62))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IF([1]Employee!$D$184=" "," ",IF([1]Employee!$D$184="w"," ",IF([1]Oct08!$M$77=" "," ",IF([1]Oct08!$M$77&gt;(D8-0.01),D8," "))))</f>
        <v xml:space="preserve"> </v>
      </c>
      <c r="E52" s="62" t="str">
        <f>IF(D52=" "," ",IF([1]Oct08!$M$77&gt;=F8,E8,[1]Oct08!$M$77-D8))</f>
        <v xml:space="preserve"> </v>
      </c>
      <c r="F52" s="62" t="str">
        <f>IF(D52=" "," ",IF(E52&lt;E8," ",[1]Oct08!$M$77-F8))</f>
        <v xml:space="preserve"> </v>
      </c>
      <c r="G52" s="62" t="str">
        <f>IF(D52=" "," ",[1]Oct08!$O$77+[1]Oct08!$T$77)</f>
        <v xml:space="preserve"> </v>
      </c>
      <c r="H52" s="453" t="str">
        <f>IF(D52=" "," ",[1]Oct08!$O$77)</f>
        <v xml:space="preserve"> </v>
      </c>
      <c r="I52" s="453"/>
      <c r="J52" s="463"/>
      <c r="K52" s="62" t="str">
        <f>IF([1]Oct08!$G$77="SSP",[1]Oct08!$H$77," ")</f>
        <v xml:space="preserve"> </v>
      </c>
      <c r="L52" s="62" t="str">
        <f>IF([1]Oct08!$G$77="SMP",[1]Oct08!$H$77," ")</f>
        <v xml:space="preserve"> </v>
      </c>
      <c r="M52" s="453" t="str">
        <f>IF([1]Oct08!$G$77="SPP",[1]Oct08!$H$77," ")</f>
        <v xml:space="preserve"> </v>
      </c>
      <c r="N52" s="453"/>
      <c r="O52" s="62" t="str">
        <f>IF([1]Oct08!$G$77="SAP",[1]Oct08!$H$77," ")</f>
        <v xml:space="preserve"> </v>
      </c>
      <c r="P52" s="463"/>
      <c r="Q52" s="62" t="str">
        <f>IF([1]Oct08!$P$77=0," ",[1]Oct08!$P$77)</f>
        <v xml:space="preserve"> </v>
      </c>
      <c r="R52" s="463"/>
      <c r="S52" s="62" t="str">
        <f>IF([1]Oct08!$M$77&gt;0,[1]Oct08!$M$77," ")</f>
        <v xml:space="preserve"> </v>
      </c>
      <c r="T52" s="62" t="str">
        <f>IF(S52=" "," ",IF([1]Employee!$O$180="W1"," ",IF([1]Employee!$O$180="M1"," ",IF([1]Oct08!$V$77&gt;0,[1]Oct08!$V$77," "))))</f>
        <v xml:space="preserve"> </v>
      </c>
      <c r="U52" s="453" t="str">
        <f>IF(T52=" "," ",IF([1]Employee!$O$180="M1",[1]Oct08!$AK$77,[1]Oct08!$AE$77))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",IF([1]Employee!$O$180="M1"," ",[1]Oct08!$W$77-[1]Sep08!$W$92))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",IF([1]Oct08!$C$77=" "," ",[1]Oct08!$C$77))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IF([1]Employee!$D$184=" "," ",IF([1]Employee!$D$184="m"," ",IF([1]Nov08!$M$17=" "," ",IF([1]Nov08!$M$17&gt;(D7-0.01),D7," "))))</f>
        <v xml:space="preserve"> </v>
      </c>
      <c r="E53" s="1" t="str">
        <f>IF(D53=" "," ",IF([1]Nov08!$M$17&gt;=F7,E7,[1]Nov08!$M$17-D7))</f>
        <v xml:space="preserve"> </v>
      </c>
      <c r="F53" s="1" t="str">
        <f>IF(D53=" "," ",IF(E53&lt;E7," ",[1]Nov08!$M$17-F7))</f>
        <v xml:space="preserve"> </v>
      </c>
      <c r="G53" s="1" t="str">
        <f>IF(D53=" "," ",[1]Nov08!$O$17+[1]Nov08!$T$17)</f>
        <v xml:space="preserve"> </v>
      </c>
      <c r="H53" s="459" t="str">
        <f>IF(D53=" "," ",[1]Nov08!$O$17)</f>
        <v xml:space="preserve"> </v>
      </c>
      <c r="I53" s="459"/>
      <c r="J53" s="463"/>
      <c r="K53" s="1" t="str">
        <f>IF([1]Nov08!$G$17="SSP",[1]Nov08!$H$17," ")</f>
        <v xml:space="preserve"> </v>
      </c>
      <c r="L53" s="1" t="str">
        <f>IF([1]Nov08!$G$17="SMP",[1]Nov08!$H$17," ")</f>
        <v xml:space="preserve"> </v>
      </c>
      <c r="M53" s="710" t="str">
        <f>IF([1]Nov08!$G$17="SPP",[1]Nov08!$H$17," ")</f>
        <v xml:space="preserve"> </v>
      </c>
      <c r="N53" s="711"/>
      <c r="O53" s="1" t="str">
        <f>IF([1]Nov08!$G$17="SAP",[1]Nov08!$H$17," ")</f>
        <v xml:space="preserve"> </v>
      </c>
      <c r="P53" s="463"/>
      <c r="Q53" s="1" t="str">
        <f>IF([1]Nov08!$P$17=0," ",[1]Nov08!$P$17)</f>
        <v xml:space="preserve"> </v>
      </c>
      <c r="R53" s="463"/>
      <c r="S53" s="1" t="str">
        <f>IF([1]Nov08!$M$17&gt;0,[1]Nov08!$M$17," ")</f>
        <v xml:space="preserve"> </v>
      </c>
      <c r="T53" s="1" t="str">
        <f>IF(S53=" "," ",IF([1]Employee!$O$180="W1"," ",IF([1]Employee!$O$180="M1"," ",IF([1]Nov08!$V$17&gt;0,[1]Nov08!$V$17," "))))</f>
        <v xml:space="preserve"> </v>
      </c>
      <c r="U53" s="459" t="str">
        <f>IF(T53=" "," ",IF([1]Employee!$O$180="W1",[1]Nov08!$AK$17,[1]Nov08!$AE$17))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",IF([1]Employee!$O$180="W1"," ",[1]Nov08!$W$17-[1]Oct08!$W$62))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",IF([1]Nov08!$C$17=" "," ",[1]Nov08!$C$17))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IF([1]Employee!$D$184=" "," ",IF([1]Employee!$D$184="m"," ",IF([1]Nov08!$M$32=" "," ",IF([1]Nov08!$M$32&gt;(D7-0.01),D7," "))))</f>
        <v xml:space="preserve"> </v>
      </c>
      <c r="E54" s="1" t="str">
        <f>IF(D54=" "," ",IF([1]Nov08!$M$32&gt;=F7,E7,[1]Nov08!$M$32-D7))</f>
        <v xml:space="preserve"> </v>
      </c>
      <c r="F54" s="1" t="str">
        <f>IF(D54=" "," ",IF(E54&lt;E7," ",[1]Nov08!$M$32-F7))</f>
        <v xml:space="preserve"> </v>
      </c>
      <c r="G54" s="1" t="str">
        <f>IF(D54=" "," ",[1]Nov08!$O$32+[1]Nov08!$T$32)</f>
        <v xml:space="preserve"> </v>
      </c>
      <c r="H54" s="454" t="str">
        <f>IF(D54=" "," ",[1]Nov08!$O$32)</f>
        <v xml:space="preserve"> </v>
      </c>
      <c r="I54" s="454"/>
      <c r="J54" s="463"/>
      <c r="K54" s="4" t="str">
        <f>IF([1]Nov08!$G$32="SSP",[1]Nov08!$H$32," ")</f>
        <v xml:space="preserve"> </v>
      </c>
      <c r="L54" s="4" t="str">
        <f>IF([1]Nov08!$G$32="SMP",[1]Nov08!$H$32," ")</f>
        <v xml:space="preserve"> </v>
      </c>
      <c r="M54" s="459" t="str">
        <f>IF([1]Nov08!$G$32="SPP",[1]Nov08!$H$32," ")</f>
        <v xml:space="preserve"> </v>
      </c>
      <c r="N54" s="459"/>
      <c r="O54" s="4" t="str">
        <f>IF([1]Nov08!$G$32="SAP",[1]Nov08!$H$32," ")</f>
        <v xml:space="preserve"> </v>
      </c>
      <c r="P54" s="463"/>
      <c r="Q54" s="1" t="str">
        <f>IF([1]Nov08!$P$32=0," ",[1]Nov08!$P$32)</f>
        <v xml:space="preserve"> </v>
      </c>
      <c r="R54" s="463"/>
      <c r="S54" s="1" t="str">
        <f>IF([1]Nov08!$M$32&gt;0,[1]Nov08!$M$32," ")</f>
        <v xml:space="preserve"> </v>
      </c>
      <c r="T54" s="1" t="str">
        <f>IF(S54=" "," ",IF([1]Employee!$O$180="W1"," ",IF([1]Employee!$O$180="M1"," ",IF([1]Nov08!$V$32&gt;0,[1]Nov08!$V$32," "))))</f>
        <v xml:space="preserve"> </v>
      </c>
      <c r="U54" s="459" t="str">
        <f>IF(T54=" "," ",IF([1]Employee!$O$180="W1",[1]Nov08!$AK$32,[1]Nov08!$AE$32))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",IF([1]Employee!$O$180="W1"," ",[1]Nov08!$W$32-[1]Nov08!$W$17))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",IF([1]Nov08!$C$32=" "," ",[1]Nov08!$C$32))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IF([1]Employee!$D$184=" "," ",IF([1]Employee!$D$184="m"," ",IF([1]Nov08!$M$47=" "," ",IF([1]Nov08!$M$47&gt;(D7-0.01),D7," "))))</f>
        <v xml:space="preserve"> </v>
      </c>
      <c r="E55" s="1" t="str">
        <f>IF(D55=" "," ",IF([1]Nov08!$M$47&gt;=F7,E7,[1]Nov08!$M$47-D7))</f>
        <v xml:space="preserve"> </v>
      </c>
      <c r="F55" s="1" t="str">
        <f>IF(D55=" "," ",IF(E55&lt;E7," ",[1]Nov08!$M$47-F7))</f>
        <v xml:space="preserve"> </v>
      </c>
      <c r="G55" s="1" t="str">
        <f>IF(D55=" "," ",[1]Nov08!$O$47+[1]Nov08!$T$47)</f>
        <v xml:space="preserve"> </v>
      </c>
      <c r="H55" s="454" t="str">
        <f>IF(D55=" "," ",[1]Nov08!$O$47)</f>
        <v xml:space="preserve"> </v>
      </c>
      <c r="I55" s="454"/>
      <c r="J55" s="463"/>
      <c r="K55" s="4" t="str">
        <f>IF([1]Nov08!$G$47="SSP",[1]Nov08!$H$47," ")</f>
        <v xml:space="preserve"> </v>
      </c>
      <c r="L55" s="4" t="str">
        <f>IF([1]Nov08!$G$47="SMP",[1]Nov08!$H$47," ")</f>
        <v xml:space="preserve"> </v>
      </c>
      <c r="M55" s="459" t="str">
        <f>IF([1]Nov08!$G$47="SPP",[1]Nov08!$H$47," ")</f>
        <v xml:space="preserve"> </v>
      </c>
      <c r="N55" s="459"/>
      <c r="O55" s="4" t="str">
        <f>IF([1]Nov08!$G$47="SAP",[1]Nov08!$H$47," ")</f>
        <v xml:space="preserve"> </v>
      </c>
      <c r="P55" s="463"/>
      <c r="Q55" s="1" t="str">
        <f>IF([1]Nov08!$P$47=0," ",[1]Nov08!$P$47)</f>
        <v xml:space="preserve"> </v>
      </c>
      <c r="R55" s="463"/>
      <c r="S55" s="1" t="str">
        <f>IF([1]Nov08!$M$47&gt;0,[1]Nov08!$M$47," ")</f>
        <v xml:space="preserve"> </v>
      </c>
      <c r="T55" s="1" t="str">
        <f>IF(S55=" "," ",IF([1]Employee!$O$180="W1"," ",IF([1]Employee!$O$180="M1"," ",IF([1]Nov08!$V$47&gt;0,[1]Nov08!$V$47," "))))</f>
        <v xml:space="preserve"> </v>
      </c>
      <c r="U55" s="459" t="str">
        <f>IF(T55=" "," ",IF([1]Employee!$O$180="W1",[1]Nov08!$AK$47,[1]Nov08!$AE$47))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",IF([1]Employee!$O$180="W1"," ",[1]Nov08!$W$47-[1]Nov08!$W$32))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",IF([1]Nov08!$C$47=" "," ",[1]Nov08!$C$47))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IF([1]Employee!$D$184=" "," ",IF([1]Employee!$D$184="m"," ",IF([1]Nov08!$M$62=" "," ",IF([1]Nov08!$M$62&gt;(D7-0.01),D7," "))))</f>
        <v xml:space="preserve"> </v>
      </c>
      <c r="E56" s="1" t="str">
        <f>IF(D56=" "," ",IF([1]Nov08!$M$62&gt;=F7,E7,[1]Nov08!$M$62-D7))</f>
        <v xml:space="preserve"> </v>
      </c>
      <c r="F56" s="1" t="str">
        <f>IF(D56=" "," ",IF(E56&lt;E7," ",[1]Nov08!$M$62-F7))</f>
        <v xml:space="preserve"> </v>
      </c>
      <c r="G56" s="1" t="str">
        <f>IF(D56=" "," ",[1]Nov08!$O$62+[1]Nov08!$T$62)</f>
        <v xml:space="preserve"> </v>
      </c>
      <c r="H56" s="454" t="str">
        <f>IF(D56=" "," ",[1]Nov08!$O$62)</f>
        <v xml:space="preserve"> </v>
      </c>
      <c r="I56" s="454"/>
      <c r="J56" s="463"/>
      <c r="K56" s="4" t="str">
        <f>IF([1]Nov08!$G$62="SSP",[1]Nov08!$H$62," ")</f>
        <v xml:space="preserve"> </v>
      </c>
      <c r="L56" s="4" t="str">
        <f>IF([1]Nov08!$G$62="SMP",[1]Nov08!$H$62," ")</f>
        <v xml:space="preserve"> </v>
      </c>
      <c r="M56" s="459" t="str">
        <f>IF([1]Nov08!$G$62="SPP",[1]Nov08!$H$62," ")</f>
        <v xml:space="preserve"> </v>
      </c>
      <c r="N56" s="459"/>
      <c r="O56" s="4" t="str">
        <f>IF([1]Nov08!$G$62="SAP",[1]Nov08!$H$62," ")</f>
        <v xml:space="preserve"> </v>
      </c>
      <c r="P56" s="463"/>
      <c r="Q56" s="1" t="str">
        <f>IF([1]Nov08!$P$62=0," ",[1]Nov08!$P$62)</f>
        <v xml:space="preserve"> </v>
      </c>
      <c r="R56" s="463"/>
      <c r="S56" s="1" t="str">
        <f>IF([1]Nov08!$M$62&gt;0,[1]Nov08!$M$62," ")</f>
        <v xml:space="preserve"> </v>
      </c>
      <c r="T56" s="1" t="str">
        <f>IF(S56=" "," ",IF([1]Employee!$O$180="W1"," ",IF([1]Employee!$O$180="M1"," ",IF([1]Nov08!$V$62&gt;0,[1]Nov08!$V$62," "))))</f>
        <v xml:space="preserve"> </v>
      </c>
      <c r="U56" s="459" t="str">
        <f>IF(T56=" "," ",IF([1]Employee!$O$180="W1",[1]Nov08!$AK$62,[1]Nov08!$AE$62))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",IF([1]Employee!$O$180="W1"," ",[1]Nov08!$W$62-[1]Nov08!$W$47))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",IF([1]Nov08!$C$62=" "," ",[1]Nov08!$C$62))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IF([1]Employee!$D$184=" "," ",IF([1]Employee!$D$184="w"," ",IF([1]Nov08!$M$77=" "," ",IF([1]Nov08!$M$77&gt;(D8-0.01),D8," "))))</f>
        <v xml:space="preserve"> </v>
      </c>
      <c r="E57" s="62" t="str">
        <f>IF(D57=" "," ",IF([1]Nov08!$M$77&gt;=F8,E8,[1]Nov08!$M$77-D8))</f>
        <v xml:space="preserve"> </v>
      </c>
      <c r="F57" s="62" t="str">
        <f>IF(D57=" "," ",IF(E57&lt;E8," ",[1]Nov08!$M$77-F8))</f>
        <v xml:space="preserve"> </v>
      </c>
      <c r="G57" s="62" t="str">
        <f>IF(D57=" "," ",[1]Nov08!$O$77+[1]Nov08!$T$77)</f>
        <v xml:space="preserve"> </v>
      </c>
      <c r="H57" s="453" t="str">
        <f>IF(D57=" "," ",[1]Nov08!$O$77)</f>
        <v xml:space="preserve"> </v>
      </c>
      <c r="I57" s="453"/>
      <c r="J57" s="463"/>
      <c r="K57" s="62" t="str">
        <f>IF([1]Nov08!$G$77="SSP",[1]Nov08!$H$77," ")</f>
        <v xml:space="preserve"> </v>
      </c>
      <c r="L57" s="62" t="str">
        <f>IF([1]Nov08!$G$77="SMP",[1]Nov08!$H$77," ")</f>
        <v xml:space="preserve"> </v>
      </c>
      <c r="M57" s="453" t="str">
        <f>IF([1]Nov08!$G$77="SPP",[1]Nov08!$H$77," ")</f>
        <v xml:space="preserve"> </v>
      </c>
      <c r="N57" s="453"/>
      <c r="O57" s="62" t="str">
        <f>IF([1]Nov08!$G$77="SAP",[1]Nov08!$H$77," ")</f>
        <v xml:space="preserve"> </v>
      </c>
      <c r="P57" s="463"/>
      <c r="Q57" s="62" t="str">
        <f>IF([1]Nov08!$P$77=0," ",[1]Nov08!$P$77)</f>
        <v xml:space="preserve"> </v>
      </c>
      <c r="R57" s="463"/>
      <c r="S57" s="62" t="str">
        <f>IF([1]Nov08!$M$77&gt;0,[1]Nov08!$M$77," ")</f>
        <v xml:space="preserve"> </v>
      </c>
      <c r="T57" s="62" t="str">
        <f>IF(S57=" "," ",IF([1]Employee!$O$180="W1"," ",IF([1]Employee!$O$180="M1"," ",IF([1]Nov08!$V$77&gt;0,[1]Nov08!$V$77," "))))</f>
        <v xml:space="preserve"> </v>
      </c>
      <c r="U57" s="453" t="str">
        <f>IF(T57=" "," ",IF([1]Employee!$O$180="M1",[1]Nov08!$AK$77,[1]Nov08!$AE$77))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",IF([1]Employee!$O$180="M1"," ",[1]Nov08!$W$77-[1]Oct08!$W$77))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",IF([1]Nov08!$C$77=" "," ",[1]Nov08!$C$77))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1" t="str">
        <f>IF([1]Employee!$D$184=" "," ",IF([1]Employee!$D$184="m"," ",IF([1]Dec08!$M$17=" "," ",IF([1]Dec08!$M$17&gt;(D7-0.01),D7," "))))</f>
        <v xml:space="preserve"> </v>
      </c>
      <c r="E58" s="1" t="str">
        <f>IF(D58=" "," ",IF([1]Dec08!$M$17&gt;=F7,E7,[1]Dec08!$M$17-D7))</f>
        <v xml:space="preserve"> </v>
      </c>
      <c r="F58" s="1" t="str">
        <f>IF(D58=" "," ",IF(E58&lt;E7," ",[1]Dec08!$M$17-F7))</f>
        <v xml:space="preserve"> </v>
      </c>
      <c r="G58" s="1" t="str">
        <f>IF(D58=" "," ",[1]Dec08!$O$17+[1]Dec08!$T$17)</f>
        <v xml:space="preserve"> </v>
      </c>
      <c r="H58" s="459" t="str">
        <f>IF(D58=" "," ",[1]Dec08!$O$17)</f>
        <v xml:space="preserve"> </v>
      </c>
      <c r="I58" s="459"/>
      <c r="J58" s="463"/>
      <c r="K58" s="1" t="str">
        <f>IF([1]Dec08!$G$17="SSP",[1]Dec08!$H$17," ")</f>
        <v xml:space="preserve"> </v>
      </c>
      <c r="L58" s="1" t="str">
        <f>IF([1]Dec08!$G$17="SMP",[1]Dec08!$H$17," ")</f>
        <v xml:space="preserve"> </v>
      </c>
      <c r="M58" s="710" t="str">
        <f>IF([1]Dec08!$G$17="SPP",[1]Dec08!$H$17," ")</f>
        <v xml:space="preserve"> </v>
      </c>
      <c r="N58" s="711"/>
      <c r="O58" s="1" t="str">
        <f>IF([1]Dec08!$G$17="SAP",[1]Dec08!$H$17," ")</f>
        <v xml:space="preserve"> </v>
      </c>
      <c r="P58" s="463"/>
      <c r="Q58" s="1" t="str">
        <f>IF([1]Dec08!$P$17=0," ",[1]Dec08!$P$17)</f>
        <v xml:space="preserve"> </v>
      </c>
      <c r="R58" s="463"/>
      <c r="S58" s="1" t="str">
        <f>IF([1]Dec08!$M$17&gt;0,[1]Dec08!$M$17," ")</f>
        <v xml:space="preserve"> </v>
      </c>
      <c r="T58" s="1" t="str">
        <f>IF(S58=" "," ",IF([1]Employee!$O$180="W1"," ",IF([1]Employee!$O$180="M1"," ",IF([1]Dec08!$V$17&gt;0,[1]Dec08!$V$17," "))))</f>
        <v xml:space="preserve"> </v>
      </c>
      <c r="U58" s="459" t="str">
        <f>IF(T58=" "," ",IF([1]Employee!$O$180="W1",[1]Dec08!$AK$17,[1]Dec08!$AE$17))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",IF([1]Employee!$O$180="W1"," ",[1]Dec08!$W$17-[1]Nov08!$W$62))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",IF([1]Dec08!$C$17=" "," ",[1]Dec08!$C$17))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IF([1]Employee!$D$184=" "," ",IF([1]Employee!$D$184="m"," ",IF([1]Dec08!$M$32=" "," ",IF([1]Dec08!$M$32&gt;(D7-0.01),D7," "))))</f>
        <v xml:space="preserve"> </v>
      </c>
      <c r="E59" s="1" t="str">
        <f>IF(D59=" "," ",IF([1]Dec08!$M$32&gt;=F7,E7,[1]Dec08!$M$32-D7))</f>
        <v xml:space="preserve"> </v>
      </c>
      <c r="F59" s="1" t="str">
        <f>IF(D59=" "," ",IF(E59&lt;E7," ",[1]Dec08!$M$32-F7))</f>
        <v xml:space="preserve"> </v>
      </c>
      <c r="G59" s="1" t="str">
        <f>IF(D59=" "," ",[1]Dec08!$O$32+[1]Dec08!$T$32)</f>
        <v xml:space="preserve"> </v>
      </c>
      <c r="H59" s="454" t="str">
        <f>IF(D59=" "," ",[1]Dec08!$O$32)</f>
        <v xml:space="preserve"> </v>
      </c>
      <c r="I59" s="454"/>
      <c r="J59" s="463"/>
      <c r="K59" s="4" t="str">
        <f>IF([1]Dec08!$G$32="SSP",[1]Dec08!$H$32," ")</f>
        <v xml:space="preserve"> </v>
      </c>
      <c r="L59" s="4" t="str">
        <f>IF([1]Dec08!$G$32="SMP",[1]Dec08!$H$32," ")</f>
        <v xml:space="preserve"> </v>
      </c>
      <c r="M59" s="459" t="str">
        <f>IF([1]Dec08!$G$32="SPP",[1]Dec08!$H$32," ")</f>
        <v xml:space="preserve"> </v>
      </c>
      <c r="N59" s="459"/>
      <c r="O59" s="4" t="str">
        <f>IF([1]Dec08!$G$32="SAP",[1]Dec08!$H$32," ")</f>
        <v xml:space="preserve"> </v>
      </c>
      <c r="P59" s="463"/>
      <c r="Q59" s="1" t="str">
        <f>IF([1]Dec08!$P$32=0," ",[1]Dec08!$P$32)</f>
        <v xml:space="preserve"> </v>
      </c>
      <c r="R59" s="463"/>
      <c r="S59" s="1" t="str">
        <f>IF([1]Dec08!$M$32&gt;0,[1]Dec08!$M$32," ")</f>
        <v xml:space="preserve"> </v>
      </c>
      <c r="T59" s="1" t="str">
        <f>IF(S59=" "," ",IF([1]Employee!$O$180="W1"," ",IF([1]Employee!$O$180="M1"," ",IF([1]Dec08!$V$32&gt;0,[1]Dec08!$V$32," "))))</f>
        <v xml:space="preserve"> </v>
      </c>
      <c r="U59" s="459" t="str">
        <f>IF(T59=" "," ",IF([1]Employee!$O$180="W1",[1]Dec08!$AK$32,[1]Dec08!$AE$32))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",IF([1]Employee!$O$180="W1"," ",[1]Dec08!$W$32-[1]Dec08!$W$17))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",IF([1]Dec08!$C$32=" "," ",[1]Dec08!$C$32))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IF([1]Employee!$D$184=" "," ",IF([1]Employee!$D$184="m"," ",IF([1]Dec08!$M$47=" "," ",IF([1]Dec08!$M$47&gt;(D7-0.01),D7," "))))</f>
        <v xml:space="preserve"> </v>
      </c>
      <c r="E60" s="1" t="str">
        <f>IF(D60=" "," ",IF([1]Dec08!$M$47&gt;=F7,E7,[1]Dec08!$M$47-D7))</f>
        <v xml:space="preserve"> </v>
      </c>
      <c r="F60" s="1" t="str">
        <f>IF(D60=" "," ",IF(E60&lt;E7," ",[1]Dec08!$M$47-F7))</f>
        <v xml:space="preserve"> </v>
      </c>
      <c r="G60" s="1" t="str">
        <f>IF(D60=" "," ",[1]Dec08!$O$47+[1]Dec08!$T$47)</f>
        <v xml:space="preserve"> </v>
      </c>
      <c r="H60" s="454" t="str">
        <f>IF(D60=" "," ",[1]Dec08!$O$47)</f>
        <v xml:space="preserve"> </v>
      </c>
      <c r="I60" s="454"/>
      <c r="J60" s="463"/>
      <c r="K60" s="4" t="str">
        <f>IF([1]Dec08!$G$47="SSP",[1]Dec08!$H$47," ")</f>
        <v xml:space="preserve"> </v>
      </c>
      <c r="L60" s="4" t="str">
        <f>IF([1]Dec08!$G$47="SMP",[1]Dec08!$H$47," ")</f>
        <v xml:space="preserve"> </v>
      </c>
      <c r="M60" s="459" t="str">
        <f>IF([1]Dec08!$G$47="SPP",[1]Dec08!$H$47," ")</f>
        <v xml:space="preserve"> </v>
      </c>
      <c r="N60" s="459"/>
      <c r="O60" s="4" t="str">
        <f>IF([1]Dec08!$G$47="SAP",[1]Dec08!$H$47," ")</f>
        <v xml:space="preserve"> </v>
      </c>
      <c r="P60" s="463"/>
      <c r="Q60" s="1" t="str">
        <f>IF([1]Dec08!$P$47=0," ",[1]Dec08!$P$47)</f>
        <v xml:space="preserve"> </v>
      </c>
      <c r="R60" s="463"/>
      <c r="S60" s="1" t="str">
        <f>IF([1]Dec08!$M$47&gt;0,[1]Dec08!$M$47," ")</f>
        <v xml:space="preserve"> </v>
      </c>
      <c r="T60" s="1" t="str">
        <f>IF(S60=" "," ",IF([1]Employee!$O$180="W1"," ",IF([1]Employee!$O$180="M1"," ",IF([1]Dec08!$V$47&gt;0,[1]Dec08!$V$47," "))))</f>
        <v xml:space="preserve"> </v>
      </c>
      <c r="U60" s="459" t="str">
        <f>IF(T60=" "," ",IF([1]Employee!$O$180="W1",[1]Dec08!$AK$47,[1]Dec08!$AE$47))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",IF([1]Employee!$O$180="W1"," ",[1]Dec08!$W$47-[1]Dec08!$W$32))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",IF([1]Dec08!$C$47=" "," ",[1]Dec08!$C$47))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IF([1]Employee!$D$184=" "," ",IF([1]Employee!$D$184="m"," ",IF([1]Dec08!$M$62=" "," ",IF([1]Dec08!$M$62&gt;(D7-0.01),D7," "))))</f>
        <v xml:space="preserve"> </v>
      </c>
      <c r="E61" s="1" t="str">
        <f>IF(D61=" "," ",IF([1]Dec08!$M$62&gt;=F7,E7,[1]Dec08!$M$62-D7))</f>
        <v xml:space="preserve"> </v>
      </c>
      <c r="F61" s="1" t="str">
        <f>IF(D61=" "," ",IF(E61&lt;E7," ",[1]Dec08!$M$62-F7))</f>
        <v xml:space="preserve"> </v>
      </c>
      <c r="G61" s="1" t="str">
        <f>IF(D61=" "," ",[1]Dec08!$O$62+[1]Dec08!$T$62)</f>
        <v xml:space="preserve"> </v>
      </c>
      <c r="H61" s="454" t="str">
        <f>IF(D61=" "," ",[1]Dec08!$O$62)</f>
        <v xml:space="preserve"> </v>
      </c>
      <c r="I61" s="454"/>
      <c r="J61" s="463"/>
      <c r="K61" s="4" t="str">
        <f>IF([1]Dec08!$G$62="SSP",[1]Dec08!$H$62," ")</f>
        <v xml:space="preserve"> </v>
      </c>
      <c r="L61" s="4" t="str">
        <f>IF([1]Dec08!$G$62="SMP",[1]Dec08!$H$62," ")</f>
        <v xml:space="preserve"> </v>
      </c>
      <c r="M61" s="459" t="str">
        <f>IF([1]Dec08!$G$62="SPP",[1]Dec08!$H$62," ")</f>
        <v xml:space="preserve"> </v>
      </c>
      <c r="N61" s="459"/>
      <c r="O61" s="4" t="str">
        <f>IF([1]Dec08!$G$62="SAP",[1]Dec08!$H$62," ")</f>
        <v xml:space="preserve"> </v>
      </c>
      <c r="P61" s="463"/>
      <c r="Q61" s="1" t="str">
        <f>IF([1]Dec08!$P$62=0," ",[1]Dec08!$P$62)</f>
        <v xml:space="preserve"> </v>
      </c>
      <c r="R61" s="463"/>
      <c r="S61" s="1" t="str">
        <f>IF([1]Dec08!$M$62&gt;0,[1]Dec08!$M$62," ")</f>
        <v xml:space="preserve"> </v>
      </c>
      <c r="T61" s="1" t="str">
        <f>IF(S61=" "," ",IF([1]Employee!$O$180="W1"," ",IF([1]Employee!$O$180="M1"," ",IF([1]Dec08!$V$62&gt;0,[1]Dec08!$V$62," "))))</f>
        <v xml:space="preserve"> </v>
      </c>
      <c r="U61" s="459" t="str">
        <f>IF(T61=" "," ",IF([1]Employee!$O$180="W1",[1]Dec08!$AK$62,[1]Dec08!$AE$62))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",IF([1]Employee!$O$180="W1"," ",[1]Dec08!$W$62-[1]Dec08!$W$47))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",IF([1]Dec08!$C$62=" "," ",[1]Dec08!$C$62))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IF([1]Employee!$D$184=" "," ",IF([1]Employee!$D$184="m"," ",IF([1]Dec08!$M$77=" "," ",IF([1]Dec08!$M$77&gt;(D7-0.01),D7," "))))</f>
        <v xml:space="preserve"> </v>
      </c>
      <c r="E62" s="1" t="str">
        <f>IF(D62=" "," ",IF([1]Dec08!$M$77&gt;=F7,E7,[1]Dec08!$M$77-D7))</f>
        <v xml:space="preserve"> </v>
      </c>
      <c r="F62" s="1" t="str">
        <f>IF(D62=" "," ",IF(E62&lt;E7," ",[1]Dec08!$M$77-F7))</f>
        <v xml:space="preserve"> </v>
      </c>
      <c r="G62" s="1" t="str">
        <f>IF(D62=" "," ",[1]Dec08!$O$77+[1]Dec08!$T$77)</f>
        <v xml:space="preserve"> </v>
      </c>
      <c r="H62" s="454" t="str">
        <f>IF(D62=" "," ",[1]Dec08!$O$77)</f>
        <v xml:space="preserve"> </v>
      </c>
      <c r="I62" s="454"/>
      <c r="J62" s="463"/>
      <c r="K62" s="4" t="str">
        <f>IF([1]Dec08!$G$77="SSP",[1]Dec08!$H$77," ")</f>
        <v xml:space="preserve"> </v>
      </c>
      <c r="L62" s="4" t="str">
        <f>IF([1]Dec08!$G$77="SMP",[1]Dec08!$H$77," ")</f>
        <v xml:space="preserve"> </v>
      </c>
      <c r="M62" s="459" t="str">
        <f>IF([1]Dec08!$G$77="SPP",[1]Dec08!$H$77," ")</f>
        <v xml:space="preserve"> </v>
      </c>
      <c r="N62" s="459"/>
      <c r="O62" s="4" t="str">
        <f>IF([1]Dec08!$G$77="SAP",[1]Dec08!$H$77," ")</f>
        <v xml:space="preserve"> </v>
      </c>
      <c r="P62" s="463"/>
      <c r="Q62" s="1" t="str">
        <f>IF([1]Dec08!$P$77=0," ",[1]Dec08!$P$77)</f>
        <v xml:space="preserve"> </v>
      </c>
      <c r="R62" s="463"/>
      <c r="S62" s="1" t="str">
        <f>IF([1]Dec08!$M$77&gt;0,[1]Dec08!$M$77," ")</f>
        <v xml:space="preserve"> </v>
      </c>
      <c r="T62" s="1" t="str">
        <f>IF(S62=" "," ",IF([1]Employee!$O$180="W1"," ",IF([1]Employee!$O$180="M1"," ",IF([1]Dec08!$V$77&gt;0,[1]Dec08!$V$77," "))))</f>
        <v xml:space="preserve"> </v>
      </c>
      <c r="U62" s="459" t="str">
        <f>IF(T62=" "," ",IF([1]Employee!$O$180="W1",[1]Dec08!$AK$77,[1]Dec08!$AE$77))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",IF([1]Employee!$O$180="W1"," ",[1]Dec08!$W$77-[1]Dec08!$W$62))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",IF([1]Dec08!$C$77=" "," ",[1]Dec08!$C$77))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IF([1]Employee!$D$184=" "," ",IF([1]Employee!$D$184="w"," ",IF([1]Dec08!$M$92=" "," ",IF([1]Dec08!$M$92&gt;(D8-0.01),D8," "))))</f>
        <v xml:space="preserve"> </v>
      </c>
      <c r="E63" s="62" t="str">
        <f>IF(D63=" "," ",IF([1]Dec08!$M$92&gt;=F8,E8,[1]Dec08!$M$92-D8))</f>
        <v xml:space="preserve"> </v>
      </c>
      <c r="F63" s="62" t="str">
        <f>IF(D63=" "," ",IF(E63&lt;E8," ",[1]Dec08!$M$92-F8))</f>
        <v xml:space="preserve"> </v>
      </c>
      <c r="G63" s="62" t="str">
        <f>IF(D63=" "," ",[1]Dec08!$O$92+[1]Dec08!$T$92)</f>
        <v xml:space="preserve"> </v>
      </c>
      <c r="H63" s="453" t="str">
        <f>IF(D63=" "," ",[1]Dec08!$O$92)</f>
        <v xml:space="preserve"> </v>
      </c>
      <c r="I63" s="453"/>
      <c r="J63" s="463"/>
      <c r="K63" s="62" t="str">
        <f>IF([1]Dec08!$G$92="SSP",[1]Dec08!$H$92," ")</f>
        <v xml:space="preserve"> </v>
      </c>
      <c r="L63" s="62" t="str">
        <f>IF([1]Dec08!$G$92="SMP",[1]Dec08!$H$92," ")</f>
        <v xml:space="preserve"> </v>
      </c>
      <c r="M63" s="453" t="str">
        <f>IF([1]Dec08!$G$92="SPP",[1]Dec08!$H$92," ")</f>
        <v xml:space="preserve"> </v>
      </c>
      <c r="N63" s="453"/>
      <c r="O63" s="62" t="str">
        <f>IF([1]Dec08!$G$92="SAP",[1]Dec08!$H$92," ")</f>
        <v xml:space="preserve"> </v>
      </c>
      <c r="P63" s="463"/>
      <c r="Q63" s="62" t="str">
        <f>IF([1]Dec08!$P$92=0," ",[1]Dec08!$P$92)</f>
        <v xml:space="preserve"> </v>
      </c>
      <c r="R63" s="463"/>
      <c r="S63" s="62" t="str">
        <f>IF([1]Dec08!$M$92&gt;0,[1]Dec08!$M$92," ")</f>
        <v xml:space="preserve"> </v>
      </c>
      <c r="T63" s="62" t="str">
        <f>IF(S63=" "," ",IF([1]Employee!$O$180="W1"," ",IF([1]Employee!$O$180="M1"," ",IF([1]Dec08!$V$92&gt;0,[1]Dec08!$V$92," "))))</f>
        <v xml:space="preserve"> </v>
      </c>
      <c r="U63" s="453" t="str">
        <f>IF(T63=" "," ",IF([1]Employee!$O$180="M1",[1]Dec08!$AK$92,[1]Dec08!$AE$92))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",IF([1]Employee!$O$180="M1"," ",[1]Dec08!$W$92-[1]Nov08!$W$77))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",IF([1]Dec08!$C$92=" "," ",[1]Dec08!$C$92))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IF([1]Employee!$D$184=" "," ",IF([1]Employee!$D$184="m"," ",IF([1]Jan09!$M$17=" "," ",IF([1]Jan09!$M$17&gt;(D7-0.01),D7," "))))</f>
        <v xml:space="preserve"> </v>
      </c>
      <c r="E64" s="1" t="str">
        <f>IF(D64=" "," ",IF([1]Jan09!$M$17&gt;=F7,E7,[1]Jan09!$M$17-D7))</f>
        <v xml:space="preserve"> </v>
      </c>
      <c r="F64" s="1" t="str">
        <f>IF(D64=" "," ",IF(E64&lt;E7," ",[1]Jan09!$M$17-F7))</f>
        <v xml:space="preserve"> </v>
      </c>
      <c r="G64" s="1" t="str">
        <f>IF(D64=" "," ",[1]Jan09!$O$17+[1]Jan09!$T$17)</f>
        <v xml:space="preserve"> </v>
      </c>
      <c r="H64" s="482" t="str">
        <f>IF(D64=" "," ",[1]Jan09!$O$17)</f>
        <v xml:space="preserve"> </v>
      </c>
      <c r="I64" s="482"/>
      <c r="J64" s="463"/>
      <c r="K64" s="4" t="str">
        <f>IF([1]Jan09!$G$17="SSP",[1]Jan09!$H$17," ")</f>
        <v xml:space="preserve"> </v>
      </c>
      <c r="L64" s="4" t="str">
        <f>IF([1]Jan09!$G$17="SMP",[1]Jan09!$H$17," ")</f>
        <v xml:space="preserve"> </v>
      </c>
      <c r="M64" s="710" t="str">
        <f>IF([1]Jan09!$G$17="SPP",[1]Jan09!$H$17," ")</f>
        <v xml:space="preserve"> </v>
      </c>
      <c r="N64" s="710"/>
      <c r="O64" s="4" t="str">
        <f>IF([1]Jan09!$G$17="SAP",[1]Jan09!$H$17," ")</f>
        <v xml:space="preserve"> </v>
      </c>
      <c r="P64" s="463"/>
      <c r="Q64" s="1" t="str">
        <f>IF([1]Jan09!$P$17=0," ",[1]Jan09!$P$17)</f>
        <v xml:space="preserve"> </v>
      </c>
      <c r="R64" s="463"/>
      <c r="S64" s="1" t="str">
        <f>IF([1]Jan09!$M$17&gt;0,[1]Jan09!$M$17," ")</f>
        <v xml:space="preserve"> </v>
      </c>
      <c r="T64" s="1" t="str">
        <f>IF(S64=" "," ",IF([1]Employee!$O$180="W1"," ",IF([1]Employee!$O$180="M1"," ",IF([1]Jan09!$V$17&gt;0,[1]Jan09!$V$17," "))))</f>
        <v xml:space="preserve"> </v>
      </c>
      <c r="U64" s="482" t="str">
        <f>IF(T64=" "," ",IF([1]Employee!$O$180="W1",[1]Jan09!$AK$17,[1]Jan09!$AE$17))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",IF([1]Employee!$O$180="W1"," ",[1]Jan09!$W$17-[1]Dec08!$W$77))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",IF([1]Jan09!$C$17=" "," ",[1]Jan09!$C$17))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IF([1]Employee!$D$184=" "," ",IF([1]Employee!$D$184="m"," ",IF([1]Jan09!$M$32=" "," ",IF([1]Jan09!$M$32&gt;(D7-0.01),D7," "))))</f>
        <v xml:space="preserve"> </v>
      </c>
      <c r="E65" s="1" t="str">
        <f>IF(D65=" "," ",IF([1]Jan09!$M$32&gt;=F7,E7,[1]Jan09!$M$32-D7))</f>
        <v xml:space="preserve"> </v>
      </c>
      <c r="F65" s="1" t="str">
        <f>IF(D65=" "," ",IF(E65&lt;E7," ",[1]Jan09!$M$32-F7))</f>
        <v xml:space="preserve"> </v>
      </c>
      <c r="G65" s="1" t="str">
        <f>IF(D65=" "," ",[1]Jan09!$O$32+[1]Jan09!$T$32)</f>
        <v xml:space="preserve"> </v>
      </c>
      <c r="H65" s="454" t="str">
        <f>IF(D65=" "," ",[1]Jan09!$O$32)</f>
        <v xml:space="preserve"> </v>
      </c>
      <c r="I65" s="454"/>
      <c r="J65" s="463"/>
      <c r="K65" s="4" t="str">
        <f>IF([1]Jan09!$G$32="SSP",[1]Jan09!$H$32," ")</f>
        <v xml:space="preserve"> </v>
      </c>
      <c r="L65" s="4" t="str">
        <f>IF([1]Jan09!$G$32="SMP",[1]Jan09!$H$32," ")</f>
        <v xml:space="preserve"> </v>
      </c>
      <c r="M65" s="459" t="str">
        <f>IF([1]Jan09!$G$32="SPP",[1]Jan09!$H$32," ")</f>
        <v xml:space="preserve"> </v>
      </c>
      <c r="N65" s="459"/>
      <c r="O65" s="4" t="str">
        <f>IF([1]Jan09!$G$32="SAP",[1]Jan09!$H$32," ")</f>
        <v xml:space="preserve"> </v>
      </c>
      <c r="P65" s="463"/>
      <c r="Q65" s="1" t="str">
        <f>IF([1]Jan09!$P$32=0," ",[1]Jan09!$P$32)</f>
        <v xml:space="preserve"> </v>
      </c>
      <c r="R65" s="463"/>
      <c r="S65" s="1" t="str">
        <f>IF([1]Jan09!$M$32&gt;0,[1]Jan09!$M$32," ")</f>
        <v xml:space="preserve"> </v>
      </c>
      <c r="T65" s="1" t="str">
        <f>IF(S65=" "," ",IF([1]Employee!$O$180="W1"," ",IF([1]Employee!$O$180="M1"," ",IF([1]Jan09!$V$32&gt;0,[1]Jan09!$V$32," "))))</f>
        <v xml:space="preserve"> </v>
      </c>
      <c r="U65" s="459" t="str">
        <f>IF(T65=" "," ",IF([1]Employee!$O$180="W1",[1]Jan09!$AK$32,[1]Jan09!$AE$32))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",IF([1]Employee!$O$180="W1"," ",[1]Jan09!$W$32-[1]Jan09!$W$17))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",IF([1]Jan09!$C$32=" "," ",[1]Jan09!$C$32))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IF([1]Employee!$D$184=" "," ",IF([1]Employee!$D$184="m"," ",IF([1]Jan09!$M$47=" "," ",IF([1]Jan09!$M$47&gt;(D7-0.01),D7," "))))</f>
        <v xml:space="preserve"> </v>
      </c>
      <c r="E66" s="1" t="str">
        <f>IF(D66=" "," ",IF([1]Jan09!$M$47&gt;=F7,E7,[1]Jan09!$M$47-D7))</f>
        <v xml:space="preserve"> </v>
      </c>
      <c r="F66" s="1" t="str">
        <f>IF(D66=" "," ",IF(E66&lt;E7," ",[1]Jan09!$M$47-F7))</f>
        <v xml:space="preserve"> </v>
      </c>
      <c r="G66" s="1" t="str">
        <f>IF(D66=" "," ",[1]Jan09!$O$47+[1]Jan09!$T$47)</f>
        <v xml:space="preserve"> </v>
      </c>
      <c r="H66" s="454" t="str">
        <f>IF(D66=" "," ",[1]Jan09!$O$47)</f>
        <v xml:space="preserve"> </v>
      </c>
      <c r="I66" s="454"/>
      <c r="J66" s="463"/>
      <c r="K66" s="4" t="str">
        <f>IF([1]Jan09!$G$47="SSP",[1]Jan09!$H$47," ")</f>
        <v xml:space="preserve"> </v>
      </c>
      <c r="L66" s="4" t="str">
        <f>IF([1]Jan09!$G$47="SMP",[1]Jan09!$H$47," ")</f>
        <v xml:space="preserve"> </v>
      </c>
      <c r="M66" s="459" t="str">
        <f>IF([1]Jan09!$G$47="SPP",[1]Jan09!$H$47," ")</f>
        <v xml:space="preserve"> </v>
      </c>
      <c r="N66" s="459"/>
      <c r="O66" s="4" t="str">
        <f>IF([1]Jan09!$G$47="SAP",[1]Jan09!$H$47," ")</f>
        <v xml:space="preserve"> </v>
      </c>
      <c r="P66" s="463"/>
      <c r="Q66" s="1" t="str">
        <f>IF([1]Jan09!$P$47=0," ",[1]Jan09!$P$47)</f>
        <v xml:space="preserve"> </v>
      </c>
      <c r="R66" s="463"/>
      <c r="S66" s="1" t="str">
        <f>IF([1]Jan09!$M$47&gt;0,[1]Jan09!$M$47," ")</f>
        <v xml:space="preserve"> </v>
      </c>
      <c r="T66" s="1" t="str">
        <f>IF(S66=" "," ",IF([1]Employee!$O$180="W1"," ",IF([1]Employee!$O$180="M1"," ",IF([1]Jan09!$V$47&gt;0,[1]Jan09!$V$47," "))))</f>
        <v xml:space="preserve"> </v>
      </c>
      <c r="U66" s="459" t="str">
        <f>IF(T66=" "," ",IF([1]Employee!$O$180="W1",[1]Jan09!$AK$47,[1]Jan09!$AE$47))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",IF([1]Employee!$O$180="W1"," ",[1]Jan09!$W$47-[1]Jan09!$W$32))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",IF([1]Jan09!$C$47=" "," ",[1]Jan09!$C$47))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IF([1]Employee!$D$184=" "," ",IF([1]Employee!$D$184="m"," ",IF([1]Jan09!$M$62=" "," ",IF([1]Jan09!$M$62&gt;(D7-0.01),D7," "))))</f>
        <v xml:space="preserve"> </v>
      </c>
      <c r="E67" s="1" t="str">
        <f>IF(D67=" "," ",IF([1]Jan09!$M$62&gt;=F7,E7,[1]Jan09!$M$62-D7))</f>
        <v xml:space="preserve"> </v>
      </c>
      <c r="F67" s="1" t="str">
        <f>IF(D67=" "," ",IF(E67&lt;E7," ",[1]Jan09!$M$62-F7))</f>
        <v xml:space="preserve"> </v>
      </c>
      <c r="G67" s="1" t="str">
        <f>IF(D67=" "," ",[1]Jan09!$O$62+[1]Jan09!$T$62)</f>
        <v xml:space="preserve"> </v>
      </c>
      <c r="H67" s="454" t="str">
        <f>IF(D67=" "," ",[1]Jan09!$O$62)</f>
        <v xml:space="preserve"> </v>
      </c>
      <c r="I67" s="454"/>
      <c r="J67" s="463"/>
      <c r="K67" s="4" t="str">
        <f>IF([1]Jan09!$G$62="SSP",[1]Jan09!$H$62," ")</f>
        <v xml:space="preserve"> </v>
      </c>
      <c r="L67" s="4" t="str">
        <f>IF([1]Jan09!$G$62="SMP",[1]Jan09!$H$62," ")</f>
        <v xml:space="preserve"> </v>
      </c>
      <c r="M67" s="459" t="str">
        <f>IF([1]Jan09!$G$62="SPP",[1]Jan09!$H$62," ")</f>
        <v xml:space="preserve"> </v>
      </c>
      <c r="N67" s="459"/>
      <c r="O67" s="4" t="str">
        <f>IF([1]Jan09!$G$62="SAP",[1]Jan09!$H$62," ")</f>
        <v xml:space="preserve"> </v>
      </c>
      <c r="P67" s="463"/>
      <c r="Q67" s="1" t="str">
        <f>IF([1]Jan09!$P$62=0," ",[1]Jan09!$P$62)</f>
        <v xml:space="preserve"> </v>
      </c>
      <c r="R67" s="463"/>
      <c r="S67" s="1" t="str">
        <f>IF([1]Jan09!$M$62&gt;0,[1]Jan09!$M$62," ")</f>
        <v xml:space="preserve"> </v>
      </c>
      <c r="T67" s="1" t="str">
        <f>IF(S67=" "," ",IF([1]Employee!$O$180="W1"," ",IF([1]Employee!$O$180="M1"," ",IF([1]Jan09!$V$62&gt;0,[1]Jan09!$V$62," "))))</f>
        <v xml:space="preserve"> </v>
      </c>
      <c r="U67" s="459" t="str">
        <f>IF(T67=" "," ",IF([1]Employee!$O$180="W1",[1]Jan09!$AK$62,[1]Jan09!$AE$62))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",IF([1]Employee!$O$180="W1"," ",[1]Jan09!$W$62-[1]Jan09!$W$47))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",IF([1]Jan09!$C$62=" "," ",[1]Jan09!$C$62))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IF([1]Employee!$D$184=" "," ",IF([1]Employee!$D$184="w"," ",IF([1]Jan09!$M$77=" "," ",IF([1]Jan09!$M$77&gt;(D8-0.01),D8," "))))</f>
        <v xml:space="preserve"> </v>
      </c>
      <c r="E68" s="62" t="str">
        <f>IF(D68=" "," ",IF([1]Jan09!$M$77&gt;=F8,E8,[1]Jan09!$M$77-D8))</f>
        <v xml:space="preserve"> </v>
      </c>
      <c r="F68" s="62" t="str">
        <f>IF(D68=" "," ",IF(E68&lt;E8," ",[1]Jan09!$M$77-F8))</f>
        <v xml:space="preserve"> </v>
      </c>
      <c r="G68" s="62" t="str">
        <f>IF(D68=" "," ",[1]Jan09!$O$77+[1]Jan09!$T$77)</f>
        <v xml:space="preserve"> </v>
      </c>
      <c r="H68" s="453" t="str">
        <f>IF(D68=" "," ",[1]Jan09!$O$77)</f>
        <v xml:space="preserve"> </v>
      </c>
      <c r="I68" s="453"/>
      <c r="J68" s="463"/>
      <c r="K68" s="62" t="str">
        <f>IF([1]Jan09!$G$77="SSP",[1]Jan09!$H$77," ")</f>
        <v xml:space="preserve"> </v>
      </c>
      <c r="L68" s="62" t="str">
        <f>IF([1]Jan09!$G$77="SMP",[1]Jan09!$H$77," ")</f>
        <v xml:space="preserve"> </v>
      </c>
      <c r="M68" s="453" t="str">
        <f>IF([1]Jan09!$G$77="SPP",[1]Jan09!$H$77," ")</f>
        <v xml:space="preserve"> </v>
      </c>
      <c r="N68" s="453"/>
      <c r="O68" s="62" t="str">
        <f>IF([1]Jan09!$G$77="SAP",[1]Jan09!$H$77," ")</f>
        <v xml:space="preserve"> </v>
      </c>
      <c r="P68" s="463"/>
      <c r="Q68" s="62" t="str">
        <f>IF([1]Jan09!$P$77=0," ",[1]Jan09!$P$77)</f>
        <v xml:space="preserve"> </v>
      </c>
      <c r="R68" s="463"/>
      <c r="S68" s="62" t="str">
        <f>IF([1]Jan09!$M$77&gt;0,[1]Jan09!$M$77," ")</f>
        <v xml:space="preserve"> </v>
      </c>
      <c r="T68" s="62" t="str">
        <f>IF(S68=" "," ",IF([1]Employee!$O$180="W1"," ",IF([1]Employee!$O$180="M1"," ",IF([1]Jan09!$V$77&gt;0,[1]Jan09!$V$77," "))))</f>
        <v xml:space="preserve"> </v>
      </c>
      <c r="U68" s="453" t="str">
        <f>IF(T68=" "," ",IF([1]Employee!$O$180="M1",[1]Jan09!$AK$77,[1]Jan09!$AE$77))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",IF([1]Employee!$O$180="M1"," ",[1]Jan09!$W$77-[1]Dec08!$W$92))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",IF([1]Jan09!$C$77=" "," ",[1]Jan09!$C$77))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IF([1]Employee!$D$184=" "," ",IF([1]Employee!$D$184="m"," ",IF([1]Feb09!$M$17=" "," ",IF([1]Feb09!$M$17&gt;(D7-0.01),D7," "))))</f>
        <v xml:space="preserve"> </v>
      </c>
      <c r="E69" s="1" t="str">
        <f>IF(D69=" "," ",IF([1]Feb09!$M$17&gt;=F7,E7,[1]Feb09!$M$17-D7))</f>
        <v xml:space="preserve"> </v>
      </c>
      <c r="F69" s="1" t="str">
        <f>IF(D69=" "," ",IF(E69&lt;E7," ",[1]Feb09!$M$17-F7))</f>
        <v xml:space="preserve"> </v>
      </c>
      <c r="G69" s="1" t="str">
        <f>IF(D69=" "," ",[1]Feb09!$O$17+[1]Feb09!$T$17)</f>
        <v xml:space="preserve"> </v>
      </c>
      <c r="H69" s="459" t="str">
        <f>IF(D69=" "," ",[1]Feb09!$O$17)</f>
        <v xml:space="preserve"> </v>
      </c>
      <c r="I69" s="459"/>
      <c r="J69" s="463"/>
      <c r="K69" s="1" t="str">
        <f>IF([1]Feb09!$G$17="SSP",[1]Feb09!$H$17," ")</f>
        <v xml:space="preserve"> </v>
      </c>
      <c r="L69" s="1" t="str">
        <f>IF([1]Feb09!$G$17="SMP",[1]Feb09!$H$17," ")</f>
        <v xml:space="preserve"> </v>
      </c>
      <c r="M69" s="710" t="str">
        <f>IF([1]Feb09!$G$17="SPP",[1]Feb09!$H$17," ")</f>
        <v xml:space="preserve"> </v>
      </c>
      <c r="N69" s="710"/>
      <c r="O69" s="1" t="str">
        <f>IF([1]Feb09!$G$17="SAP",[1]Feb09!$H$17," ")</f>
        <v xml:space="preserve"> </v>
      </c>
      <c r="P69" s="463"/>
      <c r="Q69" s="1" t="str">
        <f>IF([1]Feb09!$P$17=0," ",[1]Feb09!$P$17)</f>
        <v xml:space="preserve"> </v>
      </c>
      <c r="R69" s="463"/>
      <c r="S69" s="1" t="str">
        <f>IF([1]Feb09!$M$17&gt;0,[1]Feb09!$M$17," ")</f>
        <v xml:space="preserve"> </v>
      </c>
      <c r="T69" s="1" t="str">
        <f>IF(S69=" "," ",IF([1]Employee!$O$180="W1"," ",IF([1]Employee!$O$180="M1"," ",IF([1]Feb09!$V$17&gt;0,[1]Feb09!$V$17," "))))</f>
        <v xml:space="preserve"> </v>
      </c>
      <c r="U69" s="459" t="str">
        <f>IF(T69=" "," ",IF([1]Employee!$O$180="W1",[1]Feb09!$AK$17,[1]Feb09!$AE$17))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",IF([1]Employee!$O$180="W1"," ",[1]Feb09!$W$17-[1]Jan09!$W$62))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",IF([1]Feb09!$C$17=" "," ",[1]Feb09!$C$17))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IF([1]Employee!$D$184=" "," ",IF([1]Employee!$D$184="m"," ",IF([1]Feb09!$M$32=" "," ",IF([1]Feb09!$M$32&gt;(D7-0.01),D7," "))))</f>
        <v xml:space="preserve"> </v>
      </c>
      <c r="E70" s="1" t="str">
        <f>IF(D70=" "," ",IF([1]Feb09!$M$32&gt;=F7,E7,[1]Feb09!$M$32-D7))</f>
        <v xml:space="preserve"> </v>
      </c>
      <c r="F70" s="1" t="str">
        <f>IF(D70=" "," ",IF(E70&lt;E7," ",[1]Feb09!$M$32-F7))</f>
        <v xml:space="preserve"> </v>
      </c>
      <c r="G70" s="1" t="str">
        <f>IF(D70=" "," ",[1]Feb09!$O$32+[1]Feb09!$T$32)</f>
        <v xml:space="preserve"> </v>
      </c>
      <c r="H70" s="454" t="str">
        <f>IF(D70=" "," ",[1]Feb09!$O$32)</f>
        <v xml:space="preserve"> </v>
      </c>
      <c r="I70" s="454"/>
      <c r="J70" s="463"/>
      <c r="K70" s="4" t="str">
        <f>IF([1]Feb09!$G$32="SSP",[1]Feb09!$H$32," ")</f>
        <v xml:space="preserve"> </v>
      </c>
      <c r="L70" s="4" t="str">
        <f>IF([1]Feb09!$G$32="SMP",[1]Feb09!$H$32," ")</f>
        <v xml:space="preserve"> </v>
      </c>
      <c r="M70" s="459" t="str">
        <f>IF([1]Feb09!$G$32="SPP",[1]Feb09!$H$32," ")</f>
        <v xml:space="preserve"> </v>
      </c>
      <c r="N70" s="459"/>
      <c r="O70" s="4" t="str">
        <f>IF([1]Feb09!$G$32="SAP",[1]Feb09!$H$32," ")</f>
        <v xml:space="preserve"> </v>
      </c>
      <c r="P70" s="463"/>
      <c r="Q70" s="1" t="str">
        <f>IF([1]Feb09!$P$32=0," ",[1]Feb09!$P$32)</f>
        <v xml:space="preserve"> </v>
      </c>
      <c r="R70" s="463"/>
      <c r="S70" s="1" t="str">
        <f>IF([1]Feb09!$M$32&gt;0,[1]Feb09!$M$32," ")</f>
        <v xml:space="preserve"> </v>
      </c>
      <c r="T70" s="1" t="str">
        <f>IF(S70=" "," ",IF([1]Employee!$O$180="W1"," ",IF([1]Employee!$O$180="M1"," ",IF([1]Feb09!$V$32&gt;0,[1]Feb09!$V$32," "))))</f>
        <v xml:space="preserve"> </v>
      </c>
      <c r="U70" s="459" t="str">
        <f>IF(T70=" "," ",IF([1]Employee!$O$180="W1",[1]Feb09!$AK$32,[1]Feb09!$AE$32))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",IF([1]Employee!$O$180="W1"," ",[1]Feb09!$W$32-[1]Feb09!$W$17))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",IF([1]Feb09!$C$32=" "," ",[1]Feb09!$C$32))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IF([1]Employee!$D$184=" "," ",IF([1]Employee!$D$184="m"," ",IF([1]Feb09!$M$47=" "," ",IF([1]Feb09!$M$47&gt;(D7-0.01),D7," "))))</f>
        <v xml:space="preserve"> </v>
      </c>
      <c r="E71" s="1" t="str">
        <f>IF(D71=" "," ",IF([1]Feb09!$M$47&gt;=F7,E7,[1]Feb09!$M$47-D7))</f>
        <v xml:space="preserve"> </v>
      </c>
      <c r="F71" s="1" t="str">
        <f>IF(D71=" "," ",IF(E71&lt;E7," ",[1]Feb09!$M$47-F7))</f>
        <v xml:space="preserve"> </v>
      </c>
      <c r="G71" s="1" t="str">
        <f>IF(D71=" "," ",[1]Feb09!$O$47+[1]Feb09!$T$47)</f>
        <v xml:space="preserve"> </v>
      </c>
      <c r="H71" s="454" t="str">
        <f>IF(D71=" "," ",[1]Feb09!$O$47)</f>
        <v xml:space="preserve"> </v>
      </c>
      <c r="I71" s="454"/>
      <c r="J71" s="463"/>
      <c r="K71" s="4" t="str">
        <f>IF([1]Feb09!$G$47="SSP",[1]Feb09!$H$47," ")</f>
        <v xml:space="preserve"> </v>
      </c>
      <c r="L71" s="4" t="str">
        <f>IF([1]Feb09!$G$47="SMP",[1]Feb09!$H$47," ")</f>
        <v xml:space="preserve"> </v>
      </c>
      <c r="M71" s="459" t="str">
        <f>IF([1]Feb09!$G$47="SPP",[1]Feb09!$H$47," ")</f>
        <v xml:space="preserve"> </v>
      </c>
      <c r="N71" s="459"/>
      <c r="O71" s="4" t="str">
        <f>IF([1]Feb09!$G$47="SAP",[1]Feb09!$H$47," ")</f>
        <v xml:space="preserve"> </v>
      </c>
      <c r="P71" s="463"/>
      <c r="Q71" s="1" t="str">
        <f>IF([1]Feb09!$P$47=0," ",[1]Feb09!$P$47)</f>
        <v xml:space="preserve"> </v>
      </c>
      <c r="R71" s="463"/>
      <c r="S71" s="1" t="str">
        <f>IF([1]Feb09!$M$47&gt;0,[1]Feb09!$M$47," ")</f>
        <v xml:space="preserve"> </v>
      </c>
      <c r="T71" s="1" t="str">
        <f>IF(S71=" "," ",IF([1]Employee!$O$180="W1"," ",IF([1]Employee!$O$180="M1"," ",IF([1]Feb09!$V$47&gt;0,[1]Feb09!$V$47," "))))</f>
        <v xml:space="preserve"> </v>
      </c>
      <c r="U71" s="459" t="str">
        <f>IF(T71=" "," ",IF([1]Employee!$O$180="W1",[1]Feb09!$AK$47,[1]Feb09!$AE$47))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",IF([1]Employee!$O$180="W1"," ",[1]Feb09!$W$47-[1]Feb09!$W$32))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",IF([1]Feb09!$C$47=" "," ",[1]Feb09!$C$47))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IF([1]Employee!$D$184=" "," ",IF([1]Employee!$D$184="m"," ",IF([1]Feb09!$M$62=" "," ",IF([1]Feb09!$M$62&gt;(D7-0.01),D7," "))))</f>
        <v xml:space="preserve"> </v>
      </c>
      <c r="E72" s="1" t="str">
        <f>IF(D72=" "," ",IF([1]Feb09!$M$62&gt;=F7,E7,[1]Feb09!$M$62-D7))</f>
        <v xml:space="preserve"> </v>
      </c>
      <c r="F72" s="1" t="str">
        <f>IF(D72=" "," ",IF(E72&lt;E7," ",[1]Feb09!$M$62-F7))</f>
        <v xml:space="preserve"> </v>
      </c>
      <c r="G72" s="1" t="str">
        <f>IF(D72=" "," ",[1]Feb09!$O$62+[1]Feb09!$T$62)</f>
        <v xml:space="preserve"> </v>
      </c>
      <c r="H72" s="454" t="str">
        <f>IF(D72=" "," ",[1]Feb09!$O$62)</f>
        <v xml:space="preserve"> </v>
      </c>
      <c r="I72" s="454"/>
      <c r="J72" s="463"/>
      <c r="K72" s="4" t="str">
        <f>IF([1]Feb09!$G$62="SSP",[1]Feb09!$H$62," ")</f>
        <v xml:space="preserve"> </v>
      </c>
      <c r="L72" s="4" t="str">
        <f>IF([1]Feb09!$G$62="SMP",[1]Feb09!$H$62," ")</f>
        <v xml:space="preserve"> </v>
      </c>
      <c r="M72" s="459" t="str">
        <f>IF([1]Feb09!$G$62="SPP",[1]Feb09!$H$62," ")</f>
        <v xml:space="preserve"> </v>
      </c>
      <c r="N72" s="459"/>
      <c r="O72" s="4" t="str">
        <f>IF([1]Feb09!$G$62="SAP",[1]Feb09!$H$62," ")</f>
        <v xml:space="preserve"> </v>
      </c>
      <c r="P72" s="463"/>
      <c r="Q72" s="1" t="str">
        <f>IF([1]Feb09!$P$62=0," ",[1]Feb09!$P$62)</f>
        <v xml:space="preserve"> </v>
      </c>
      <c r="R72" s="463"/>
      <c r="S72" s="1" t="str">
        <f>IF([1]Feb09!$M$62&gt;0,[1]Feb09!$M$62," ")</f>
        <v xml:space="preserve"> </v>
      </c>
      <c r="T72" s="1" t="str">
        <f>IF(S72=" "," ",IF([1]Employee!$O$180="W1"," ",IF([1]Employee!$O$180="M1"," ",IF([1]Feb09!$V$62&gt;0,[1]Feb09!$V$62," "))))</f>
        <v xml:space="preserve"> </v>
      </c>
      <c r="U72" s="459" t="str">
        <f>IF(T72=" "," ",IF([1]Employee!$O$180="W1",[1]Feb09!$AK$62,[1]Feb09!$AE$62))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",IF([1]Employee!$O$180="W1"," ",[1]Feb09!$W$62-[1]Feb09!$W$47))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",IF([1]Feb09!$C$62=" "," ",[1]Feb09!$C$62))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IF([1]Employee!$D$184=" "," ",IF([1]Employee!$D$184="w"," ",IF([1]Feb09!$M$77=" "," ",IF([1]Feb09!$M$77&gt;(D8-0.01),D8," "))))</f>
        <v xml:space="preserve"> </v>
      </c>
      <c r="E73" s="62" t="str">
        <f>IF(D73=" "," ",IF([1]Feb09!$M$77&gt;=F8,E8,[1]Feb09!$M$77-D8))</f>
        <v xml:space="preserve"> </v>
      </c>
      <c r="F73" s="62" t="str">
        <f>IF(D73=" "," ",IF(E73&lt;E8," ",[1]Feb09!$M$77-F8))</f>
        <v xml:space="preserve"> </v>
      </c>
      <c r="G73" s="62" t="str">
        <f>IF(D73=" "," ",[1]Feb09!$O$77+[1]Feb09!$T$77)</f>
        <v xml:space="preserve"> </v>
      </c>
      <c r="H73" s="453" t="str">
        <f>IF(D73=" "," ",[1]Feb09!$O$77)</f>
        <v xml:space="preserve"> </v>
      </c>
      <c r="I73" s="453"/>
      <c r="J73" s="463"/>
      <c r="K73" s="62" t="str">
        <f>IF([1]Feb09!$G$77="SSP",[1]Feb09!$H$77," ")</f>
        <v xml:space="preserve"> </v>
      </c>
      <c r="L73" s="62" t="str">
        <f>IF([1]Feb09!$G$77="SMP",[1]Feb09!$H$77," ")</f>
        <v xml:space="preserve"> </v>
      </c>
      <c r="M73" s="453" t="str">
        <f>IF([1]Feb09!$G$77="SPP",[1]Feb09!$H$77," ")</f>
        <v xml:space="preserve"> </v>
      </c>
      <c r="N73" s="453"/>
      <c r="O73" s="62" t="str">
        <f>IF([1]Feb09!$G$77="SAP",[1]Feb09!$H$77," ")</f>
        <v xml:space="preserve"> </v>
      </c>
      <c r="P73" s="463"/>
      <c r="Q73" s="62" t="str">
        <f>IF([1]Feb09!$P$77=0," ",[1]Feb09!$P$77)</f>
        <v xml:space="preserve"> </v>
      </c>
      <c r="R73" s="463"/>
      <c r="S73" s="62" t="str">
        <f>IF([1]Feb09!$M$77&gt;0,[1]Feb09!$M$77," ")</f>
        <v xml:space="preserve"> </v>
      </c>
      <c r="T73" s="62" t="str">
        <f>IF(S73=" "," ",IF([1]Employee!$O$180="W1"," ",IF([1]Employee!$O$180="M1"," ",IF([1]Feb09!$V$77&gt;0,[1]Feb09!$V$77," "))))</f>
        <v xml:space="preserve"> </v>
      </c>
      <c r="U73" s="453" t="str">
        <f>IF(T73=" "," ",IF([1]Employee!$O$180="M1",[1]Feb09!$AK$77,[1]Feb09!$AE$77))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",IF([1]Employee!$O$180="M1"," ",[1]Feb09!$W$77-[1]Jan09!$W$77))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",IF([1]Feb09!$C$77=" "," ",[1]Feb09!$C$77))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IF([1]Employee!$D$184=" "," ",IF([1]Employee!$D$184="m"," ",IF([1]Mar09!$M$17=" "," ",IF([1]Mar09!$M$17&gt;(D7-0.01),D7," "))))</f>
        <v xml:space="preserve"> </v>
      </c>
      <c r="E74" s="1" t="str">
        <f>IF(D74=" "," ",IF([1]Mar09!$M$17&gt;=F7,E7,[1]Mar09!$M$17-D7))</f>
        <v xml:space="preserve"> </v>
      </c>
      <c r="F74" s="1" t="str">
        <f>IF(D74=" "," ",IF(E74&lt;E7," ",[1]Mar09!$M$17-F7))</f>
        <v xml:space="preserve"> </v>
      </c>
      <c r="G74" s="1" t="str">
        <f>IF(D74=" "," ",[1]Mar09!$O$17+[1]Mar09!$T$17)</f>
        <v xml:space="preserve"> </v>
      </c>
      <c r="H74" s="459" t="str">
        <f>IF(D74=" "," ",[1]Mar09!$O$17)</f>
        <v xml:space="preserve"> </v>
      </c>
      <c r="I74" s="459"/>
      <c r="J74" s="463"/>
      <c r="K74" s="1" t="str">
        <f>IF([1]Mar09!$G$17="SSP",[1]Mar09!$H$17," ")</f>
        <v xml:space="preserve"> </v>
      </c>
      <c r="L74" s="1" t="str">
        <f>IF([1]Mar09!$G$17="SMP",[1]Mar09!$H$17," ")</f>
        <v xml:space="preserve"> </v>
      </c>
      <c r="M74" s="710" t="str">
        <f>IF([1]Mar09!$G$17="SPP",[1]Mar09!$H$17," ")</f>
        <v xml:space="preserve"> </v>
      </c>
      <c r="N74" s="710"/>
      <c r="O74" s="1" t="str">
        <f>IF([1]Mar09!$G$17="SAP",[1]Mar09!$H$17," ")</f>
        <v xml:space="preserve"> </v>
      </c>
      <c r="P74" s="463"/>
      <c r="Q74" s="1" t="str">
        <f>IF([1]Mar09!$P$17=0," ",[1]Mar09!$P$17)</f>
        <v xml:space="preserve"> </v>
      </c>
      <c r="R74" s="463"/>
      <c r="S74" s="1" t="str">
        <f>IF([1]Mar09!$M$17&gt;0,[1]Mar09!$M$17," ")</f>
        <v xml:space="preserve"> </v>
      </c>
      <c r="T74" s="1" t="str">
        <f>IF(S74=" "," ",IF([1]Employee!$O$180="W1"," ",IF([1]Employee!$O$180="M1"," ",IF([1]Mar09!$V$17&gt;0,[1]Mar09!$V$17," "))))</f>
        <v xml:space="preserve"> </v>
      </c>
      <c r="U74" s="459" t="str">
        <f>IF(T74=" "," ",IF([1]Employee!$O$180="W1",[1]Mar09!$AK$17,[1]Mar09!$AE$17))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",IF([1]Employee!$O$180="W1"," ",[1]Mar09!$W$17-[1]Feb09!$W$62))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",IF([1]Mar09!$C$17=" "," ",[1]Mar09!$C$17))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IF([1]Employee!$D$184=" "," ",IF([1]Employee!$D$184="m"," ",IF([1]Mar09!$M$32=" "," ",IF([1]Mar09!$M$32&gt;(D7-0.01),D7," "))))</f>
        <v xml:space="preserve"> </v>
      </c>
      <c r="E75" s="1" t="str">
        <f>IF(D75=" "," ",IF([1]Mar09!$M$32&gt;=F7,E7,[1]Mar09!$M$32-D7))</f>
        <v xml:space="preserve"> </v>
      </c>
      <c r="F75" s="1" t="str">
        <f>IF(D75=" "," ",IF(E75&lt;E7," ",[1]Mar09!$M$32-F7))</f>
        <v xml:space="preserve"> </v>
      </c>
      <c r="G75" s="1" t="str">
        <f>IF(D75=" "," ",[1]Mar09!$O$32+[1]Mar09!$T$32)</f>
        <v xml:space="preserve"> </v>
      </c>
      <c r="H75" s="454" t="str">
        <f>IF(D75=" "," ",[1]Mar09!$O$32)</f>
        <v xml:space="preserve"> </v>
      </c>
      <c r="I75" s="454"/>
      <c r="J75" s="463"/>
      <c r="K75" s="4" t="str">
        <f>IF([1]Mar09!$G$32="SSP",[1]Mar09!$H$32," ")</f>
        <v xml:space="preserve"> </v>
      </c>
      <c r="L75" s="4" t="str">
        <f>IF([1]Mar09!$G$32="SMP",[1]Mar09!$H$32," ")</f>
        <v xml:space="preserve"> </v>
      </c>
      <c r="M75" s="459" t="str">
        <f>IF([1]Mar09!$G$32="SPP",[1]Mar09!$H$32," ")</f>
        <v xml:space="preserve"> </v>
      </c>
      <c r="N75" s="459"/>
      <c r="O75" s="4" t="str">
        <f>IF([1]Mar09!$G$32="SAP",[1]Mar09!$H$32," ")</f>
        <v xml:space="preserve"> </v>
      </c>
      <c r="P75" s="463"/>
      <c r="Q75" s="1" t="str">
        <f>IF([1]Mar09!$P$32=0," ",[1]Mar09!$P$32)</f>
        <v xml:space="preserve"> </v>
      </c>
      <c r="R75" s="463"/>
      <c r="S75" s="1" t="str">
        <f>IF([1]Mar09!$M$32&gt;0,[1]Mar09!$M$32," ")</f>
        <v xml:space="preserve"> </v>
      </c>
      <c r="T75" s="1" t="str">
        <f>IF(S75=" "," ",IF([1]Employee!$O$180="W1"," ",IF([1]Employee!$O$180="M1"," ",IF([1]Mar09!$V$32&gt;0,[1]Mar09!$V$32," "))))</f>
        <v xml:space="preserve"> </v>
      </c>
      <c r="U75" s="459" t="str">
        <f>IF(T75=" "," ",IF([1]Employee!$O$180="W1",[1]Mar09!$AK$32,[1]Mar09!$AE$32))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",IF([1]Employee!$O$180="W1"," ",[1]Mar09!$W$32-[1]Mar09!$W$17))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",IF([1]Mar09!$C$32=" "," ",[1]Mar09!$C$32))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IF([1]Employee!$D$184=" "," ",IF([1]Employee!$D$184="m"," ",IF([1]Mar09!$M$47=" "," ",IF([1]Mar09!$M$47&gt;(D7-0.01),D7," "))))</f>
        <v xml:space="preserve"> </v>
      </c>
      <c r="E76" s="1" t="str">
        <f>IF(D76=" "," ",IF([1]Mar09!$M$47&gt;=F7,E7,[1]Mar09!$M$47-D7))</f>
        <v xml:space="preserve"> </v>
      </c>
      <c r="F76" s="1" t="str">
        <f>IF(D76=" "," ",IF(E76&lt;E7," ",[1]Mar09!$M$47-F7))</f>
        <v xml:space="preserve"> </v>
      </c>
      <c r="G76" s="1" t="str">
        <f>IF(D76=" "," ",[1]Mar09!$O$47+[1]Mar09!$T$47)</f>
        <v xml:space="preserve"> </v>
      </c>
      <c r="H76" s="454" t="str">
        <f>IF(D76=" "," ",[1]Mar09!$O$47)</f>
        <v xml:space="preserve"> </v>
      </c>
      <c r="I76" s="454"/>
      <c r="J76" s="463"/>
      <c r="K76" s="4" t="str">
        <f>IF([1]Mar09!$G$47="SSP",[1]Mar09!$H$47," ")</f>
        <v xml:space="preserve"> </v>
      </c>
      <c r="L76" s="4" t="str">
        <f>IF([1]Mar09!$G$47="SMP",[1]Mar09!$H$47," ")</f>
        <v xml:space="preserve"> </v>
      </c>
      <c r="M76" s="459" t="str">
        <f>IF([1]Mar09!$G$47="SPP",[1]Mar09!$H$47," ")</f>
        <v xml:space="preserve"> </v>
      </c>
      <c r="N76" s="459"/>
      <c r="O76" s="4" t="str">
        <f>IF([1]Mar09!$G$47="SAP",[1]Mar09!$H$47," ")</f>
        <v xml:space="preserve"> </v>
      </c>
      <c r="P76" s="463"/>
      <c r="Q76" s="1" t="str">
        <f>IF([1]Mar09!$P$47=0," ",[1]Mar09!$P$47)</f>
        <v xml:space="preserve"> </v>
      </c>
      <c r="R76" s="463"/>
      <c r="S76" s="1" t="str">
        <f>IF([1]Mar09!$M$47&gt;0,[1]Mar09!$M$47," ")</f>
        <v xml:space="preserve"> </v>
      </c>
      <c r="T76" s="1" t="str">
        <f>IF(S76=" "," ",IF([1]Employee!$O$180="W1"," ",IF([1]Employee!$O$180="M1"," ",IF([1]Mar09!$V$47&gt;0,[1]Mar09!$V$47," "))))</f>
        <v xml:space="preserve"> </v>
      </c>
      <c r="U76" s="459" t="str">
        <f>IF(T76=" "," ",IF([1]Employee!$O$180="W1",[1]Mar09!$AK$47,[1]Mar09!$AE$47))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",IF([1]Employee!$O$180="W1"," ",[1]Mar09!$W$47-[1]Mar09!$W$32))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",IF([1]Mar09!$C$47=" "," ",[1]Mar09!$C$47))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IF([1]Employee!$D$184=" "," ",IF([1]Employee!$D$184="m"," ",IF([1]Mar09!$M$62=" "," ",IF([1]Mar09!$M$62&gt;(D7-0.01),D7," "))))</f>
        <v xml:space="preserve"> </v>
      </c>
      <c r="E77" s="1" t="str">
        <f>IF(D77=" "," ",IF([1]Mar09!$M$62&gt;=F7,E7,[1]Mar09!$M$62-D7))</f>
        <v xml:space="preserve"> </v>
      </c>
      <c r="F77" s="1" t="str">
        <f>IF(D77=" "," ",IF(E77&lt;E7," ",[1]Mar09!$M$62-F7))</f>
        <v xml:space="preserve"> </v>
      </c>
      <c r="G77" s="1" t="str">
        <f>IF(D77=" "," ",[1]Mar09!$O$62+[1]Mar09!$T$62)</f>
        <v xml:space="preserve"> </v>
      </c>
      <c r="H77" s="454" t="str">
        <f>IF(D77=" "," ",[1]Mar09!$O$62)</f>
        <v xml:space="preserve"> </v>
      </c>
      <c r="I77" s="454"/>
      <c r="J77" s="463"/>
      <c r="K77" s="4" t="str">
        <f>IF([1]Mar09!$G$62="SSP",[1]Mar09!$H$62," ")</f>
        <v xml:space="preserve"> </v>
      </c>
      <c r="L77" s="4" t="str">
        <f>IF([1]Mar09!$G$62="SMP",[1]Mar09!$H$62," ")</f>
        <v xml:space="preserve"> </v>
      </c>
      <c r="M77" s="459" t="str">
        <f>IF([1]Mar09!$G$62="SPP",[1]Mar09!$H$62," ")</f>
        <v xml:space="preserve"> </v>
      </c>
      <c r="N77" s="459"/>
      <c r="O77" s="4" t="str">
        <f>IF([1]Mar09!$G$62="SAP",[1]Mar09!$H$62," ")</f>
        <v xml:space="preserve"> </v>
      </c>
      <c r="P77" s="463"/>
      <c r="Q77" s="1" t="str">
        <f>IF([1]Mar09!$P$62=0," ",[1]Mar09!$P$62)</f>
        <v xml:space="preserve"> </v>
      </c>
      <c r="R77" s="463"/>
      <c r="S77" s="1" t="str">
        <f>IF([1]Mar09!$M$62&gt;0,[1]Mar09!$M$62," ")</f>
        <v xml:space="preserve"> </v>
      </c>
      <c r="T77" s="1" t="str">
        <f>IF(S77=" "," ",IF([1]Employee!$O$180="W1"," ",IF([1]Employee!$O$180="M1"," ",IF([1]Mar09!$V$62&gt;0,[1]Mar09!$V$62," "))))</f>
        <v xml:space="preserve"> </v>
      </c>
      <c r="U77" s="459" t="str">
        <f>IF(T77=" "," ",IF([1]Employee!$O$180="W1",[1]Mar09!$AK$62,[1]Mar09!$AE$62))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",IF([1]Employee!$O$180="W1"," ",[1]Mar09!$W$62-[1]Mar09!$W$47))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",IF([1]Mar09!$C$62=" "," ",[1]Mar09!$C$62))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IF([1]Employee!$D$184=" "," ",IF([1]Employee!$D$184="m"," ",IF([1]Mar09!$M$77=" "," ",IF([1]Mar09!$M$77&gt;(D7-0.01),D7," "))))</f>
        <v xml:space="preserve"> </v>
      </c>
      <c r="E78" s="1" t="str">
        <f>IF(D78=" "," ",IF([1]Mar09!$M$77&gt;=F7,E7,[1]Mar09!$M$77-D7))</f>
        <v xml:space="preserve"> </v>
      </c>
      <c r="F78" s="1" t="str">
        <f>IF(D78=" "," ",IF(E78&lt;E7," ",[1]Mar09!$M$77-F7))</f>
        <v xml:space="preserve"> </v>
      </c>
      <c r="G78" s="1" t="str">
        <f>IF(D78=" "," ",[1]Mar09!$O$77+[1]Mar09!$T$77)</f>
        <v xml:space="preserve"> </v>
      </c>
      <c r="H78" s="454" t="str">
        <f>IF(D78=" "," ",[1]Mar09!$O$77)</f>
        <v xml:space="preserve"> </v>
      </c>
      <c r="I78" s="454"/>
      <c r="J78" s="463"/>
      <c r="K78" s="4" t="str">
        <f>IF([1]Mar09!$G$77="SSP",[1]Mar09!$H$77," ")</f>
        <v xml:space="preserve"> </v>
      </c>
      <c r="L78" s="4" t="str">
        <f>IF([1]Mar09!$G$77="SMP",[1]Mar09!$H$77," ")</f>
        <v xml:space="preserve"> </v>
      </c>
      <c r="M78" s="459" t="str">
        <f>IF([1]Mar09!$G$77="SPP",[1]Mar09!$H$77," ")</f>
        <v xml:space="preserve"> </v>
      </c>
      <c r="N78" s="459"/>
      <c r="O78" s="4" t="str">
        <f>IF([1]Mar09!$G$77="SAP",[1]Mar09!$H$77," ")</f>
        <v xml:space="preserve"> </v>
      </c>
      <c r="P78" s="463"/>
      <c r="Q78" s="1" t="str">
        <f>IF([1]Mar09!$P$77=0," ",[1]Mar09!$P$77)</f>
        <v xml:space="preserve"> </v>
      </c>
      <c r="R78" s="463"/>
      <c r="S78" s="1" t="str">
        <f>IF([1]Mar09!$M$77&gt;0,[1]Mar09!$M$77," ")</f>
        <v xml:space="preserve"> </v>
      </c>
      <c r="T78" s="1" t="str">
        <f>IF(S78=" "," ",IF([1]Employee!$O$180="W1"," ",IF([1]Employee!$O$180="M1"," ",IF([1]Mar09!$V$77&gt;0,[1]Mar09!$V$77," "))))</f>
        <v xml:space="preserve"> </v>
      </c>
      <c r="U78" s="459" t="str">
        <f>IF(T78=" "," ",IF([1]Employee!$O$180="W1",[1]Mar09!$AK$77,[1]Mar09!$AE$77))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",IF([1]Employee!$O$180="W1"," ",[1]Mar09!$W$77-[1]Mar09!$W$62))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",IF([1]Mar09!$C$77=" "," ",[1]Mar09!$C$77))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IF([1]Employee!$D$184=" "," ",IF([1]Employee!$D$184="m"," ",IF([1]Mar09!$M$92=" "," ",IF([1]Mar09!$M$92&gt;(D7-0.01),D7," "))))</f>
        <v xml:space="preserve"> </v>
      </c>
      <c r="E79" s="4" t="str">
        <f>IF(D79=" "," ",IF([1]Mar09!$M$92&gt;=F7,E7,[1]Mar09!$M$92-D7))</f>
        <v xml:space="preserve"> </v>
      </c>
      <c r="F79" s="4" t="str">
        <f>IF(D79=" "," ",IF(E79&lt;E7," ",[1]Mar09!$M$92-F7))</f>
        <v xml:space="preserve"> </v>
      </c>
      <c r="G79" s="4" t="str">
        <f>IF(D79=" "," ",[1]Mar09!$O$92+[1]Mar09!$T$92)</f>
        <v xml:space="preserve"> </v>
      </c>
      <c r="H79" s="459" t="str">
        <f>IF(D79=" "," ",[1]Mar09!$O$92)</f>
        <v xml:space="preserve"> </v>
      </c>
      <c r="I79" s="459"/>
      <c r="J79" s="463"/>
      <c r="K79" s="4" t="str">
        <f>IF([1]Mar09!$G$92="SSP",[1]Mar09!$H$92," ")</f>
        <v xml:space="preserve"> </v>
      </c>
      <c r="L79" s="4" t="str">
        <f>IF([1]Mar09!$G$92="SMP",[1]Mar09!$H$92," ")</f>
        <v xml:space="preserve"> </v>
      </c>
      <c r="M79" s="459" t="str">
        <f>IF([1]Mar09!$G$92="SPP",[1]Mar09!$H$92," ")</f>
        <v xml:space="preserve"> </v>
      </c>
      <c r="N79" s="459"/>
      <c r="O79" s="4" t="str">
        <f>IF([1]Mar09!$G$92="SAP",[1]Mar09!$H$92," ")</f>
        <v xml:space="preserve"> </v>
      </c>
      <c r="P79" s="463"/>
      <c r="Q79" s="4" t="str">
        <f>IF([1]Mar09!$P$92=0," ",[1]Mar09!$P$92)</f>
        <v xml:space="preserve"> </v>
      </c>
      <c r="R79" s="463"/>
      <c r="S79" s="4" t="str">
        <f>IF([1]Mar09!$M$92&gt;0,[1]Mar09!$M$92," ")</f>
        <v xml:space="preserve"> </v>
      </c>
      <c r="T79" s="4" t="str">
        <f>IF(S79=" "," ",IF([1]Employee!$O$180="W1"," ",IF([1]Employee!$O$180="M1"," ",IF([1]Mar09!$V$92&gt;0,[1]Mar09!$V$92," "))))</f>
        <v xml:space="preserve"> </v>
      </c>
      <c r="U79" s="459" t="str">
        <f>IF(T79=" "," ",IF([1]Employee!$O$180="M1",[1]Mar09!$AK$92+U78,[1]Mar09!$AE$92+U78))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",IF([1]Employee!$O$180="W1"," ",[1]Mar09!$W$92-[1]Mar09!$W$77))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",IF([1]Mar09!$C$92=" "," ",[1]Mar09!$C$92))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IF([1]Employee!$D$184=" "," ",IF([1]Employee!$D$184="w"," ",IF([1]Mar09!$M$107=" "," ",IF([1]Mar09!$M$107&gt;(D8-0.01),D8," "))))</f>
        <v xml:space="preserve"> </v>
      </c>
      <c r="E80" s="62" t="str">
        <f>IF(D80=" "," ",IF([1]Mar09!$M$107&gt;=F8,E8,[1]Mar09!$M$107-D8))</f>
        <v xml:space="preserve"> </v>
      </c>
      <c r="F80" s="62" t="str">
        <f>IF(D80=" "," ",IF(E80&lt;E8," ",[1]Mar09!$M$107-F8))</f>
        <v xml:space="preserve"> </v>
      </c>
      <c r="G80" s="62" t="str">
        <f>IF(D80=" "," ",[1]Mar09!$O$107+[1]Mar09!$T$107)</f>
        <v xml:space="preserve"> </v>
      </c>
      <c r="H80" s="453" t="str">
        <f>IF(D80=" "," ",[1]Mar09!$O$107)</f>
        <v xml:space="preserve"> </v>
      </c>
      <c r="I80" s="453"/>
      <c r="J80" s="463"/>
      <c r="K80" s="62" t="str">
        <f>IF([1]Mar09!$G$107="SSP",[1]Mar09!$H$107," ")</f>
        <v xml:space="preserve"> </v>
      </c>
      <c r="L80" s="62" t="str">
        <f>IF([1]Mar09!$G$107="SMP",[1]Mar09!$H$107," ")</f>
        <v xml:space="preserve"> </v>
      </c>
      <c r="M80" s="453" t="str">
        <f>IF([1]Mar09!$G$107="SPP",[1]Mar09!$H$107," ")</f>
        <v xml:space="preserve"> </v>
      </c>
      <c r="N80" s="453"/>
      <c r="O80" s="62" t="str">
        <f>IF([1]Mar09!$G$107="SAP",[1]Mar09!$H$107," ")</f>
        <v xml:space="preserve"> </v>
      </c>
      <c r="P80" s="463"/>
      <c r="Q80" s="62" t="str">
        <f>IF([1]Mar09!$P$107=0," ",[1]Mar09!$P$107)</f>
        <v xml:space="preserve"> </v>
      </c>
      <c r="R80" s="463"/>
      <c r="S80" s="62" t="str">
        <f>IF([1]Mar09!$M$107&gt;0,[1]Mar09!$M$107," ")</f>
        <v xml:space="preserve"> </v>
      </c>
      <c r="T80" s="4" t="str">
        <f>IF(S80=" "," ",IF([1]Employee!$O$180="W1"," ",IF([1]Employee!$O$180="M1"," ",IF([1]Mar09!$V$107&gt;0,[1]Mar09!$V$107," "))))</f>
        <v xml:space="preserve"> </v>
      </c>
      <c r="U80" s="453" t="str">
        <f>IF(T80=" "," ",IF([1]Employee!$O$180="M1",[1]Mar09!$AK$107,[1]Mar09!$AE$107))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",IF([1]Employee!$O$180="M1"," ",[1]Mar09!$W$107-[1]Feb09!$W$77))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",IF([1]Mar09!$C$107=" "," ",[1]Mar09!$C$107))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[1]Employee!$D$190</f>
        <v>0</v>
      </c>
      <c r="U83" s="495" t="s">
        <v>128</v>
      </c>
      <c r="V83" s="496"/>
      <c r="W83" s="497"/>
      <c r="X83" s="497"/>
      <c r="Y83" s="498"/>
      <c r="Z83" s="494">
        <f>[1]Employee!$D$191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IF([1]Employee!$D$184="W",[1]Mar09!$V$92-[1]Employee!$D$190,IF([1]Employee!$D$184="M",[1]Mar09!$V$107-[1]Employee!$D$190,0))</f>
        <v>0</v>
      </c>
      <c r="U85" s="501" t="s">
        <v>127</v>
      </c>
      <c r="V85" s="502"/>
      <c r="W85" s="503"/>
      <c r="X85" s="503"/>
      <c r="Y85" s="504"/>
      <c r="Z85" s="494">
        <f>IF([1]Employee!$D$184="W",[1]Mar09!$W$92-[1]Employee!$D$191,IF([1]Employee!$D$184="M",[1]Mar09!$W$107-[1]Employee!$D$191,0))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IF([1]Employee!$M$171&gt;0,[1]Employee!$M$171," ")</f>
        <v xml:space="preserve"> </v>
      </c>
      <c r="G102" s="343"/>
      <c r="H102" s="96"/>
      <c r="I102" s="30"/>
      <c r="J102" s="10"/>
      <c r="K102" s="399" t="str">
        <f>IF([1]Employee!$M$173&gt;0,[1]Employee!$M$173," ")</f>
        <v xml:space="preserve"> </v>
      </c>
      <c r="L102" s="536"/>
      <c r="M102" s="15"/>
      <c r="N102" s="97" t="str">
        <f>IF([1]Employee!$D$178&gt;0,[1]Employee!$D$178,"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IF([1]Employee!$D$171&gt;0,[1]Employee!$D$171,"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IF([1]Employee!$D$173&gt;0,[1]Employee!$D$173,"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IF([1]Employee!$D$172&gt;0,[1]Employee!$D$172," ")</f>
        <v xml:space="preserve"> </v>
      </c>
      <c r="G106" s="350"/>
      <c r="H106" s="15"/>
      <c r="I106" s="10"/>
      <c r="J106" s="376" t="str">
        <f>IF([1]Employee!$D$174&gt;0,[1]Employee!$D$174,"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IF([1]Employee!$D$175&gt;0,[1]Employee!$D$175,"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[1]Employee!$D$185</f>
        <v>7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IF([1]Employee!$D$176&gt;0,[1]Employee!$D$176,"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IF([1]Employee!$D$180=" "," ",IF([1]Employee!$D$180&gt;38812,[1]Employee!$D$180,"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IF([1]Employee!$D$182&gt;0,[1]Employee!$D$182,"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IF([1]Employee!$D$182&gt;0,[1]Employee!$L$5," ")</f>
        <v xml:space="preserve"> </v>
      </c>
      <c r="H154" s="30"/>
      <c r="I154" s="560" t="str">
        <f>IF([1]Employee!$D$182&gt;0,[1]Employee!$O$5,"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IF([1]Employee!$D$182&gt;0,[1]Employee!$M$171,"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IF([1]Employee!$D$182&gt;0,[1]Employee!$D$171," ")</f>
        <v xml:space="preserve"> </v>
      </c>
      <c r="G158" s="567"/>
      <c r="H158" s="567"/>
      <c r="I158" s="568"/>
      <c r="J158" s="156"/>
      <c r="K158" s="157" t="str">
        <f>IF([1]Employee!$D$182=" "," ",IF([1]Employee!$D$178="M","Mr","Ms"))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IF([1]Employee!$D$182&gt;0,[1]Employee!$D$172,"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IF([1]Employee!$D$182&gt;0,[1]Employee!$D$182,"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IF([1]Employee!$D$182&gt;0,[1]Employee!$O$190,"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IF([1]Employee!$D$182&gt;0,Y4," ")</f>
        <v xml:space="preserve"> </v>
      </c>
      <c r="H164" s="370"/>
      <c r="I164" s="160" t="str">
        <f>IF([1]Employee!$D$182&gt;0,Z4," ")</f>
        <v xml:space="preserve"> </v>
      </c>
      <c r="J164" s="159"/>
      <c r="K164" s="637" t="str">
        <f>IF([1]Employee!$D$182=" "," ",IF([1]Employee!$O$180="W1","X",IF([1]Employee!$O$180="M!","X","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IF([1]Employee!$D$182=" "," ",IF([1]Employee!$D$184="W",[1]Employee!$F$182," "))</f>
        <v xml:space="preserve"> </v>
      </c>
      <c r="J166" s="163"/>
      <c r="K166" s="164" t="str">
        <f>IF([1]Employee!$D$182=" "," ",IF([1]Employee!$D$184="M",[1]Employee!$F$182,"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IF([1]Employee!$D$182="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IF([1]Employee!$D$182="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IF([1]Employee!$D$182="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IF([1]Employee!$D$182="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IF([1]Employee!$D$182&gt;0,[1]Employee!$D$185,"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IF([1]Employee!$D$182&gt;0,[1]Employee!$D$173,"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IF([1]Employee!$D$182&gt;0,[1]Employee!$D$174," ")</f>
        <v xml:space="preserve"> </v>
      </c>
      <c r="F179" s="337"/>
      <c r="G179" s="337"/>
      <c r="H179" s="337"/>
      <c r="I179" s="337" t="str">
        <f>IF([1]Employee!$D$182&gt;0,[1]Employee!$D$175,"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IF([1]Employee!$D$182&gt;0,[1]Employee!$D$176,"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IF([1]Employee!$D$182&gt;0,[1]Employee!$D$5," ")</f>
        <v xml:space="preserve"> </v>
      </c>
      <c r="F182" s="353"/>
      <c r="G182" s="353"/>
      <c r="H182" s="353"/>
      <c r="I182" s="353" t="str">
        <f>IF([1]Employee!$D$182&gt;0,[1]Employee!$D$6,"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IF([1]Employee!$D$182&gt;0,[1]Employee!$D$7," ")</f>
        <v xml:space="preserve"> </v>
      </c>
      <c r="F183" s="353"/>
      <c r="G183" s="353"/>
      <c r="H183" s="353"/>
      <c r="I183" s="353" t="str">
        <f>IF([1]Employee!$D$182&gt;0,[1]Employee!$D$8,"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IF([1]Employee!$D$182&gt;0,[1]Employee!$D$9,"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IF([1]Employee!$D$182&gt;0,TODAY(),"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IF(T$87&gt;0,[1]Employee!$D$171,"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IF(T$87&gt;0,[1]Employee!$D$172,"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IF(T$87&gt;0,[1]Employee!$M$171," ")</f>
        <v xml:space="preserve"> </v>
      </c>
      <c r="G203" s="683"/>
      <c r="H203" s="684"/>
      <c r="I203" s="86"/>
      <c r="J203" s="685">
        <f>[1]Employee!$D$185</f>
        <v>7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IF([1]Employee!$D$206&gt;0,[1]Employee!$D$206,"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IF([1]Employee!$D$197&gt;0,[1]Employee!$D$197," ")</f>
        <v xml:space="preserve"> </v>
      </c>
      <c r="J4" s="443"/>
      <c r="K4" s="443"/>
      <c r="L4" s="443"/>
      <c r="M4" s="9"/>
      <c r="N4" s="342" t="str">
        <f>IF([1]Employee!$M$197&gt;0,[1]Employee!$M$197," ")</f>
        <v xml:space="preserve"> </v>
      </c>
      <c r="O4" s="343"/>
      <c r="P4" s="15"/>
      <c r="Q4" s="15"/>
      <c r="R4" s="10"/>
      <c r="S4" s="10"/>
      <c r="T4" s="16">
        <f>[1]Employee!$D$211</f>
        <v>8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IF([1]Employee!$D$208&gt;0,[1]Employee!$D$208,"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IF([1]Employee!$D$198&gt;0,[1]Employee!$D$198," ")</f>
        <v xml:space="preserve"> </v>
      </c>
      <c r="J6" s="442"/>
      <c r="K6" s="442"/>
      <c r="L6" s="442"/>
      <c r="M6" s="8"/>
      <c r="N6" s="399" t="str">
        <f>IF([1]Employee!$M$199&gt;0,[1]Employee!$M$199," ")</f>
        <v xml:space="preserve"> </v>
      </c>
      <c r="O6" s="536"/>
      <c r="P6" s="15"/>
      <c r="Q6" s="15"/>
      <c r="R6" s="10"/>
      <c r="S6" s="24" t="str">
        <f>IF([1]Employee!$D$204&gt;0, [1]Employee!$D$204,"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IF([1]Employee!$M$209&gt;0,[1]Employee!$M$209," ")</f>
        <v xml:space="preserve"> </v>
      </c>
      <c r="Z6" s="214" t="str">
        <f>IF([1]Employee!$M$209&gt;0,[1]Employee!$O$209," ")</f>
        <v xml:space="preserve"> </v>
      </c>
      <c r="AA6" s="27" t="str">
        <f>IF([1]Employee!$M$209&gt;0,[1]Employee!$S$209,"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IF([1]Employee!$M$210&gt;0,[1]Employee!$M$210," ")</f>
        <v xml:space="preserve"> </v>
      </c>
      <c r="Z7" s="214" t="str">
        <f>IF([1]Employee!$M$210&gt;0,[1]Employee!$O$210," ")</f>
        <v xml:space="preserve"> </v>
      </c>
      <c r="AA7" s="27" t="str">
        <f>IF([1]Employee!$M$210&gt;0,[1]Employee!$S$210,"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IF([1]Employee!$M$211&gt;0,[1]Employee!$M$211," ")</f>
        <v xml:space="preserve"> </v>
      </c>
      <c r="Z8" s="214" t="str">
        <f>IF([1]Employee!$M$211&gt;0,[1]Employee!$O$211," ")</f>
        <v xml:space="preserve"> </v>
      </c>
      <c r="AA8" s="27" t="str">
        <f>IF([1]Employee!$M$211&gt;0,[1]Employee!$S$211,"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IF([1]Employee!$M$212&gt;0,[1]Employee!$M$212," ")</f>
        <v xml:space="preserve"> </v>
      </c>
      <c r="Z9" s="214" t="str">
        <f>IF([1]Employee!$M$212&gt;0,[1]Employee!$O$212," ")</f>
        <v xml:space="preserve"> </v>
      </c>
      <c r="AA9" s="27" t="str">
        <f>IF([1]Employee!$M$2120&gt;0,[1]Employee!$S$212,"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IF([1]Employee!$O$216="Y","Y","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IF([1]Employee!$D$210=" "," ",IF([1]Employee!$D$210="m"," ",IF([1]Apr08!$M$18=" "," ",IF([1]Apr08!$M$18&gt;(D7-0.01),D7," "))))</f>
        <v xml:space="preserve"> </v>
      </c>
      <c r="E16" s="1" t="str">
        <f>IF(D16=" "," ",IF([1]Apr08!$M$18&gt;=F7,E7,[1]Apr08!$M$18-D7))</f>
        <v xml:space="preserve"> </v>
      </c>
      <c r="F16" s="1" t="str">
        <f>IF(D16=" "," ",IF(E16&lt;E7," ",[1]Apr08!$M$18-F7))</f>
        <v xml:space="preserve"> </v>
      </c>
      <c r="G16" s="1" t="str">
        <f>IF(D16=" "," ",[1]Apr08!$O$18+[1]Apr08!$T$18)</f>
        <v xml:space="preserve"> </v>
      </c>
      <c r="H16" s="482" t="str">
        <f>IF(D16=" "," ",[1]Apr08!$O$18)</f>
        <v xml:space="preserve"> </v>
      </c>
      <c r="I16" s="482"/>
      <c r="J16" s="463"/>
      <c r="K16" s="4" t="str">
        <f>IF([1]Apr08!$G$18="SSP",[1]Apr08!$H$18," ")</f>
        <v xml:space="preserve"> </v>
      </c>
      <c r="L16" s="4" t="str">
        <f>IF([1]Apr08!$G$18="SMP",[1]Apr08!$H$18," ")</f>
        <v xml:space="preserve"> </v>
      </c>
      <c r="M16" s="459" t="str">
        <f>IF([1]Apr08!$G$18="SPP",[1]Apr08!$H$18," ")</f>
        <v xml:space="preserve"> </v>
      </c>
      <c r="N16" s="331"/>
      <c r="O16" s="4" t="str">
        <f>IF([1]Apr08!$G$18="SAP",[1]Apr08!$H$18," ")</f>
        <v xml:space="preserve"> </v>
      </c>
      <c r="P16" s="463"/>
      <c r="Q16" s="1" t="str">
        <f>IF([1]Apr08!$P$18=0," ",[1]Apr08!$P$18)</f>
        <v xml:space="preserve"> </v>
      </c>
      <c r="R16" s="463"/>
      <c r="S16" s="1" t="str">
        <f>IF([1]Apr08!$M$18&gt;0,[1]Apr08!$M$18," ")</f>
        <v xml:space="preserve"> </v>
      </c>
      <c r="T16" s="1" t="str">
        <f>IF(S16=" "," ",IF([1]Employee!$O$206="W1"," ",IF([1]Employee!$O$206="M1"," ",IF([1]Apr08!$V$18&gt;0,[1]Apr08!$V$18," "))))</f>
        <v xml:space="preserve"> </v>
      </c>
      <c r="U16" s="482" t="str">
        <f>IF(T16=" "," ",IF([1]Employee!$O$206="W1",[1]Apr08!$AK$18,[1]Apr08!$AE$18))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",IF([1]Employee!$O$206="W1"," ",[1]Apr08!$W$18-0))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",IF([1]Apr08!$C$18=" "," ",[1]Apr08!$C$18))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IF([1]Employee!$D$210=" "," ",IF([1]Employee!$D$210="m"," ",IF([1]Apr08!$M$33=" "," ",IF([1]Apr08!$M$33&gt;(D7-0.01),D7," "))))</f>
        <v xml:space="preserve"> </v>
      </c>
      <c r="E17" s="1" t="str">
        <f>IF(D17=" "," ",IF([1]Apr08!$M$33&gt;=F7,E7,[1]Apr08!$M$33-D7))</f>
        <v xml:space="preserve"> </v>
      </c>
      <c r="F17" s="1" t="str">
        <f>IF(D17=" "," ",IF(E17&lt;E7," ",[1]Apr08!$M$33-F7))</f>
        <v xml:space="preserve"> </v>
      </c>
      <c r="G17" s="1" t="str">
        <f>IF(D17=" "," ",[1]Apr08!$O$33+[1]Apr08!$T$33)</f>
        <v xml:space="preserve"> </v>
      </c>
      <c r="H17" s="454" t="str">
        <f>IF(D17=" "," ",[1]Apr08!$O$33)</f>
        <v xml:space="preserve"> </v>
      </c>
      <c r="I17" s="454"/>
      <c r="J17" s="463"/>
      <c r="K17" s="4" t="str">
        <f>IF([1]Apr08!$G$33="SSP",[1]Apr08!$H$33," ")</f>
        <v xml:space="preserve"> </v>
      </c>
      <c r="L17" s="4" t="str">
        <f>IF([1]Apr08!$G$33="SMP",[1]Apr08!$H$33," ")</f>
        <v xml:space="preserve"> </v>
      </c>
      <c r="M17" s="459" t="str">
        <f>IF([1]Apr08!$G$33="SPP",[1]Apr08!$H$33," ")</f>
        <v xml:space="preserve"> </v>
      </c>
      <c r="N17" s="459"/>
      <c r="O17" s="4" t="str">
        <f>IF([1]Apr08!$G$33="SAP",[1]Apr08!$H$33," ")</f>
        <v xml:space="preserve"> </v>
      </c>
      <c r="P17" s="463"/>
      <c r="Q17" s="1" t="str">
        <f>IF([1]Apr08!$P$33=0," ",[1]Apr08!$P$33)</f>
        <v xml:space="preserve"> </v>
      </c>
      <c r="R17" s="463"/>
      <c r="S17" s="1" t="str">
        <f>IF([1]Apr08!$M$33&gt;0,[1]Apr08!$M$33," ")</f>
        <v xml:space="preserve"> </v>
      </c>
      <c r="T17" s="1" t="str">
        <f>IF(S17=" "," ",IF([1]Employee!$O$206="W1"," ",IF([1]Employee!$O$206="M1"," ",IF([1]Apr08!$V$33&gt;0,[1]Apr08!$V$33," "))))</f>
        <v xml:space="preserve"> </v>
      </c>
      <c r="U17" s="459" t="str">
        <f>IF(T17=" "," ",IF([1]Employee!$O$206="W1",[1]Apr08!$AK$33,[1]Apr08!$AE$33))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",IF([1]Employee!$O$206="W1"," ",[1]Apr08!$W$33-[1]Apr08!$W$18))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",IF([1]Apr08!$C$33=" "," ",[1]Apr08!$C$33))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IF([1]Employee!$D$210=" "," ",IF([1]Employee!$D$210="m"," ",IF([1]Apr08!$M$48=" "," ",IF([1]Apr08!$M$48&gt;(D7-0.01),D7," "))))</f>
        <v xml:space="preserve"> </v>
      </c>
      <c r="E18" s="1" t="str">
        <f>IF(D18=" "," ",IF([1]Apr08!$M$48&gt;=F7,E7,[1]Apr08!$M$48-D7))</f>
        <v xml:space="preserve"> </v>
      </c>
      <c r="F18" s="1" t="str">
        <f>IF(D18=" "," ",IF(E18&lt;E7," ",[1]Apr08!$M$48-F7))</f>
        <v xml:space="preserve"> </v>
      </c>
      <c r="G18" s="1" t="str">
        <f>IF(D18=" "," ",[1]Apr08!$O$48+[1]Apr08!$T$48)</f>
        <v xml:space="preserve"> </v>
      </c>
      <c r="H18" s="454" t="str">
        <f>IF(D18=" "," ",[1]Apr08!$O$48)</f>
        <v xml:space="preserve"> </v>
      </c>
      <c r="I18" s="454"/>
      <c r="J18" s="463"/>
      <c r="K18" s="4" t="str">
        <f>IF([1]Apr08!$G$48="SSP",[1]Apr08!$H$48," ")</f>
        <v xml:space="preserve"> </v>
      </c>
      <c r="L18" s="4" t="str">
        <f>IF([1]Apr08!$G$48="SMP",[1]Apr08!$H$48," ")</f>
        <v xml:space="preserve"> </v>
      </c>
      <c r="M18" s="459" t="str">
        <f>IF([1]Apr08!$G$48="SPP",[1]Apr08!$H$48," ")</f>
        <v xml:space="preserve"> </v>
      </c>
      <c r="N18" s="459"/>
      <c r="O18" s="4" t="str">
        <f>IF([1]Apr08!$G$48="SAP",[1]Apr08!$H$48," ")</f>
        <v xml:space="preserve"> </v>
      </c>
      <c r="P18" s="463"/>
      <c r="Q18" s="1" t="str">
        <f>IF([1]Apr08!$P$48=0," ",[1]Apr08!$P$48)</f>
        <v xml:space="preserve"> </v>
      </c>
      <c r="R18" s="463"/>
      <c r="S18" s="1" t="str">
        <f>IF([1]Apr08!$M$48&gt;0,[1]Apr08!$M$48," ")</f>
        <v xml:space="preserve"> </v>
      </c>
      <c r="T18" s="1" t="str">
        <f>IF(S18=" "," ",IF([1]Employee!$O$206="W1"," ",IF([1]Employee!$O$206="M1"," ",IF([1]Apr08!$V$48&gt;0,[1]Apr08!$V$48," "))))</f>
        <v xml:space="preserve"> </v>
      </c>
      <c r="U18" s="459" t="str">
        <f>IF(T18=" "," ",IF([1]Employee!$O$206="W1",[1]Apr08!$AK$48,[1]Apr08!$AE$48))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",IF([1]Employee!$O$206="W1"," ",[1]Apr08!$W$48-[1]Apr08!$W$33))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",IF([1]Apr08!$C$48=" "," ",[1]Apr08!$C$48))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IF([1]Employee!$D$210=" "," ",IF([1]Employee!$D$210="m"," ",IF([1]Apr08!$M$63=" "," ",IF([1]Apr08!$M$63&gt;(D7-0.01),D7," "))))</f>
        <v xml:space="preserve"> </v>
      </c>
      <c r="E19" s="1" t="str">
        <f>IF(D19=" "," ",IF([1]Apr08!$M$63&gt;=F7,E7,[1]Apr08!$M$63-D7))</f>
        <v xml:space="preserve"> </v>
      </c>
      <c r="F19" s="1" t="str">
        <f>IF(D19=" "," ",IF(E19&lt;E7," ",[1]Apr08!$M$63-F7))</f>
        <v xml:space="preserve"> </v>
      </c>
      <c r="G19" s="1" t="str">
        <f>IF(D19=" "," ",[1]Apr08!$O$63+[1]Apr08!$T$63)</f>
        <v xml:space="preserve"> </v>
      </c>
      <c r="H19" s="454" t="str">
        <f>IF(D19=" "," ",[1]Apr08!$O$63)</f>
        <v xml:space="preserve"> </v>
      </c>
      <c r="I19" s="454"/>
      <c r="J19" s="463"/>
      <c r="K19" s="4" t="str">
        <f>IF([1]Apr08!$G$63="SSP",[1]Apr08!$H$63," ")</f>
        <v xml:space="preserve"> </v>
      </c>
      <c r="L19" s="4" t="str">
        <f>IF([1]Apr08!$G$63="SMP",[1]Apr08!$H$63," ")</f>
        <v xml:space="preserve"> </v>
      </c>
      <c r="M19" s="459" t="str">
        <f>IF([1]Apr08!$G$63="SPP",[1]Apr08!$H$63," ")</f>
        <v xml:space="preserve"> </v>
      </c>
      <c r="N19" s="459"/>
      <c r="O19" s="4" t="str">
        <f>IF([1]Apr08!$G$63="SAP",[1]Apr08!$H$63," ")</f>
        <v xml:space="preserve"> </v>
      </c>
      <c r="P19" s="463"/>
      <c r="Q19" s="1" t="str">
        <f>IF([1]Apr08!$P$63=0," ",[1]Apr08!$P$63)</f>
        <v xml:space="preserve"> </v>
      </c>
      <c r="R19" s="463"/>
      <c r="S19" s="1" t="str">
        <f>IF([1]Apr08!$M$63&gt;0,[1]Apr08!$M$63," ")</f>
        <v xml:space="preserve"> </v>
      </c>
      <c r="T19" s="1" t="str">
        <f>IF(S19=" "," ",IF([1]Employee!$O$206="W1"," ",IF([1]Employee!$O$206="M1"," ",IF([1]Apr08!$V$63&gt;0,[1]Apr08!$V$63," "))))</f>
        <v xml:space="preserve"> </v>
      </c>
      <c r="U19" s="459" t="str">
        <f>IF(T19=" "," ",IF([1]Employee!$O$206="W1",[1]Apr08!$AK$63,[1]Apr08!$AE$63))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",IF([1]Employee!$O$206="W1"," ",[1]Apr08!$W$63-[1]Apr08!$W$48))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",IF([1]Apr08!$C$63=" "," ",[1]Apr08!$C$63))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IF([1]Employee!$D$210=" "," ",IF([1]Employee!$D$210="w"," ",IF([1]Apr08!$M$78=" "," ",IF([1]Apr08!$M$78&gt;(D8-0.01),D8," "))))</f>
        <v xml:space="preserve"> </v>
      </c>
      <c r="E20" s="62" t="str">
        <f>IF(D20=" "," ",IF([1]Apr08!$M$78&gt;=F8,E8,[1]Apr08!$M$78-D8))</f>
        <v xml:space="preserve"> </v>
      </c>
      <c r="F20" s="62" t="str">
        <f>IF(D20=" "," ",IF(E20&lt;E8," ",[1]Apr08!$M$78-F8))</f>
        <v xml:space="preserve"> </v>
      </c>
      <c r="G20" s="62" t="str">
        <f>IF(D20=" "," ",[1]Apr08!$O$78+[1]Apr08!$T$78)</f>
        <v xml:space="preserve"> </v>
      </c>
      <c r="H20" s="453" t="str">
        <f>IF(D20=" "," ",[1]Apr08!$O$78)</f>
        <v xml:space="preserve"> </v>
      </c>
      <c r="I20" s="453"/>
      <c r="J20" s="463"/>
      <c r="K20" s="62" t="str">
        <f>IF([1]Apr08!$G$78="SSP",[1]Apr08!$H$78," ")</f>
        <v xml:space="preserve"> </v>
      </c>
      <c r="L20" s="62" t="str">
        <f>IF([1]Apr08!$G$78="SMP",[1]Apr08!$H$78," ")</f>
        <v xml:space="preserve"> </v>
      </c>
      <c r="M20" s="453" t="str">
        <f>IF([1]Apr08!$G$78="SPP",[1]Apr08!$H$78," ")</f>
        <v xml:space="preserve"> </v>
      </c>
      <c r="N20" s="453"/>
      <c r="O20" s="62" t="str">
        <f>IF([1]Apr08!$G$78="SAP",[1]Apr08!$H$78," ")</f>
        <v xml:space="preserve"> </v>
      </c>
      <c r="P20" s="463"/>
      <c r="Q20" s="62" t="str">
        <f>IF([1]Apr08!$P$78=0," ",[1]Apr08!$P$78)</f>
        <v xml:space="preserve"> </v>
      </c>
      <c r="R20" s="463"/>
      <c r="S20" s="62" t="str">
        <f>IF([1]Apr08!$M$78&gt;0,[1]Apr08!$M$78," ")</f>
        <v xml:space="preserve"> </v>
      </c>
      <c r="T20" s="62" t="str">
        <f>IF(S20=" "," ",IF([1]Employee!$O$206="W1"," ",IF([1]Employee!$O$206="M1"," ",IF([1]Apr08!$V$78&gt;0,[1]Apr08!$V$78," "))))</f>
        <v xml:space="preserve"> </v>
      </c>
      <c r="U20" s="453" t="str">
        <f>IF(T20=" "," ",IF([1]Employee!$O$206="M1",[1]Apr08!$AK$78,[1]Apr08!$AE$78))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",IF([1]Employee!$O$206="M1"," ",[1]Apr08!$W$78-0))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",IF([1]Apr08!$C$78=" "," ",[1]Apr08!$C$78))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IF([1]Employee!$D$210=" "," ",IF([1]Employee!$D$210="m"," ",IF([1]May08!$M$18=" "," ",IF([1]May08!$M$18&gt;(D7-0.01),D7," "))))</f>
        <v xml:space="preserve"> </v>
      </c>
      <c r="E21" s="1" t="str">
        <f>IF(D21=" "," ",IF([1]May08!$M$18&gt;=F7,E7,[1]May08!$M$18-D7))</f>
        <v xml:space="preserve"> </v>
      </c>
      <c r="F21" s="1" t="str">
        <f>IF(D21=" "," ",IF(E21&lt;E7," ",[1]May08!$M$18-F7))</f>
        <v xml:space="preserve"> </v>
      </c>
      <c r="G21" s="1" t="str">
        <f>IF(D21=" "," ",[1]May08!$O$18+[1]May08!$T$18)</f>
        <v xml:space="preserve"> </v>
      </c>
      <c r="H21" s="459" t="str">
        <f>IF(D21=" "," ",[1]May08!$O$18)</f>
        <v xml:space="preserve"> </v>
      </c>
      <c r="I21" s="459"/>
      <c r="J21" s="463"/>
      <c r="K21" s="1" t="str">
        <f>IF([1]May08!$G$18="SSP",[1]May08!$H$18," ")</f>
        <v xml:space="preserve"> </v>
      </c>
      <c r="L21" s="1" t="str">
        <f>IF([1]May08!$G$18="SMP",[1]May08!$H$18," ")</f>
        <v xml:space="preserve"> </v>
      </c>
      <c r="M21" s="710" t="str">
        <f>IF([1]May08!$G$18="SPP",[1]May08!$H$18," ")</f>
        <v xml:space="preserve"> </v>
      </c>
      <c r="N21" s="710"/>
      <c r="O21" s="1" t="str">
        <f>IF([1]May08!$G$18="SAP",[1]May08!$H$18," ")</f>
        <v xml:space="preserve"> </v>
      </c>
      <c r="P21" s="463"/>
      <c r="Q21" s="1" t="str">
        <f>IF([1]May08!$P$18=0," ",[1]May08!$P$18)</f>
        <v xml:space="preserve"> </v>
      </c>
      <c r="R21" s="463"/>
      <c r="S21" s="1" t="str">
        <f>IF([1]May08!$M$18&gt;0,[1]May08!$M$18," ")</f>
        <v xml:space="preserve"> </v>
      </c>
      <c r="T21" s="1" t="str">
        <f>IF(S21=" "," ",IF([1]Employee!$O$206="W1"," ",IF([1]Employee!$O$206="M1"," ",IF([1]May08!$V$18&gt;0,[1]May08!$V$18," "))))</f>
        <v xml:space="preserve"> </v>
      </c>
      <c r="U21" s="459" t="str">
        <f>IF(T21=" "," ",IF([1]Employee!$O$206="W1",[1]May08!$AK$18,[1]May08!$AE$18))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",IF([1]Employee!$O$206="W1"," ",[1]May08!$W$18-[1]Apr08!$W$63))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",IF([1]May08!$C$18=" "," ",[1]May08!$C$18))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IF([1]Employee!$D$210=" "," ",IF([1]Employee!$D$210="m"," ",IF([1]May08!$M$33=" "," ",IF([1]May08!$M$33&gt;(D7-0.01),D7," "))))</f>
        <v xml:space="preserve"> </v>
      </c>
      <c r="E22" s="1" t="str">
        <f>IF(D22=" "," ",IF([1]May08!$M$33&gt;=F7,E7,[1]May08!$M$33-D7))</f>
        <v xml:space="preserve"> </v>
      </c>
      <c r="F22" s="1" t="str">
        <f>IF(D22=" "," ",IF(E22&lt;E7," ",[1]May08!$M$33-F7))</f>
        <v xml:space="preserve"> </v>
      </c>
      <c r="G22" s="1" t="str">
        <f>IF(D22=" "," ",[1]May08!$O$33+[1]May08!$T$33)</f>
        <v xml:space="preserve"> </v>
      </c>
      <c r="H22" s="454" t="str">
        <f>IF(D22=" "," ",[1]May08!$O$33)</f>
        <v xml:space="preserve"> </v>
      </c>
      <c r="I22" s="454"/>
      <c r="J22" s="463"/>
      <c r="K22" s="4" t="str">
        <f>IF([1]May08!$G$33="SSP",[1]May08!$H$33," ")</f>
        <v xml:space="preserve"> </v>
      </c>
      <c r="L22" s="4" t="str">
        <f>IF([1]May08!$G$33="SMP",[1]May08!$H$33," ")</f>
        <v xml:space="preserve"> </v>
      </c>
      <c r="M22" s="459" t="str">
        <f>IF([1]May08!$G$33="SPP",[1]May08!$H$33," ")</f>
        <v xml:space="preserve"> </v>
      </c>
      <c r="N22" s="459"/>
      <c r="O22" s="4" t="str">
        <f>IF([1]May08!$G$33="SAP",[1]May08!$H$33," ")</f>
        <v xml:space="preserve"> </v>
      </c>
      <c r="P22" s="463"/>
      <c r="Q22" s="1" t="str">
        <f>IF([1]May08!$P$33=0," ",[1]May08!$P$33)</f>
        <v xml:space="preserve"> </v>
      </c>
      <c r="R22" s="463"/>
      <c r="S22" s="1" t="str">
        <f>IF([1]May08!$M$33&gt;0,[1]May08!$M$33," ")</f>
        <v xml:space="preserve"> </v>
      </c>
      <c r="T22" s="1" t="str">
        <f>IF(S22=" "," ",IF([1]Employee!$O$206="W1"," ",IF([1]Employee!$O$206="M1"," ",IF([1]May08!$V$33&gt;0,[1]May08!$V$33," "))))</f>
        <v xml:space="preserve"> </v>
      </c>
      <c r="U22" s="459" t="str">
        <f>IF(T22=" "," ",IF([1]Employee!$O$206="W1",[1]May08!$AK$33,[1]May08!$AE$33))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",IF([1]Employee!$O$206="W1"," ",[1]May08!$W$33-[1]May08!$W$18))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",IF([1]May08!$C$33=" "," ",[1]May08!$C$33))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IF([1]Employee!$D$210=" "," ",IF([1]Employee!$D$210="m"," ",IF([1]May08!$M$48=" "," ",IF([1]May08!$M$48&gt;(D7-0.01),D7," "))))</f>
        <v xml:space="preserve"> </v>
      </c>
      <c r="E23" s="1" t="str">
        <f>IF(D23=" "," ",IF([1]May08!$M$48&gt;=F7,E7,[1]May08!$M$48-D7))</f>
        <v xml:space="preserve"> </v>
      </c>
      <c r="F23" s="1" t="str">
        <f>IF(D23=" "," ",IF(E23&lt;E7," ",[1]May08!$M$48-F7))</f>
        <v xml:space="preserve"> </v>
      </c>
      <c r="G23" s="1" t="str">
        <f>IF(D23=" "," ",[1]May08!$O$48+[1]May08!$T$48)</f>
        <v xml:space="preserve"> </v>
      </c>
      <c r="H23" s="454" t="str">
        <f>IF(D23=" "," ",[1]May08!$O$48)</f>
        <v xml:space="preserve"> </v>
      </c>
      <c r="I23" s="454"/>
      <c r="J23" s="463"/>
      <c r="K23" s="4" t="str">
        <f>IF([1]May08!$G$48="SSP",[1]May08!$H$48," ")</f>
        <v xml:space="preserve"> </v>
      </c>
      <c r="L23" s="4" t="str">
        <f>IF([1]May08!$G$48="SMP",[1]May08!$H$48," ")</f>
        <v xml:space="preserve"> </v>
      </c>
      <c r="M23" s="459" t="str">
        <f>IF([1]May08!$G$48="SPP",[1]May08!$H$48," ")</f>
        <v xml:space="preserve"> </v>
      </c>
      <c r="N23" s="459"/>
      <c r="O23" s="4" t="str">
        <f>IF([1]May08!$G$48="SAP",[1]May08!$H$48," ")</f>
        <v xml:space="preserve"> </v>
      </c>
      <c r="P23" s="463"/>
      <c r="Q23" s="1" t="str">
        <f>IF([1]May08!$P$48=0," ",[1]May08!$P$48)</f>
        <v xml:space="preserve"> </v>
      </c>
      <c r="R23" s="463"/>
      <c r="S23" s="1" t="str">
        <f>IF([1]May08!$M$48&gt;0,[1]May08!$M$48," ")</f>
        <v xml:space="preserve"> </v>
      </c>
      <c r="T23" s="1" t="str">
        <f>IF(S23=" "," ",IF([1]Employee!$O$206="W1"," ",IF([1]Employee!$O$206="M1"," ",IF([1]May08!$V$48&gt;0,[1]May08!$V$48," "))))</f>
        <v xml:space="preserve"> </v>
      </c>
      <c r="U23" s="459" t="str">
        <f>IF(T23=" "," ",IF([1]Employee!$O$206="W1",[1]May08!$AK$48,[1]May08!$AE$48))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",IF([1]Employee!$O$206="W1"," ",[1]May08!$W$48-[1]May08!$W$33))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",IF([1]May08!$C$48=" "," ",[1]May08!$C$48))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IF([1]Employee!$D$210=" "," ",IF([1]Employee!$D$210="m"," ",IF([1]May08!$M$63=" "," ",IF([1]May08!$M$63&gt;(D7-0.01),D7," "))))</f>
        <v xml:space="preserve"> </v>
      </c>
      <c r="E24" s="1" t="str">
        <f>IF(D24=" "," ",IF([1]May08!$M$63&gt;=F7,E7,[1]May08!$M$63-D7))</f>
        <v xml:space="preserve"> </v>
      </c>
      <c r="F24" s="1" t="str">
        <f>IF(D24=" "," ",IF(E24&lt;E7," ",[1]May08!$M$63-F7))</f>
        <v xml:space="preserve"> </v>
      </c>
      <c r="G24" s="1" t="str">
        <f>IF(D24=" "," ",[1]May08!$O$63+[1]May08!$T$63)</f>
        <v xml:space="preserve"> </v>
      </c>
      <c r="H24" s="454" t="str">
        <f>IF(D24=" "," ",[1]May08!$O$63)</f>
        <v xml:space="preserve"> </v>
      </c>
      <c r="I24" s="454"/>
      <c r="J24" s="463"/>
      <c r="K24" s="4" t="str">
        <f>IF([1]May08!$G$63="SSP",[1]May08!$H$63," ")</f>
        <v xml:space="preserve"> </v>
      </c>
      <c r="L24" s="4" t="str">
        <f>IF([1]May08!$G$63="SMP",[1]May08!$H$63," ")</f>
        <v xml:space="preserve"> </v>
      </c>
      <c r="M24" s="459" t="str">
        <f>IF([1]May08!$G$63="SPP",[1]May08!$H$63," ")</f>
        <v xml:space="preserve"> </v>
      </c>
      <c r="N24" s="459"/>
      <c r="O24" s="4" t="str">
        <f>IF([1]May08!$G$63="SAP",[1]May08!$H$63," ")</f>
        <v xml:space="preserve"> </v>
      </c>
      <c r="P24" s="463"/>
      <c r="Q24" s="1" t="str">
        <f>IF([1]May08!$P$63=0," ",[1]May08!$P$63)</f>
        <v xml:space="preserve"> </v>
      </c>
      <c r="R24" s="463"/>
      <c r="S24" s="1" t="str">
        <f>IF([1]May08!$M$63&gt;0,[1]May08!$M$63," ")</f>
        <v xml:space="preserve"> </v>
      </c>
      <c r="T24" s="1" t="str">
        <f>IF(S24=" "," ",IF([1]Employee!$O$206="W1"," ",IF([1]Employee!$O$206="M1"," ",IF([1]May08!$V$63&gt;0,[1]May08!$V$63," "))))</f>
        <v xml:space="preserve"> </v>
      </c>
      <c r="U24" s="459" t="str">
        <f>IF(T24=" "," ",IF([1]Employee!$O$206="W1",[1]May08!$AK$63,[1]May08!$AE$63))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",IF([1]Employee!$O$206="W1"," ",[1]May08!$W$63-[1]May08!$W$48))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",IF([1]May08!$C$63=" "," ",[1]May08!$C$63))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IF([1]Employee!$D$210=" "," ",IF([1]Employee!$D$210="w"," ",IF([1]May08!$M$78=" "," ",IF([1]May08!$M$78&gt;(D8-0.01),D8," "))))</f>
        <v xml:space="preserve"> </v>
      </c>
      <c r="E25" s="62" t="str">
        <f>IF(D25=" "," ",IF([1]May08!$M$78&gt;=F8,E8,[1]May08!$M$78-D8))</f>
        <v xml:space="preserve"> </v>
      </c>
      <c r="F25" s="62" t="str">
        <f>IF(D25=" "," ",IF(E25&lt;E8," ",[1]May08!$M$78-F8))</f>
        <v xml:space="preserve"> </v>
      </c>
      <c r="G25" s="62" t="str">
        <f>IF(D25=" "," ",[1]May08!$O$78+[1]May08!$T$78)</f>
        <v xml:space="preserve"> </v>
      </c>
      <c r="H25" s="453" t="str">
        <f>IF(D25=" "," ",[1]May08!$O$78)</f>
        <v xml:space="preserve"> </v>
      </c>
      <c r="I25" s="453"/>
      <c r="J25" s="463"/>
      <c r="K25" s="62" t="str">
        <f>IF([1]May08!$G$78="SSP",[1]May08!$H$78," ")</f>
        <v xml:space="preserve"> </v>
      </c>
      <c r="L25" s="62" t="str">
        <f>IF([1]May08!$G$78="SMP",[1]May08!$H$78," ")</f>
        <v xml:space="preserve"> </v>
      </c>
      <c r="M25" s="453" t="str">
        <f>IF([1]May08!$G$78="SPP",[1]May08!$H$78," ")</f>
        <v xml:space="preserve"> </v>
      </c>
      <c r="N25" s="453"/>
      <c r="O25" s="62" t="str">
        <f>IF([1]May08!$G$78="SAP",[1]May08!$H$78," ")</f>
        <v xml:space="preserve"> </v>
      </c>
      <c r="P25" s="463"/>
      <c r="Q25" s="62" t="str">
        <f>IF([1]May08!$P$78=0," ",[1]May08!$P$78)</f>
        <v xml:space="preserve"> </v>
      </c>
      <c r="R25" s="463"/>
      <c r="S25" s="62" t="str">
        <f>IF([1]May08!$M$78&gt;0,[1]May08!$M$78," ")</f>
        <v xml:space="preserve"> </v>
      </c>
      <c r="T25" s="62" t="str">
        <f>IF(S25=" "," ",IF([1]Employee!$O$206="W1"," ",IF([1]Employee!$O$206="M1"," ",IF([1]May08!$V$78&gt;0,[1]May08!$V$78," "))))</f>
        <v xml:space="preserve"> </v>
      </c>
      <c r="U25" s="453" t="str">
        <f>IF(T25=" "," ",IF([1]Employee!$O$206="M1",[1]May08!$AK$78,[1]May08!$AE$78))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",IF([1]Employee!$O$206="M1"," ",[1]May08!$W$78-[1]Apr08!$W$78))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",IF([1]May08!$C$78=" "," ",[1]May08!$C$78))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IF([1]Employee!$D$210=" "," ",IF([1]Employee!$D$210="m"," ",IF([1]Jun08!$M$18=" "," ",IF([1]Jun08!$M$18&gt;(D7-0.01),D7," "))))</f>
        <v xml:space="preserve"> </v>
      </c>
      <c r="E26" s="1" t="str">
        <f>IF(D26=" "," ",IF([1]Jun08!$M$18&gt;=F7,E7,[1]Jun08!$M$18-D7))</f>
        <v xml:space="preserve"> </v>
      </c>
      <c r="F26" s="1" t="str">
        <f>IF(D26=" "," ",IF(E26&lt;E7," ",[1]Jun08!$M$18-F7))</f>
        <v xml:space="preserve"> </v>
      </c>
      <c r="G26" s="1" t="str">
        <f>IF(D26=" "," ",[1]Jun08!$O$18+[1]Jun08!$T$18)</f>
        <v xml:space="preserve"> </v>
      </c>
      <c r="H26" s="459" t="str">
        <f>IF(D26=" "," ",[1]Jun08!$O$18)</f>
        <v xml:space="preserve"> </v>
      </c>
      <c r="I26" s="459"/>
      <c r="J26" s="463"/>
      <c r="K26" s="1" t="str">
        <f>IF([1]Jun08!$G$18="SSP",[1]Jun08!$H$18," ")</f>
        <v xml:space="preserve"> </v>
      </c>
      <c r="L26" s="1" t="str">
        <f>IF([1]Jun08!$G$18="SMP",[1]Jun08!$H$18," ")</f>
        <v xml:space="preserve"> </v>
      </c>
      <c r="M26" s="710" t="str">
        <f>IF([1]Jun08!$G$18="SPP",[1]Jun08!$H$18," ")</f>
        <v xml:space="preserve"> </v>
      </c>
      <c r="N26" s="710"/>
      <c r="O26" s="1" t="str">
        <f>IF([1]Jun08!$G$18="SAP",[1]Jun08!$H$18," ")</f>
        <v xml:space="preserve"> </v>
      </c>
      <c r="P26" s="463"/>
      <c r="Q26" s="1" t="str">
        <f>IF([1]Jun08!$P$18=0," ",[1]Jun08!$P$18)</f>
        <v xml:space="preserve"> </v>
      </c>
      <c r="R26" s="463"/>
      <c r="S26" s="1" t="str">
        <f>IF([1]Jun08!$M$18&gt;0,[1]Jun08!$M$18," ")</f>
        <v xml:space="preserve"> </v>
      </c>
      <c r="T26" s="1" t="str">
        <f>IF(S26=" "," ",IF([1]Employee!$O$206="W1"," ",IF([1]Employee!$O$206="M1"," ",IF([1]Jun08!$V$18&gt;0,[1]Jun08!$V$18," "))))</f>
        <v xml:space="preserve"> </v>
      </c>
      <c r="U26" s="459" t="str">
        <f>IF(T26=" "," ",IF([1]Employee!$O$206="W1",[1]Jun08!$AK$18,[1]Jun08!$AE$18))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",IF([1]Employee!$O$206="W1"," ",[1]Jun08!$W$18-[1]May08!$W$63))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",IF([1]Jun08!$C$18=" "," ",[1]Jun08!$C$18))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IF([1]Employee!$D$210=" "," ",IF([1]Employee!$D$210="m"," ",IF([1]Jun08!$M$33=" "," ",IF([1]Jun08!$M$33&gt;(D7-0.01),D7," "))))</f>
        <v xml:space="preserve"> </v>
      </c>
      <c r="E27" s="1" t="str">
        <f>IF(D27=" "," ",IF([1]Jun08!$M$33&gt;=F7,E7,[1]Jun08!$M$33-D7))</f>
        <v xml:space="preserve"> </v>
      </c>
      <c r="F27" s="1" t="str">
        <f>IF(D27=" "," ",IF(E27&lt;E7," ",[1]Jun08!$M$33-F7))</f>
        <v xml:space="preserve"> </v>
      </c>
      <c r="G27" s="1" t="str">
        <f>IF(D27=" "," ",[1]Jun08!$O$33+[1]Jun08!$T$33)</f>
        <v xml:space="preserve"> </v>
      </c>
      <c r="H27" s="454" t="str">
        <f>IF(D27=" "," ",[1]Jun08!$O$33)</f>
        <v xml:space="preserve"> </v>
      </c>
      <c r="I27" s="454"/>
      <c r="J27" s="463"/>
      <c r="K27" s="4" t="str">
        <f>IF([1]Jun08!$G$33="SSP",[1]Jun08!$H$33," ")</f>
        <v xml:space="preserve"> </v>
      </c>
      <c r="L27" s="4" t="str">
        <f>IF([1]Jun08!$G$33="SMP",[1]Jun08!$H$33," ")</f>
        <v xml:space="preserve"> </v>
      </c>
      <c r="M27" s="459" t="str">
        <f>IF([1]Jun08!$G$33="SPP",[1]Jun08!$H$33," ")</f>
        <v xml:space="preserve"> </v>
      </c>
      <c r="N27" s="459"/>
      <c r="O27" s="4" t="str">
        <f>IF([1]Jun08!$G$33="SAP",[1]Jun08!$H$33," ")</f>
        <v xml:space="preserve"> </v>
      </c>
      <c r="P27" s="463"/>
      <c r="Q27" s="1" t="str">
        <f>IF([1]Jun08!$P$33=0," ",[1]Jun08!$P$33)</f>
        <v xml:space="preserve"> </v>
      </c>
      <c r="R27" s="463"/>
      <c r="S27" s="1" t="str">
        <f>IF([1]Jun08!$M$33&gt;0,[1]Jun08!$M$33," ")</f>
        <v xml:space="preserve"> </v>
      </c>
      <c r="T27" s="1" t="str">
        <f>IF(S27=" "," ",IF([1]Employee!$O$206="W1"," ",IF([1]Employee!$O$206="M1"," ",IF([1]Jun08!$V$33&gt;0,[1]Jun08!$V$33," "))))</f>
        <v xml:space="preserve"> </v>
      </c>
      <c r="U27" s="459" t="str">
        <f>IF(T27=" "," ",IF([1]Employee!$O$206="W1",[1]Jun08!$AK$33,[1]Jun08!$AE$33))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",IF([1]Employee!$O$206="W1"," ",[1]Jun08!$W$33-[1]Jun08!$W$18))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",IF([1]Jun08!$C$33=" "," ",[1]Jun08!$C$33))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IF([1]Employee!$D$210=" "," ",IF([1]Employee!$D$210="m"," ",IF([1]Jun08!$M$48=" "," ",IF([1]Jun08!$M$48&gt;(D7-0.01),D7," "))))</f>
        <v xml:space="preserve"> </v>
      </c>
      <c r="E28" s="1" t="str">
        <f>IF(D28=" "," ",IF([1]Jun08!$M$48&gt;=F7,E7,[1]Jun08!$M$48-D7))</f>
        <v xml:space="preserve"> </v>
      </c>
      <c r="F28" s="1" t="str">
        <f>IF(D28=" "," ",IF(E28&lt;E7," ",[1]Jun08!$M$48-F7))</f>
        <v xml:space="preserve"> </v>
      </c>
      <c r="G28" s="1" t="str">
        <f>IF(D28=" "," ",[1]Jun08!$O$48+[1]Jun08!$T$48)</f>
        <v xml:space="preserve"> </v>
      </c>
      <c r="H28" s="454" t="str">
        <f>IF(D28=" "," ",[1]Jun08!$O$48)</f>
        <v xml:space="preserve"> </v>
      </c>
      <c r="I28" s="454"/>
      <c r="J28" s="463"/>
      <c r="K28" s="4" t="str">
        <f>IF([1]Jun08!$G$48="SSP",[1]Jun08!$H$48," ")</f>
        <v xml:space="preserve"> </v>
      </c>
      <c r="L28" s="4" t="str">
        <f>IF([1]Jun08!$G$48="SMP",[1]Jun08!$H$48," ")</f>
        <v xml:space="preserve"> </v>
      </c>
      <c r="M28" s="459" t="str">
        <f>IF([1]Jun08!$G$48="SPP",[1]Jun08!$H$48," ")</f>
        <v xml:space="preserve"> </v>
      </c>
      <c r="N28" s="459"/>
      <c r="O28" s="4" t="str">
        <f>IF([1]Jun08!$G$48="SAP",[1]Jun08!$H$48," ")</f>
        <v xml:space="preserve"> </v>
      </c>
      <c r="P28" s="463"/>
      <c r="Q28" s="1" t="str">
        <f>IF([1]Jun08!$P$48=0," ",[1]Jun08!$P$48)</f>
        <v xml:space="preserve"> </v>
      </c>
      <c r="R28" s="463"/>
      <c r="S28" s="1" t="str">
        <f>IF([1]Jun08!$M$48&gt;0,[1]Jun08!$M$48," ")</f>
        <v xml:space="preserve"> </v>
      </c>
      <c r="T28" s="1" t="str">
        <f>IF(S28=" "," ",IF([1]Employee!$O$206="W1"," ",IF([1]Employee!$O$206="M1"," ",IF([1]Jun08!$V$48&gt;0,[1]Jun08!$V$48," "))))</f>
        <v xml:space="preserve"> </v>
      </c>
      <c r="U28" s="459" t="str">
        <f>IF(T28=" "," ",IF([1]Employee!$O$206="W1",[1]Jun08!$AK$48,[1]Jun08!$AE$48))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",IF([1]Employee!$O$206="W1"," ",[1]Jun08!$W$48-[1]Jun08!$W$33))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",IF([1]Jun08!$C$48=" "," ",[1]Jun08!$C$48))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IF([1]Employee!$D$210=" "," ",IF([1]Employee!$D$210="m"," ",IF([1]Jun08!$M$63=" "," ",IF([1]Jun08!$M$63&gt;(D7-0.01),D7," "))))</f>
        <v xml:space="preserve"> </v>
      </c>
      <c r="E29" s="1" t="str">
        <f>IF(D29=" "," ",IF([1]Jun08!$M$63&gt;=F7,E7,[1]Jun08!$M$63-D7))</f>
        <v xml:space="preserve"> </v>
      </c>
      <c r="F29" s="1" t="str">
        <f>IF(D29=" "," ",IF(E29&lt;E7," ",[1]Jun08!$M$63-F7))</f>
        <v xml:space="preserve"> </v>
      </c>
      <c r="G29" s="1" t="str">
        <f>IF(D29=" "," ",[1]Jun08!$O$63+[1]Jun08!$T$63)</f>
        <v xml:space="preserve"> </v>
      </c>
      <c r="H29" s="454" t="str">
        <f>IF(D29=" "," ",[1]Jun08!$O$63)</f>
        <v xml:space="preserve"> </v>
      </c>
      <c r="I29" s="454"/>
      <c r="J29" s="463"/>
      <c r="K29" s="4" t="str">
        <f>IF([1]Jun08!$G$63="SSP",[1]Jun08!$H$63," ")</f>
        <v xml:space="preserve"> </v>
      </c>
      <c r="L29" s="4" t="str">
        <f>IF([1]Jun08!$G$63="SMP",[1]Jun08!$H$63," ")</f>
        <v xml:space="preserve"> </v>
      </c>
      <c r="M29" s="459" t="str">
        <f>IF([1]Jun08!$G$63="SPP",[1]Jun08!$H$63," ")</f>
        <v xml:space="preserve"> </v>
      </c>
      <c r="N29" s="459"/>
      <c r="O29" s="4" t="str">
        <f>IF([1]Jun08!$G$63="SAP",[1]Jun08!$H$63," ")</f>
        <v xml:space="preserve"> </v>
      </c>
      <c r="P29" s="463"/>
      <c r="Q29" s="1" t="str">
        <f>IF([1]Jun08!$P$63=0," ",[1]Jun08!$P$63)</f>
        <v xml:space="preserve"> </v>
      </c>
      <c r="R29" s="463"/>
      <c r="S29" s="1" t="str">
        <f>IF([1]Jun08!$M$63&gt;0,[1]Jun08!$M$63," ")</f>
        <v xml:space="preserve"> </v>
      </c>
      <c r="T29" s="1" t="str">
        <f>IF(S29=" "," ",IF([1]Employee!$O$206="W1"," ",IF([1]Employee!$O$206="M1"," ",IF([1]Jun08!$V$63&gt;0,[1]Jun08!$V$63," "))))</f>
        <v xml:space="preserve"> </v>
      </c>
      <c r="U29" s="459" t="str">
        <f>IF(T29=" "," ",IF([1]Employee!$O$206="W1",[1]Jun08!$AK$63,[1]Jun08!$AE$63))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",IF([1]Employee!$O$206="W1"," ",[1]Jun08!$W$63-[1]Jun08!$W$48))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",IF([1]Jun08!$C$63=" "," ",[1]Jun08!$C$63))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IF([1]Employee!$D$210=" "," ",IF([1]Employee!$D$210="m"," ",IF([1]Jun08!$M$78=" "," ",IF([1]Jun08!$M$78&gt;(D7-0.01),D7," "))))</f>
        <v xml:space="preserve"> </v>
      </c>
      <c r="E30" s="1" t="str">
        <f>IF(D30=" "," ",IF([1]Jun08!$M$78&gt;=F7,E7,[1]Jun08!$M$78-D7))</f>
        <v xml:space="preserve"> </v>
      </c>
      <c r="F30" s="1" t="str">
        <f>IF(D30=" "," ",IF(E30&lt;E7," ",[1]Jun08!$M$78-F7))</f>
        <v xml:space="preserve"> </v>
      </c>
      <c r="G30" s="1" t="str">
        <f>IF(D30=" "," ",[1]Jun08!$O$78+[1]Jun08!$T$78)</f>
        <v xml:space="preserve"> </v>
      </c>
      <c r="H30" s="454" t="str">
        <f>IF(D30=" "," ",[1]Jun08!$O$78)</f>
        <v xml:space="preserve"> </v>
      </c>
      <c r="I30" s="454"/>
      <c r="J30" s="463"/>
      <c r="K30" s="4" t="str">
        <f>IF([1]Jun08!$G$78="SSP",[1]Jun08!$H$78," ")</f>
        <v xml:space="preserve"> </v>
      </c>
      <c r="L30" s="4" t="str">
        <f>IF([1]Jun08!$G$78="SMP",[1]Jun08!$H$78," ")</f>
        <v xml:space="preserve"> </v>
      </c>
      <c r="M30" s="459" t="str">
        <f>IF([1]Jun08!$G$78="SPP",[1]Jun08!$H$78," ")</f>
        <v xml:space="preserve"> </v>
      </c>
      <c r="N30" s="459"/>
      <c r="O30" s="4" t="str">
        <f>IF([1]Jun08!$G$78="SAP",[1]Jun08!$H$78," ")</f>
        <v xml:space="preserve"> </v>
      </c>
      <c r="P30" s="463"/>
      <c r="Q30" s="1" t="str">
        <f>IF([1]Jun08!$P$78=0," ",[1]Jun08!$P$78)</f>
        <v xml:space="preserve"> </v>
      </c>
      <c r="R30" s="463"/>
      <c r="S30" s="1" t="str">
        <f>IF([1]Jun08!$M$78&gt;0,[1]Jun08!$M$78," ")</f>
        <v xml:space="preserve"> </v>
      </c>
      <c r="T30" s="1" t="str">
        <f>IF(S30=" "," ",IF([1]Employee!$O$206="W1"," ",IF([1]Employee!$O$206="M1"," ",IF([1]Jun08!$V$78&gt;0,[1]Jun08!$V$78," "))))</f>
        <v xml:space="preserve"> </v>
      </c>
      <c r="U30" s="459" t="str">
        <f>IF(T30=" "," ",IF([1]Employee!$O$206="W1",[1]Jun08!$AK$78,[1]Jun08!$AE$78))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",IF([1]Employee!$O$206="W1"," ",[1]Jun08!$W$78-[1]Jun08!$W$63))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",IF([1]Jun08!$C$78=" "," ",[1]Jun08!$C$78))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IF([1]Employee!$D$210=" "," ",IF([1]Employee!$D$210="w"," ",IF([1]Jun08!$M$93=" "," ",IF([1]Jun08!$M$93&gt;(D8-0.01),D8," "))))</f>
        <v xml:space="preserve"> </v>
      </c>
      <c r="E31" s="62" t="str">
        <f>IF(D31=" "," ",IF([1]Jun08!$M$93&gt;=F8,E8,[1]Jun08!$M$93-D8))</f>
        <v xml:space="preserve"> </v>
      </c>
      <c r="F31" s="62" t="str">
        <f>IF(D31=" "," ",IF(E31&lt;E8," ",[1]Jun08!$M$93-F8))</f>
        <v xml:space="preserve"> </v>
      </c>
      <c r="G31" s="62" t="str">
        <f>IF(D31=" "," ",[1]Jun08!$O$93+[1]Jun08!$T$93)</f>
        <v xml:space="preserve"> </v>
      </c>
      <c r="H31" s="453" t="str">
        <f>IF(D31=" "," ",[1]Jun08!$O$93)</f>
        <v xml:space="preserve"> </v>
      </c>
      <c r="I31" s="453"/>
      <c r="J31" s="463"/>
      <c r="K31" s="62" t="str">
        <f>IF([1]Jun08!$G$93="SSP",[1]Jun08!$H$93," ")</f>
        <v xml:space="preserve"> </v>
      </c>
      <c r="L31" s="62" t="str">
        <f>IF([1]Jun08!$G$93="SMP",[1]Jun08!$H$93," ")</f>
        <v xml:space="preserve"> </v>
      </c>
      <c r="M31" s="453" t="str">
        <f>IF([1]Jun08!$G$93="SPP",[1]Jun08!$H$93," ")</f>
        <v xml:space="preserve"> </v>
      </c>
      <c r="N31" s="453"/>
      <c r="O31" s="62" t="str">
        <f>IF([1]Jun08!$G$93="SAP",[1]Jun08!$H$93," ")</f>
        <v xml:space="preserve"> </v>
      </c>
      <c r="P31" s="463"/>
      <c r="Q31" s="62" t="str">
        <f>IF([1]Jun08!$P$93=0," ",[1]Jun08!$P$93)</f>
        <v xml:space="preserve"> </v>
      </c>
      <c r="R31" s="463"/>
      <c r="S31" s="62" t="str">
        <f>IF([1]Jun08!$M$93&gt;0,[1]Jun08!$M$93," ")</f>
        <v xml:space="preserve"> </v>
      </c>
      <c r="T31" s="62" t="str">
        <f>IF(S31=" "," ",IF([1]Employee!$O$206="W1"," ",IF([1]Employee!$O$206="M1"," ",IF([1]Jun08!$V$93&gt;0,[1]Jun08!$V$93," "))))</f>
        <v xml:space="preserve"> </v>
      </c>
      <c r="U31" s="453" t="str">
        <f>IF(T31=" "," ",IF([1]Employee!$O$206="M1",[1]Jun08!$AK$93,[1]Jun08!$AE$93))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",IF([1]Employee!$O$206="M1"," ",[1]Jun08!$W$93-[1]May08!$W$78))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",IF([1]Jun08!$C$93=" "," ",[1]Jun08!$C$93))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IF([1]Employee!$D$210=" "," ",IF([1]Employee!$D$210="m"," ",IF([1]Jul08!$M$18=" "," ",IF([1]Jul08!$M$18&gt;(D7-0.01),D7," "))))</f>
        <v xml:space="preserve"> </v>
      </c>
      <c r="E32" s="1" t="str">
        <f>IF(D32=" "," ",IF([1]Jul08!$M$18&gt;=F7,E7,[1]Jul08!$M$18-D7))</f>
        <v xml:space="preserve"> </v>
      </c>
      <c r="F32" s="1" t="str">
        <f>IF(D32=" "," ",IF(E32&lt;E7," ",[1]Jul08!$M$18-F7))</f>
        <v xml:space="preserve"> </v>
      </c>
      <c r="G32" s="1" t="str">
        <f>IF(D32=" "," ",[1]Jul08!$O$18+[1]Jul08!$T$18)</f>
        <v xml:space="preserve"> </v>
      </c>
      <c r="H32" s="482" t="str">
        <f>IF(D32=" "," ",[1]Jul08!$O$18)</f>
        <v xml:space="preserve"> </v>
      </c>
      <c r="I32" s="482"/>
      <c r="J32" s="463"/>
      <c r="K32" s="4" t="str">
        <f>IF([1]Jul08!$G$18="SSP",[1]Jul08!$H$18," ")</f>
        <v xml:space="preserve"> </v>
      </c>
      <c r="L32" s="4" t="str">
        <f>IF([1]Jul08!$G$18="SMP",[1]Jul08!$H$18," ")</f>
        <v xml:space="preserve"> </v>
      </c>
      <c r="M32" s="710" t="str">
        <f>IF([1]Jul08!$G$18="SPP",[1]Jul08!$H$18," ")</f>
        <v xml:space="preserve"> </v>
      </c>
      <c r="N32" s="710"/>
      <c r="O32" s="4" t="str">
        <f>IF([1]Jul08!$G$18="SAP",[1]Jul08!$H$18," ")</f>
        <v xml:space="preserve"> </v>
      </c>
      <c r="P32" s="463"/>
      <c r="Q32" s="1" t="str">
        <f>IF([1]Jul08!$P$18=0," ",[1]Jul08!$P$18)</f>
        <v xml:space="preserve"> </v>
      </c>
      <c r="R32" s="463"/>
      <c r="S32" s="1" t="str">
        <f>IF([1]Jul08!$M$18&gt;0,[1]Jul08!$M$18," ")</f>
        <v xml:space="preserve"> </v>
      </c>
      <c r="T32" s="1" t="str">
        <f>IF(S32=" "," ",IF([1]Employee!$O$206="W1"," ",IF([1]Employee!$O$206="M1"," ",IF([1]Jul08!$V$18&gt;0,[1]Jul08!$V$18," "))))</f>
        <v xml:space="preserve"> </v>
      </c>
      <c r="U32" s="482" t="str">
        <f>IF(T32=" "," ",IF([1]Employee!$O$206="W1",[1]Jul08!$AK$18,[1]Jul08!$AE$18))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",IF([1]Employee!$O$206="W1"," ",[1]Jul08!$W$18-[1]Jun08!$W$78))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",IF([1]Jul08!$C$18=" "," ",[1]Jul08!$C$18))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IF([1]Employee!$D$210=" "," ",IF([1]Employee!$D$210="m"," ",IF([1]Jul08!$M$33=" "," ",IF([1]Jul08!$M$33&gt;(D7-0.01),D7," "))))</f>
        <v xml:space="preserve"> </v>
      </c>
      <c r="E33" s="1" t="str">
        <f>IF(D33=" "," ",IF([1]Jul08!$M$33&gt;=F7,E7,[1]Jul08!$M$33-D7))</f>
        <v xml:space="preserve"> </v>
      </c>
      <c r="F33" s="1" t="str">
        <f>IF(D33=" "," ",IF(E33&lt;E7," ",[1]Jul08!$M$33-F7))</f>
        <v xml:space="preserve"> </v>
      </c>
      <c r="G33" s="1" t="str">
        <f>IF(D33=" "," ",[1]Jul08!$O$33+[1]Jul08!$T$33)</f>
        <v xml:space="preserve"> </v>
      </c>
      <c r="H33" s="454" t="str">
        <f>IF(D33=" "," ",[1]Jul08!$O$33)</f>
        <v xml:space="preserve"> </v>
      </c>
      <c r="I33" s="454"/>
      <c r="J33" s="463"/>
      <c r="K33" s="4" t="str">
        <f>IF([1]Jul08!$G$33="SSP",[1]Jul08!$H$33," ")</f>
        <v xml:space="preserve"> </v>
      </c>
      <c r="L33" s="4" t="str">
        <f>IF([1]Jul08!$G$33="SMP",[1]Jul08!$H$33," ")</f>
        <v xml:space="preserve"> </v>
      </c>
      <c r="M33" s="459" t="str">
        <f>IF([1]Jul08!$G$33="SPP",[1]Jul08!$H$33," ")</f>
        <v xml:space="preserve"> </v>
      </c>
      <c r="N33" s="459"/>
      <c r="O33" s="4" t="str">
        <f>IF([1]Jul08!$G$33="SAP",[1]Jul08!$H$33," ")</f>
        <v xml:space="preserve"> </v>
      </c>
      <c r="P33" s="463"/>
      <c r="Q33" s="1" t="str">
        <f>IF([1]Jul08!$P$33=0," ",[1]Jul08!$P$33)</f>
        <v xml:space="preserve"> </v>
      </c>
      <c r="R33" s="463"/>
      <c r="S33" s="1" t="str">
        <f>IF([1]Jul08!$M$33&gt;0,[1]Jul08!$M$33," ")</f>
        <v xml:space="preserve"> </v>
      </c>
      <c r="T33" s="1" t="str">
        <f>IF(S33=" "," ",IF([1]Employee!$O$206="W1"," ",IF([1]Employee!$O$206="M1"," ",IF([1]Jul08!$V$33&gt;0,[1]Jul08!$V$33," "))))</f>
        <v xml:space="preserve"> </v>
      </c>
      <c r="U33" s="459" t="str">
        <f>IF(T33=" "," ",IF([1]Employee!$O$206="W1",[1]Jul08!$AK$33,[1]Jul08!$AE$33))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",IF([1]Employee!$O$206="W1"," ",[1]Jul08!$W$33-[1]Jul08!$W$18))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",IF([1]Jul08!$C$33=" "," ",[1]Jul08!$C$33))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IF([1]Employee!$D$210=" "," ",IF([1]Employee!$D$210="m"," ",IF([1]Jul08!$M$48=" "," ",IF([1]Jul08!$M$48&gt;(D7-0.01),D7," "))))</f>
        <v xml:space="preserve"> </v>
      </c>
      <c r="E34" s="1" t="str">
        <f>IF(D34=" "," ",IF([1]Jul08!$M$48&gt;=F7,E7,[1]Jul08!$M$48-D7))</f>
        <v xml:space="preserve"> </v>
      </c>
      <c r="F34" s="1" t="str">
        <f>IF(D34=" "," ",IF(E34&lt;E7," ",[1]Jul08!$M$48-F7))</f>
        <v xml:space="preserve"> </v>
      </c>
      <c r="G34" s="1" t="str">
        <f>IF(D34=" "," ",[1]Jul08!$O$48+[1]Jul08!$T$48)</f>
        <v xml:space="preserve"> </v>
      </c>
      <c r="H34" s="454" t="str">
        <f>IF(D34=" "," ",[1]Jul08!$O$48)</f>
        <v xml:space="preserve"> </v>
      </c>
      <c r="I34" s="454"/>
      <c r="J34" s="463"/>
      <c r="K34" s="4" t="str">
        <f>IF([1]Jul08!$G$48="SSP",[1]Jul08!$H$48," ")</f>
        <v xml:space="preserve"> </v>
      </c>
      <c r="L34" s="4" t="str">
        <f>IF([1]Jul08!$G$48="SMP",[1]Jul08!$H$48," ")</f>
        <v xml:space="preserve"> </v>
      </c>
      <c r="M34" s="459" t="str">
        <f>IF([1]Jul08!$G$48="SPP",[1]Jul08!$H$48," ")</f>
        <v xml:space="preserve"> </v>
      </c>
      <c r="N34" s="459"/>
      <c r="O34" s="4" t="str">
        <f>IF([1]Jul08!$G$48="SAP",[1]Jul08!$H$48," ")</f>
        <v xml:space="preserve"> </v>
      </c>
      <c r="P34" s="463"/>
      <c r="Q34" s="1" t="str">
        <f>IF([1]Jul08!$P$48=0," ",[1]Jul08!$P$48)</f>
        <v xml:space="preserve"> </v>
      </c>
      <c r="R34" s="463"/>
      <c r="S34" s="1" t="str">
        <f>IF([1]Jul08!$M$48&gt;0,[1]Jul08!$M$48," ")</f>
        <v xml:space="preserve"> </v>
      </c>
      <c r="T34" s="1" t="str">
        <f>IF(S34=" "," ",IF([1]Employee!$O$206="W1"," ",IF([1]Employee!$O$206="M1"," ",IF([1]Jul08!$V$48&gt;0,[1]Jul08!$V$48," "))))</f>
        <v xml:space="preserve"> </v>
      </c>
      <c r="U34" s="459" t="str">
        <f>IF(T34=" "," ",IF([1]Employee!$O$206="W1",[1]Jul08!$AK$48,[1]Jul08!$AE$48))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",IF([1]Employee!$O$206="W1"," ",[1]Jul08!$W$48-[1]Jul08!$W$33))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",IF([1]Jul08!$C$48=" "," ",[1]Jul08!$C$48))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IF([1]Employee!$D$210=" "," ",IF([1]Employee!$D$210="m"," ",IF([1]Jul08!$M$63=" "," ",IF([1]Jul08!$M$63&gt;(D7-0.01),D7," "))))</f>
        <v xml:space="preserve"> </v>
      </c>
      <c r="E35" s="1" t="str">
        <f>IF(D35=" "," ",IF([1]Jul08!$M$63&gt;=F7,E7,[1]Jul08!$M$63-D7))</f>
        <v xml:space="preserve"> </v>
      </c>
      <c r="F35" s="1" t="str">
        <f>IF(D35=" "," ",IF(E35&lt;E7," ",[1]Jul08!$M$63-F7))</f>
        <v xml:space="preserve"> </v>
      </c>
      <c r="G35" s="1" t="str">
        <f>IF(D35=" "," ",[1]Jul08!$O$63+[1]Jul08!$T$63)</f>
        <v xml:space="preserve"> </v>
      </c>
      <c r="H35" s="454" t="str">
        <f>IF(D35=" "," ",[1]Jul08!$O$63)</f>
        <v xml:space="preserve"> </v>
      </c>
      <c r="I35" s="454"/>
      <c r="J35" s="463"/>
      <c r="K35" s="4" t="str">
        <f>IF([1]Jul08!$G$63="SSP",[1]Jul08!$H$63," ")</f>
        <v xml:space="preserve"> </v>
      </c>
      <c r="L35" s="4" t="str">
        <f>IF([1]Jul08!$G$63="SMP",[1]Jul08!$H$63," ")</f>
        <v xml:space="preserve"> </v>
      </c>
      <c r="M35" s="459" t="str">
        <f>IF([1]Jul08!$G$63="SPP",[1]Jul08!$H$63," ")</f>
        <v xml:space="preserve"> </v>
      </c>
      <c r="N35" s="459"/>
      <c r="O35" s="4" t="str">
        <f>IF([1]Jul08!$G$63="SAP",[1]Jul08!$H$63," ")</f>
        <v xml:space="preserve"> </v>
      </c>
      <c r="P35" s="463"/>
      <c r="Q35" s="1" t="str">
        <f>IF([1]Jul08!$P$63=0," ",[1]Jul08!$P$63)</f>
        <v xml:space="preserve"> </v>
      </c>
      <c r="R35" s="463"/>
      <c r="S35" s="1" t="str">
        <f>IF([1]Jul08!$M$63&gt;0,[1]Jul08!$M$63," ")</f>
        <v xml:space="preserve"> </v>
      </c>
      <c r="T35" s="1" t="str">
        <f>IF(S35=" "," ",IF([1]Employee!$O$206="W1"," ",IF([1]Employee!$O$206="M1"," ",IF([1]Jul08!$V$63&gt;0,[1]Jul08!$V$63," "))))</f>
        <v xml:space="preserve"> </v>
      </c>
      <c r="U35" s="459" t="str">
        <f>IF(T35=" "," ",IF([1]Employee!$O$206="W1",[1]Jul08!$AK$63,[1]Jul08!$AE$63))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",IF([1]Employee!$O$206="W1"," ",[1]Jul08!$W$63-[1]Jul08!$W$48))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",IF([1]Jul08!$C$63=" "," ",[1]Jul08!$C$63))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IF([1]Employee!$D$210=" "," ",IF([1]Employee!$D$210="w"," ",IF([1]Jul08!$M$78=" "," ",IF([1]Jul08!$M$78&gt;(D8-0.01),D8," "))))</f>
        <v xml:space="preserve"> </v>
      </c>
      <c r="E36" s="62" t="str">
        <f>IF(D36=" "," ",IF([1]Jul08!$M$78&gt;=F8,E8,[1]Jul08!$M$78-D8))</f>
        <v xml:space="preserve"> </v>
      </c>
      <c r="F36" s="62" t="str">
        <f>IF(D36=" "," ",IF(E36&lt;E8," ",[1]Jul08!$M$78-F8))</f>
        <v xml:space="preserve"> </v>
      </c>
      <c r="G36" s="62" t="str">
        <f>IF(D36=" "," ",[1]Jul08!$O$78+[1]Jul08!$T$78)</f>
        <v xml:space="preserve"> </v>
      </c>
      <c r="H36" s="453" t="str">
        <f>IF(D36=" "," ",[1]Jul08!$O$78)</f>
        <v xml:space="preserve"> </v>
      </c>
      <c r="I36" s="453"/>
      <c r="J36" s="463"/>
      <c r="K36" s="62" t="str">
        <f>IF([1]Jul08!$G$78="SSP",[1]Jul08!$H$78," ")</f>
        <v xml:space="preserve"> </v>
      </c>
      <c r="L36" s="62" t="str">
        <f>IF([1]Jul08!$G$78="SMP",[1]Jul08!$H$78," ")</f>
        <v xml:space="preserve"> </v>
      </c>
      <c r="M36" s="453" t="str">
        <f>IF([1]Jul08!$G$78="SPP",[1]Jul08!$H$78," ")</f>
        <v xml:space="preserve"> </v>
      </c>
      <c r="N36" s="453"/>
      <c r="O36" s="62" t="str">
        <f>IF([1]Jul08!$G$78="SAP",[1]Jul08!$H$78," ")</f>
        <v xml:space="preserve"> </v>
      </c>
      <c r="P36" s="463"/>
      <c r="Q36" s="62" t="str">
        <f>IF([1]Jul08!$P$78=0," ",[1]Jul08!$P$78)</f>
        <v xml:space="preserve"> </v>
      </c>
      <c r="R36" s="463"/>
      <c r="S36" s="62" t="str">
        <f>IF([1]Jul08!$M$78&gt;0,[1]Jul08!$M$78," ")</f>
        <v xml:space="preserve"> </v>
      </c>
      <c r="T36" s="62" t="str">
        <f>IF(S36=" "," ",IF([1]Employee!$O$206="W1"," ",IF([1]Employee!$O$206="M1"," ",IF([1]Jul08!$V$78&gt;0,[1]Jul08!$V$78," "))))</f>
        <v xml:space="preserve"> </v>
      </c>
      <c r="U36" s="453" t="str">
        <f>IF(T36=" "," ",IF([1]Employee!$O$206="M1",[1]Jul08!$AK$78,[1]Jul08!$AE$78))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",IF([1]Employee!$O$206="M1"," ",[1]Jul08!$W$78-[1]Jun08!$W$93))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",IF([1]Jul08!$C$78=" "," ",[1]Jul08!$C$78))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IF([1]Employee!$D$210=" "," ",IF([1]Employee!$D$210="m"," ",IF([1]Aug08!$M$18=" "," ",IF([1]Aug08!$M$18&gt;(D7-0.01),D7," "))))</f>
        <v xml:space="preserve"> </v>
      </c>
      <c r="E37" s="1" t="str">
        <f>IF(D37=" "," ",IF([1]Aug08!$M$18&gt;=F7,E7,[1]Aug08!$M$18-D7))</f>
        <v xml:space="preserve"> </v>
      </c>
      <c r="F37" s="1" t="str">
        <f>IF(D37=" "," ",IF(E37&lt;E7," ",[1]Aug08!$M$18-F7))</f>
        <v xml:space="preserve"> </v>
      </c>
      <c r="G37" s="1" t="str">
        <f>IF(D37=" "," ",[1]Aug08!$O$18+[1]Aug08!$T$18)</f>
        <v xml:space="preserve"> </v>
      </c>
      <c r="H37" s="459" t="str">
        <f>IF(D37=" "," ",[1]Aug08!$O$18)</f>
        <v xml:space="preserve"> </v>
      </c>
      <c r="I37" s="459"/>
      <c r="J37" s="463"/>
      <c r="K37" s="1" t="str">
        <f>IF([1]Aug08!$G$18="SSP",[1]Aug08!$H$18," ")</f>
        <v xml:space="preserve"> </v>
      </c>
      <c r="L37" s="1" t="str">
        <f>IF([1]Aug08!$G$18="SMP",[1]Aug08!$H$18," ")</f>
        <v xml:space="preserve"> </v>
      </c>
      <c r="M37" s="710" t="str">
        <f>IF([1]Aug08!$G$18="SPP",[1]Aug08!$H$18," ")</f>
        <v xml:space="preserve"> </v>
      </c>
      <c r="N37" s="710"/>
      <c r="O37" s="1" t="str">
        <f>IF([1]Aug08!$G$18="SAP",[1]Aug08!$H$18," ")</f>
        <v xml:space="preserve"> </v>
      </c>
      <c r="P37" s="463"/>
      <c r="Q37" s="1" t="str">
        <f>IF([1]Aug08!$P$18=0," ",[1]Aug08!$P$18)</f>
        <v xml:space="preserve"> </v>
      </c>
      <c r="R37" s="463"/>
      <c r="S37" s="1" t="str">
        <f>IF([1]Aug08!$M$18&gt;0,[1]Aug08!$M$18," ")</f>
        <v xml:space="preserve"> </v>
      </c>
      <c r="T37" s="1" t="str">
        <f>IF(S37=" "," ",IF([1]Employee!$O$206="W1"," ",IF([1]Employee!$O$206="M1"," ",IF([1]Aug08!$V$18&gt;0,[1]Aug08!$V$18," "))))</f>
        <v xml:space="preserve"> </v>
      </c>
      <c r="U37" s="459" t="str">
        <f>IF(T37=" "," ",IF([1]Employee!$O$206="W1",[1]Aug08!$AK$18,[1]Aug08!$AE$18))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",IF([1]Employee!$O$206="W1"," ",[1]Aug08!$W$18-[1]Jul08!$W$63))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",IF([1]Aug08!$C$18=" "," ",[1]Aug08!$C$18))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IF([1]Employee!$D$210=" "," ",IF([1]Employee!$D$210="m"," ",IF([1]Aug08!$M$33=" "," ",IF([1]Aug08!$M$33&gt;(D7-0.01),D7," "))))</f>
        <v xml:space="preserve"> </v>
      </c>
      <c r="E38" s="1" t="str">
        <f>IF(D38=" "," ",IF([1]Aug08!$M$33&gt;=F7,E7,[1]Aug08!$M$33-D7))</f>
        <v xml:space="preserve"> </v>
      </c>
      <c r="F38" s="1" t="str">
        <f>IF(D38=" "," ",IF(E38&lt;E7," ",[1]Aug08!$M$33-F7))</f>
        <v xml:space="preserve"> </v>
      </c>
      <c r="G38" s="1" t="str">
        <f>IF(D38=" "," ",[1]Aug08!$O$33+[1]Aug08!$T$33)</f>
        <v xml:space="preserve"> </v>
      </c>
      <c r="H38" s="454" t="str">
        <f>IF(D38=" "," ",[1]Aug08!$O$33)</f>
        <v xml:space="preserve"> </v>
      </c>
      <c r="I38" s="454"/>
      <c r="J38" s="463"/>
      <c r="K38" s="4" t="str">
        <f>IF([1]Aug08!$G$33="SSP",[1]Aug08!$H$33," ")</f>
        <v xml:space="preserve"> </v>
      </c>
      <c r="L38" s="4" t="str">
        <f>IF([1]Aug08!$G$33="SMP",[1]Aug08!$H$33," ")</f>
        <v xml:space="preserve"> </v>
      </c>
      <c r="M38" s="459" t="str">
        <f>IF([1]Aug08!$G$33="SPP",[1]Aug08!$H$33," ")</f>
        <v xml:space="preserve"> </v>
      </c>
      <c r="N38" s="459"/>
      <c r="O38" s="4" t="str">
        <f>IF([1]Aug08!$G$33="SAP",[1]Aug08!$H$33," ")</f>
        <v xml:space="preserve"> </v>
      </c>
      <c r="P38" s="463"/>
      <c r="Q38" s="1" t="str">
        <f>IF([1]Aug08!$P$33=0," ",[1]Aug08!$P$33)</f>
        <v xml:space="preserve"> </v>
      </c>
      <c r="R38" s="463"/>
      <c r="S38" s="1" t="str">
        <f>IF([1]Aug08!$M$33&gt;0,[1]Aug08!$M$33," ")</f>
        <v xml:space="preserve"> </v>
      </c>
      <c r="T38" s="1" t="str">
        <f>IF(S38=" "," ",IF([1]Employee!$O$206="W1"," ",IF([1]Employee!$O$206="M1"," ",IF([1]Aug08!$V$33&gt;0,[1]Aug08!$V$33," "))))</f>
        <v xml:space="preserve"> </v>
      </c>
      <c r="U38" s="459" t="str">
        <f>IF(T38=" "," ",IF([1]Employee!$O$206="W1",[1]Aug08!$AK$33,[1]Aug08!$AE$33))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",IF([1]Employee!$O$206="W1"," ",[1]Aug08!$W$33-[1]Aug08!$W$18))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",IF([1]Aug08!$C$33=" "," ",[1]Aug08!$C$33))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IF([1]Employee!$D$210=" "," ",IF([1]Employee!$D$210="m"," ",IF([1]Aug08!$M$48=" "," ",IF([1]Aug08!$M$48&gt;(D7-0.01),D7," "))))</f>
        <v xml:space="preserve"> </v>
      </c>
      <c r="E39" s="1" t="str">
        <f>IF(D39=" "," ",IF([1]Aug08!$M$48&gt;=F7,E7,[1]Aug08!$M$48-D7))</f>
        <v xml:space="preserve"> </v>
      </c>
      <c r="F39" s="1" t="str">
        <f>IF(D39=" "," ",IF(E39&lt;E7," ",[1]Aug08!$M$48-F7))</f>
        <v xml:space="preserve"> </v>
      </c>
      <c r="G39" s="1" t="str">
        <f>IF(D39=" "," ",[1]Aug08!$O$48+[1]Aug08!$T$48)</f>
        <v xml:space="preserve"> </v>
      </c>
      <c r="H39" s="454" t="str">
        <f>IF(D39=" "," ",[1]Aug08!$O$48)</f>
        <v xml:space="preserve"> </v>
      </c>
      <c r="I39" s="454"/>
      <c r="J39" s="463"/>
      <c r="K39" s="4" t="str">
        <f>IF([1]Aug08!$G$48="SSP",[1]Aug08!$H$48," ")</f>
        <v xml:space="preserve"> </v>
      </c>
      <c r="L39" s="4" t="str">
        <f>IF([1]Aug08!$G$48="SMP",[1]Aug08!$H$48," ")</f>
        <v xml:space="preserve"> </v>
      </c>
      <c r="M39" s="459" t="str">
        <f>IF([1]Aug08!$G$48="SPP",[1]Aug08!$H$48," ")</f>
        <v xml:space="preserve"> </v>
      </c>
      <c r="N39" s="459"/>
      <c r="O39" s="4" t="str">
        <f>IF([1]Aug08!$G$48="SAP",[1]Aug08!$H$48," ")</f>
        <v xml:space="preserve"> </v>
      </c>
      <c r="P39" s="463"/>
      <c r="Q39" s="1" t="str">
        <f>IF([1]Aug08!$P$48=0," ",[1]Aug08!$P$48)</f>
        <v xml:space="preserve"> </v>
      </c>
      <c r="R39" s="463"/>
      <c r="S39" s="1" t="str">
        <f>IF([1]Aug08!$M$48&gt;0,[1]Aug08!$M$48," ")</f>
        <v xml:space="preserve"> </v>
      </c>
      <c r="T39" s="1" t="str">
        <f>IF(S39=" "," ",IF([1]Employee!$O$206="W1"," ",IF([1]Employee!$O$206="M1"," ",IF([1]Aug08!$V$48&gt;0,[1]Aug08!$V$48," "))))</f>
        <v xml:space="preserve"> </v>
      </c>
      <c r="U39" s="459" t="str">
        <f>IF(T39=" "," ",IF([1]Employee!$O$206="W1",[1]Aug08!$AK$48,[1]Aug08!$AE$48))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",IF([1]Employee!$O$206="W1"," ",[1]Aug08!$W$48-[1]Aug08!$W$33))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",IF([1]Aug08!$C$48=" "," ",[1]Aug08!$C$48))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IF([1]Employee!$D$210=" "," ",IF([1]Employee!$D$210="m"," ",IF([1]Aug08!$M$63=" "," ",IF([1]Aug08!$M$63&gt;(D7-0.01),D7," "))))</f>
        <v xml:space="preserve"> </v>
      </c>
      <c r="E40" s="1" t="str">
        <f>IF(D40=" "," ",IF([1]Aug08!$M$63&gt;=F7,E7,[1]Aug08!$M$63-D7))</f>
        <v xml:space="preserve"> </v>
      </c>
      <c r="F40" s="1" t="str">
        <f>IF(D40=" "," ",IF(E40&lt;E7," ",[1]Aug08!$M$63-F7))</f>
        <v xml:space="preserve"> </v>
      </c>
      <c r="G40" s="1" t="str">
        <f>IF(D40=" "," ",[1]Aug08!$O$63+[1]Aug08!$T$63)</f>
        <v xml:space="preserve"> </v>
      </c>
      <c r="H40" s="454" t="str">
        <f>IF(D40=" "," ",[1]Aug08!$O$63)</f>
        <v xml:space="preserve"> </v>
      </c>
      <c r="I40" s="454"/>
      <c r="J40" s="463"/>
      <c r="K40" s="4" t="str">
        <f>IF([1]Aug08!$G$63="SSP",[1]Aug08!$H$63," ")</f>
        <v xml:space="preserve"> </v>
      </c>
      <c r="L40" s="4" t="str">
        <f>IF([1]Aug08!$G$63="SMP",[1]Aug08!$H$63," ")</f>
        <v xml:space="preserve"> </v>
      </c>
      <c r="M40" s="459" t="str">
        <f>IF([1]Aug08!$G$63="SPP",[1]Aug08!$H$63," ")</f>
        <v xml:space="preserve"> </v>
      </c>
      <c r="N40" s="459"/>
      <c r="O40" s="4" t="str">
        <f>IF([1]Aug08!$G$63="SAP",[1]Aug08!$H$63," ")</f>
        <v xml:space="preserve"> </v>
      </c>
      <c r="P40" s="463"/>
      <c r="Q40" s="1" t="str">
        <f>IF([1]Aug08!$P$63=0," ",[1]Aug08!$P$63)</f>
        <v xml:space="preserve"> </v>
      </c>
      <c r="R40" s="463"/>
      <c r="S40" s="1" t="str">
        <f>IF([1]Aug08!$M$63&gt;0,[1]Aug08!$M$63," ")</f>
        <v xml:space="preserve"> </v>
      </c>
      <c r="T40" s="1" t="str">
        <f>IF(S40=" "," ",IF([1]Employee!$O$206="W1"," ",IF([1]Employee!$O$206="M1"," ",IF([1]Aug08!$V$63&gt;0,[1]Aug08!$V$63," "))))</f>
        <v xml:space="preserve"> </v>
      </c>
      <c r="U40" s="459" t="str">
        <f>IF(T40=" "," ",IF([1]Employee!$O$206="W1",[1]Aug08!$AK$63,[1]Aug08!$AE$63))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",IF([1]Employee!$O$206="W1"," ",[1]Aug08!$W$63-[1]Aug08!$W$48))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",IF([1]Aug08!$C$63=" "," ",[1]Aug08!$C$63))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IF([1]Employee!$D$210=" "," ",IF([1]Employee!$D$210="w"," ",IF([1]Aug08!$M$78=" "," ",IF([1]Aug08!$M$78&gt;(D8-0.01),D8," "))))</f>
        <v xml:space="preserve"> </v>
      </c>
      <c r="E41" s="62" t="str">
        <f>IF(D41=" "," ",IF([1]Aug08!$M$78&gt;=F8,E8,[1]Aug08!$M$78-D8))</f>
        <v xml:space="preserve"> </v>
      </c>
      <c r="F41" s="62" t="str">
        <f>IF(D41=" "," ",IF(E41&lt;E8," ",[1]Aug08!$M$78-F8))</f>
        <v xml:space="preserve"> </v>
      </c>
      <c r="G41" s="62" t="str">
        <f>IF(D41=" "," ",[1]Aug08!$O$78+[1]Aug08!$T$78)</f>
        <v xml:space="preserve"> </v>
      </c>
      <c r="H41" s="453" t="str">
        <f>IF(D41=" "," ",[1]Aug08!$O$78)</f>
        <v xml:space="preserve"> </v>
      </c>
      <c r="I41" s="453"/>
      <c r="J41" s="463"/>
      <c r="K41" s="62" t="str">
        <f>IF([1]Aug08!$G$78="SSP",[1]Aug08!$H$78," ")</f>
        <v xml:space="preserve"> </v>
      </c>
      <c r="L41" s="62" t="str">
        <f>IF([1]Aug08!$G$78="SMP",[1]Aug08!$H$78," ")</f>
        <v xml:space="preserve"> </v>
      </c>
      <c r="M41" s="453" t="str">
        <f>IF([1]Aug08!$G$78="SPP",[1]Aug08!$H$78," ")</f>
        <v xml:space="preserve"> </v>
      </c>
      <c r="N41" s="453"/>
      <c r="O41" s="62" t="str">
        <f>IF([1]Aug08!$G$78="SAP",[1]Aug08!$H$78," ")</f>
        <v xml:space="preserve"> </v>
      </c>
      <c r="P41" s="463"/>
      <c r="Q41" s="62" t="str">
        <f>IF([1]Aug08!$P$78=0," ",[1]Aug08!$P$78)</f>
        <v xml:space="preserve"> </v>
      </c>
      <c r="R41" s="463"/>
      <c r="S41" s="62" t="str">
        <f>IF([1]Aug08!$M$78&gt;0,[1]Aug08!$M$78," ")</f>
        <v xml:space="preserve"> </v>
      </c>
      <c r="T41" s="62" t="str">
        <f>IF(S41=" "," ",IF([1]Employee!$O$206="W1"," ",IF([1]Employee!$O$206="M1"," ",IF([1]Aug08!$V$78&gt;0,[1]Aug08!$V$78," "))))</f>
        <v xml:space="preserve"> </v>
      </c>
      <c r="U41" s="453" t="str">
        <f>IF(T41=" "," ",IF([1]Employee!$O$206="M1",[1]Aug08!$AK$78,[1]Aug08!$AE$78))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",IF([1]Employee!$O$206="M1"," ",[1]Aug08!$W$78-[1]Jul08!$W$78))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",IF([1]Aug08!$C$78=" "," ",[1]Aug08!$C$78))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IF([1]Employee!$D$210=" "," ",IF([1]Employee!$D$210="m"," ",IF([1]Sep08!$M$18=" "," ",IF([1]Sep08!$M$18&gt;(D7-0.01),D7," "))))</f>
        <v xml:space="preserve"> </v>
      </c>
      <c r="E42" s="1" t="str">
        <f>IF(D42=" "," ",IF([1]Sep08!$M$18&gt;=F7,E7,[1]Sep08!$M$18-D7))</f>
        <v xml:space="preserve"> </v>
      </c>
      <c r="F42" s="1" t="str">
        <f>IF(D42=" "," ",IF(E42&lt;E7," ",[1]Sep08!$M$18-F7))</f>
        <v xml:space="preserve"> </v>
      </c>
      <c r="G42" s="1" t="str">
        <f>IF(D42=" "," ",[1]Sep08!$O$18+[1]Sep08!$T$18)</f>
        <v xml:space="preserve"> </v>
      </c>
      <c r="H42" s="459" t="str">
        <f>IF(D42=" "," ",[1]Sep08!$O$18)</f>
        <v xml:space="preserve"> </v>
      </c>
      <c r="I42" s="459"/>
      <c r="J42" s="463"/>
      <c r="K42" s="1" t="str">
        <f>IF([1]Sep08!$G$18="SSP",[1]Sep08!$H$18," ")</f>
        <v xml:space="preserve"> </v>
      </c>
      <c r="L42" s="1" t="str">
        <f>IF([1]Sep08!$G$18="SMP",[1]Sep08!$H$18," ")</f>
        <v xml:space="preserve"> </v>
      </c>
      <c r="M42" s="710" t="str">
        <f>IF([1]Sep08!$G$18="SPP",[1]Sep08!$H$18," ")</f>
        <v xml:space="preserve"> </v>
      </c>
      <c r="N42" s="710"/>
      <c r="O42" s="1" t="str">
        <f>IF([1]Sep08!$G$18="SAP",[1]Sep08!$H$18," ")</f>
        <v xml:space="preserve"> </v>
      </c>
      <c r="P42" s="463"/>
      <c r="Q42" s="1" t="str">
        <f>IF([1]Sep08!$P$18=0," ",[1]Sep08!$P$18)</f>
        <v xml:space="preserve"> </v>
      </c>
      <c r="R42" s="463"/>
      <c r="S42" s="1" t="str">
        <f>IF([1]Sep08!$M$18&gt;0,[1]Sep08!$M$18," ")</f>
        <v xml:space="preserve"> </v>
      </c>
      <c r="T42" s="1" t="str">
        <f>IF(S42=" "," ",IF([1]Employee!$O$206="W1"," ",IF([1]Employee!$O$206="M1"," ",IF([1]Sep08!$V$18&gt;0,[1]Sep08!$V$18," "))))</f>
        <v xml:space="preserve"> </v>
      </c>
      <c r="U42" s="459" t="str">
        <f>IF(T42=" "," ",IF([1]Employee!$O$206="W1",[1]Sep08!$AK$18,[1]Sep08!$AE$18))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",IF([1]Employee!$O$206="W1"," ",[1]Sep08!$W$18-[1]Aug08!$W$63))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",IF([1]Sep08!$C$18=" "," ",[1]Sep08!$C$18))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IF([1]Employee!$D$210=" "," ",IF([1]Employee!$D$210="m"," ",IF([1]Sep08!$M$33=" "," ",IF([1]Sep08!$M$33&gt;(D7-0.01),D7," "))))</f>
        <v xml:space="preserve"> </v>
      </c>
      <c r="E43" s="1" t="str">
        <f>IF(D43=" "," ",IF([1]Sep08!$M$33&gt;=F7,E7,[1]Sep08!$M$33-D7))</f>
        <v xml:space="preserve"> </v>
      </c>
      <c r="F43" s="1" t="str">
        <f>IF(D43=" "," ",IF(E43&lt;E7," ",[1]Sep08!$M$33-F7))</f>
        <v xml:space="preserve"> </v>
      </c>
      <c r="G43" s="1" t="str">
        <f>IF(D43=" "," ",[1]Sep08!$O$33+[1]Sep08!$T$33)</f>
        <v xml:space="preserve"> </v>
      </c>
      <c r="H43" s="454" t="str">
        <f>IF(D43=" "," ",[1]Sep08!$O$33)</f>
        <v xml:space="preserve"> </v>
      </c>
      <c r="I43" s="454"/>
      <c r="J43" s="463"/>
      <c r="K43" s="4" t="str">
        <f>IF([1]Sep08!$G$33="SSP",[1]Sep08!$H$33," ")</f>
        <v xml:space="preserve"> </v>
      </c>
      <c r="L43" s="4" t="str">
        <f>IF([1]Sep08!$G$33="SMP",[1]Sep08!$H$33," ")</f>
        <v xml:space="preserve"> </v>
      </c>
      <c r="M43" s="459" t="str">
        <f>IF([1]Sep08!$G$33="SPP",[1]Sep08!$H$33," ")</f>
        <v xml:space="preserve"> </v>
      </c>
      <c r="N43" s="459"/>
      <c r="O43" s="4" t="str">
        <f>IF([1]Sep08!$G$33="SAP",[1]Sep08!$H$33," ")</f>
        <v xml:space="preserve"> </v>
      </c>
      <c r="P43" s="463"/>
      <c r="Q43" s="1" t="str">
        <f>IF([1]Sep08!$P$33=0," ",[1]Sep08!$P$33)</f>
        <v xml:space="preserve"> </v>
      </c>
      <c r="R43" s="463"/>
      <c r="S43" s="1" t="str">
        <f>IF([1]Sep08!$M$33&gt;0,[1]Sep08!$M$33," ")</f>
        <v xml:space="preserve"> </v>
      </c>
      <c r="T43" s="1" t="str">
        <f>IF(S43=" "," ",IF([1]Employee!$O$206="W1"," ",IF([1]Employee!$O$206="M1"," ",IF([1]Sep08!$V$33&gt;0,[1]Sep08!$V$33," "))))</f>
        <v xml:space="preserve"> </v>
      </c>
      <c r="U43" s="459" t="str">
        <f>IF(T43=" "," ",IF([1]Employee!$O$206="W1",[1]Sep08!$AK$33,[1]Sep08!$AE$33))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",IF([1]Employee!$O$206="W1"," ",[1]Sep08!$W$33-[1]Sep08!$W$18))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",IF([1]Sep08!$C$33=" "," ",[1]Sep08!$C$33))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IF([1]Employee!$D$210=" "," ",IF([1]Employee!$D$210="m"," ",IF([1]Sep08!$M$48=" "," ",IF([1]Sep08!$M$48&gt;(D7-0.01),D7," "))))</f>
        <v xml:space="preserve"> </v>
      </c>
      <c r="E44" s="1" t="str">
        <f>IF(D44=" "," ",IF([1]Sep08!$M$48&gt;=F7,E7,[1]Sep08!$M$48-D7))</f>
        <v xml:space="preserve"> </v>
      </c>
      <c r="F44" s="1" t="str">
        <f>IF(D44=" "," ",IF(E44&lt;E7," ",[1]Sep08!$M$48-F7))</f>
        <v xml:space="preserve"> </v>
      </c>
      <c r="G44" s="1" t="str">
        <f>IF(D44=" "," ",[1]Sep08!$O$48+[1]Sep08!$T$48)</f>
        <v xml:space="preserve"> </v>
      </c>
      <c r="H44" s="454" t="str">
        <f>IF(D44=" "," ",[1]Sep08!$O$48)</f>
        <v xml:space="preserve"> </v>
      </c>
      <c r="I44" s="454"/>
      <c r="J44" s="463"/>
      <c r="K44" s="4" t="str">
        <f>IF([1]Sep08!$G$48="SSP",[1]Sep08!$H$48," ")</f>
        <v xml:space="preserve"> </v>
      </c>
      <c r="L44" s="4" t="str">
        <f>IF([1]Sep08!$G$48="SMP",[1]Sep08!$H$48," ")</f>
        <v xml:space="preserve"> </v>
      </c>
      <c r="M44" s="459" t="str">
        <f>IF([1]Sep08!$G$48="SPP",[1]Sep08!$H$48," ")</f>
        <v xml:space="preserve"> </v>
      </c>
      <c r="N44" s="459"/>
      <c r="O44" s="4" t="str">
        <f>IF([1]Sep08!$G$48="SAP",[1]Sep08!$H$48," ")</f>
        <v xml:space="preserve"> </v>
      </c>
      <c r="P44" s="463"/>
      <c r="Q44" s="1" t="str">
        <f>IF([1]Sep08!$P$48=0," ",[1]Sep08!$P$48)</f>
        <v xml:space="preserve"> </v>
      </c>
      <c r="R44" s="463"/>
      <c r="S44" s="1" t="str">
        <f>IF([1]Sep08!$M$48&gt;0,[1]Sep08!$M$48," ")</f>
        <v xml:space="preserve"> </v>
      </c>
      <c r="T44" s="1" t="str">
        <f>IF(S44=" "," ",IF([1]Employee!$O$206="W1"," ",IF([1]Employee!$O$206="M1"," ",IF([1]Sep08!$V$48&gt;0,[1]Sep08!$V$48," "))))</f>
        <v xml:space="preserve"> </v>
      </c>
      <c r="U44" s="459" t="str">
        <f>IF(T44=" "," ",IF([1]Employee!$O$206="W1",[1]Sep08!$AK$48,[1]Sep08!$AE$48))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",IF([1]Employee!$O$206="W1"," ",[1]Sep08!$W$48-[1]Sep08!$W$33))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",IF([1]Sep08!$C$48=" "," ",[1]Sep08!$C$48))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IF([1]Employee!$D$210=" "," ",IF([1]Employee!$D$210="m"," ",IF([1]Sep08!$M$63=" "," ",IF([1]Sep08!$M$63&gt;(D7-0.01),D7," "))))</f>
        <v xml:space="preserve"> </v>
      </c>
      <c r="E45" s="1" t="str">
        <f>IF(D45=" "," ",IF([1]Sep08!$M$63&gt;=F7,E7,[1]Sep08!$M$63-D7))</f>
        <v xml:space="preserve"> </v>
      </c>
      <c r="F45" s="1" t="str">
        <f>IF(D45=" "," ",IF(E45&lt;E7," ",[1]Sep08!$M$63-F7))</f>
        <v xml:space="preserve"> </v>
      </c>
      <c r="G45" s="1" t="str">
        <f>IF(D45=" "," ",[1]Sep08!$O$63+[1]Sep08!$T$63)</f>
        <v xml:space="preserve"> </v>
      </c>
      <c r="H45" s="454" t="str">
        <f>IF(D45=" "," ",[1]Sep08!$O$63)</f>
        <v xml:space="preserve"> </v>
      </c>
      <c r="I45" s="454"/>
      <c r="J45" s="463"/>
      <c r="K45" s="4" t="str">
        <f>IF([1]Sep08!$G$63="SSP",[1]Sep08!$H$63," ")</f>
        <v xml:space="preserve"> </v>
      </c>
      <c r="L45" s="4" t="str">
        <f>IF([1]Sep08!$G$63="SMP",[1]Sep08!$H$63," ")</f>
        <v xml:space="preserve"> </v>
      </c>
      <c r="M45" s="459" t="str">
        <f>IF([1]Sep08!$G$63="SPP",[1]Sep08!$H$63," ")</f>
        <v xml:space="preserve"> </v>
      </c>
      <c r="N45" s="459"/>
      <c r="O45" s="4" t="str">
        <f>IF([1]Sep08!$G$63="SAP",[1]Sep08!$H$63," ")</f>
        <v xml:space="preserve"> </v>
      </c>
      <c r="P45" s="463"/>
      <c r="Q45" s="1" t="str">
        <f>IF([1]Sep08!$P$63=0," ",[1]Sep08!$P$63)</f>
        <v xml:space="preserve"> </v>
      </c>
      <c r="R45" s="463"/>
      <c r="S45" s="1" t="str">
        <f>IF([1]Sep08!$M$63&gt;0,[1]Sep08!$M$63," ")</f>
        <v xml:space="preserve"> </v>
      </c>
      <c r="T45" s="1" t="str">
        <f>IF(S45=" "," ",IF([1]Employee!$O$206="W1"," ",IF([1]Employee!$O$206="M1"," ",IF([1]Sep08!$V$63&gt;0,[1]Sep08!$V$63," "))))</f>
        <v xml:space="preserve"> </v>
      </c>
      <c r="U45" s="459" t="str">
        <f>IF(T45=" "," ",IF([1]Employee!$O$206="W1",[1]Sep08!$AK$63,[1]Sep08!$AE$63))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",IF([1]Employee!$O$206="W1"," ",[1]Sep08!$W$63-[1]Sep08!$W$48))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",IF([1]Sep08!$C$63=" "," ",[1]Sep08!$C$63))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IF([1]Employee!$D$210=" "," ",IF([1]Employee!$D$210="m"," ",IF([1]Sep08!$M$78=" "," ",IF([1]Sep08!$M$78&gt;(D7-0.01),D7," "))))</f>
        <v xml:space="preserve"> </v>
      </c>
      <c r="E46" s="1" t="str">
        <f>IF(D46=" "," ",IF([1]Sep08!$M$78&gt;=F7,E7,[1]Sep08!$M$78-D7))</f>
        <v xml:space="preserve"> </v>
      </c>
      <c r="F46" s="1" t="str">
        <f>IF(D46=" "," ",IF(E46&lt;E7," ",[1]Sep08!$M$78-F7))</f>
        <v xml:space="preserve"> </v>
      </c>
      <c r="G46" s="1" t="str">
        <f>IF(D46=" "," ",[1]Sep08!$O$78+[1]Sep08!$T$78)</f>
        <v xml:space="preserve"> </v>
      </c>
      <c r="H46" s="454" t="str">
        <f>IF(D46=" "," ",[1]Sep08!$O$78)</f>
        <v xml:space="preserve"> </v>
      </c>
      <c r="I46" s="454"/>
      <c r="J46" s="463"/>
      <c r="K46" s="4" t="str">
        <f>IF([1]Sep08!$G$78="SSP",[1]Sep08!$H$78," ")</f>
        <v xml:space="preserve"> </v>
      </c>
      <c r="L46" s="4" t="str">
        <f>IF([1]Sep08!$G$78="SMP",[1]Sep08!$H$78," ")</f>
        <v xml:space="preserve"> </v>
      </c>
      <c r="M46" s="459" t="str">
        <f>IF([1]Sep08!$G$78="SPP",[1]Sep08!$H$78," ")</f>
        <v xml:space="preserve"> </v>
      </c>
      <c r="N46" s="459"/>
      <c r="O46" s="4" t="str">
        <f>IF([1]Sep08!$G$78="SAP",[1]Sep08!$H$78," ")</f>
        <v xml:space="preserve"> </v>
      </c>
      <c r="P46" s="463"/>
      <c r="Q46" s="1" t="str">
        <f>IF([1]Sep08!$P$78=0," ",[1]Sep08!$P$78)</f>
        <v xml:space="preserve"> </v>
      </c>
      <c r="R46" s="463"/>
      <c r="S46" s="1" t="str">
        <f>IF([1]Sep08!$M$78&gt;0,[1]Sep08!$M$78," ")</f>
        <v xml:space="preserve"> </v>
      </c>
      <c r="T46" s="1" t="str">
        <f>IF(S46=" "," ",IF([1]Employee!$O$206="W1"," ",IF([1]Employee!$O$206="M1"," ",IF([1]Sep08!$V$78&gt;0,[1]Sep08!$V$78," "))))</f>
        <v xml:space="preserve"> </v>
      </c>
      <c r="U46" s="459" t="str">
        <f>IF(T46=" "," ",IF([1]Employee!$O$206="W1",[1]Sep08!$AK$78,[1]Sep08!$AE$78))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",IF([1]Employee!$O$206="W1"," ",[1]Sep08!$W$78-[1]Sep08!$W$63))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",IF([1]Sep08!$C$78=" "," ",[1]Sep08!$C$78))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IF([1]Employee!$D$210=" "," ",IF([1]Employee!$D$210="w"," ",IF([1]Sep08!$M$93=" "," ",IF([1]Sep08!$M$93&gt;(D8-0.01),D8," "))))</f>
        <v xml:space="preserve"> </v>
      </c>
      <c r="E47" s="62" t="str">
        <f>IF(D47=" "," ",IF([1]Sep08!$M$93&gt;=F8,E8,[1]Sep08!$M$93-D8))</f>
        <v xml:space="preserve"> </v>
      </c>
      <c r="F47" s="62" t="str">
        <f>IF(D47=" "," ",IF(E47&lt;E8," ",[1]Sep08!$M$93-F8))</f>
        <v xml:space="preserve"> </v>
      </c>
      <c r="G47" s="62" t="str">
        <f>IF(D47=" "," ",[1]Sep08!$O$93+[1]Sep08!$T$93)</f>
        <v xml:space="preserve"> </v>
      </c>
      <c r="H47" s="453" t="str">
        <f>IF(D47=" "," ",[1]Sep08!$O$93)</f>
        <v xml:space="preserve"> </v>
      </c>
      <c r="I47" s="453"/>
      <c r="J47" s="463"/>
      <c r="K47" s="62" t="str">
        <f>IF([1]Sep08!$G$93="SSP",[1]Sep08!$H$93," ")</f>
        <v xml:space="preserve"> </v>
      </c>
      <c r="L47" s="62" t="str">
        <f>IF([1]Sep08!$G$93="SMP",[1]Sep08!$H$93," ")</f>
        <v xml:space="preserve"> </v>
      </c>
      <c r="M47" s="453" t="str">
        <f>IF([1]Sep08!$G$93="SPP",[1]Sep08!$H$93," ")</f>
        <v xml:space="preserve"> </v>
      </c>
      <c r="N47" s="453"/>
      <c r="O47" s="62" t="str">
        <f>IF([1]Sep08!$G$93="SAP",[1]Sep08!$H$93," ")</f>
        <v xml:space="preserve"> </v>
      </c>
      <c r="P47" s="463"/>
      <c r="Q47" s="62" t="str">
        <f>IF([1]Sep08!$P$93=0," ",[1]Sep08!$P$93)</f>
        <v xml:space="preserve"> </v>
      </c>
      <c r="R47" s="463"/>
      <c r="S47" s="62" t="str">
        <f>IF([1]Sep08!$M$93&gt;0,[1]Sep08!$M$93," ")</f>
        <v xml:space="preserve"> </v>
      </c>
      <c r="T47" s="62" t="str">
        <f>IF(S47=" "," ",IF([1]Employee!$O$206="W1"," ",IF([1]Employee!$O$206="M1"," ",IF([1]Sep08!$V$93&gt;0,[1]Sep08!$V$93," "))))</f>
        <v xml:space="preserve"> </v>
      </c>
      <c r="U47" s="453" t="str">
        <f>IF(T47=" "," ",IF([1]Employee!$O$206="M1",[1]Sep08!$AK$93,[1]Sep08!$AE$93))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",IF([1]Employee!$O$206="M1"," ",[1]Sep08!$W$93-[1]Aug08!$W$78))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",IF([1]Sep08!$C$93=" "," ",[1]Sep08!$C$93))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IF([1]Employee!$D$210=" "," ",IF([1]Employee!$D$210="m"," ",IF([1]Oct08!$M$18=" "," ",IF([1]Oct08!$M$18&gt;(D7-0.01),D7," "))))</f>
        <v xml:space="preserve"> </v>
      </c>
      <c r="E48" s="1" t="str">
        <f>IF(D48=" "," ",IF([1]Oct08!$M$18&gt;=F7,E7,[1]Oct08!$M$18-D7))</f>
        <v xml:space="preserve"> </v>
      </c>
      <c r="F48" s="1" t="str">
        <f>IF(D48=" "," ",IF(E48&lt;E7," ",[1]Oct08!$M$18-F7))</f>
        <v xml:space="preserve"> </v>
      </c>
      <c r="G48" s="1" t="str">
        <f>IF(D48=" "," ",[1]Oct08!$O$18+[1]Oct08!$T$18)</f>
        <v xml:space="preserve"> </v>
      </c>
      <c r="H48" s="482" t="str">
        <f>IF(D48=" "," ",[1]Oct08!$O$18)</f>
        <v xml:space="preserve"> </v>
      </c>
      <c r="I48" s="482"/>
      <c r="J48" s="463"/>
      <c r="K48" s="4" t="str">
        <f>IF([1]Oct08!$G$18="SSP",[1]Oct08!$H$18," ")</f>
        <v xml:space="preserve"> </v>
      </c>
      <c r="L48" s="4" t="str">
        <f>IF([1]Oct08!$G$18="SMP",[1]Oct08!$H$18," ")</f>
        <v xml:space="preserve"> </v>
      </c>
      <c r="M48" s="710" t="str">
        <f>IF([1]Oct08!$G$18="SPP",[1]Oct08!$H$18," ")</f>
        <v xml:space="preserve"> </v>
      </c>
      <c r="N48" s="710"/>
      <c r="O48" s="4" t="str">
        <f>IF([1]Oct08!$G$18="SAP",[1]Oct08!$H$18," ")</f>
        <v xml:space="preserve"> </v>
      </c>
      <c r="P48" s="463"/>
      <c r="Q48" s="1" t="str">
        <f>IF([1]Oct08!$P$18=0," ",[1]Oct08!$P$18)</f>
        <v xml:space="preserve"> </v>
      </c>
      <c r="R48" s="463"/>
      <c r="S48" s="1" t="str">
        <f>IF([1]Oct08!$M$18&gt;0,[1]Oct08!$M$18," ")</f>
        <v xml:space="preserve"> </v>
      </c>
      <c r="T48" s="1" t="str">
        <f>IF(S48=" "," ",IF([1]Employee!$O$206="W1"," ",IF([1]Employee!$O$206="M1"," ",IF([1]Oct08!$V$18&gt;0,[1]Oct08!$V$18," "))))</f>
        <v xml:space="preserve"> </v>
      </c>
      <c r="U48" s="482" t="str">
        <f>IF(T48=" "," ",IF([1]Employee!$O$206="W1",[1]Oct08!$AK$18,[1]Oct08!$AE$18))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",IF([1]Employee!$O$206="W1"," ",[1]Oct08!$W$18-[1]Sep08!$W$78))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",IF([1]Oct08!$C$18=" "," ",[1]Oct08!$C$18))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IF([1]Employee!$D$210=" "," ",IF([1]Employee!$D$210="m"," ",IF([1]Oct08!$M$33=" "," ",IF([1]Oct08!$M$33&gt;(D7-0.01),D7," "))))</f>
        <v xml:space="preserve"> </v>
      </c>
      <c r="E49" s="1" t="str">
        <f>IF(D49=" "," ",IF([1]Oct08!$M$33&gt;=F7,E7,[1]Oct08!$M$33-D7))</f>
        <v xml:space="preserve"> </v>
      </c>
      <c r="F49" s="1" t="str">
        <f>IF(D49=" "," ",IF(E49&lt;E7," ",[1]Oct08!$M$33-F7))</f>
        <v xml:space="preserve"> </v>
      </c>
      <c r="G49" s="1" t="str">
        <f>IF(D49=" "," ",[1]Oct08!$O$33+[1]Oct08!$T$33)</f>
        <v xml:space="preserve"> </v>
      </c>
      <c r="H49" s="454" t="str">
        <f>IF(D49=" "," ",[1]Oct08!$O$33)</f>
        <v xml:space="preserve"> </v>
      </c>
      <c r="I49" s="454"/>
      <c r="J49" s="463"/>
      <c r="K49" s="4" t="str">
        <f>IF([1]Oct08!$G$33="SSP",[1]Oct08!$H$33," ")</f>
        <v xml:space="preserve"> </v>
      </c>
      <c r="L49" s="4" t="str">
        <f>IF([1]Oct08!$G$33="SMP",[1]Oct08!$H$33," ")</f>
        <v xml:space="preserve"> </v>
      </c>
      <c r="M49" s="459" t="str">
        <f>IF([1]Oct08!$G$33="SPP",[1]Oct08!$H$33," ")</f>
        <v xml:space="preserve"> </v>
      </c>
      <c r="N49" s="459"/>
      <c r="O49" s="4" t="str">
        <f>IF([1]Oct08!$G$33="SAP",[1]Oct08!$H$33," ")</f>
        <v xml:space="preserve"> </v>
      </c>
      <c r="P49" s="463"/>
      <c r="Q49" s="1" t="str">
        <f>IF([1]Oct08!$P$33=0," ",[1]Oct08!$P$33)</f>
        <v xml:space="preserve"> </v>
      </c>
      <c r="R49" s="463"/>
      <c r="S49" s="1" t="str">
        <f>IF([1]Oct08!$M$33&gt;0,[1]Oct08!$M$33," ")</f>
        <v xml:space="preserve"> </v>
      </c>
      <c r="T49" s="1" t="str">
        <f>IF(S49=" "," ",IF([1]Employee!$O$206="W1"," ",IF([1]Employee!$O$206="M1"," ",IF([1]Oct08!$V$33&gt;0,[1]Oct08!$V$33," "))))</f>
        <v xml:space="preserve"> </v>
      </c>
      <c r="U49" s="459" t="str">
        <f>IF(T49=" "," ",IF([1]Employee!$O$206="W1",[1]Oct08!$AK$33,[1]Oct08!$AE$33))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",IF([1]Employee!$O$206="W1"," ",[1]Oct08!$W$33-[1]Oct08!$W$18))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",IF([1]Oct08!$C$33=" "," ",[1]Oct08!$C$33))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IF([1]Employee!$D$210=" "," ",IF([1]Employee!$D$210="m"," ",IF([1]Oct08!$M$48=" "," ",IF([1]Oct08!$M$48&gt;(D7-0.01),D7," "))))</f>
        <v xml:space="preserve"> </v>
      </c>
      <c r="E50" s="1" t="str">
        <f>IF(D50=" "," ",IF([1]Oct08!$M$48&gt;=F7,E7,[1]Oct08!$M$48-D7))</f>
        <v xml:space="preserve"> </v>
      </c>
      <c r="F50" s="1" t="str">
        <f>IF(D50=" "," ",IF(E50&lt;E7," ",[1]Oct08!$M$48-F7))</f>
        <v xml:space="preserve"> </v>
      </c>
      <c r="G50" s="1" t="str">
        <f>IF(D50=" "," ",[1]Oct08!$O$48+[1]Oct08!$T$48)</f>
        <v xml:space="preserve"> </v>
      </c>
      <c r="H50" s="454" t="str">
        <f>IF(D50=" "," ",[1]Oct08!$O$48)</f>
        <v xml:space="preserve"> </v>
      </c>
      <c r="I50" s="454"/>
      <c r="J50" s="463"/>
      <c r="K50" s="4" t="str">
        <f>IF([1]Oct08!$G$48="SSP",[1]Oct08!$H$48," ")</f>
        <v xml:space="preserve"> </v>
      </c>
      <c r="L50" s="4" t="str">
        <f>IF([1]Oct08!$G$48="SMP",[1]Oct08!$H$48," ")</f>
        <v xml:space="preserve"> </v>
      </c>
      <c r="M50" s="459" t="str">
        <f>IF([1]Oct08!$G$48="SPP",[1]Oct08!$H$48," ")</f>
        <v xml:space="preserve"> </v>
      </c>
      <c r="N50" s="459"/>
      <c r="O50" s="4" t="str">
        <f>IF([1]Oct08!$G$48="SAP",[1]Oct08!$H$48," ")</f>
        <v xml:space="preserve"> </v>
      </c>
      <c r="P50" s="463"/>
      <c r="Q50" s="1" t="str">
        <f>IF([1]Oct08!$P$48=0," ",[1]Oct08!$P$48)</f>
        <v xml:space="preserve"> </v>
      </c>
      <c r="R50" s="463"/>
      <c r="S50" s="1" t="str">
        <f>IF([1]Oct08!$M$48&gt;0,[1]Oct08!$M$48," ")</f>
        <v xml:space="preserve"> </v>
      </c>
      <c r="T50" s="1" t="str">
        <f>IF(S50=" "," ",IF([1]Employee!$O$206="W1"," ",IF([1]Employee!$O$206="M1"," ",IF([1]Oct08!$V$48&gt;0,[1]Oct08!$V$48," "))))</f>
        <v xml:space="preserve"> </v>
      </c>
      <c r="U50" s="459" t="str">
        <f>IF(T50=" "," ",IF([1]Employee!$O$206="W1",[1]Oct08!$AK$48,[1]Oct08!$AE$48))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",IF([1]Employee!$O$206="W1"," ",[1]Oct08!$W$48-[1]Oct08!$W$33))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",IF([1]Oct08!$C$48=" "," ",[1]Oct08!$C$48))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IF([1]Employee!$D$210=" "," ",IF([1]Employee!$D$210="m"," ",IF([1]Oct08!$M$63=" "," ",IF([1]Oct08!$M$63&gt;(D7-0.01),D7," "))))</f>
        <v xml:space="preserve"> </v>
      </c>
      <c r="E51" s="1" t="str">
        <f>IF(D51=" "," ",IF([1]Oct08!$M$63&gt;=F7,E7,[1]Oct08!$M$63-D7))</f>
        <v xml:space="preserve"> </v>
      </c>
      <c r="F51" s="1" t="str">
        <f>IF(D51=" "," ",IF(E51&lt;E7," ",[1]Oct08!$M$63-F7))</f>
        <v xml:space="preserve"> </v>
      </c>
      <c r="G51" s="1" t="str">
        <f>IF(D51=" "," ",[1]Oct08!$O$63+[1]Oct08!$T$63)</f>
        <v xml:space="preserve"> </v>
      </c>
      <c r="H51" s="454" t="str">
        <f>IF(D51=" "," ",[1]Oct08!$O$63)</f>
        <v xml:space="preserve"> </v>
      </c>
      <c r="I51" s="454"/>
      <c r="J51" s="463"/>
      <c r="K51" s="4" t="str">
        <f>IF([1]Oct08!$G$63="SSP",[1]Oct08!$H$63," ")</f>
        <v xml:space="preserve"> </v>
      </c>
      <c r="L51" s="4" t="str">
        <f>IF([1]Oct08!$G$63="SMP",[1]Oct08!$H$63," ")</f>
        <v xml:space="preserve"> </v>
      </c>
      <c r="M51" s="459" t="str">
        <f>IF([1]Oct08!$G$63="SPP",[1]Oct08!$H$63," ")</f>
        <v xml:space="preserve"> </v>
      </c>
      <c r="N51" s="459"/>
      <c r="O51" s="4" t="str">
        <f>IF([1]Oct08!$G$63="SAP",[1]Oct08!$H$63," ")</f>
        <v xml:space="preserve"> </v>
      </c>
      <c r="P51" s="463"/>
      <c r="Q51" s="1" t="str">
        <f>IF([1]Oct08!$P$63=0," ",[1]Oct08!$P$63)</f>
        <v xml:space="preserve"> </v>
      </c>
      <c r="R51" s="463"/>
      <c r="S51" s="1" t="str">
        <f>IF([1]Oct08!$M$63&gt;0,[1]Oct08!$M$63," ")</f>
        <v xml:space="preserve"> </v>
      </c>
      <c r="T51" s="1" t="str">
        <f>IF(S51=" "," ",IF([1]Employee!$O$206="W1"," ",IF([1]Employee!$O$206="M1"," ",IF([1]Oct08!$V$63&gt;0,[1]Oct08!$V$63," "))))</f>
        <v xml:space="preserve"> </v>
      </c>
      <c r="U51" s="459" t="str">
        <f>IF(T51=" "," ",IF([1]Employee!$O$206="W1",[1]Oct08!$AK$63,[1]Oct08!$AE$63))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",IF([1]Employee!$O$206="W1"," ",[1]Oct08!$W$63-[1]Oct08!$W$48))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",IF([1]Oct08!$C$63=" "," ",[1]Oct08!$C$63))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IF([1]Employee!$D$210=" "," ",IF([1]Employee!$D$210="w"," ",IF([1]Oct08!$M$78=" "," ",IF([1]Oct08!$M$78&gt;(D8-0.01),D8," "))))</f>
        <v xml:space="preserve"> </v>
      </c>
      <c r="E52" s="62" t="str">
        <f>IF(D52=" "," ",IF([1]Oct08!$M$78&gt;=F8,E8,[1]Oct08!$M$78-D8))</f>
        <v xml:space="preserve"> </v>
      </c>
      <c r="F52" s="62" t="str">
        <f>IF(D52=" "," ",IF(E52&lt;E8," ",[1]Oct08!$M$78-F8))</f>
        <v xml:space="preserve"> </v>
      </c>
      <c r="G52" s="62" t="str">
        <f>IF(D52=" "," ",[1]Oct08!$O$78+[1]Oct08!$T$78)</f>
        <v xml:space="preserve"> </v>
      </c>
      <c r="H52" s="453" t="str">
        <f>IF(D52=" "," ",[1]Oct08!$O$78)</f>
        <v xml:space="preserve"> </v>
      </c>
      <c r="I52" s="453"/>
      <c r="J52" s="463"/>
      <c r="K52" s="62" t="str">
        <f>IF([1]Oct08!$G$78="SSP",[1]Oct08!$H$78," ")</f>
        <v xml:space="preserve"> </v>
      </c>
      <c r="L52" s="62" t="str">
        <f>IF([1]Oct08!$G$78="SMP",[1]Oct08!$H$78," ")</f>
        <v xml:space="preserve"> </v>
      </c>
      <c r="M52" s="453" t="str">
        <f>IF([1]Oct08!$G$78="SPP",[1]Oct08!$H$78," ")</f>
        <v xml:space="preserve"> </v>
      </c>
      <c r="N52" s="453"/>
      <c r="O52" s="62" t="str">
        <f>IF([1]Oct08!$G$78="SAP",[1]Oct08!$H$78," ")</f>
        <v xml:space="preserve"> </v>
      </c>
      <c r="P52" s="463"/>
      <c r="Q52" s="62" t="str">
        <f>IF([1]Oct08!$P$78=0," ",[1]Oct08!$P$78)</f>
        <v xml:space="preserve"> </v>
      </c>
      <c r="R52" s="463"/>
      <c r="S52" s="62" t="str">
        <f>IF([1]Oct08!$M$78&gt;0,[1]Oct08!$M$78," ")</f>
        <v xml:space="preserve"> </v>
      </c>
      <c r="T52" s="62" t="str">
        <f>IF(S52=" "," ",IF([1]Employee!$O$206="W1"," ",IF([1]Employee!$O$206="M1"," ",IF([1]Oct08!$V$78&gt;0,[1]Oct08!$V$78," "))))</f>
        <v xml:space="preserve"> </v>
      </c>
      <c r="U52" s="453" t="str">
        <f>IF(T52=" "," ",IF([1]Employee!$O$206="M1",[1]Oct08!$AK$78,[1]Oct08!$AE$78))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",IF([1]Employee!$O$206="M1"," ",[1]Oct08!$W$78-[1]Sep08!$W$93))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",IF([1]Oct08!$C$78=" "," ",[1]Oct08!$C$78))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IF([1]Employee!$D$210=" "," ",IF([1]Employee!$D$210="m"," ",IF([1]Nov08!$M$18=" "," ",IF([1]Nov08!$M$18&gt;(D7-0.01),D7," "))))</f>
        <v xml:space="preserve"> </v>
      </c>
      <c r="E53" s="1" t="str">
        <f>IF(D53=" "," ",IF([1]Nov08!$M$18&gt;=F7,E7,[1]Nov08!$M$18-D7))</f>
        <v xml:space="preserve"> </v>
      </c>
      <c r="F53" s="1" t="str">
        <f>IF(D53=" "," ",IF(E53&lt;E7," ",[1]Nov08!$M$18-F7))</f>
        <v xml:space="preserve"> </v>
      </c>
      <c r="G53" s="1" t="str">
        <f>IF(D53=" "," ",[1]Nov08!$O$18+[1]Nov08!$T$18)</f>
        <v xml:space="preserve"> </v>
      </c>
      <c r="H53" s="459" t="str">
        <f>IF(D53=" "," ",[1]Nov08!$O$18)</f>
        <v xml:space="preserve"> </v>
      </c>
      <c r="I53" s="459"/>
      <c r="J53" s="463"/>
      <c r="K53" s="1" t="str">
        <f>IF([1]Nov08!$G$18="SSP",[1]Nov08!$H$18," ")</f>
        <v xml:space="preserve"> </v>
      </c>
      <c r="L53" s="1" t="str">
        <f>IF([1]Nov08!$G$18="SMP",[1]Nov08!$H$18," ")</f>
        <v xml:space="preserve"> </v>
      </c>
      <c r="M53" s="710" t="str">
        <f>IF([1]Nov08!$G$18="SPP",[1]Nov08!$H$18," ")</f>
        <v xml:space="preserve"> </v>
      </c>
      <c r="N53" s="710"/>
      <c r="O53" s="1" t="str">
        <f>IF([1]Nov08!$G$18="SAP",[1]Nov08!$H$18," ")</f>
        <v xml:space="preserve"> </v>
      </c>
      <c r="P53" s="463"/>
      <c r="Q53" s="1" t="str">
        <f>IF([1]Nov08!$P$18=0," ",[1]Nov08!$P$18)</f>
        <v xml:space="preserve"> </v>
      </c>
      <c r="R53" s="463"/>
      <c r="S53" s="1" t="str">
        <f>IF([1]Nov08!$M$18&gt;0,[1]Nov08!$M$18," ")</f>
        <v xml:space="preserve"> </v>
      </c>
      <c r="T53" s="1" t="str">
        <f>IF(S53=" "," ",IF([1]Employee!$O$206="W1"," ",IF([1]Employee!$O$206="M1"," ",IF([1]Nov08!$V$18&gt;0,[1]Nov08!$V$18," "))))</f>
        <v xml:space="preserve"> </v>
      </c>
      <c r="U53" s="459" t="str">
        <f>IF(T53=" "," ",IF([1]Employee!$O$206="W1",[1]Nov08!$AK$18,[1]Nov08!$AE$18))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",IF([1]Employee!$O$206="W1"," ",[1]Nov08!$W$18-[1]Oct08!$W$63))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",IF([1]Nov08!$C$18=" "," ",[1]Nov08!$C$18))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IF([1]Employee!$D$210=" "," ",IF([1]Employee!$D$210="m"," ",IF([1]Nov08!$M$33=" "," ",IF([1]Nov08!$M$33&gt;(D7-0.01),D7," "))))</f>
        <v xml:space="preserve"> </v>
      </c>
      <c r="E54" s="1" t="str">
        <f>IF(D54=" "," ",IF([1]Nov08!$M$33&gt;=F7,E7,[1]Nov08!$M$33-D7))</f>
        <v xml:space="preserve"> </v>
      </c>
      <c r="F54" s="1" t="str">
        <f>IF(D54=" "," ",IF(E54&lt;E7," ",[1]Nov08!$M$33-F7))</f>
        <v xml:space="preserve"> </v>
      </c>
      <c r="G54" s="1" t="str">
        <f>IF(D54=" "," ",[1]Nov08!$O$33+[1]Nov08!$T$33)</f>
        <v xml:space="preserve"> </v>
      </c>
      <c r="H54" s="454" t="str">
        <f>IF(D54=" "," ",[1]Nov08!$O$33)</f>
        <v xml:space="preserve"> </v>
      </c>
      <c r="I54" s="454"/>
      <c r="J54" s="463"/>
      <c r="K54" s="4" t="str">
        <f>IF([1]Nov08!$G$33="SSP",[1]Nov08!$H$33," ")</f>
        <v xml:space="preserve"> </v>
      </c>
      <c r="L54" s="4" t="str">
        <f>IF([1]Nov08!$G$33="SMP",[1]Nov08!$H$33," ")</f>
        <v xml:space="preserve"> </v>
      </c>
      <c r="M54" s="459" t="str">
        <f>IF([1]Nov08!$G$33="SPP",[1]Nov08!$H$33," ")</f>
        <v xml:space="preserve"> </v>
      </c>
      <c r="N54" s="459"/>
      <c r="O54" s="4" t="str">
        <f>IF([1]Nov08!$G$33="SAP",[1]Nov08!$H$33," ")</f>
        <v xml:space="preserve"> </v>
      </c>
      <c r="P54" s="463"/>
      <c r="Q54" s="1" t="str">
        <f>IF([1]Nov08!$P$33=0," ",[1]Nov08!$P$33)</f>
        <v xml:space="preserve"> </v>
      </c>
      <c r="R54" s="463"/>
      <c r="S54" s="1" t="str">
        <f>IF([1]Nov08!$M$33&gt;0,[1]Nov08!$M$33," ")</f>
        <v xml:space="preserve"> </v>
      </c>
      <c r="T54" s="1" t="str">
        <f>IF(S54=" "," ",IF([1]Employee!$O$206="W1"," ",IF([1]Employee!$O$206="M1"," ",IF([1]Nov08!$V$33&gt;0,[1]Nov08!$V$33," "))))</f>
        <v xml:space="preserve"> </v>
      </c>
      <c r="U54" s="459" t="str">
        <f>IF(T54=" "," ",IF([1]Employee!$O$206="W1",[1]Nov08!$AK$33,[1]Nov08!$AE$33))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",IF([1]Employee!$O$206="W1"," ",[1]Nov08!$W$33-[1]Nov08!$W$18))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",IF([1]Nov08!$C$33=" "," ",[1]Nov08!$C$33))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IF([1]Employee!$D$210=" "," ",IF([1]Employee!$D$210="m"," ",IF([1]Nov08!$M$48=" "," ",IF([1]Nov08!$M$48&gt;(D7-0.01),D7," "))))</f>
        <v xml:space="preserve"> </v>
      </c>
      <c r="E55" s="1" t="str">
        <f>IF(D55=" "," ",IF([1]Nov08!$M$48&gt;=F7,E7,[1]Nov08!$M$48-D7))</f>
        <v xml:space="preserve"> </v>
      </c>
      <c r="F55" s="1" t="str">
        <f>IF(D55=" "," ",IF(E55&lt;E7," ",[1]Nov08!$M$48-F7))</f>
        <v xml:space="preserve"> </v>
      </c>
      <c r="G55" s="1" t="str">
        <f>IF(D55=" "," ",[1]Nov08!$O$48+[1]Nov08!$T$48)</f>
        <v xml:space="preserve"> </v>
      </c>
      <c r="H55" s="454" t="str">
        <f>IF(D55=" "," ",[1]Nov08!$O$48)</f>
        <v xml:space="preserve"> </v>
      </c>
      <c r="I55" s="454"/>
      <c r="J55" s="463"/>
      <c r="K55" s="4" t="str">
        <f>IF([1]Nov08!$G$48="SSP",[1]Nov08!$H$48," ")</f>
        <v xml:space="preserve"> </v>
      </c>
      <c r="L55" s="4" t="str">
        <f>IF([1]Nov08!$G$48="SMP",[1]Nov08!$H$48," ")</f>
        <v xml:space="preserve"> </v>
      </c>
      <c r="M55" s="459" t="str">
        <f>IF([1]Nov08!$G$48="SPP",[1]Nov08!$H$48," ")</f>
        <v xml:space="preserve"> </v>
      </c>
      <c r="N55" s="459"/>
      <c r="O55" s="4" t="str">
        <f>IF([1]Nov08!$G$48="SAP",[1]Nov08!$H$48," ")</f>
        <v xml:space="preserve"> </v>
      </c>
      <c r="P55" s="463"/>
      <c r="Q55" s="1" t="str">
        <f>IF([1]Nov08!$P$48=0," ",[1]Nov08!$P$48)</f>
        <v xml:space="preserve"> </v>
      </c>
      <c r="R55" s="463"/>
      <c r="S55" s="1" t="str">
        <f>IF([1]Nov08!$M$48&gt;0,[1]Nov08!$M$48," ")</f>
        <v xml:space="preserve"> </v>
      </c>
      <c r="T55" s="1" t="str">
        <f>IF(S55=" "," ",IF([1]Employee!$O$206="W1"," ",IF([1]Employee!$O$206="M1"," ",IF([1]Nov08!$V$48&gt;0,[1]Nov08!$V$48," "))))</f>
        <v xml:space="preserve"> </v>
      </c>
      <c r="U55" s="459" t="str">
        <f>IF(T55=" "," ",IF([1]Employee!$O$206="W1",[1]Nov08!$AK$48,[1]Nov08!$AE$48))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",IF([1]Employee!$O$206="W1"," ",[1]Nov08!$W$48-[1]Nov08!$W$33))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",IF([1]Nov08!$C$48=" "," ",[1]Nov08!$C$48))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IF([1]Employee!$D$210=" "," ",IF([1]Employee!$D$210="m"," ",IF([1]Nov08!$M$63=" "," ",IF([1]Nov08!$M$63&gt;(D7-0.01),D7," "))))</f>
        <v xml:space="preserve"> </v>
      </c>
      <c r="E56" s="1" t="str">
        <f>IF(D56=" "," ",IF([1]Nov08!$M$63&gt;=F7,E7,[1]Nov08!$M$63-D7))</f>
        <v xml:space="preserve"> </v>
      </c>
      <c r="F56" s="1" t="str">
        <f>IF(D56=" "," ",IF(E56&lt;E7," ",[1]Nov08!$M$63-F7))</f>
        <v xml:space="preserve"> </v>
      </c>
      <c r="G56" s="1" t="str">
        <f>IF(D56=" "," ",[1]Nov08!$O$63+[1]Nov08!$T$63)</f>
        <v xml:space="preserve"> </v>
      </c>
      <c r="H56" s="454" t="str">
        <f>IF(D56=" "," ",[1]Nov08!$O$63)</f>
        <v xml:space="preserve"> </v>
      </c>
      <c r="I56" s="454"/>
      <c r="J56" s="463"/>
      <c r="K56" s="4" t="str">
        <f>IF([1]Nov08!$G$63="SSP",[1]Nov08!$H$63," ")</f>
        <v xml:space="preserve"> </v>
      </c>
      <c r="L56" s="4" t="str">
        <f>IF([1]Nov08!$G$63="SMP",[1]Nov08!$H$63," ")</f>
        <v xml:space="preserve"> </v>
      </c>
      <c r="M56" s="459" t="str">
        <f>IF([1]Nov08!$G$63="SPP",[1]Nov08!$H$63," ")</f>
        <v xml:space="preserve"> </v>
      </c>
      <c r="N56" s="459"/>
      <c r="O56" s="4" t="str">
        <f>IF([1]Nov08!$G$63="SAP",[1]Nov08!$H$63," ")</f>
        <v xml:space="preserve"> </v>
      </c>
      <c r="P56" s="463"/>
      <c r="Q56" s="1" t="str">
        <f>IF([1]Nov08!$P$63=0," ",[1]Nov08!$P$63)</f>
        <v xml:space="preserve"> </v>
      </c>
      <c r="R56" s="463"/>
      <c r="S56" s="1" t="str">
        <f>IF([1]Nov08!$M$63&gt;0,[1]Nov08!$M$63," ")</f>
        <v xml:space="preserve"> </v>
      </c>
      <c r="T56" s="1" t="str">
        <f>IF(S56=" "," ",IF([1]Employee!$O$206="W1"," ",IF([1]Employee!$O$206="M1"," ",IF([1]Nov08!$V$63&gt;0,[1]Nov08!$V$63," "))))</f>
        <v xml:space="preserve"> </v>
      </c>
      <c r="U56" s="459" t="str">
        <f>IF(T56=" "," ",IF([1]Employee!$O$206="W1",[1]Nov08!$AK$63,[1]Nov08!$AE$63))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",IF([1]Employee!$O$206="W1"," ",[1]Nov08!$W$63-[1]Nov08!$W$48))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",IF([1]Nov08!$C$63=" "," ",[1]Nov08!$C$63))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IF([1]Employee!$D$210=" "," ",IF([1]Employee!$D$210="w"," ",IF([1]Nov08!$M$78=" "," ",IF([1]Nov08!$M$78&gt;(D8-0.01),D8," "))))</f>
        <v xml:space="preserve"> </v>
      </c>
      <c r="E57" s="62" t="str">
        <f>IF(D57=" "," ",IF([1]Nov08!$M$78&gt;=F8,E8,[1]Nov08!$M$78-D8))</f>
        <v xml:space="preserve"> </v>
      </c>
      <c r="F57" s="62" t="str">
        <f>IF(D57=" "," ",IF(E57&lt;E8," ",[1]Nov08!$M$78-F8))</f>
        <v xml:space="preserve"> </v>
      </c>
      <c r="G57" s="62" t="str">
        <f>IF(D57=" "," ",[1]Nov08!$O$78+[1]Nov08!$T$78)</f>
        <v xml:space="preserve"> </v>
      </c>
      <c r="H57" s="453" t="str">
        <f>IF(D57=" "," ",[1]Nov08!$O$78)</f>
        <v xml:space="preserve"> </v>
      </c>
      <c r="I57" s="453"/>
      <c r="J57" s="463"/>
      <c r="K57" s="62" t="str">
        <f>IF([1]Nov08!$G$78="SSP",[1]Nov08!$H$78," ")</f>
        <v xml:space="preserve"> </v>
      </c>
      <c r="L57" s="62" t="str">
        <f>IF([1]Nov08!$G$78="SMP",[1]Nov08!$H$78," ")</f>
        <v xml:space="preserve"> </v>
      </c>
      <c r="M57" s="453" t="str">
        <f>IF([1]Nov08!$G$78="SPP",[1]Nov08!$H$78," ")</f>
        <v xml:space="preserve"> </v>
      </c>
      <c r="N57" s="453"/>
      <c r="O57" s="62" t="str">
        <f>IF([1]Nov08!$G$78="SAP",[1]Nov08!$H$78," ")</f>
        <v xml:space="preserve"> </v>
      </c>
      <c r="P57" s="463"/>
      <c r="Q57" s="62" t="str">
        <f>IF([1]Nov08!$P$78=0," ",[1]Nov08!$P$78)</f>
        <v xml:space="preserve"> </v>
      </c>
      <c r="R57" s="463"/>
      <c r="S57" s="62" t="str">
        <f>IF([1]Nov08!$M$78&gt;0,[1]Nov08!$M$78," ")</f>
        <v xml:space="preserve"> </v>
      </c>
      <c r="T57" s="62" t="str">
        <f>IF(S57=" "," ",IF([1]Employee!$O$206="W1"," ",IF([1]Employee!$O$206="M1"," ",IF([1]Nov08!$V$78&gt;0,[1]Nov08!$V$78," "))))</f>
        <v xml:space="preserve"> </v>
      </c>
      <c r="U57" s="453" t="str">
        <f>IF(T57=" "," ",IF([1]Employee!$O$206="M1",[1]Nov08!$AK$78,[1]Nov08!$AE$78))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",IF([1]Employee!$O$206="M1"," ",[1]Nov08!$W$78-[1]Oct08!$W$78))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",IF([1]Nov08!$C$78=" "," ",[1]Nov08!$C$78))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1" t="str">
        <f>IF([1]Employee!$D$210=" "," ",IF([1]Employee!$D$210="m"," ",IF([1]Dec08!$M$18=" "," ",IF([1]Dec08!$M$18&gt;(D7-0.01),D7," "))))</f>
        <v xml:space="preserve"> </v>
      </c>
      <c r="E58" s="1" t="str">
        <f>IF(D58=" "," ",IF([1]Dec08!$M$18&gt;=F7,E7,[1]Dec08!$M$18-D7))</f>
        <v xml:space="preserve"> </v>
      </c>
      <c r="F58" s="1" t="str">
        <f>IF(D58=" "," ",IF(E58&lt;E7," ",[1]Dec08!$M$18-F7))</f>
        <v xml:space="preserve"> </v>
      </c>
      <c r="G58" s="1" t="str">
        <f>IF(D58=" "," ",[1]Dec08!$O$18+[1]Dec08!$T$18)</f>
        <v xml:space="preserve"> </v>
      </c>
      <c r="H58" s="459" t="str">
        <f>IF(D58=" "," ",[1]Dec08!$O$18)</f>
        <v xml:space="preserve"> </v>
      </c>
      <c r="I58" s="459"/>
      <c r="J58" s="463"/>
      <c r="K58" s="1" t="str">
        <f>IF([1]Dec08!$G$18="SSP",[1]Dec08!$H$18," ")</f>
        <v xml:space="preserve"> </v>
      </c>
      <c r="L58" s="1" t="str">
        <f>IF([1]Dec08!$G$18="SMP",[1]Dec08!$H$18," ")</f>
        <v xml:space="preserve"> </v>
      </c>
      <c r="M58" s="710" t="str">
        <f>IF([1]Dec08!$G$18="SPP",[1]Dec08!$H$18," ")</f>
        <v xml:space="preserve"> </v>
      </c>
      <c r="N58" s="710"/>
      <c r="O58" s="1" t="str">
        <f>IF([1]Dec08!$G$18="SAP",[1]Dec08!$H$18," ")</f>
        <v xml:space="preserve"> </v>
      </c>
      <c r="P58" s="463"/>
      <c r="Q58" s="1" t="str">
        <f>IF([1]Dec08!$P$18=0," ",[1]Dec08!$P$18)</f>
        <v xml:space="preserve"> </v>
      </c>
      <c r="R58" s="463"/>
      <c r="S58" s="1" t="str">
        <f>IF([1]Dec08!$M$18&gt;0,[1]Dec08!$M$18," ")</f>
        <v xml:space="preserve"> </v>
      </c>
      <c r="T58" s="1" t="str">
        <f>IF(S58=" "," ",IF([1]Employee!$O$206="W1"," ",IF([1]Employee!$O$206="M1"," ",IF([1]Dec08!$V$18&gt;0,[1]Dec08!$V$18," "))))</f>
        <v xml:space="preserve"> </v>
      </c>
      <c r="U58" s="459" t="str">
        <f>IF(T58=" "," ",IF([1]Employee!$O$206="W1",[1]Dec08!$AK$18,[1]Dec08!$AE$18))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",IF([1]Employee!$O$206="W1"," ",[1]Dec08!$W$18-[1]Nov08!$W$63))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",IF([1]Dec08!$C$18=" "," ",[1]Dec08!$C$18))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IF([1]Employee!$D$210=" "," ",IF([1]Employee!$D$210="m"," ",IF([1]Dec08!$M$33=" "," ",IF([1]Dec08!$M$33&gt;(D7-0.01),D7," "))))</f>
        <v xml:space="preserve"> </v>
      </c>
      <c r="E59" s="1" t="str">
        <f>IF(D59=" "," ",IF([1]Dec08!$M$33&gt;=F7,E7,[1]Dec08!$M$33-D7))</f>
        <v xml:space="preserve"> </v>
      </c>
      <c r="F59" s="1" t="str">
        <f>IF(D59=" "," ",IF(E59&lt;E7," ",[1]Dec08!$M$33-F7))</f>
        <v xml:space="preserve"> </v>
      </c>
      <c r="G59" s="1" t="str">
        <f>IF(D59=" "," ",[1]Dec08!$O$33+[1]Dec08!$T$33)</f>
        <v xml:space="preserve"> </v>
      </c>
      <c r="H59" s="454" t="str">
        <f>IF(D59=" "," ",[1]Dec08!$O$33)</f>
        <v xml:space="preserve"> </v>
      </c>
      <c r="I59" s="454"/>
      <c r="J59" s="463"/>
      <c r="K59" s="4" t="str">
        <f>IF([1]Dec08!$G$33="SSP",[1]Dec08!$H$33," ")</f>
        <v xml:space="preserve"> </v>
      </c>
      <c r="L59" s="4" t="str">
        <f>IF([1]Dec08!$G$33="SMP",[1]Dec08!$H$33," ")</f>
        <v xml:space="preserve"> </v>
      </c>
      <c r="M59" s="459" t="str">
        <f>IF([1]Dec08!$G$33="SPP",[1]Dec08!$H$33," ")</f>
        <v xml:space="preserve"> </v>
      </c>
      <c r="N59" s="459"/>
      <c r="O59" s="4" t="str">
        <f>IF([1]Dec08!$G$33="SAP",[1]Dec08!$H$33," ")</f>
        <v xml:space="preserve"> </v>
      </c>
      <c r="P59" s="463"/>
      <c r="Q59" s="1" t="str">
        <f>IF([1]Dec08!$P$33=0," ",[1]Dec08!$P$33)</f>
        <v xml:space="preserve"> </v>
      </c>
      <c r="R59" s="463"/>
      <c r="S59" s="1" t="str">
        <f>IF([1]Dec08!$M$33&gt;0,[1]Dec08!$M$33," ")</f>
        <v xml:space="preserve"> </v>
      </c>
      <c r="T59" s="1" t="str">
        <f>IF(S59=" "," ",IF([1]Employee!$O$206="W1"," ",IF([1]Employee!$O$206="M1"," ",IF([1]Dec08!$V$33&gt;0,[1]Dec08!$V$33," "))))</f>
        <v xml:space="preserve"> </v>
      </c>
      <c r="U59" s="459" t="str">
        <f>IF(T59=" "," ",IF([1]Employee!$O$206="W1",[1]Dec08!$AK$33,[1]Dec08!$AE$33))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",IF([1]Employee!$O$206="W1"," ",[1]Dec08!$W$33-[1]Dec08!$W$18))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",IF([1]Dec08!$C$33=" "," ",[1]Dec08!$C$33))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IF([1]Employee!$D$210=" "," ",IF([1]Employee!$D$210="m"," ",IF([1]Dec08!$M$48=" "," ",IF([1]Dec08!$M$48&gt;(D7-0.01),D7," "))))</f>
        <v xml:space="preserve"> </v>
      </c>
      <c r="E60" s="1" t="str">
        <f>IF(D60=" "," ",IF([1]Dec08!$M$48&gt;=F7,E7,[1]Dec08!$M$48-D7))</f>
        <v xml:space="preserve"> </v>
      </c>
      <c r="F60" s="1" t="str">
        <f>IF(D60=" "," ",IF(E60&lt;E7," ",[1]Dec08!$M$48-F7))</f>
        <v xml:space="preserve"> </v>
      </c>
      <c r="G60" s="1" t="str">
        <f>IF(D60=" "," ",[1]Dec08!$O$48+[1]Dec08!$T$48)</f>
        <v xml:space="preserve"> </v>
      </c>
      <c r="H60" s="454" t="str">
        <f>IF(D60=" "," ",[1]Dec08!$O$48)</f>
        <v xml:space="preserve"> </v>
      </c>
      <c r="I60" s="454"/>
      <c r="J60" s="463"/>
      <c r="K60" s="4" t="str">
        <f>IF([1]Dec08!$G$48="SSP",[1]Dec08!$H$48," ")</f>
        <v xml:space="preserve"> </v>
      </c>
      <c r="L60" s="4" t="str">
        <f>IF([1]Dec08!$G$48="SMP",[1]Dec08!$H$48," ")</f>
        <v xml:space="preserve"> </v>
      </c>
      <c r="M60" s="459" t="str">
        <f>IF([1]Dec08!$G$48="SPP",[1]Dec08!$H$48," ")</f>
        <v xml:space="preserve"> </v>
      </c>
      <c r="N60" s="459"/>
      <c r="O60" s="4" t="str">
        <f>IF([1]Dec08!$G$48="SAP",[1]Dec08!$H$48," ")</f>
        <v xml:space="preserve"> </v>
      </c>
      <c r="P60" s="463"/>
      <c r="Q60" s="1" t="str">
        <f>IF([1]Dec08!$P$48=0," ",[1]Dec08!$P$48)</f>
        <v xml:space="preserve"> </v>
      </c>
      <c r="R60" s="463"/>
      <c r="S60" s="1" t="str">
        <f>IF([1]Dec08!$M$48&gt;0,[1]Dec08!$M$48," ")</f>
        <v xml:space="preserve"> </v>
      </c>
      <c r="T60" s="1" t="str">
        <f>IF(S60=" "," ",IF([1]Employee!$O$206="W1"," ",IF([1]Employee!$O$206="M1"," ",IF([1]Dec08!$V$48&gt;0,[1]Dec08!$V$48," "))))</f>
        <v xml:space="preserve"> </v>
      </c>
      <c r="U60" s="459" t="str">
        <f>IF(T60=" "," ",IF([1]Employee!$O$206="W1",[1]Dec08!$AK$48,[1]Dec08!$AE$48))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",IF([1]Employee!$O$206="W1"," ",[1]Dec08!$W$48-[1]Dec08!$W$33))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",IF([1]Dec08!$C$48=" "," ",[1]Dec08!$C$48))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IF([1]Employee!$D$210=" "," ",IF([1]Employee!$D$210="m"," ",IF([1]Dec08!$M$63=" "," ",IF([1]Dec08!$M$63&gt;(D7-0.01),D7," "))))</f>
        <v xml:space="preserve"> </v>
      </c>
      <c r="E61" s="1" t="str">
        <f>IF(D61=" "," ",IF([1]Dec08!$M$63&gt;=F7,E7,[1]Dec08!$M$63-D7))</f>
        <v xml:space="preserve"> </v>
      </c>
      <c r="F61" s="1" t="str">
        <f>IF(D61=" "," ",IF(E61&lt;E7," ",[1]Dec08!$M$63-F7))</f>
        <v xml:space="preserve"> </v>
      </c>
      <c r="G61" s="1" t="str">
        <f>IF(D61=" "," ",[1]Dec08!$O$63+[1]Dec08!$T$63)</f>
        <v xml:space="preserve"> </v>
      </c>
      <c r="H61" s="454" t="str">
        <f>IF(D61=" "," ",[1]Dec08!$O$63)</f>
        <v xml:space="preserve"> </v>
      </c>
      <c r="I61" s="454"/>
      <c r="J61" s="463"/>
      <c r="K61" s="4" t="str">
        <f>IF([1]Dec08!$G$63="SSP",[1]Dec08!$H$63," ")</f>
        <v xml:space="preserve"> </v>
      </c>
      <c r="L61" s="4" t="str">
        <f>IF([1]Dec08!$G$63="SMP",[1]Dec08!$H$63," ")</f>
        <v xml:space="preserve"> </v>
      </c>
      <c r="M61" s="459" t="str">
        <f>IF([1]Dec08!$G$63="SPP",[1]Dec08!$H$63," ")</f>
        <v xml:space="preserve"> </v>
      </c>
      <c r="N61" s="459"/>
      <c r="O61" s="4" t="str">
        <f>IF([1]Dec08!$G$63="SAP",[1]Dec08!$H$63," ")</f>
        <v xml:space="preserve"> </v>
      </c>
      <c r="P61" s="463"/>
      <c r="Q61" s="1" t="str">
        <f>IF([1]Dec08!$P$63=0," ",[1]Dec08!$P$63)</f>
        <v xml:space="preserve"> </v>
      </c>
      <c r="R61" s="463"/>
      <c r="S61" s="1" t="str">
        <f>IF([1]Dec08!$M$63&gt;0,[1]Dec08!$M$63," ")</f>
        <v xml:space="preserve"> </v>
      </c>
      <c r="T61" s="1" t="str">
        <f>IF(S61=" "," ",IF([1]Employee!$O$206="W1"," ",IF([1]Employee!$O$206="M1"," ",IF([1]Dec08!$V$63&gt;0,[1]Dec08!$V$63," "))))</f>
        <v xml:space="preserve"> </v>
      </c>
      <c r="U61" s="459" t="str">
        <f>IF(T61=" "," ",IF([1]Employee!$O$206="W1",[1]Dec08!$AK$63,[1]Dec08!$AE$63))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",IF([1]Employee!$O$206="W1"," ",[1]Dec08!$W$63-[1]Dec08!$W$48))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",IF([1]Dec08!$C$63=" "," ",[1]Dec08!$C$63))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IF([1]Employee!$D$210=" "," ",IF([1]Employee!$D$210="m"," ",IF([1]Dec08!$M$78=" "," ",IF([1]Dec08!$M$78&gt;(D7-0.01),D7," "))))</f>
        <v xml:space="preserve"> </v>
      </c>
      <c r="E62" s="1" t="str">
        <f>IF(D62=" "," ",IF([1]Dec08!$M$78&gt;=F7,E7,[1]Dec08!$M$78-D7))</f>
        <v xml:space="preserve"> </v>
      </c>
      <c r="F62" s="1" t="str">
        <f>IF(D62=" "," ",IF(E62&lt;E7," ",[1]Dec08!$M$78-F7))</f>
        <v xml:space="preserve"> </v>
      </c>
      <c r="G62" s="1" t="str">
        <f>IF(D62=" "," ",[1]Dec08!$O$78+[1]Dec08!$T$78)</f>
        <v xml:space="preserve"> </v>
      </c>
      <c r="H62" s="454" t="str">
        <f>IF(D62=" "," ",[1]Dec08!$O$78)</f>
        <v xml:space="preserve"> </v>
      </c>
      <c r="I62" s="454"/>
      <c r="J62" s="463"/>
      <c r="K62" s="4" t="str">
        <f>IF([1]Dec08!$G$78="SSP",[1]Dec08!$H$78," ")</f>
        <v xml:space="preserve"> </v>
      </c>
      <c r="L62" s="4" t="str">
        <f>IF([1]Dec08!$G$78="SMP",[1]Dec08!$H$78," ")</f>
        <v xml:space="preserve"> </v>
      </c>
      <c r="M62" s="459" t="str">
        <f>IF([1]Dec08!$G$78="SPP",[1]Dec08!$H$78," ")</f>
        <v xml:space="preserve"> </v>
      </c>
      <c r="N62" s="459"/>
      <c r="O62" s="4" t="str">
        <f>IF([1]Dec08!$G$78="SAP",[1]Dec08!$H$78," ")</f>
        <v xml:space="preserve"> </v>
      </c>
      <c r="P62" s="463"/>
      <c r="Q62" s="1" t="str">
        <f>IF([1]Dec08!$P$78=0," ",[1]Dec08!$P$78)</f>
        <v xml:space="preserve"> </v>
      </c>
      <c r="R62" s="463"/>
      <c r="S62" s="1" t="str">
        <f>IF([1]Dec08!$M$78&gt;0,[1]Dec08!$M$78," ")</f>
        <v xml:space="preserve"> </v>
      </c>
      <c r="T62" s="1" t="str">
        <f>IF(S62=" "," ",IF([1]Employee!$O$206="W1"," ",IF([1]Employee!$O$206="M1"," ",IF([1]Dec08!$V$78&gt;0,[1]Dec08!$V$78," "))))</f>
        <v xml:space="preserve"> </v>
      </c>
      <c r="U62" s="459" t="str">
        <f>IF(T62=" "," ",IF([1]Employee!$O$206="W1",[1]Dec08!$AK$78,[1]Dec08!$AE$78))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",IF([1]Employee!$O$206="W1"," ",[1]Dec08!$W$78-[1]Dec08!$W$63))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",IF([1]Dec08!$C$78=" "," ",[1]Dec08!$C$78))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IF([1]Employee!$D$210=" "," ",IF([1]Employee!$D$210="w"," ",IF([1]Dec08!$M$93=" "," ",IF([1]Dec08!$M$93&gt;(D8-0.01),D8," "))))</f>
        <v xml:space="preserve"> </v>
      </c>
      <c r="E63" s="62" t="str">
        <f>IF(D63=" "," ",IF([1]Dec08!$M$93&gt;=F8,E8,[1]Dec08!$M$93-D8))</f>
        <v xml:space="preserve"> </v>
      </c>
      <c r="F63" s="62" t="str">
        <f>IF(D63=" "," ",IF(E63&lt;E8," ",[1]Dec08!$M$93-F8))</f>
        <v xml:space="preserve"> </v>
      </c>
      <c r="G63" s="62" t="str">
        <f>IF(D63=" "," ",[1]Dec08!$O$93+[1]Dec08!$T$93)</f>
        <v xml:space="preserve"> </v>
      </c>
      <c r="H63" s="453" t="str">
        <f>IF(D63=" "," ",[1]Dec08!$O$93)</f>
        <v xml:space="preserve"> </v>
      </c>
      <c r="I63" s="453"/>
      <c r="J63" s="463"/>
      <c r="K63" s="62" t="str">
        <f>IF([1]Dec08!$G$93="SSP",[1]Dec08!$H$93," ")</f>
        <v xml:space="preserve"> </v>
      </c>
      <c r="L63" s="62" t="str">
        <f>IF([1]Dec08!$G$93="SMP",[1]Dec08!$H$93," ")</f>
        <v xml:space="preserve"> </v>
      </c>
      <c r="M63" s="453" t="str">
        <f>IF([1]Dec08!$G$93="SPP",[1]Dec08!$H$93," ")</f>
        <v xml:space="preserve"> </v>
      </c>
      <c r="N63" s="453"/>
      <c r="O63" s="62" t="str">
        <f>IF([1]Dec08!$G$93="SAP",[1]Dec08!$H$93," ")</f>
        <v xml:space="preserve"> </v>
      </c>
      <c r="P63" s="463"/>
      <c r="Q63" s="62" t="str">
        <f>IF([1]Dec08!$P$93=0," ",[1]Dec08!$P$93)</f>
        <v xml:space="preserve"> </v>
      </c>
      <c r="R63" s="463"/>
      <c r="S63" s="62" t="str">
        <f>IF([1]Dec08!$M$93&gt;0,[1]Dec08!$M$93," ")</f>
        <v xml:space="preserve"> </v>
      </c>
      <c r="T63" s="62" t="str">
        <f>IF(S63=" "," ",IF([1]Employee!$O$206="W1"," ",IF([1]Employee!$O$206="M1"," ",IF([1]Dec08!$V$93&gt;0,[1]Dec08!$V$93," "))))</f>
        <v xml:space="preserve"> </v>
      </c>
      <c r="U63" s="453" t="str">
        <f>IF(T63=" "," ",IF([1]Employee!$O$206="M1",[1]Dec08!$AK$93,[1]Dec08!$AE$93))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",IF([1]Employee!$O$206="M1"," ",[1]Dec08!$W$93-[1]Nov08!$W$78))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",IF([1]Dec08!$C$93=" "," ",[1]Dec08!$C$93))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IF([1]Employee!$D$210=" "," ",IF([1]Employee!$D$210="m"," ",IF([1]Jan09!$M$18=" "," ",IF([1]Jan09!$M$18&gt;(D7-0.01),D7," "))))</f>
        <v xml:space="preserve"> </v>
      </c>
      <c r="E64" s="1" t="str">
        <f>IF(D64=" "," ",IF([1]Jan09!$M$18&gt;=F7,E7,[1]Jan09!$M$18-D7))</f>
        <v xml:space="preserve"> </v>
      </c>
      <c r="F64" s="1" t="str">
        <f>IF(D64=" "," ",IF(E64&lt;E7," ",[1]Jan09!$M$18-F7))</f>
        <v xml:space="preserve"> </v>
      </c>
      <c r="G64" s="1" t="str">
        <f>IF(D64=" "," ",[1]Jan09!$O$18+[1]Jan09!$T$18)</f>
        <v xml:space="preserve"> </v>
      </c>
      <c r="H64" s="482" t="str">
        <f>IF(D64=" "," ",[1]Jan09!$O$18)</f>
        <v xml:space="preserve"> </v>
      </c>
      <c r="I64" s="482"/>
      <c r="J64" s="463"/>
      <c r="K64" s="4" t="str">
        <f>IF([1]Jan09!$G$18="SSP",[1]Jan09!$H$18," ")</f>
        <v xml:space="preserve"> </v>
      </c>
      <c r="L64" s="4" t="str">
        <f>IF([1]Jan09!$G$18="SMP",[1]Jan09!$H$18," ")</f>
        <v xml:space="preserve"> </v>
      </c>
      <c r="M64" s="710" t="str">
        <f>IF([1]Jan09!$G$18="SPP",[1]Jan09!$H$18," ")</f>
        <v xml:space="preserve"> </v>
      </c>
      <c r="N64" s="710"/>
      <c r="O64" s="4" t="str">
        <f>IF([1]Jan09!$G$18="SAP",[1]Jan09!$H$18," ")</f>
        <v xml:space="preserve"> </v>
      </c>
      <c r="P64" s="463"/>
      <c r="Q64" s="1" t="str">
        <f>IF([1]Jan09!$P$18=0," ",[1]Jan09!$P$18)</f>
        <v xml:space="preserve"> </v>
      </c>
      <c r="R64" s="463"/>
      <c r="S64" s="1" t="str">
        <f>IF([1]Jan09!$M$18&gt;0,[1]Jan09!$M$18," ")</f>
        <v xml:space="preserve"> </v>
      </c>
      <c r="T64" s="1" t="str">
        <f>IF(S64=" "," ",IF([1]Employee!$O$206="W1"," ",IF([1]Employee!$O$206="M1"," ",IF([1]Jan09!$V$18&gt;0,[1]Jan09!$V$18," "))))</f>
        <v xml:space="preserve"> </v>
      </c>
      <c r="U64" s="482" t="str">
        <f>IF(T64=" "," ",IF([1]Employee!$O$206="W1",[1]Jan09!$AK$18,[1]Jan09!$AE$18))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",IF([1]Employee!$O$206="W1"," ",[1]Jan09!$W$18-[1]Dec08!$W$78))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",IF([1]Jan09!$C$18=" "," ",[1]Jan09!$C$18))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IF([1]Employee!$D$210=" "," ",IF([1]Employee!$D$210="m"," ",IF([1]Jan09!$M$33=" "," ",IF([1]Jan09!$M$33&gt;(D7-0.01),D7," "))))</f>
        <v xml:space="preserve"> </v>
      </c>
      <c r="E65" s="1" t="str">
        <f>IF(D65=" "," ",IF([1]Jan09!$M$33&gt;=F7,E7,[1]Jan09!$M$33-D7))</f>
        <v xml:space="preserve"> </v>
      </c>
      <c r="F65" s="1" t="str">
        <f>IF(D65=" "," ",IF(E65&lt;E7," ",[1]Jan09!$M$33-F7))</f>
        <v xml:space="preserve"> </v>
      </c>
      <c r="G65" s="1" t="str">
        <f>IF(D65=" "," ",[1]Jan09!$O$33+[1]Jan09!$T$33)</f>
        <v xml:space="preserve"> </v>
      </c>
      <c r="H65" s="454" t="str">
        <f>IF(D65=" "," ",[1]Jan09!$O$33)</f>
        <v xml:space="preserve"> </v>
      </c>
      <c r="I65" s="454"/>
      <c r="J65" s="463"/>
      <c r="K65" s="4" t="str">
        <f>IF([1]Jan09!$G$33="SSP",[1]Jan09!$H$33," ")</f>
        <v xml:space="preserve"> </v>
      </c>
      <c r="L65" s="4" t="str">
        <f>IF([1]Jan09!$G$33="SMP",[1]Jan09!$H$33," ")</f>
        <v xml:space="preserve"> </v>
      </c>
      <c r="M65" s="459" t="str">
        <f>IF([1]Jan09!$G$33="SPP",[1]Jan09!$H$33," ")</f>
        <v xml:space="preserve"> </v>
      </c>
      <c r="N65" s="459"/>
      <c r="O65" s="4" t="str">
        <f>IF([1]Jan09!$G$33="SAP",[1]Jan09!$H$33," ")</f>
        <v xml:space="preserve"> </v>
      </c>
      <c r="P65" s="463"/>
      <c r="Q65" s="1" t="str">
        <f>IF([1]Jan09!$P$33=0," ",[1]Jan09!$P$33)</f>
        <v xml:space="preserve"> </v>
      </c>
      <c r="R65" s="463"/>
      <c r="S65" s="1" t="str">
        <f>IF([1]Jan09!$M$33&gt;0,[1]Jan09!$M$33," ")</f>
        <v xml:space="preserve"> </v>
      </c>
      <c r="T65" s="1" t="str">
        <f>IF(S65=" "," ",IF([1]Employee!$O$206="W1"," ",IF([1]Employee!$O$206="M1"," ",IF([1]Jan09!$V$33&gt;0,[1]Jan09!$V$33," "))))</f>
        <v xml:space="preserve"> </v>
      </c>
      <c r="U65" s="459" t="str">
        <f>IF(T65=" "," ",IF([1]Employee!$O$206="W1",[1]Jan09!$AK$33,[1]Jan09!$AE$33))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",IF([1]Employee!$O$206="W1"," ",[1]Jan09!$W$33-[1]Jan09!$W$18))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",IF([1]Jan09!$C$33=" "," ",[1]Jan09!$C$33))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IF([1]Employee!$D$210=" "," ",IF([1]Employee!$D$210="m"," ",IF([1]Jan09!$M$48=" "," ",IF([1]Jan09!$M$48&gt;(D7-0.01),D7," "))))</f>
        <v xml:space="preserve"> </v>
      </c>
      <c r="E66" s="1" t="str">
        <f>IF(D66=" "," ",IF([1]Jan09!$M$48&gt;=F7,E7,[1]Jan09!$M$48-D7))</f>
        <v xml:space="preserve"> </v>
      </c>
      <c r="F66" s="1" t="str">
        <f>IF(D66=" "," ",IF(E66&lt;E7," ",[1]Jan09!$M$48-F7))</f>
        <v xml:space="preserve"> </v>
      </c>
      <c r="G66" s="1" t="str">
        <f>IF(D66=" "," ",[1]Jan09!$O$48+[1]Jan09!$T$48)</f>
        <v xml:space="preserve"> </v>
      </c>
      <c r="H66" s="454" t="str">
        <f>IF(D66=" "," ",[1]Jan09!$O$48)</f>
        <v xml:space="preserve"> </v>
      </c>
      <c r="I66" s="454"/>
      <c r="J66" s="463"/>
      <c r="K66" s="4" t="str">
        <f>IF([1]Jan09!$G$48="SSP",[1]Jan09!$H$48," ")</f>
        <v xml:space="preserve"> </v>
      </c>
      <c r="L66" s="4" t="str">
        <f>IF([1]Jan09!$G$48="SMP",[1]Jan09!$H$48," ")</f>
        <v xml:space="preserve"> </v>
      </c>
      <c r="M66" s="459" t="str">
        <f>IF([1]Jan09!$G$48="SPP",[1]Jan09!$H$48," ")</f>
        <v xml:space="preserve"> </v>
      </c>
      <c r="N66" s="459"/>
      <c r="O66" s="4" t="str">
        <f>IF([1]Jan09!$G$48="SAP",[1]Jan09!$H$48," ")</f>
        <v xml:space="preserve"> </v>
      </c>
      <c r="P66" s="463"/>
      <c r="Q66" s="1" t="str">
        <f>IF([1]Jan09!$P$48=0," ",[1]Jan09!$P$48)</f>
        <v xml:space="preserve"> </v>
      </c>
      <c r="R66" s="463"/>
      <c r="S66" s="1" t="str">
        <f>IF([1]Jan09!$M$48&gt;0,[1]Jan09!$M$48," ")</f>
        <v xml:space="preserve"> </v>
      </c>
      <c r="T66" s="1" t="str">
        <f>IF(S66=" "," ",IF([1]Employee!$O$206="W1"," ",IF([1]Employee!$O$206="M1"," ",IF([1]Jan09!$V$48&gt;0,[1]Jan09!$V$48," "))))</f>
        <v xml:space="preserve"> </v>
      </c>
      <c r="U66" s="459" t="str">
        <f>IF(T66=" "," ",IF([1]Employee!$O$206="W1",[1]Jan09!$AK$48,[1]Jan09!$AE$48))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",IF([1]Employee!$O$206="W1"," ",[1]Jan09!$W$48-[1]Jan09!$W$33))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",IF([1]Jan09!$C$48=" "," ",[1]Jan09!$C$48))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IF([1]Employee!$D$210=" "," ",IF([1]Employee!$D$210="m"," ",IF([1]Jan09!$M$63=" "," ",IF([1]Jan09!$M$63&gt;(D7-0.01),D7," "))))</f>
        <v xml:space="preserve"> </v>
      </c>
      <c r="E67" s="1" t="str">
        <f>IF(D67=" "," ",IF([1]Jan09!$M$63&gt;=F7,E7,[1]Jan09!$M$63-D7))</f>
        <v xml:space="preserve"> </v>
      </c>
      <c r="F67" s="1" t="str">
        <f>IF(D67=" "," ",IF(E67&lt;E7," ",[1]Jan09!$M$63-F7))</f>
        <v xml:space="preserve"> </v>
      </c>
      <c r="G67" s="1" t="str">
        <f>IF(D67=" "," ",[1]Jan09!$O$63+[1]Jan09!$T$63)</f>
        <v xml:space="preserve"> </v>
      </c>
      <c r="H67" s="454" t="str">
        <f>IF(D67=" "," ",[1]Jan09!$O$63)</f>
        <v xml:space="preserve"> </v>
      </c>
      <c r="I67" s="454"/>
      <c r="J67" s="463"/>
      <c r="K67" s="4" t="str">
        <f>IF([1]Jan09!$G$63="SSP",[1]Jan09!$H$63," ")</f>
        <v xml:space="preserve"> </v>
      </c>
      <c r="L67" s="4" t="str">
        <f>IF([1]Jan09!$G$63="SMP",[1]Jan09!$H$63," ")</f>
        <v xml:space="preserve"> </v>
      </c>
      <c r="M67" s="459" t="str">
        <f>IF([1]Jan09!$G$63="SPP",[1]Jan09!$H$63," ")</f>
        <v xml:space="preserve"> </v>
      </c>
      <c r="N67" s="459"/>
      <c r="O67" s="4" t="str">
        <f>IF([1]Jan09!$G$63="SAP",[1]Jan09!$H$63," ")</f>
        <v xml:space="preserve"> </v>
      </c>
      <c r="P67" s="463"/>
      <c r="Q67" s="1" t="str">
        <f>IF([1]Jan09!$P$63=0," ",[1]Jan09!$P$63)</f>
        <v xml:space="preserve"> </v>
      </c>
      <c r="R67" s="463"/>
      <c r="S67" s="1" t="str">
        <f>IF([1]Jan09!$M$63&gt;0,[1]Jan09!$M$63," ")</f>
        <v xml:space="preserve"> </v>
      </c>
      <c r="T67" s="1" t="str">
        <f>IF(S67=" "," ",IF([1]Employee!$O$24="W1"," ",IF([1]Employee!$O$24="M1"," ",IF([1]Jan09!$V$63&gt;0,[1]Jan09!$V$63," "))))</f>
        <v xml:space="preserve"> </v>
      </c>
      <c r="U67" s="459" t="str">
        <f>IF(T67=" "," ",IF([1]Employee!$O$206="W1",[1]Jan09!$AK$63,[1]Jan09!$AE$63))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",IF([1]Employee!$O$206="W1"," ",[1]Jan09!$W$63-[1]Jan09!$W$48))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",IF([1]Jan09!$C$63=" "," ",[1]Jan09!$C$63))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IF([1]Employee!$D$210=" "," ",IF([1]Employee!$D$210="w"," ",IF([1]Jan09!$M$78=" "," ",IF([1]Jan09!$M$78&gt;(D8-0.01),D8," "))))</f>
        <v xml:space="preserve"> </v>
      </c>
      <c r="E68" s="62" t="str">
        <f>IF(D68=" "," ",IF([1]Jan09!$M$78&gt;=F8,E8,[1]Jan09!$M$78-D8))</f>
        <v xml:space="preserve"> </v>
      </c>
      <c r="F68" s="62" t="str">
        <f>IF(D68=" "," ",IF(E68&lt;E8," ",[1]Jan09!$M$78-F8))</f>
        <v xml:space="preserve"> </v>
      </c>
      <c r="G68" s="62" t="str">
        <f>IF(D68=" "," ",[1]Jan09!$O$78+[1]Jan09!$T$78)</f>
        <v xml:space="preserve"> </v>
      </c>
      <c r="H68" s="453" t="str">
        <f>IF(D68=" "," ",[1]Jan09!$O$78)</f>
        <v xml:space="preserve"> </v>
      </c>
      <c r="I68" s="453"/>
      <c r="J68" s="463"/>
      <c r="K68" s="62" t="str">
        <f>IF([1]Jan09!$G$78="SSP",[1]Jan09!$H$78," ")</f>
        <v xml:space="preserve"> </v>
      </c>
      <c r="L68" s="62" t="str">
        <f>IF([1]Jan09!$G$78="SMP",[1]Jan09!$H$78," ")</f>
        <v xml:space="preserve"> </v>
      </c>
      <c r="M68" s="453" t="str">
        <f>IF([1]Jan09!$G$78="SPP",[1]Jan09!$H$78," ")</f>
        <v xml:space="preserve"> </v>
      </c>
      <c r="N68" s="453"/>
      <c r="O68" s="62" t="str">
        <f>IF([1]Jan09!$G$78="SAP",[1]Jan09!$H$78," ")</f>
        <v xml:space="preserve"> </v>
      </c>
      <c r="P68" s="463"/>
      <c r="Q68" s="62" t="str">
        <f>IF([1]Jan09!$P$78=0," ",[1]Jan09!$P$78)</f>
        <v xml:space="preserve"> </v>
      </c>
      <c r="R68" s="463"/>
      <c r="S68" s="62" t="str">
        <f>IF([1]Jan09!$M$78&gt;0,[1]Jan09!$M$78," ")</f>
        <v xml:space="preserve"> </v>
      </c>
      <c r="T68" s="62" t="str">
        <f>IF(S68=" "," ",IF([1]Employee!$O$206="W1"," ",IF([1]Employee!$O$206="M1"," ",IF([1]Jan09!$V$78&gt;0,[1]Jan09!$V$78," "))))</f>
        <v xml:space="preserve"> </v>
      </c>
      <c r="U68" s="453" t="str">
        <f>IF(T68=" "," ",IF([1]Employee!$O$206="M1",[1]Jan09!$AK$78,[1]Jan09!$AE$78))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",IF([1]Employee!$O$206="M1"," ",[1]Jan09!$W$78-[1]Dec08!$W$93))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",IF([1]Jan09!$C$78=" "," ",[1]Jan09!$C$78))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IF([1]Employee!$D$210=" "," ",IF([1]Employee!$D$210="m"," ",IF([1]Feb09!$M$18=" "," ",IF([1]Feb09!$M$18&gt;(D7-0.01),D7," "))))</f>
        <v xml:space="preserve"> </v>
      </c>
      <c r="E69" s="1" t="str">
        <f>IF(D69=" "," ",IF([1]Feb09!$M$18&gt;=F7,E7,[1]Feb09!$M$18-D7))</f>
        <v xml:space="preserve"> </v>
      </c>
      <c r="F69" s="1" t="str">
        <f>IF(D69=" "," ",IF(E69&lt;E7," ",[1]Feb09!$M$18-F7))</f>
        <v xml:space="preserve"> </v>
      </c>
      <c r="G69" s="1" t="str">
        <f>IF(D69=" "," ",[1]Feb09!$O$18+[1]Feb09!$T$18)</f>
        <v xml:space="preserve"> </v>
      </c>
      <c r="H69" s="459" t="str">
        <f>IF(D69=" "," ",[1]Feb09!$O$18)</f>
        <v xml:space="preserve"> </v>
      </c>
      <c r="I69" s="459"/>
      <c r="J69" s="463"/>
      <c r="K69" s="1" t="str">
        <f>IF([1]Feb09!$G$18="SSP",[1]Feb09!$H$18," ")</f>
        <v xml:space="preserve"> </v>
      </c>
      <c r="L69" s="1" t="str">
        <f>IF([1]Feb09!$G$18="SMP",[1]Feb09!$H$18," ")</f>
        <v xml:space="preserve"> </v>
      </c>
      <c r="M69" s="710" t="str">
        <f>IF([1]Feb09!$G$18="SPP",[1]Feb09!$H$18," ")</f>
        <v xml:space="preserve"> </v>
      </c>
      <c r="N69" s="710"/>
      <c r="O69" s="1" t="str">
        <f>IF([1]Feb09!$G$18="SAP",[1]Feb09!$H$18," ")</f>
        <v xml:space="preserve"> </v>
      </c>
      <c r="P69" s="463"/>
      <c r="Q69" s="1" t="str">
        <f>IF([1]Feb09!$P$18=0," ",[1]Feb09!$P$18)</f>
        <v xml:space="preserve"> </v>
      </c>
      <c r="R69" s="463"/>
      <c r="S69" s="1" t="str">
        <f>IF([1]Feb09!$M$18&gt;0,[1]Feb09!$M$18," ")</f>
        <v xml:space="preserve"> </v>
      </c>
      <c r="T69" s="1" t="str">
        <f>IF(S69=" "," ",IF([1]Employee!$O$206="W1"," ",IF([1]Employee!$O$206="M1"," ",IF([1]Feb09!$V$18&gt;0,[1]Feb09!$V$18," "))))</f>
        <v xml:space="preserve"> </v>
      </c>
      <c r="U69" s="459" t="str">
        <f>IF(T69=" "," ",IF([1]Employee!$O$206="W1",[1]Feb09!$AK$18,[1]Feb09!$AE$18))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",IF([1]Employee!$O$206="W1"," ",[1]Feb09!$W$18-[1]Jan09!$W$63))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",IF([1]Feb09!$C$18=" "," ",[1]Feb09!$C$18))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IF([1]Employee!$D$210=" "," ",IF([1]Employee!$D$210="m"," ",IF([1]Feb09!$M$33=" "," ",IF([1]Feb09!$M$33&gt;(D7-0.01),D7," "))))</f>
        <v xml:space="preserve"> </v>
      </c>
      <c r="E70" s="1" t="str">
        <f>IF(D70=" "," ",IF([1]Feb09!$M$33&gt;=F7,E7,[1]Feb09!$M$33-D7))</f>
        <v xml:space="preserve"> </v>
      </c>
      <c r="F70" s="1" t="str">
        <f>IF(D70=" "," ",IF(E70&lt;E7," ",[1]Feb09!$M$33-F7))</f>
        <v xml:space="preserve"> </v>
      </c>
      <c r="G70" s="1" t="str">
        <f>IF(D70=" "," ",[1]Feb09!$O$33+[1]Feb09!$T$33)</f>
        <v xml:space="preserve"> </v>
      </c>
      <c r="H70" s="454" t="str">
        <f>IF(D70=" "," ",[1]Feb09!$O$33)</f>
        <v xml:space="preserve"> </v>
      </c>
      <c r="I70" s="454"/>
      <c r="J70" s="463"/>
      <c r="K70" s="4" t="str">
        <f>IF([1]Feb09!$G$33="SSP",[1]Feb09!$H$33," ")</f>
        <v xml:space="preserve"> </v>
      </c>
      <c r="L70" s="4" t="str">
        <f>IF([1]Feb09!$G$33="SMP",[1]Feb09!$H$33," ")</f>
        <v xml:space="preserve"> </v>
      </c>
      <c r="M70" s="459" t="str">
        <f>IF([1]Feb09!$G$33="SPP",[1]Feb09!$H$33," ")</f>
        <v xml:space="preserve"> </v>
      </c>
      <c r="N70" s="459"/>
      <c r="O70" s="4" t="str">
        <f>IF([1]Feb09!$G$33="SAP",[1]Feb09!$H$33," ")</f>
        <v xml:space="preserve"> </v>
      </c>
      <c r="P70" s="463"/>
      <c r="Q70" s="1" t="str">
        <f>IF([1]Feb09!$P$33=0," ",[1]Feb09!$P$33)</f>
        <v xml:space="preserve"> </v>
      </c>
      <c r="R70" s="463"/>
      <c r="S70" s="1" t="str">
        <f>IF([1]Feb09!$M$33&gt;0,[1]Feb09!$M$33," ")</f>
        <v xml:space="preserve"> </v>
      </c>
      <c r="T70" s="1" t="str">
        <f>IF(S70=" "," ",IF([1]Employee!$O$206="W1"," ",IF([1]Employee!$O$206="M1"," ",IF([1]Feb09!$V$33&gt;0,[1]Feb09!$V$33," "))))</f>
        <v xml:space="preserve"> </v>
      </c>
      <c r="U70" s="459" t="str">
        <f>IF(T70=" "," ",IF([1]Employee!$O$206="W1",[1]Feb09!$AK$33,[1]Feb09!$AE$33))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",IF([1]Employee!$O$206="W1"," ",[1]Feb09!$W$33-[1]Feb09!$W$18))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",IF([1]Feb09!$C$33=" "," ",[1]Feb09!$C$33))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IF([1]Employee!$D$210=" "," ",IF([1]Employee!$D$210="m"," ",IF([1]Feb09!$M$48=" "," ",IF([1]Feb09!$M$48&gt;(D7-0.01),D7," "))))</f>
        <v xml:space="preserve"> </v>
      </c>
      <c r="E71" s="1" t="str">
        <f>IF(D71=" "," ",IF([1]Feb09!$M$48&gt;=F7,E7,[1]Feb09!$M$48-D7))</f>
        <v xml:space="preserve"> </v>
      </c>
      <c r="F71" s="1" t="str">
        <f>IF(D71=" "," ",IF(E71&lt;E7," ",[1]Feb09!$M$48-F7))</f>
        <v xml:space="preserve"> </v>
      </c>
      <c r="G71" s="1" t="str">
        <f>IF(D71=" "," ",[1]Feb09!$O$48+[1]Feb09!$T$48)</f>
        <v xml:space="preserve"> </v>
      </c>
      <c r="H71" s="454" t="str">
        <f>IF(D71=" "," ",[1]Feb09!$O$48)</f>
        <v xml:space="preserve"> </v>
      </c>
      <c r="I71" s="454"/>
      <c r="J71" s="463"/>
      <c r="K71" s="4" t="str">
        <f>IF([1]Feb09!$G$48="SSP",[1]Feb09!$H$48," ")</f>
        <v xml:space="preserve"> </v>
      </c>
      <c r="L71" s="4" t="str">
        <f>IF([1]Feb09!$G$48="SMP",[1]Feb09!$H$48," ")</f>
        <v xml:space="preserve"> </v>
      </c>
      <c r="M71" s="459" t="str">
        <f>IF([1]Feb09!$G$48="SPP",[1]Feb09!$H$48," ")</f>
        <v xml:space="preserve"> </v>
      </c>
      <c r="N71" s="459"/>
      <c r="O71" s="4" t="str">
        <f>IF([1]Feb09!$G$48="SAP",[1]Feb09!$H$48," ")</f>
        <v xml:space="preserve"> </v>
      </c>
      <c r="P71" s="463"/>
      <c r="Q71" s="1" t="str">
        <f>IF([1]Feb09!$P$48=0," ",[1]Feb09!$P$48)</f>
        <v xml:space="preserve"> </v>
      </c>
      <c r="R71" s="463"/>
      <c r="S71" s="1" t="str">
        <f>IF([1]Feb09!$M$48&gt;0,[1]Feb09!$M$48," ")</f>
        <v xml:space="preserve"> </v>
      </c>
      <c r="T71" s="1" t="str">
        <f>IF(S71=" "," ",IF([1]Employee!$O$206="W1"," ",IF([1]Employee!$O$206="M1"," ",IF([1]Feb09!$V$48&gt;0,[1]Feb09!$V$48," "))))</f>
        <v xml:space="preserve"> </v>
      </c>
      <c r="U71" s="459" t="str">
        <f>IF(T71=" "," ",IF([1]Employee!$O$206="W1",[1]Feb09!$AK$48,[1]Feb09!$AE$48))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",IF([1]Employee!$O$206="W1"," ",[1]Feb09!$W$48-[1]Feb09!$W$33))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",IF([1]Feb09!$C$48=" "," ",[1]Feb09!$C$48))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IF([1]Employee!$D$210=" "," ",IF([1]Employee!$D$210="m"," ",IF([1]Feb09!$M$63=" "," ",IF([1]Feb09!$M$63&gt;(D7-0.01),D7," "))))</f>
        <v xml:space="preserve"> </v>
      </c>
      <c r="E72" s="1" t="str">
        <f>IF(D72=" "," ",IF([1]Feb09!$M$63&gt;=F7,E7,[1]Feb09!$M$63-D7))</f>
        <v xml:space="preserve"> </v>
      </c>
      <c r="F72" s="1" t="str">
        <f>IF(D72=" "," ",IF(E72&lt;E7," ",[1]Feb09!$M$63-F7))</f>
        <v xml:space="preserve"> </v>
      </c>
      <c r="G72" s="1" t="str">
        <f>IF(D72=" "," ",[1]Feb09!$O$63+[1]Feb09!$T$63)</f>
        <v xml:space="preserve"> </v>
      </c>
      <c r="H72" s="454" t="str">
        <f>IF(D72=" "," ",[1]Feb09!$O$63)</f>
        <v xml:space="preserve"> </v>
      </c>
      <c r="I72" s="454"/>
      <c r="J72" s="463"/>
      <c r="K72" s="4" t="str">
        <f>IF([1]Feb09!$G$63="SSP",[1]Feb09!$H$63," ")</f>
        <v xml:space="preserve"> </v>
      </c>
      <c r="L72" s="4" t="str">
        <f>IF([1]Feb09!$G$63="SMP",[1]Feb09!$H$63," ")</f>
        <v xml:space="preserve"> </v>
      </c>
      <c r="M72" s="459" t="str">
        <f>IF([1]Feb09!$G$63="SPP",[1]Feb09!$H$63," ")</f>
        <v xml:space="preserve"> </v>
      </c>
      <c r="N72" s="459"/>
      <c r="O72" s="4" t="str">
        <f>IF([1]Feb09!$G$63="SAP",[1]Feb09!$H$63," ")</f>
        <v xml:space="preserve"> </v>
      </c>
      <c r="P72" s="463"/>
      <c r="Q72" s="1" t="str">
        <f>IF([1]Feb09!$P$63=0," ",[1]Feb09!$P$63)</f>
        <v xml:space="preserve"> </v>
      </c>
      <c r="R72" s="463"/>
      <c r="S72" s="1" t="str">
        <f>IF([1]Feb09!$M$63&gt;0,[1]Feb09!$M$63," ")</f>
        <v xml:space="preserve"> </v>
      </c>
      <c r="T72" s="1" t="str">
        <f>IF(S72=" "," ",IF([1]Employee!$O$206="W1"," ",IF([1]Employee!$O$206="M1"," ",IF([1]Feb09!$V$63&gt;0,[1]Feb09!$V$63," "))))</f>
        <v xml:space="preserve"> </v>
      </c>
      <c r="U72" s="459" t="str">
        <f>IF(T72=" "," ",IF([1]Employee!$O$206="W1",[1]Feb09!$AK$63,[1]Feb09!$AE$63))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",IF([1]Employee!$O$206="W1"," ",[1]Feb09!$W$63-[1]Feb09!$W$48))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",IF([1]Feb09!$C$63=" "," ",[1]Feb09!$C$63))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IF([1]Employee!$D$210=" "," ",IF([1]Employee!$D$210="w"," ",IF([1]Feb09!$M$78=" "," ",IF([1]Feb09!$M$78&gt;(D8-0.01),D8," "))))</f>
        <v xml:space="preserve"> </v>
      </c>
      <c r="E73" s="62" t="str">
        <f>IF(D73=" "," ",IF([1]Feb09!$M$78&gt;=F8,E8,[1]Feb09!$M$78-D8))</f>
        <v xml:space="preserve"> </v>
      </c>
      <c r="F73" s="62" t="str">
        <f>IF(D73=" "," ",IF(E73&lt;E8," ",[1]Feb09!$M$78-F8))</f>
        <v xml:space="preserve"> </v>
      </c>
      <c r="G73" s="62" t="str">
        <f>IF(D73=" "," ",[1]Feb09!$O$78+[1]Feb09!$T$78)</f>
        <v xml:space="preserve"> </v>
      </c>
      <c r="H73" s="453" t="str">
        <f>IF(D73=" "," ",[1]Feb09!$O$78)</f>
        <v xml:space="preserve"> </v>
      </c>
      <c r="I73" s="453"/>
      <c r="J73" s="463"/>
      <c r="K73" s="62" t="str">
        <f>IF([1]Feb09!$G$78="SSP",[1]Feb09!$H$78," ")</f>
        <v xml:space="preserve"> </v>
      </c>
      <c r="L73" s="62" t="str">
        <f>IF([1]Feb09!$G$78="SMP",[1]Feb09!$H$78," ")</f>
        <v xml:space="preserve"> </v>
      </c>
      <c r="M73" s="453" t="str">
        <f>IF([1]Feb09!$G$78="SPP",[1]Feb09!$H$78," ")</f>
        <v xml:space="preserve"> </v>
      </c>
      <c r="N73" s="453"/>
      <c r="O73" s="62" t="str">
        <f>IF([1]Feb09!$G$78="SAP",[1]Feb09!$H$78," ")</f>
        <v xml:space="preserve"> </v>
      </c>
      <c r="P73" s="463"/>
      <c r="Q73" s="62" t="str">
        <f>IF([1]Feb09!$P$78=0," ",[1]Feb09!$P$78)</f>
        <v xml:space="preserve"> </v>
      </c>
      <c r="R73" s="463"/>
      <c r="S73" s="62" t="str">
        <f>IF([1]Feb09!$M$78&gt;0,[1]Feb09!$M$78," ")</f>
        <v xml:space="preserve"> </v>
      </c>
      <c r="T73" s="62" t="str">
        <f>IF(S73=" "," ",IF([1]Employee!$O$206="W1"," ",IF([1]Employee!$O$206="M1"," ",IF([1]Feb09!$V$78&gt;0,[1]Feb09!$V$78," "))))</f>
        <v xml:space="preserve"> </v>
      </c>
      <c r="U73" s="453" t="str">
        <f>IF(T73=" "," ",IF([1]Employee!$O$206="M1",[1]Feb09!$AK$78,[1]Feb09!$AE$78))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",IF([1]Employee!$O$206="M1"," ",[1]Feb09!$W$78-[1]Jan09!$W$78))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",IF([1]Feb09!$C$78=" "," ",[1]Feb09!$C$78))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IF([1]Employee!$D$210=" "," ",IF([1]Employee!$D$210="m"," ",IF([1]Mar09!$M$18=" "," ",IF([1]Mar09!$M$18&gt;(D7-0.01),D7," "))))</f>
        <v xml:space="preserve"> </v>
      </c>
      <c r="E74" s="1" t="str">
        <f>IF(D74=" "," ",IF([1]Mar09!$M$18&gt;=F7,E7,[1]Mar09!$M$18-D7))</f>
        <v xml:space="preserve"> </v>
      </c>
      <c r="F74" s="1" t="str">
        <f>IF(D74=" "," ",IF(E74&lt;E7," ",[1]Mar09!$M$18-F7))</f>
        <v xml:space="preserve"> </v>
      </c>
      <c r="G74" s="1" t="str">
        <f>IF(D74=" "," ",[1]Mar09!$O$18+[1]Mar09!$T$18)</f>
        <v xml:space="preserve"> </v>
      </c>
      <c r="H74" s="459" t="str">
        <f>IF(D74=" "," ",[1]Mar09!$O$18)</f>
        <v xml:space="preserve"> </v>
      </c>
      <c r="I74" s="459"/>
      <c r="J74" s="463"/>
      <c r="K74" s="1" t="str">
        <f>IF([1]Mar09!$G$18="SSP",[1]Mar09!$H$18," ")</f>
        <v xml:space="preserve"> </v>
      </c>
      <c r="L74" s="1" t="str">
        <f>IF([1]Mar09!$G$18="SMP",[1]Mar09!$H$18," ")</f>
        <v xml:space="preserve"> </v>
      </c>
      <c r="M74" s="710" t="str">
        <f>IF([1]Mar09!$G$18="SPP",[1]Mar09!$H$18," ")</f>
        <v xml:space="preserve"> </v>
      </c>
      <c r="N74" s="710"/>
      <c r="O74" s="1" t="str">
        <f>IF([1]Mar09!$G$18="SAP",[1]Mar09!$H$18," ")</f>
        <v xml:space="preserve"> </v>
      </c>
      <c r="P74" s="463"/>
      <c r="Q74" s="1" t="str">
        <f>IF([1]Mar09!$P$18=0," ",[1]Mar09!$P$18)</f>
        <v xml:space="preserve"> </v>
      </c>
      <c r="R74" s="463"/>
      <c r="S74" s="1" t="str">
        <f>IF([1]Mar09!$M$18&gt;0,[1]Mar09!$M$18," ")</f>
        <v xml:space="preserve"> </v>
      </c>
      <c r="T74" s="1" t="str">
        <f>IF(S74=" "," ",IF([1]Employee!$O$206="W1"," ",IF([1]Employee!$O$206="M1"," ",IF([1]Mar09!$V$18&gt;0,[1]Mar09!$V$18," "))))</f>
        <v xml:space="preserve"> </v>
      </c>
      <c r="U74" s="459" t="str">
        <f>IF(T74=" "," ",IF([1]Employee!$O$206="W1",[1]Mar09!$AK$18,[1]Mar09!$AE$18))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",IF([1]Employee!$O$206="W1"," ",[1]Mar09!$W$18-[1]Feb09!$W$63))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",IF([1]Mar09!$C$18=" "," ",[1]Mar09!$C$18))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IF([1]Employee!$D$210=" "," ",IF([1]Employee!$D$210="m"," ",IF([1]Mar09!$M$33=" "," ",IF([1]Mar09!$M$33&gt;(D7-0.01),D7," "))))</f>
        <v xml:space="preserve"> </v>
      </c>
      <c r="E75" s="1" t="str">
        <f>IF(D75=" "," ",IF([1]Mar09!$M$33&gt;=F7,E7,[1]Mar09!$M$33-D7))</f>
        <v xml:space="preserve"> </v>
      </c>
      <c r="F75" s="1" t="str">
        <f>IF(D75=" "," ",IF(E75&lt;E7," ",[1]Mar09!$M$33-F7))</f>
        <v xml:space="preserve"> </v>
      </c>
      <c r="G75" s="1" t="str">
        <f>IF(D75=" "," ",[1]Mar09!$O$33+[1]Mar09!$T$33)</f>
        <v xml:space="preserve"> </v>
      </c>
      <c r="H75" s="454" t="str">
        <f>IF(D75=" "," ",[1]Mar09!$O$33)</f>
        <v xml:space="preserve"> </v>
      </c>
      <c r="I75" s="454"/>
      <c r="J75" s="463"/>
      <c r="K75" s="4" t="str">
        <f>IF([1]Mar09!$G$33="SSP",[1]Mar09!$H$33," ")</f>
        <v xml:space="preserve"> </v>
      </c>
      <c r="L75" s="4" t="str">
        <f>IF([1]Mar09!$G$33="SMP",[1]Mar09!$H$33," ")</f>
        <v xml:space="preserve"> </v>
      </c>
      <c r="M75" s="459" t="str">
        <f>IF([1]Mar09!$G$33="SPP",[1]Mar09!$H$33," ")</f>
        <v xml:space="preserve"> </v>
      </c>
      <c r="N75" s="331"/>
      <c r="O75" s="4" t="str">
        <f>IF([1]Mar09!$G$33="SAP",[1]Mar09!$H$33," ")</f>
        <v xml:space="preserve"> </v>
      </c>
      <c r="P75" s="463"/>
      <c r="Q75" s="1" t="str">
        <f>IF([1]Mar09!$P$33=0," ",[1]Mar09!$P$33)</f>
        <v xml:space="preserve"> </v>
      </c>
      <c r="R75" s="463"/>
      <c r="S75" s="1" t="str">
        <f>IF([1]Mar09!$M$33&gt;0,[1]Mar09!$M$33," ")</f>
        <v xml:space="preserve"> </v>
      </c>
      <c r="T75" s="1" t="str">
        <f>IF(S75=" "," ",IF([1]Employee!$O$206="W1"," ",IF([1]Employee!$O$206="M1"," ",IF([1]Mar09!$V$33&gt;0,[1]Mar09!$V$33," "))))</f>
        <v xml:space="preserve"> </v>
      </c>
      <c r="U75" s="459" t="str">
        <f>IF(T75=" "," ",IF([1]Employee!$O$206="W1",[1]Mar09!$AK$33,[1]Mar09!$AE$33))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",IF([1]Employee!$O$206="W1"," ",[1]Mar09!$W$33-[1]Mar09!$W$18))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",IF([1]Mar09!$C$33=" "," ",[1]Mar09!$C$33))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IF([1]Employee!$D$210=" "," ",IF([1]Employee!$D$210="m"," ",IF([1]Mar09!$M$48=" "," ",IF([1]Mar09!$M$48&gt;(D7-0.01),D7," "))))</f>
        <v xml:space="preserve"> </v>
      </c>
      <c r="E76" s="1" t="str">
        <f>IF(D76=" "," ",IF([1]Mar09!$M$48&gt;=F7,E7,[1]Mar09!$M$48-D7))</f>
        <v xml:space="preserve"> </v>
      </c>
      <c r="F76" s="1" t="str">
        <f>IF(D76=" "," ",IF(E76&lt;E7," ",[1]Mar09!$M$48-F7))</f>
        <v xml:space="preserve"> </v>
      </c>
      <c r="G76" s="1" t="str">
        <f>IF(D76=" "," ",[1]Mar09!$O$48+[1]Mar09!$T$48)</f>
        <v xml:space="preserve"> </v>
      </c>
      <c r="H76" s="454" t="str">
        <f>IF(D76=" "," ",[1]Mar09!$O$48)</f>
        <v xml:space="preserve"> </v>
      </c>
      <c r="I76" s="454"/>
      <c r="J76" s="463"/>
      <c r="K76" s="4" t="str">
        <f>IF([1]Mar09!$G$48="SSP",[1]Mar09!$H$48," ")</f>
        <v xml:space="preserve"> </v>
      </c>
      <c r="L76" s="4" t="str">
        <f>IF([1]Mar09!$G$48="SMP",[1]Mar09!$H$48," ")</f>
        <v xml:space="preserve"> </v>
      </c>
      <c r="M76" s="459" t="str">
        <f>IF([1]Mar09!$G$48="SPP",[1]Mar09!$H$48," ")</f>
        <v xml:space="preserve"> </v>
      </c>
      <c r="N76" s="459"/>
      <c r="O76" s="4" t="str">
        <f>IF([1]Mar09!$G$48="SAP",[1]Mar09!$H$48," ")</f>
        <v xml:space="preserve"> </v>
      </c>
      <c r="P76" s="463"/>
      <c r="Q76" s="1" t="str">
        <f>IF([1]Mar09!$P$48=0," ",[1]Mar09!$P$48)</f>
        <v xml:space="preserve"> </v>
      </c>
      <c r="R76" s="463"/>
      <c r="S76" s="1" t="str">
        <f>IF([1]Mar09!$M$48&gt;0,[1]Mar09!$M$48," ")</f>
        <v xml:space="preserve"> </v>
      </c>
      <c r="T76" s="1" t="str">
        <f>IF(S76=" "," ",IF([1]Employee!$O$206="W1"," ",IF([1]Employee!$O$206="M1"," ",IF([1]Mar09!$V$48&gt;0,[1]Mar09!$V$48," "))))</f>
        <v xml:space="preserve"> </v>
      </c>
      <c r="U76" s="459" t="str">
        <f>IF(T76=" "," ",IF([1]Employee!$O$206="W1",[1]Mar09!$AK$48,[1]Mar09!$AE$48))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",IF([1]Employee!$O$206="W1"," ",[1]Mar09!$W$48-[1]Mar09!$W$33))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",IF([1]Mar09!$C$48=" "," ",[1]Mar09!$C$48))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IF([1]Employee!$D$210=" "," ",IF([1]Employee!$D$210="m"," ",IF([1]Mar09!$M$63=" "," ",IF([1]Mar09!$M$63&gt;(D7-0.01),D7," "))))</f>
        <v xml:space="preserve"> </v>
      </c>
      <c r="E77" s="1" t="str">
        <f>IF(D77=" "," ",IF([1]Mar09!$M$63&gt;=F7,E7,[1]Mar09!$M$63-D7))</f>
        <v xml:space="preserve"> </v>
      </c>
      <c r="F77" s="1" t="str">
        <f>IF(D77=" "," ",IF(E77&lt;E7," ",[1]Mar09!$M$63-F7))</f>
        <v xml:space="preserve"> </v>
      </c>
      <c r="G77" s="1" t="str">
        <f>IF(D77=" "," ",[1]Mar09!$O$63+[1]Mar09!$T$63)</f>
        <v xml:space="preserve"> </v>
      </c>
      <c r="H77" s="454" t="str">
        <f>IF(D77=" "," ",[1]Mar09!$O$63)</f>
        <v xml:space="preserve"> </v>
      </c>
      <c r="I77" s="454"/>
      <c r="J77" s="463"/>
      <c r="K77" s="4" t="str">
        <f>IF([1]Mar09!$G$63="SSP",[1]Mar09!$H$63," ")</f>
        <v xml:space="preserve"> </v>
      </c>
      <c r="L77" s="4" t="str">
        <f>IF([1]Mar09!$G$63="SMP",[1]Mar09!$H$63," ")</f>
        <v xml:space="preserve"> </v>
      </c>
      <c r="M77" s="459" t="str">
        <f>IF([1]Mar09!$G$63="SPP",[1]Mar09!$H$63," ")</f>
        <v xml:space="preserve"> </v>
      </c>
      <c r="N77" s="459"/>
      <c r="O77" s="4" t="str">
        <f>IF([1]Mar09!$G$63="SAP",[1]Mar09!$H$63," ")</f>
        <v xml:space="preserve"> </v>
      </c>
      <c r="P77" s="463"/>
      <c r="Q77" s="1" t="str">
        <f>IF([1]Mar09!$P$63=0," ",[1]Mar09!$P$63)</f>
        <v xml:space="preserve"> </v>
      </c>
      <c r="R77" s="463"/>
      <c r="S77" s="1" t="str">
        <f>IF([1]Mar09!$M$63&gt;0,[1]Mar09!$M$63," ")</f>
        <v xml:space="preserve"> </v>
      </c>
      <c r="T77" s="1" t="str">
        <f>IF(S77=" "," ",IF([1]Employee!$O$206="W1"," ",IF([1]Employee!$O$206="M1"," ",IF([1]Mar09!$V$63&gt;0,[1]Mar09!$V$63," "))))</f>
        <v xml:space="preserve"> </v>
      </c>
      <c r="U77" s="459" t="str">
        <f>IF(T77=" "," ",IF([1]Employee!$O$206="W1",[1]Mar09!$AK$63,[1]Mar09!$AE$63))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",IF([1]Employee!$O$206="W1"," ",[1]Mar09!$W$63-[1]Mar09!$W$48))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",IF([1]Mar09!$C$63=" "," ",[1]Mar09!$C$63))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IF([1]Employee!$D$210=" "," ",IF([1]Employee!$D$210="m"," ",IF([1]Mar09!$M$78=" "," ",IF([1]Mar09!$M$78&gt;(D7-0.01),D7," "))))</f>
        <v xml:space="preserve"> </v>
      </c>
      <c r="E78" s="1" t="str">
        <f>IF(D78=" "," ",IF([1]Mar09!$M$78&gt;=F7,E7,[1]Mar09!$M$78-D7))</f>
        <v xml:space="preserve"> </v>
      </c>
      <c r="F78" s="1" t="str">
        <f>IF(D78=" "," ",IF(E78&lt;E7," ",[1]Mar09!$M$78-F7))</f>
        <v xml:space="preserve"> </v>
      </c>
      <c r="G78" s="1" t="str">
        <f>IF(D78=" "," ",[1]Mar09!$O$78+[1]Mar09!$T$78)</f>
        <v xml:space="preserve"> </v>
      </c>
      <c r="H78" s="454" t="str">
        <f>IF(D78=" "," ",[1]Mar09!$O$78)</f>
        <v xml:space="preserve"> </v>
      </c>
      <c r="I78" s="454"/>
      <c r="J78" s="463"/>
      <c r="K78" s="4" t="str">
        <f>IF([1]Mar09!$G$78="SSP",[1]Mar09!$H$78," ")</f>
        <v xml:space="preserve"> </v>
      </c>
      <c r="L78" s="4" t="str">
        <f>IF([1]Mar09!$G$78="SMP",[1]Mar09!$H$78," ")</f>
        <v xml:space="preserve"> </v>
      </c>
      <c r="M78" s="459" t="str">
        <f>IF([1]Mar09!$G$78="SPP",[1]Mar09!$H$78," ")</f>
        <v xml:space="preserve"> </v>
      </c>
      <c r="N78" s="459"/>
      <c r="O78" s="4" t="str">
        <f>IF([1]Mar09!$G$78="SAP",[1]Mar09!$H$78," ")</f>
        <v xml:space="preserve"> </v>
      </c>
      <c r="P78" s="463"/>
      <c r="Q78" s="1" t="str">
        <f>IF([1]Mar09!$P$78=0," ",[1]Mar09!$P$78)</f>
        <v xml:space="preserve"> </v>
      </c>
      <c r="R78" s="463"/>
      <c r="S78" s="1" t="str">
        <f>IF([1]Mar09!$M$78&gt;0,[1]Mar09!$M$78," ")</f>
        <v xml:space="preserve"> </v>
      </c>
      <c r="T78" s="1" t="str">
        <f>IF(S78=" "," ",IF([1]Employee!$O$206="W1"," ",IF([1]Employee!$O$206="M1"," ",IF([1]Mar09!$V$78&gt;0,[1]Mar09!$V$78," "))))</f>
        <v xml:space="preserve"> </v>
      </c>
      <c r="U78" s="459" t="str">
        <f>IF(T78=" "," ",IF([1]Employee!$O$206="W1",[1]Mar09!$AK$78,[1]Mar09!$AE$78))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",IF([1]Employee!$O$206="W1"," ",[1]Mar09!$W$78-[1]Mar09!$W$63))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",IF([1]Mar09!$C$78=" "," ",[1]Mar09!$C$78))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IF([1]Employee!$D$210=" "," ",IF([1]Employee!$D$210="m"," ",IF([1]Mar09!$M$93=" "," ",IF([1]Mar09!$M$93&gt;(D7-0.01),D7," "))))</f>
        <v xml:space="preserve"> </v>
      </c>
      <c r="E79" s="4" t="str">
        <f>IF(D79=" "," ",IF([1]Mar09!$M$93&gt;=F7,E7,[1]Mar09!$M$93-D7))</f>
        <v xml:space="preserve"> </v>
      </c>
      <c r="F79" s="4" t="str">
        <f>IF(D79=" "," ",IF(E79&lt;E7," ",[1]Mar09!$M$93-F7))</f>
        <v xml:space="preserve"> </v>
      </c>
      <c r="G79" s="4" t="str">
        <f>IF(D79=" "," ",[1]Mar09!$O$93+[1]Mar09!$T$93)</f>
        <v xml:space="preserve"> </v>
      </c>
      <c r="H79" s="459" t="str">
        <f>IF(D79=" "," ",[1]Mar09!$O$93)</f>
        <v xml:space="preserve"> </v>
      </c>
      <c r="I79" s="459"/>
      <c r="J79" s="463"/>
      <c r="K79" s="4" t="str">
        <f>IF([1]Mar09!$G$93="SSP",[1]Mar09!$H$93," ")</f>
        <v xml:space="preserve"> </v>
      </c>
      <c r="L79" s="4" t="str">
        <f>IF([1]Mar09!$G$93="SMP",[1]Mar09!$H$93," ")</f>
        <v xml:space="preserve"> </v>
      </c>
      <c r="M79" s="459" t="str">
        <f>IF([1]Mar09!$G$93="SPP",[1]Mar09!$H$93," ")</f>
        <v xml:space="preserve"> </v>
      </c>
      <c r="N79" s="459"/>
      <c r="O79" s="4" t="str">
        <f>IF([1]Mar09!$G$93="SAP",[1]Mar09!$H$93," ")</f>
        <v xml:space="preserve"> </v>
      </c>
      <c r="P79" s="463"/>
      <c r="Q79" s="4" t="str">
        <f>IF([1]Mar09!$P$93=0," ",[1]Mar09!$P$93)</f>
        <v xml:space="preserve"> </v>
      </c>
      <c r="R79" s="463"/>
      <c r="S79" s="4" t="str">
        <f>IF([1]Mar09!$M$93&gt;0,[1]Mar09!$M$93," ")</f>
        <v xml:space="preserve"> </v>
      </c>
      <c r="T79" s="4" t="str">
        <f>IF(S79=" "," ",IF([1]Employee!$O$206="W1"," ",IF([1]Employee!$O$206="M1"," ",IF([1]Mar09!$V$93&gt;0,[1]Mar09!$V$93," "))))</f>
        <v xml:space="preserve"> </v>
      </c>
      <c r="U79" s="459" t="str">
        <f>IF(T79=" "," ",IF([1]Employee!$O$206="M1",[1]Mar09!$AK$93+U78,[1]Mar09!$AE$93+U78))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",IF([1]Employee!$O$206="W1"," ",[1]Mar09!$W$93-[1]Mar09!$W$78))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",IF([1]Mar09!$C$93=" "," ",[1]Mar09!$C$93))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IF([1]Employee!$D$210=" "," ",IF([1]Employee!$D$210="w"," ",IF([1]Mar09!$M$108=" "," ",IF([1]Mar09!$M$108&gt;(D8-0.01),D8," "))))</f>
        <v xml:space="preserve"> </v>
      </c>
      <c r="E80" s="62" t="str">
        <f>IF(D80=" "," ",IF([1]Mar09!$M$108&gt;=F8,E8,[1]Mar09!$M$108-D8))</f>
        <v xml:space="preserve"> </v>
      </c>
      <c r="F80" s="62" t="str">
        <f>IF(D80=" "," ",IF(E80&lt;E8," ",[1]Mar09!$M$108-F8))</f>
        <v xml:space="preserve"> </v>
      </c>
      <c r="G80" s="62" t="str">
        <f>IF(D80=" "," ",[1]Mar09!$O$108+[1]Mar09!$T$108)</f>
        <v xml:space="preserve"> </v>
      </c>
      <c r="H80" s="453" t="str">
        <f>IF(D80=" "," ",[1]Mar09!$O$108)</f>
        <v xml:space="preserve"> </v>
      </c>
      <c r="I80" s="453"/>
      <c r="J80" s="463"/>
      <c r="K80" s="62" t="str">
        <f>IF([1]Mar09!$G$108="SSP",[1]Mar09!$H$108," ")</f>
        <v xml:space="preserve"> </v>
      </c>
      <c r="L80" s="62" t="str">
        <f>IF([1]Mar09!$G$108="SMP",[1]Mar09!$H$108," ")</f>
        <v xml:space="preserve"> </v>
      </c>
      <c r="M80" s="453" t="str">
        <f>IF([1]Mar09!$G$108="SPP",[1]Mar09!$H$108," ")</f>
        <v xml:space="preserve"> </v>
      </c>
      <c r="N80" s="453"/>
      <c r="O80" s="62" t="str">
        <f>IF([1]Mar09!$G$108="SAP",[1]Mar09!$H$108," ")</f>
        <v xml:space="preserve"> </v>
      </c>
      <c r="P80" s="463"/>
      <c r="Q80" s="62" t="str">
        <f>IF([1]Mar09!$P$108=0," ",[1]Mar09!$P$108)</f>
        <v xml:space="preserve"> </v>
      </c>
      <c r="R80" s="463"/>
      <c r="S80" s="62" t="str">
        <f>IF([1]Mar09!$M$108&gt;0,[1]Mar09!$M$108," ")</f>
        <v xml:space="preserve"> </v>
      </c>
      <c r="T80" s="4" t="str">
        <f>IF(S80=" "," ",IF([1]Employee!$O$206="W1"," ",IF([1]Employee!$O$206="M1"," ",IF([1]Mar09!$V$108&gt;0,[1]Mar09!$V$108," "))))</f>
        <v xml:space="preserve"> </v>
      </c>
      <c r="U80" s="453" t="str">
        <f>IF(T80=" "," ",IF([1]Employee!$O$206="M1",[1]Mar09!$AK$108,[1]Mar09!$AE$108))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",IF([1]Employee!$O$206="M1"," ",[1]Mar09!$W$108-[1]Feb09!$W$78))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",IF([1]Mar09!$C$108=" "," ",[1]Mar09!$C$108))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[1]Employee!$D$216</f>
        <v>0</v>
      </c>
      <c r="U83" s="495" t="s">
        <v>128</v>
      </c>
      <c r="V83" s="496"/>
      <c r="W83" s="497"/>
      <c r="X83" s="497"/>
      <c r="Y83" s="498"/>
      <c r="Z83" s="494">
        <f>[1]Employee!$D$217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IF([1]Employee!$D$210="W",[1]Mar09!$V$93-[1]Employee!$D$216,IF([1]Employee!$D$210="M",[1]Mar09!$V$108-[1]Employee!$D$216,0))</f>
        <v>0</v>
      </c>
      <c r="U85" s="501" t="s">
        <v>127</v>
      </c>
      <c r="V85" s="502"/>
      <c r="W85" s="503"/>
      <c r="X85" s="503"/>
      <c r="Y85" s="504"/>
      <c r="Z85" s="494">
        <f>IF([1]Employee!$D$210="W",[1]Mar09!$W$93-[1]Employee!$D$217,IF([1]Employee!$D$210="M",[1]Mar09!$W$108-[1]Employee!$D$217,0))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IF([1]Employee!$M$197&gt;0,[1]Employee!$M$197," ")</f>
        <v xml:space="preserve"> </v>
      </c>
      <c r="G102" s="343"/>
      <c r="H102" s="96"/>
      <c r="I102" s="30"/>
      <c r="J102" s="10"/>
      <c r="K102" s="399" t="str">
        <f>IF([1]Employee!$M$199&gt;0,[1]Employee!$M$199," ")</f>
        <v xml:space="preserve"> </v>
      </c>
      <c r="L102" s="536"/>
      <c r="M102" s="15"/>
      <c r="N102" s="97" t="str">
        <f>IF([1]Employee!$D$204&gt;0,[1]Employee!$D$204,"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IF([1]Employee!$D$197&gt;0,[1]Employee!$D$197,"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0.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IF([1]Employee!$D$199&gt;0,[1]Employee!$D$199,"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IF([1]Employee!$D$198&gt;0,[1]Employee!$D$198," ")</f>
        <v xml:space="preserve"> </v>
      </c>
      <c r="G106" s="350"/>
      <c r="H106" s="15"/>
      <c r="I106" s="10"/>
      <c r="J106" s="376" t="str">
        <f>IF([1]Employee!$D$200&gt;0,[1]Employee!$D$200,"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IF([1]Employee!$D$201&gt;0,[1]Employee!$D$201,"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[1]Employee!$D$211</f>
        <v>8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IF([1]Employee!$D$202&gt;0,[1]Employee!$D$202,"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IF([1]Employee!$D$206=" "," ",IF([1]Employee!$D$206&gt;38812,[1]Employee!$D$206,"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IF([1]Employee!$D$208&gt;0,[1]Employee!$D$208,"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IF([1]Employee!$D$208&gt;0,[1]Employee!$L$5," ")</f>
        <v xml:space="preserve"> </v>
      </c>
      <c r="H154" s="30"/>
      <c r="I154" s="560" t="str">
        <f>IF([1]Employee!$D$208&gt;0,[1]Employee!$O$5,"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IF([1]Employee!$D$208&gt;0,[1]Employee!$M$197,"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IF([1]Employee!$D$208&gt;0,[1]Employee!$D$197," ")</f>
        <v xml:space="preserve"> </v>
      </c>
      <c r="G158" s="567"/>
      <c r="H158" s="567"/>
      <c r="I158" s="568"/>
      <c r="J158" s="156"/>
      <c r="K158" s="157" t="str">
        <f>IF([1]Employee!$D$208=" "," ",IF([1]Employee!$D$204="M","Mr","Ms"))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IF([1]Employee!$D$208&gt;0,[1]Employee!$D$198,"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IF([1]Employee!$D$208&gt;0,[1]Employee!$D$208,"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IF([1]Employee!$D$208&gt;0,[1]Employee!$O$216,"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IF([1]Employee!$D$208&gt;0,Y4," ")</f>
        <v xml:space="preserve"> </v>
      </c>
      <c r="H164" s="370"/>
      <c r="I164" s="160" t="str">
        <f>IF([1]Employee!$D$208&gt;0,Z4," ")</f>
        <v xml:space="preserve"> </v>
      </c>
      <c r="J164" s="159"/>
      <c r="K164" s="637" t="str">
        <f>IF([1]Employee!$D$208=" "," ",IF([1]Employee!$O$206="W1","X",IF([1]Employee!$O$206="M!","X","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IF([1]Employee!$D$208=" "," ",IF([1]Employee!$D$210="W",[1]Employee!$F$208," "))</f>
        <v xml:space="preserve"> </v>
      </c>
      <c r="J166" s="163"/>
      <c r="K166" s="164" t="str">
        <f>IF([1]Employee!$D$208=" "," ",IF([1]Employee!$D$210="M",[1]Employee!$F$208,"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IF([1]Employee!$D$208="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IF([1]Employee!$D$208="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IF([1]Employee!$D$208="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IF([1]Employee!$D$208="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IF([1]Employee!$D$208&gt;0,[1]Employee!$D$211,"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IF([1]Employee!$D$208&gt;0,[1]Employee!$D$199,"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IF([1]Employee!$D$208&gt;0,[1]Employee!$D$200," ")</f>
        <v xml:space="preserve"> </v>
      </c>
      <c r="F179" s="337"/>
      <c r="G179" s="337"/>
      <c r="H179" s="337"/>
      <c r="I179" s="337" t="str">
        <f>IF([1]Employee!$D$208&gt;0,[1]Employee!$D$201,"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IF([1]Employee!$D$208&gt;0,[1]Employee!$D$202,"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IF([1]Employee!$D$208&gt;0,[1]Employee!$D$5," ")</f>
        <v xml:space="preserve"> </v>
      </c>
      <c r="F182" s="353"/>
      <c r="G182" s="353"/>
      <c r="H182" s="353"/>
      <c r="I182" s="353" t="str">
        <f>IF([1]Employee!$D$208&gt;0,[1]Employee!$D$6,"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IF([1]Employee!$D$208&gt;0,[1]Employee!$D$7," ")</f>
        <v xml:space="preserve"> </v>
      </c>
      <c r="F183" s="353"/>
      <c r="G183" s="353"/>
      <c r="H183" s="353"/>
      <c r="I183" s="353" t="str">
        <f>IF([1]Employee!$D$208&gt;0,[1]Employee!$D$8,"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IF([1]Employee!$D$208&gt;0,[1]Employee!$D$9,"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IF([1]Employee!$D$208&gt;0,TODAY(),"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IF(T$87&gt;0,[1]Employee!$D$197,"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IF(T$87&gt;0,[1]Employee!$D$198,"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IF(T$87&gt;0,[1]Employee!$M$197," ")</f>
        <v xml:space="preserve"> </v>
      </c>
      <c r="G203" s="683"/>
      <c r="H203" s="684"/>
      <c r="I203" s="86"/>
      <c r="J203" s="685">
        <f>[1]Employee!$D$211</f>
        <v>8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1" customWidth="1"/>
    <col min="2" max="2" width="5.140625" style="1" customWidth="1"/>
    <col min="3" max="3" width="8.85546875" style="1" customWidth="1"/>
    <col min="4" max="4" width="11" style="1" customWidth="1"/>
    <col min="5" max="5" width="9.7109375" style="1" customWidth="1"/>
    <col min="6" max="6" width="10.5703125" style="1" customWidth="1"/>
    <col min="7" max="7" width="11.7109375" style="1" customWidth="1"/>
    <col min="8" max="8" width="2.140625" style="1" customWidth="1"/>
    <col min="9" max="9" width="10.85546875" style="1" customWidth="1"/>
    <col min="10" max="10" width="1.7109375" style="1" customWidth="1"/>
    <col min="11" max="11" width="10.85546875" style="1" customWidth="1"/>
    <col min="12" max="12" width="9.7109375" style="1" customWidth="1"/>
    <col min="13" max="13" width="1" style="1" customWidth="1"/>
    <col min="14" max="15" width="9.7109375" style="1" customWidth="1"/>
    <col min="16" max="16" width="1.28515625" style="1" customWidth="1"/>
    <col min="17" max="17" width="9.7109375" style="1" customWidth="1"/>
    <col min="18" max="18" width="0.85546875" style="1" customWidth="1"/>
    <col min="19" max="19" width="9.7109375" style="1" customWidth="1"/>
    <col min="20" max="20" width="11.28515625" style="1" customWidth="1"/>
    <col min="21" max="21" width="1.5703125" style="1" customWidth="1"/>
    <col min="22" max="23" width="9.7109375" style="1" customWidth="1"/>
    <col min="24" max="24" width="0.85546875" style="1" customWidth="1"/>
    <col min="25" max="25" width="9.140625" style="1"/>
    <col min="26" max="26" width="9.5703125" style="1" customWidth="1"/>
    <col min="27" max="27" width="10.28515625" style="1" customWidth="1"/>
    <col min="28" max="28" width="0.85546875" style="1" customWidth="1"/>
    <col min="29" max="31" width="9.140625" style="1"/>
    <col min="32" max="32" width="7.28515625" style="3" customWidth="1"/>
    <col min="33" max="33" width="0.7109375" style="1" customWidth="1"/>
    <col min="34" max="53" width="0" style="4" hidden="1" customWidth="1"/>
    <col min="54" max="16384" width="9.140625" style="4"/>
  </cols>
  <sheetData>
    <row r="1" spans="1:53" ht="3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3" ht="12" customHeight="1" thickTop="1" thickBot="1" x14ac:dyDescent="0.25">
      <c r="A2" s="2"/>
      <c r="B2" s="433" t="s">
        <v>106</v>
      </c>
      <c r="C2" s="433"/>
      <c r="D2" s="433"/>
      <c r="E2" s="434"/>
      <c r="F2" s="435" t="str">
        <f>[1]Admin!$G$1</f>
        <v>Year to 5 April 2009</v>
      </c>
      <c r="G2" s="436"/>
      <c r="H2" s="5"/>
      <c r="I2" s="437" t="s">
        <v>107</v>
      </c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37"/>
      <c r="AA2" s="437"/>
      <c r="AB2" s="437"/>
      <c r="AC2" s="437"/>
      <c r="AD2" s="437"/>
      <c r="AE2" s="437"/>
      <c r="AF2" s="6"/>
      <c r="AG2" s="512"/>
    </row>
    <row r="3" spans="1:53" ht="12" customHeight="1" thickTop="1" x14ac:dyDescent="0.2">
      <c r="A3" s="2"/>
      <c r="B3" s="7" t="s">
        <v>38</v>
      </c>
      <c r="C3" s="347" t="s">
        <v>96</v>
      </c>
      <c r="D3" s="347"/>
      <c r="E3" s="493"/>
      <c r="F3" s="513"/>
      <c r="G3" s="513"/>
      <c r="H3" s="10"/>
      <c r="I3" s="7" t="s">
        <v>40</v>
      </c>
      <c r="J3" s="347" t="s">
        <v>108</v>
      </c>
      <c r="K3" s="347"/>
      <c r="L3" s="347"/>
      <c r="M3" s="8"/>
      <c r="N3" s="7" t="s">
        <v>44</v>
      </c>
      <c r="O3" s="347" t="s">
        <v>110</v>
      </c>
      <c r="P3" s="347"/>
      <c r="Q3" s="347"/>
      <c r="R3" s="10"/>
      <c r="S3" s="11" t="s">
        <v>48</v>
      </c>
      <c r="T3" s="12" t="s">
        <v>99</v>
      </c>
      <c r="U3" s="10"/>
      <c r="V3" s="11" t="s">
        <v>49</v>
      </c>
      <c r="W3" s="460" t="str">
        <f>IF([1]Employee!$D$232&gt;0,[1]Employee!$D$232," ")</f>
        <v xml:space="preserve"> </v>
      </c>
      <c r="X3" s="10"/>
      <c r="Y3" s="11" t="s">
        <v>51</v>
      </c>
      <c r="Z3" s="12" t="s">
        <v>112</v>
      </c>
      <c r="AA3" s="10"/>
      <c r="AB3" s="10"/>
      <c r="AC3" s="13"/>
      <c r="AD3" s="438"/>
      <c r="AE3" s="438"/>
      <c r="AF3" s="14"/>
      <c r="AG3" s="463"/>
    </row>
    <row r="4" spans="1:53" ht="13.5" customHeight="1" x14ac:dyDescent="0.2">
      <c r="A4" s="2"/>
      <c r="B4" s="439" t="str">
        <f>IF([1]Employee!$D$5&gt;0,[1]Employee!$D$5," ")</f>
        <v xml:space="preserve"> </v>
      </c>
      <c r="C4" s="440"/>
      <c r="D4" s="440"/>
      <c r="E4" s="440"/>
      <c r="F4" s="440"/>
      <c r="G4" s="441"/>
      <c r="H4" s="10"/>
      <c r="I4" s="442" t="str">
        <f>IF([1]Employee!$D$223&gt;0,[1]Employee!$D$223," ")</f>
        <v xml:space="preserve"> </v>
      </c>
      <c r="J4" s="443"/>
      <c r="K4" s="443"/>
      <c r="L4" s="443"/>
      <c r="M4" s="9"/>
      <c r="N4" s="342" t="str">
        <f>IF([1]Employee!$M$223&gt;0,[1]Employee!$M$223," ")</f>
        <v xml:space="preserve"> </v>
      </c>
      <c r="O4" s="343"/>
      <c r="P4" s="15"/>
      <c r="Q4" s="15"/>
      <c r="R4" s="10"/>
      <c r="S4" s="10"/>
      <c r="T4" s="16">
        <f>[1]Employee!$D$237</f>
        <v>9</v>
      </c>
      <c r="U4" s="8"/>
      <c r="V4" s="12" t="s">
        <v>100</v>
      </c>
      <c r="W4" s="460"/>
      <c r="X4" s="10"/>
      <c r="Y4" s="17" t="str">
        <f>IF(AA6=AA4,Y6,IF(AA7=AA4,Y7,IF(AA8=AA4,Y8,IF(AA9=AA4,Y9," "))))</f>
        <v xml:space="preserve"> </v>
      </c>
      <c r="Z4" s="212" t="str">
        <f>IF(AA6=AA4,Z6,IF(AA7=AA4,Z7,IF(AA8=AA4,Z8,IF(AA9=AA4,Z9," "))))</f>
        <v xml:space="preserve"> </v>
      </c>
      <c r="AA4" s="19">
        <f>MAX(AA6:AA9)</f>
        <v>0</v>
      </c>
      <c r="AB4" s="10"/>
      <c r="AC4" s="335"/>
      <c r="AD4" s="335"/>
      <c r="AE4" s="335"/>
      <c r="AF4" s="14"/>
      <c r="AG4" s="463"/>
    </row>
    <row r="5" spans="1:53" ht="12" customHeight="1" x14ac:dyDescent="0.2">
      <c r="A5" s="2"/>
      <c r="B5" s="7" t="s">
        <v>41</v>
      </c>
      <c r="C5" s="347" t="s">
        <v>97</v>
      </c>
      <c r="D5" s="347"/>
      <c r="E5" s="347"/>
      <c r="F5" s="347" t="s">
        <v>259</v>
      </c>
      <c r="G5" s="347"/>
      <c r="H5" s="10"/>
      <c r="I5" s="21" t="s">
        <v>46</v>
      </c>
      <c r="J5" s="452" t="s">
        <v>109</v>
      </c>
      <c r="K5" s="452"/>
      <c r="L5" s="452"/>
      <c r="M5" s="8"/>
      <c r="N5" s="7" t="s">
        <v>45</v>
      </c>
      <c r="O5" s="347" t="s">
        <v>111</v>
      </c>
      <c r="P5" s="347"/>
      <c r="Q5" s="347"/>
      <c r="R5" s="10"/>
      <c r="S5" s="12" t="s">
        <v>131</v>
      </c>
      <c r="T5" s="10"/>
      <c r="U5" s="10"/>
      <c r="V5" s="11" t="s">
        <v>50</v>
      </c>
      <c r="W5" s="460" t="str">
        <f>IF([1]Employee!$D$234&gt;0,[1]Employee!$D$234," ")</f>
        <v xml:space="preserve"> </v>
      </c>
      <c r="X5" s="10"/>
      <c r="Y5" s="11" t="s">
        <v>53</v>
      </c>
      <c r="Z5" s="213" t="s">
        <v>54</v>
      </c>
      <c r="AA5" s="12" t="s">
        <v>102</v>
      </c>
      <c r="AB5" s="10"/>
      <c r="AC5" s="335"/>
      <c r="AD5" s="335"/>
      <c r="AE5" s="335"/>
      <c r="AF5" s="14"/>
      <c r="AG5" s="463"/>
    </row>
    <row r="6" spans="1:53" ht="13.5" customHeight="1" x14ac:dyDescent="0.2">
      <c r="A6" s="2"/>
      <c r="B6" s="439" t="str">
        <f>IF([1]Employee!$L$7&gt;0,[1]Employee!$L$7," ")</f>
        <v xml:space="preserve"> </v>
      </c>
      <c r="C6" s="440"/>
      <c r="D6" s="440"/>
      <c r="E6" s="441"/>
      <c r="F6" s="22" t="str">
        <f>IF([1]Employee!$L$5&gt;0,[1]Employee!$L$5," ")</f>
        <v xml:space="preserve"> </v>
      </c>
      <c r="G6" s="23" t="str">
        <f>IF([1]Employee!$O$5&gt;0,[1]Employee!$O$5," ")</f>
        <v xml:space="preserve"> </v>
      </c>
      <c r="H6" s="10"/>
      <c r="I6" s="442" t="str">
        <f>IF([1]Employee!$D$224&gt;0,[1]Employee!$D$224," ")</f>
        <v xml:space="preserve"> </v>
      </c>
      <c r="J6" s="442"/>
      <c r="K6" s="442"/>
      <c r="L6" s="442"/>
      <c r="M6" s="8"/>
      <c r="N6" s="399" t="str">
        <f>IF([1]Employee!$M$225&gt;0,[1]Employee!$M$225," ")</f>
        <v xml:space="preserve"> </v>
      </c>
      <c r="O6" s="536"/>
      <c r="P6" s="15"/>
      <c r="Q6" s="15"/>
      <c r="R6" s="10"/>
      <c r="S6" s="24" t="str">
        <f>IF([1]Employee!$D$230&gt;0,[1]Employee!$D$230," ")</f>
        <v xml:space="preserve"> </v>
      </c>
      <c r="T6" s="10"/>
      <c r="U6" s="10"/>
      <c r="V6" s="12" t="s">
        <v>101</v>
      </c>
      <c r="W6" s="460"/>
      <c r="X6" s="10"/>
      <c r="Y6" s="25" t="str">
        <f>IF([1]Employee!$M$235&gt;0,[1]Employee!$M$235," ")</f>
        <v xml:space="preserve"> </v>
      </c>
      <c r="Z6" s="214" t="str">
        <f>IF([1]Employee!$M$235&gt;0,[1]Employee!$O$235," ")</f>
        <v xml:space="preserve"> </v>
      </c>
      <c r="AA6" s="27" t="str">
        <f>IF([1]Employee!$M$235&gt;0,[1]Employee!$S$235," ")</f>
        <v xml:space="preserve"> </v>
      </c>
      <c r="AB6" s="10"/>
      <c r="AC6" s="28"/>
      <c r="AD6" s="28"/>
      <c r="AE6" s="28"/>
      <c r="AF6" s="14"/>
      <c r="AG6" s="463"/>
    </row>
    <row r="7" spans="1:53" ht="13.5" customHeight="1" x14ac:dyDescent="0.2">
      <c r="A7" s="2"/>
      <c r="B7" s="450" t="s">
        <v>288</v>
      </c>
      <c r="C7" s="450"/>
      <c r="D7" s="300">
        <f>[1]Admin!$N$4</f>
        <v>90</v>
      </c>
      <c r="E7" s="300">
        <f>F7-D7</f>
        <v>15</v>
      </c>
      <c r="F7" s="300">
        <f>[1]Admin!$N$6</f>
        <v>105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5" t="str">
        <f>IF([1]Employee!$M$236&gt;0,[1]Employee!$M$236," ")</f>
        <v xml:space="preserve"> </v>
      </c>
      <c r="Z7" s="214" t="str">
        <f>IF([1]Employee!$M$236&gt;0,[1]Employee!$O$236," ")</f>
        <v xml:space="preserve"> </v>
      </c>
      <c r="AA7" s="27" t="str">
        <f>IF([1]Employee!$M$236&gt;0,[1]Employee!$S$236," ")</f>
        <v xml:space="preserve"> </v>
      </c>
      <c r="AB7" s="10"/>
      <c r="AC7" s="29"/>
      <c r="AD7" s="30"/>
      <c r="AE7" s="29"/>
      <c r="AF7" s="14"/>
      <c r="AG7" s="463"/>
    </row>
    <row r="8" spans="1:53" ht="13.5" customHeight="1" x14ac:dyDescent="0.2">
      <c r="A8" s="2"/>
      <c r="B8" s="451" t="s">
        <v>289</v>
      </c>
      <c r="C8" s="451"/>
      <c r="D8" s="300">
        <f>[1]Admin!$P$4</f>
        <v>390</v>
      </c>
      <c r="E8" s="300">
        <f>F8-D8</f>
        <v>63</v>
      </c>
      <c r="F8" s="300">
        <f>[1]Admin!$P$6</f>
        <v>453</v>
      </c>
      <c r="G8" s="10"/>
      <c r="H8" s="10"/>
      <c r="I8" s="10"/>
      <c r="J8" s="10"/>
      <c r="K8" s="10"/>
      <c r="L8" s="10"/>
      <c r="M8" s="10"/>
      <c r="N8" s="31"/>
      <c r="O8" s="31"/>
      <c r="P8" s="10"/>
      <c r="Q8" s="32"/>
      <c r="R8" s="10"/>
      <c r="S8" s="10"/>
      <c r="T8" s="10"/>
      <c r="U8" s="10"/>
      <c r="V8" s="10"/>
      <c r="W8" s="10"/>
      <c r="X8" s="10"/>
      <c r="Y8" s="25" t="str">
        <f>IF([1]Employee!$M$237&gt;0,[1]Employee!$M$237," ")</f>
        <v xml:space="preserve"> </v>
      </c>
      <c r="Z8" s="214" t="str">
        <f>IF([1]Employee!$M$237&gt;0,[1]Employee!$O$237," ")</f>
        <v xml:space="preserve"> </v>
      </c>
      <c r="AA8" s="27" t="str">
        <f>IF([1]Employee!$M$237&gt;0,[1]Employee!$S$237," ")</f>
        <v xml:space="preserve"> </v>
      </c>
      <c r="AB8" s="10"/>
      <c r="AC8" s="29"/>
      <c r="AD8" s="30"/>
      <c r="AE8" s="29"/>
      <c r="AF8" s="14"/>
      <c r="AG8" s="463"/>
    </row>
    <row r="9" spans="1:53" ht="13.5" customHeight="1" x14ac:dyDescent="0.2">
      <c r="A9" s="2"/>
      <c r="B9" s="444" t="s">
        <v>105</v>
      </c>
      <c r="C9" s="444"/>
      <c r="D9" s="444"/>
      <c r="E9" s="444"/>
      <c r="F9" s="444"/>
      <c r="G9" s="44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 t="s">
        <v>52</v>
      </c>
      <c r="U9" s="10"/>
      <c r="V9" s="10"/>
      <c r="W9" s="8"/>
      <c r="X9" s="10"/>
      <c r="Y9" s="25" t="str">
        <f>IF([1]Employee!$M$238&gt;0,[1]Employee!$M$238," ")</f>
        <v xml:space="preserve"> </v>
      </c>
      <c r="Z9" s="214" t="str">
        <f>IF([1]Employee!$M$238&gt;0,[1]Employee!$O$238," ")</f>
        <v xml:space="preserve"> </v>
      </c>
      <c r="AA9" s="27" t="str">
        <f>IF([1]Employee!$M$238&gt;0,[1]Employee!$S$238," ")</f>
        <v xml:space="preserve"> </v>
      </c>
      <c r="AB9" s="10"/>
      <c r="AC9" s="29"/>
      <c r="AD9" s="30"/>
      <c r="AE9" s="29"/>
      <c r="AF9" s="14"/>
      <c r="AG9" s="463"/>
    </row>
    <row r="10" spans="1:53" ht="13.5" customHeight="1" x14ac:dyDescent="0.2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7" t="s">
        <v>103</v>
      </c>
      <c r="U10" s="461"/>
      <c r="V10" s="461"/>
      <c r="W10" s="33" t="str">
        <f>IF([1]Employee!$O$242="Y","Y"," ")</f>
        <v xml:space="preserve"> </v>
      </c>
      <c r="X10" s="10"/>
      <c r="Y10" s="34"/>
      <c r="Z10" s="35"/>
      <c r="AA10" s="36"/>
      <c r="AB10" s="10"/>
      <c r="AC10" s="29"/>
      <c r="AD10" s="30"/>
      <c r="AE10" s="29"/>
      <c r="AF10" s="14"/>
      <c r="AG10" s="463"/>
    </row>
    <row r="11" spans="1:53" ht="4.5" customHeight="1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4"/>
      <c r="AG11" s="463"/>
    </row>
    <row r="12" spans="1:53" ht="11.25" customHeight="1" thickBot="1" x14ac:dyDescent="0.25">
      <c r="A12" s="2"/>
      <c r="B12" s="10"/>
      <c r="C12" s="10"/>
      <c r="D12" s="689" t="s">
        <v>56</v>
      </c>
      <c r="E12" s="690"/>
      <c r="F12" s="690"/>
      <c r="G12" s="690"/>
      <c r="H12" s="690"/>
      <c r="I12" s="690"/>
      <c r="J12" s="462"/>
      <c r="K12" s="464" t="s">
        <v>57</v>
      </c>
      <c r="L12" s="465"/>
      <c r="M12" s="465"/>
      <c r="N12" s="465"/>
      <c r="O12" s="465"/>
      <c r="P12" s="462"/>
      <c r="Q12" s="37"/>
      <c r="R12" s="462"/>
      <c r="S12" s="38" t="s">
        <v>58</v>
      </c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9"/>
      <c r="AF12" s="6"/>
      <c r="AG12" s="463"/>
    </row>
    <row r="13" spans="1:53" s="44" customFormat="1" ht="11.25" customHeight="1" x14ac:dyDescent="0.2">
      <c r="A13" s="40"/>
      <c r="B13" s="445" t="s">
        <v>59</v>
      </c>
      <c r="C13" s="446" t="s">
        <v>60</v>
      </c>
      <c r="D13" s="448" t="s">
        <v>61</v>
      </c>
      <c r="E13" s="449"/>
      <c r="F13" s="449"/>
      <c r="G13" s="449" t="s">
        <v>62</v>
      </c>
      <c r="H13" s="449"/>
      <c r="I13" s="449"/>
      <c r="J13" s="463"/>
      <c r="K13" s="470" t="s">
        <v>72</v>
      </c>
      <c r="L13" s="470" t="s">
        <v>73</v>
      </c>
      <c r="M13" s="470" t="s">
        <v>74</v>
      </c>
      <c r="N13" s="472"/>
      <c r="O13" s="470" t="s">
        <v>75</v>
      </c>
      <c r="P13" s="463"/>
      <c r="Q13" s="470" t="s">
        <v>76</v>
      </c>
      <c r="R13" s="463"/>
      <c r="S13" s="323" t="s">
        <v>82</v>
      </c>
      <c r="T13" s="323" t="s">
        <v>15</v>
      </c>
      <c r="U13" s="466" t="s">
        <v>84</v>
      </c>
      <c r="V13" s="467"/>
      <c r="W13" s="696" t="s">
        <v>83</v>
      </c>
      <c r="X13" s="474"/>
      <c r="Y13" s="474" t="s">
        <v>90</v>
      </c>
      <c r="Z13" s="474" t="s">
        <v>91</v>
      </c>
      <c r="AA13" s="691" t="s">
        <v>83</v>
      </c>
      <c r="AB13" s="691"/>
      <c r="AC13" s="691"/>
      <c r="AD13" s="474" t="s">
        <v>94</v>
      </c>
      <c r="AE13" s="43" t="s">
        <v>83</v>
      </c>
      <c r="AF13" s="692" t="s">
        <v>252</v>
      </c>
      <c r="AG13" s="463"/>
      <c r="AH13" s="329"/>
      <c r="AI13" s="329"/>
      <c r="AJ13" s="329"/>
      <c r="AK13" s="329"/>
    </row>
    <row r="14" spans="1:53" s="44" customFormat="1" ht="56.25" x14ac:dyDescent="0.2">
      <c r="A14" s="40"/>
      <c r="B14" s="445"/>
      <c r="C14" s="447"/>
      <c r="D14" s="45" t="s">
        <v>63</v>
      </c>
      <c r="E14" s="46" t="s">
        <v>65</v>
      </c>
      <c r="F14" s="46" t="s">
        <v>64</v>
      </c>
      <c r="G14" s="46" t="s">
        <v>66</v>
      </c>
      <c r="H14" s="471" t="s">
        <v>104</v>
      </c>
      <c r="I14" s="471"/>
      <c r="J14" s="463"/>
      <c r="K14" s="471"/>
      <c r="L14" s="471"/>
      <c r="M14" s="473"/>
      <c r="N14" s="473"/>
      <c r="O14" s="471"/>
      <c r="P14" s="463"/>
      <c r="Q14" s="471"/>
      <c r="R14" s="463"/>
      <c r="S14" s="471"/>
      <c r="T14" s="471"/>
      <c r="U14" s="468"/>
      <c r="V14" s="469"/>
      <c r="W14" s="694" t="s">
        <v>85</v>
      </c>
      <c r="X14" s="695"/>
      <c r="Y14" s="323"/>
      <c r="Z14" s="323"/>
      <c r="AA14" s="694" t="s">
        <v>92</v>
      </c>
      <c r="AB14" s="694"/>
      <c r="AC14" s="47" t="s">
        <v>93</v>
      </c>
      <c r="AD14" s="323"/>
      <c r="AE14" s="41" t="s">
        <v>95</v>
      </c>
      <c r="AF14" s="693"/>
      <c r="AG14" s="463"/>
      <c r="AH14" s="48" t="s">
        <v>121</v>
      </c>
      <c r="AI14" s="48" t="s">
        <v>121</v>
      </c>
      <c r="AJ14" s="48" t="s">
        <v>121</v>
      </c>
      <c r="AK14" s="48" t="s">
        <v>121</v>
      </c>
      <c r="AL14" s="48" t="s">
        <v>121</v>
      </c>
      <c r="AM14" s="48" t="s">
        <v>260</v>
      </c>
      <c r="AN14" s="48" t="s">
        <v>260</v>
      </c>
      <c r="AO14" s="48" t="s">
        <v>260</v>
      </c>
      <c r="AP14" s="48" t="s">
        <v>260</v>
      </c>
      <c r="AQ14" s="48" t="s">
        <v>260</v>
      </c>
      <c r="AR14" s="48" t="s">
        <v>261</v>
      </c>
      <c r="AS14" s="48" t="s">
        <v>261</v>
      </c>
      <c r="AT14" s="48" t="s">
        <v>261</v>
      </c>
      <c r="AU14" s="48" t="s">
        <v>261</v>
      </c>
      <c r="AV14" s="48" t="s">
        <v>261</v>
      </c>
      <c r="AW14" s="48" t="s">
        <v>262</v>
      </c>
      <c r="AX14" s="48" t="s">
        <v>262</v>
      </c>
      <c r="AY14" s="48" t="s">
        <v>262</v>
      </c>
      <c r="AZ14" s="48" t="s">
        <v>262</v>
      </c>
      <c r="BA14" s="48" t="s">
        <v>262</v>
      </c>
    </row>
    <row r="15" spans="1:53" s="48" customFormat="1" x14ac:dyDescent="0.2">
      <c r="A15" s="49"/>
      <c r="B15" s="445"/>
      <c r="C15" s="447"/>
      <c r="D15" s="50" t="s">
        <v>67</v>
      </c>
      <c r="E15" s="51" t="s">
        <v>68</v>
      </c>
      <c r="F15" s="51" t="s">
        <v>69</v>
      </c>
      <c r="G15" s="51" t="s">
        <v>70</v>
      </c>
      <c r="H15" s="475" t="s">
        <v>71</v>
      </c>
      <c r="I15" s="475"/>
      <c r="J15" s="463"/>
      <c r="K15" s="53" t="s">
        <v>77</v>
      </c>
      <c r="L15" s="53" t="s">
        <v>78</v>
      </c>
      <c r="M15" s="476" t="s">
        <v>79</v>
      </c>
      <c r="N15" s="476"/>
      <c r="O15" s="53" t="s">
        <v>81</v>
      </c>
      <c r="P15" s="463"/>
      <c r="Q15" s="51" t="s">
        <v>80</v>
      </c>
      <c r="R15" s="463"/>
      <c r="S15" s="54">
        <v>2</v>
      </c>
      <c r="T15" s="54">
        <v>3</v>
      </c>
      <c r="U15" s="477" t="s">
        <v>86</v>
      </c>
      <c r="V15" s="478"/>
      <c r="W15" s="479" t="s">
        <v>87</v>
      </c>
      <c r="X15" s="480"/>
      <c r="Y15" s="54">
        <v>5</v>
      </c>
      <c r="Z15" s="54">
        <v>6</v>
      </c>
      <c r="AA15" s="479" t="s">
        <v>88</v>
      </c>
      <c r="AB15" s="479"/>
      <c r="AC15" s="55" t="s">
        <v>89</v>
      </c>
      <c r="AD15" s="54">
        <v>7</v>
      </c>
      <c r="AE15" s="54">
        <v>8</v>
      </c>
      <c r="AF15" s="56">
        <v>9</v>
      </c>
      <c r="AG15" s="463"/>
      <c r="AH15" s="50" t="s">
        <v>67</v>
      </c>
      <c r="AI15" s="51" t="s">
        <v>68</v>
      </c>
      <c r="AJ15" s="51" t="s">
        <v>69</v>
      </c>
      <c r="AK15" s="51" t="s">
        <v>70</v>
      </c>
      <c r="AL15" s="52" t="s">
        <v>71</v>
      </c>
      <c r="AM15" s="50" t="s">
        <v>67</v>
      </c>
      <c r="AN15" s="51" t="s">
        <v>68</v>
      </c>
      <c r="AO15" s="51" t="s">
        <v>69</v>
      </c>
      <c r="AP15" s="51" t="s">
        <v>70</v>
      </c>
      <c r="AQ15" s="52" t="s">
        <v>71</v>
      </c>
      <c r="AR15" s="50" t="s">
        <v>67</v>
      </c>
      <c r="AS15" s="51" t="s">
        <v>68</v>
      </c>
      <c r="AT15" s="51" t="s">
        <v>69</v>
      </c>
      <c r="AU15" s="51" t="s">
        <v>70</v>
      </c>
      <c r="AV15" s="52" t="s">
        <v>71</v>
      </c>
      <c r="AW15" s="50" t="s">
        <v>67</v>
      </c>
      <c r="AX15" s="51" t="s">
        <v>68</v>
      </c>
      <c r="AY15" s="51" t="s">
        <v>69</v>
      </c>
      <c r="AZ15" s="51" t="s">
        <v>70</v>
      </c>
      <c r="BA15" s="52" t="s">
        <v>71</v>
      </c>
    </row>
    <row r="16" spans="1:53" ht="15" customHeight="1" x14ac:dyDescent="0.2">
      <c r="A16" s="2"/>
      <c r="B16" s="481"/>
      <c r="C16" s="57">
        <v>1</v>
      </c>
      <c r="D16" s="1" t="str">
        <f>IF([1]Employee!$D$236=" "," ",IF([1]Employee!$D$236="m"," ",IF([1]Apr08!$M$19=" "," ",IF([1]Apr08!$M$19&gt;(D7-0.01),D7," "))))</f>
        <v xml:space="preserve"> </v>
      </c>
      <c r="E16" s="1" t="str">
        <f>IF(D16=" "," ",IF([1]Apr08!$M$19&gt;=F7,E7,[1]Apr08!$M$19-D7))</f>
        <v xml:space="preserve"> </v>
      </c>
      <c r="F16" s="1" t="str">
        <f>IF(D16=" "," ",IF(E16&lt;E7," ",[1]Apr08!$M$19-F7))</f>
        <v xml:space="preserve"> </v>
      </c>
      <c r="G16" s="1" t="str">
        <f>IF(D16=" "," ",[1]Apr08!$O$19+[1]Apr08!$T$19)</f>
        <v xml:space="preserve"> </v>
      </c>
      <c r="H16" s="482" t="str">
        <f>IF(D16=" "," ",[1]Apr08!$O$19)</f>
        <v xml:space="preserve"> </v>
      </c>
      <c r="I16" s="482"/>
      <c r="J16" s="463"/>
      <c r="K16" s="4" t="str">
        <f>IF([1]Apr08!$G$19="SSP",[1]Apr08!$H$19," ")</f>
        <v xml:space="preserve"> </v>
      </c>
      <c r="L16" s="4" t="str">
        <f>IF([1]Apr08!$G$19="SMP",[1]Apr08!$H$19," ")</f>
        <v xml:space="preserve"> </v>
      </c>
      <c r="M16" s="459" t="str">
        <f>IF([1]Apr08!$G$19="SPP",[1]Apr08!$H$19," ")</f>
        <v xml:space="preserve"> </v>
      </c>
      <c r="N16" s="331"/>
      <c r="O16" s="4" t="str">
        <f>IF([1]Apr08!$G$19="SAP",[1]Apr08!$H$19," ")</f>
        <v xml:space="preserve"> </v>
      </c>
      <c r="P16" s="463"/>
      <c r="Q16" s="1" t="str">
        <f>IF([1]Apr08!$P$19=0," ",[1]Apr08!$P$19)</f>
        <v xml:space="preserve"> </v>
      </c>
      <c r="R16" s="463"/>
      <c r="S16" s="1" t="str">
        <f>IF([1]Apr08!$M$19&gt;0,[1]Apr08!$M$19," ")</f>
        <v xml:space="preserve"> </v>
      </c>
      <c r="T16" s="1" t="str">
        <f>IF(S16=" "," ",IF([1]Employee!$O$232="W1"," ",IF([1]Employee!$O$232="M1"," ",IF([1]Apr08!$V$19&gt;0,[1]Apr08!$V$19," "))))</f>
        <v xml:space="preserve"> </v>
      </c>
      <c r="U16" s="482" t="str">
        <f>IF(T16=" "," ",IF([1]Employee!$O$232="W1",[1]Apr08!$AK$19,[1]Apr08!$AE$19))</f>
        <v xml:space="preserve"> </v>
      </c>
      <c r="V16" s="482"/>
      <c r="W16" s="483"/>
      <c r="X16" s="483"/>
      <c r="Y16" s="1" t="str">
        <f t="shared" ref="Y16:Y47" si="0">IF(T16=" "," ",IF(U16&gt;=T16," ",T16-U16))</f>
        <v xml:space="preserve"> </v>
      </c>
      <c r="Z16" s="1" t="str">
        <f>IF(Y16=" "," ",IF([1]Employee!$O$232="W1"," ",[1]Apr08!$W$19-0))</f>
        <v xml:space="preserve"> </v>
      </c>
      <c r="AA16" s="483"/>
      <c r="AB16" s="483"/>
      <c r="AC16" s="58"/>
      <c r="AD16" s="1" t="str">
        <f>Z16</f>
        <v xml:space="preserve"> </v>
      </c>
      <c r="AF16" s="3" t="str">
        <f>IF(S16=" "," ",IF([1]Apr08!$C$19=" "," ",[1]Apr08!$C$19))</f>
        <v xml:space="preserve"> </v>
      </c>
      <c r="AG16" s="463"/>
      <c r="AH16" s="4" t="str">
        <f>IF(AF16="A",D16," ")</f>
        <v xml:space="preserve"> </v>
      </c>
      <c r="AI16" s="4" t="str">
        <f>IF(AF16="A",E16," ")</f>
        <v xml:space="preserve"> </v>
      </c>
      <c r="AJ16" s="4" t="str">
        <f>IF(AF16="A",F16," ")</f>
        <v xml:space="preserve"> </v>
      </c>
      <c r="AK16" s="4" t="str">
        <f>IF(AF16="A",G16," ")</f>
        <v xml:space="preserve"> </v>
      </c>
      <c r="AL16" s="4" t="str">
        <f>IF(AF16="A",H16," ")</f>
        <v xml:space="preserve"> </v>
      </c>
      <c r="AM16" s="4" t="str">
        <f>IF(AF16="J",D16," ")</f>
        <v xml:space="preserve"> </v>
      </c>
      <c r="AN16" s="4" t="str">
        <f>IF(AF16="J",E16," ")</f>
        <v xml:space="preserve"> </v>
      </c>
      <c r="AO16" s="4" t="str">
        <f>IF(AF16="J",F16," ")</f>
        <v xml:space="preserve"> </v>
      </c>
      <c r="AP16" s="4" t="str">
        <f>IF(AF16="J",G16," ")</f>
        <v xml:space="preserve"> </v>
      </c>
      <c r="AQ16" s="4" t="str">
        <f>IF(AF16="J",H16," ")</f>
        <v xml:space="preserve"> </v>
      </c>
      <c r="AR16" s="4" t="str">
        <f>IF(AF16="B",D16," ")</f>
        <v xml:space="preserve"> </v>
      </c>
      <c r="AS16" s="4" t="str">
        <f>IF(AF16="B",E16," ")</f>
        <v xml:space="preserve"> </v>
      </c>
      <c r="AT16" s="4" t="str">
        <f>IF(AF16="B",F16," ")</f>
        <v xml:space="preserve"> </v>
      </c>
      <c r="AU16" s="4" t="str">
        <f>IF(AF16="B",G16," ")</f>
        <v xml:space="preserve"> </v>
      </c>
      <c r="AV16" s="4" t="str">
        <f>IF(AF16="B",H16," ")</f>
        <v xml:space="preserve"> </v>
      </c>
      <c r="AW16" s="4" t="str">
        <f>IF(AF16="C",D16," ")</f>
        <v xml:space="preserve"> </v>
      </c>
      <c r="AX16" s="4" t="str">
        <f>IF(AF16="C",E16," ")</f>
        <v xml:space="preserve"> </v>
      </c>
      <c r="AY16" s="4" t="str">
        <f>IF(AF16="C",F16," ")</f>
        <v xml:space="preserve"> </v>
      </c>
      <c r="AZ16" s="4" t="str">
        <f>IF(AF16="C",G16," ")</f>
        <v xml:space="preserve"> </v>
      </c>
      <c r="BA16" s="4" t="str">
        <f>IF(AF16="C",H16," ")</f>
        <v xml:space="preserve"> </v>
      </c>
    </row>
    <row r="17" spans="1:53" ht="15" customHeight="1" x14ac:dyDescent="0.2">
      <c r="A17" s="2"/>
      <c r="B17" s="458"/>
      <c r="C17" s="57">
        <v>2</v>
      </c>
      <c r="D17" s="1" t="str">
        <f>IF([1]Employee!$D$236=" "," ",IF([1]Employee!$D$236="m"," ",IF([1]Apr08!$M$34=" "," ",IF([1]Apr08!$M$34&gt;(D7-0.01),D7," "))))</f>
        <v xml:space="preserve"> </v>
      </c>
      <c r="E17" s="1" t="str">
        <f>IF(D17=" "," ",IF([1]Apr08!$M$34&gt;=F7,E7,[1]Apr08!$M$34-D7))</f>
        <v xml:space="preserve"> </v>
      </c>
      <c r="F17" s="1" t="str">
        <f>IF(D17=" "," ",IF(E17&lt;E7," ",[1]Apr08!$M$34-F7))</f>
        <v xml:space="preserve"> </v>
      </c>
      <c r="G17" s="1" t="str">
        <f>IF(D17=" "," ",[1]Apr08!$O$34+[1]Apr08!$T$34)</f>
        <v xml:space="preserve"> </v>
      </c>
      <c r="H17" s="454" t="str">
        <f>IF(D17=" "," ",[1]Apr08!$O$34)</f>
        <v xml:space="preserve"> </v>
      </c>
      <c r="I17" s="454"/>
      <c r="J17" s="463"/>
      <c r="K17" s="4" t="str">
        <f>IF([1]Apr08!$G$34="SSP",[1]Apr08!$H$34," ")</f>
        <v xml:space="preserve"> </v>
      </c>
      <c r="L17" s="4" t="str">
        <f>IF([1]Apr08!$G$34="SMP",[1]Apr08!$H$34," ")</f>
        <v xml:space="preserve"> </v>
      </c>
      <c r="M17" s="459" t="str">
        <f>IF([1]Apr08!$G$34="SPP",[1]Apr08!$H$34," ")</f>
        <v xml:space="preserve"> </v>
      </c>
      <c r="N17" s="459"/>
      <c r="O17" s="4" t="str">
        <f>IF([1]Apr08!$G$34="SAP",[1]Apr08!$H$34," ")</f>
        <v xml:space="preserve"> </v>
      </c>
      <c r="P17" s="463"/>
      <c r="Q17" s="1" t="str">
        <f>IF([1]Apr08!$P$34=0," ",[1]Apr08!$P$34)</f>
        <v xml:space="preserve"> </v>
      </c>
      <c r="R17" s="463"/>
      <c r="S17" s="1" t="str">
        <f>IF([1]Apr08!$M$34&gt;0,[1]Apr08!$M$34," ")</f>
        <v xml:space="preserve"> </v>
      </c>
      <c r="T17" s="1" t="str">
        <f>IF(S17=" "," ",IF([1]Employee!$O$232="W1"," ",IF([1]Employee!$O$232="M1"," ",IF([1]Apr08!$V$34&gt;0,[1]Apr08!$V$34," "))))</f>
        <v xml:space="preserve"> </v>
      </c>
      <c r="U17" s="459" t="str">
        <f>IF(T17=" "," ",IF([1]Employee!$O$232="W1",[1]Apr08!$AK$34,[1]Apr08!$AE$34))</f>
        <v xml:space="preserve"> </v>
      </c>
      <c r="V17" s="459"/>
      <c r="W17" s="484"/>
      <c r="X17" s="484"/>
      <c r="Y17" s="1" t="str">
        <f t="shared" si="0"/>
        <v xml:space="preserve"> </v>
      </c>
      <c r="Z17" s="1" t="str">
        <f>IF(Y17=" "," ",IF([1]Employee!$O$232="W1"," ",[1]Apr08!$W$34-[1]Apr08!$W$19))</f>
        <v xml:space="preserve"> </v>
      </c>
      <c r="AA17" s="484"/>
      <c r="AB17" s="484"/>
      <c r="AC17" s="58"/>
      <c r="AD17" s="1" t="str">
        <f t="shared" ref="AD17:AD30" si="1">Z17</f>
        <v xml:space="preserve"> </v>
      </c>
      <c r="AF17" s="3" t="str">
        <f>IF(S17=" "," ",IF([1]Apr08!$C$34=" "," ",[1]Apr08!$C$34))</f>
        <v xml:space="preserve"> </v>
      </c>
      <c r="AG17" s="463"/>
      <c r="AH17" s="4" t="str">
        <f t="shared" ref="AH17:AH80" si="2">IF(AF17="A",D17," ")</f>
        <v xml:space="preserve"> </v>
      </c>
      <c r="AI17" s="4" t="str">
        <f t="shared" ref="AI17:AI80" si="3">IF(AF17="A",E17," ")</f>
        <v xml:space="preserve"> </v>
      </c>
      <c r="AJ17" s="4" t="str">
        <f t="shared" ref="AJ17:AJ80" si="4">IF(AF17="A",F17," ")</f>
        <v xml:space="preserve"> </v>
      </c>
      <c r="AK17" s="4" t="str">
        <f t="shared" ref="AK17:AK80" si="5">IF(AF17="A",G17," ")</f>
        <v xml:space="preserve"> </v>
      </c>
      <c r="AL17" s="4" t="str">
        <f t="shared" ref="AL17:AL80" si="6">IF(AF17="A",H17," ")</f>
        <v xml:space="preserve"> </v>
      </c>
      <c r="AM17" s="4" t="str">
        <f t="shared" ref="AM17:AM80" si="7">IF(AF17="J",D17," ")</f>
        <v xml:space="preserve"> </v>
      </c>
      <c r="AN17" s="4" t="str">
        <f t="shared" ref="AN17:AN80" si="8">IF(AF17="J",E17," ")</f>
        <v xml:space="preserve"> </v>
      </c>
      <c r="AO17" s="4" t="str">
        <f t="shared" ref="AO17:AO80" si="9">IF(AF17="J",F17," ")</f>
        <v xml:space="preserve"> </v>
      </c>
      <c r="AP17" s="4" t="str">
        <f t="shared" ref="AP17:AP80" si="10">IF(AF17="J",G17," ")</f>
        <v xml:space="preserve"> </v>
      </c>
      <c r="AQ17" s="4" t="str">
        <f t="shared" ref="AQ17:AQ80" si="11">IF(AF17="J",H17," ")</f>
        <v xml:space="preserve"> </v>
      </c>
      <c r="AR17" s="4" t="str">
        <f t="shared" ref="AR17:AR80" si="12">IF(AF17="B",D17," ")</f>
        <v xml:space="preserve"> </v>
      </c>
      <c r="AS17" s="4" t="str">
        <f t="shared" ref="AS17:AS80" si="13">IF(AF17="B",E17," ")</f>
        <v xml:space="preserve"> </v>
      </c>
      <c r="AT17" s="4" t="str">
        <f t="shared" ref="AT17:AT80" si="14">IF(AF17="B",F17," ")</f>
        <v xml:space="preserve"> </v>
      </c>
      <c r="AU17" s="4" t="str">
        <f t="shared" ref="AU17:AU80" si="15">IF(AF17="B",G17," ")</f>
        <v xml:space="preserve"> </v>
      </c>
      <c r="AV17" s="4" t="str">
        <f t="shared" ref="AV17:AV80" si="16">IF(AF17="B",H17," ")</f>
        <v xml:space="preserve"> </v>
      </c>
      <c r="AW17" s="4" t="str">
        <f t="shared" ref="AW17:AW80" si="17">IF(AF17="C",D17," ")</f>
        <v xml:space="preserve"> </v>
      </c>
      <c r="AX17" s="4" t="str">
        <f t="shared" ref="AX17:AX80" si="18">IF(AF17="C",E17," ")</f>
        <v xml:space="preserve"> </v>
      </c>
      <c r="AY17" s="4" t="str">
        <f t="shared" ref="AY17:AY80" si="19">IF(AF17="C",F17," ")</f>
        <v xml:space="preserve"> </v>
      </c>
      <c r="AZ17" s="4" t="str">
        <f t="shared" ref="AZ17:AZ80" si="20">IF(AF17="C",G17," ")</f>
        <v xml:space="preserve"> </v>
      </c>
      <c r="BA17" s="4" t="str">
        <f t="shared" ref="BA17:BA80" si="21">IF(AF17="C",H17," ")</f>
        <v xml:space="preserve"> </v>
      </c>
    </row>
    <row r="18" spans="1:53" ht="15" customHeight="1" x14ac:dyDescent="0.2">
      <c r="A18" s="2"/>
      <c r="B18" s="458"/>
      <c r="C18" s="57">
        <v>3</v>
      </c>
      <c r="D18" s="1" t="str">
        <f>IF([1]Employee!$D$236=" "," ",IF([1]Employee!$D$236="m"," ",IF([1]Apr08!$M$49=" "," ",IF([1]Apr08!$M$49&gt;(D7-0.01),D7," "))))</f>
        <v xml:space="preserve"> </v>
      </c>
      <c r="E18" s="1" t="str">
        <f>IF(D18=" "," ",IF([1]Apr08!$M$49&gt;=F7,E7,[1]Apr08!$M$49-D7))</f>
        <v xml:space="preserve"> </v>
      </c>
      <c r="F18" s="1" t="str">
        <f>IF(D18=" "," ",IF(E18&lt;E7," ",[1]Apr08!$M$49-F7))</f>
        <v xml:space="preserve"> </v>
      </c>
      <c r="G18" s="1" t="str">
        <f>IF(D18=" "," ",[1]Apr08!$O$49+[1]Apr08!$T$49)</f>
        <v xml:space="preserve"> </v>
      </c>
      <c r="H18" s="454" t="str">
        <f>IF(D18=" "," ",[1]Apr08!$O$49)</f>
        <v xml:space="preserve"> </v>
      </c>
      <c r="I18" s="454"/>
      <c r="J18" s="463"/>
      <c r="K18" s="4" t="str">
        <f>IF([1]Apr08!$G$49="SSP",[1]Apr08!$H$49," ")</f>
        <v xml:space="preserve"> </v>
      </c>
      <c r="L18" s="4" t="str">
        <f>IF([1]Apr08!$G$49="SMP",[1]Apr08!$H$49," ")</f>
        <v xml:space="preserve"> </v>
      </c>
      <c r="M18" s="459" t="str">
        <f>IF([1]Apr08!$G$49="SPP",[1]Apr08!$H$49," ")</f>
        <v xml:space="preserve"> </v>
      </c>
      <c r="N18" s="459"/>
      <c r="O18" s="4" t="str">
        <f>IF([1]Apr08!$G$49="SAP",[1]Apr08!$H$49," ")</f>
        <v xml:space="preserve"> </v>
      </c>
      <c r="P18" s="463"/>
      <c r="Q18" s="1" t="str">
        <f>IF([1]Apr08!$P$49=0," ",[1]Apr08!$P$49)</f>
        <v xml:space="preserve"> </v>
      </c>
      <c r="R18" s="463"/>
      <c r="S18" s="1" t="str">
        <f>IF([1]Apr08!$M$49&gt;0,[1]Apr08!$M$49," ")</f>
        <v xml:space="preserve"> </v>
      </c>
      <c r="T18" s="1" t="str">
        <f>IF(S18=" "," ",IF([1]Employee!$O$232="W1"," ",IF([1]Employee!$O$232="M1"," ",IF([1]Apr08!$V$49&gt;0,[1]Apr08!$V$49," "))))</f>
        <v xml:space="preserve"> </v>
      </c>
      <c r="U18" s="459" t="str">
        <f>IF(T18=" "," ",IF([1]Employee!$O$232="W1",[1]Apr08!$AK$49,[1]Apr08!$AE$49))</f>
        <v xml:space="preserve"> </v>
      </c>
      <c r="V18" s="459"/>
      <c r="W18" s="484"/>
      <c r="X18" s="484"/>
      <c r="Y18" s="1" t="str">
        <f t="shared" si="0"/>
        <v xml:space="preserve"> </v>
      </c>
      <c r="Z18" s="1" t="str">
        <f>IF(Y18=" "," ",IF([1]Employee!$O$232="W1"," ",[1]Apr08!$W$49-[1]Apr08!$W$34))</f>
        <v xml:space="preserve"> </v>
      </c>
      <c r="AA18" s="484"/>
      <c r="AB18" s="484"/>
      <c r="AC18" s="58"/>
      <c r="AD18" s="1" t="str">
        <f t="shared" si="1"/>
        <v xml:space="preserve"> </v>
      </c>
      <c r="AF18" s="3" t="str">
        <f>IF(S18=" "," ",IF([1]Apr08!$C$49=" "," ",[1]Apr08!$C$49))</f>
        <v xml:space="preserve"> </v>
      </c>
      <c r="AG18" s="463"/>
      <c r="AH18" s="4" t="str">
        <f t="shared" si="2"/>
        <v xml:space="preserve"> </v>
      </c>
      <c r="AI18" s="4" t="str">
        <f t="shared" si="3"/>
        <v xml:space="preserve"> </v>
      </c>
      <c r="AJ18" s="4" t="str">
        <f t="shared" si="4"/>
        <v xml:space="preserve"> </v>
      </c>
      <c r="AK18" s="4" t="str">
        <f t="shared" si="5"/>
        <v xml:space="preserve"> </v>
      </c>
      <c r="AL18" s="4" t="str">
        <f t="shared" si="6"/>
        <v xml:space="preserve"> </v>
      </c>
      <c r="AM18" s="4" t="str">
        <f t="shared" si="7"/>
        <v xml:space="preserve"> </v>
      </c>
      <c r="AN18" s="4" t="str">
        <f t="shared" si="8"/>
        <v xml:space="preserve"> </v>
      </c>
      <c r="AO18" s="4" t="str">
        <f t="shared" si="9"/>
        <v xml:space="preserve"> </v>
      </c>
      <c r="AP18" s="4" t="str">
        <f t="shared" si="10"/>
        <v xml:space="preserve"> </v>
      </c>
      <c r="AQ18" s="4" t="str">
        <f t="shared" si="11"/>
        <v xml:space="preserve"> </v>
      </c>
      <c r="AR18" s="4" t="str">
        <f t="shared" si="12"/>
        <v xml:space="preserve"> </v>
      </c>
      <c r="AS18" s="4" t="str">
        <f t="shared" si="13"/>
        <v xml:space="preserve"> </v>
      </c>
      <c r="AT18" s="4" t="str">
        <f t="shared" si="14"/>
        <v xml:space="preserve"> </v>
      </c>
      <c r="AU18" s="4" t="str">
        <f t="shared" si="15"/>
        <v xml:space="preserve"> </v>
      </c>
      <c r="AV18" s="4" t="str">
        <f t="shared" si="16"/>
        <v xml:space="preserve"> </v>
      </c>
      <c r="AW18" s="4" t="str">
        <f t="shared" si="17"/>
        <v xml:space="preserve"> </v>
      </c>
      <c r="AX18" s="4" t="str">
        <f t="shared" si="18"/>
        <v xml:space="preserve"> </v>
      </c>
      <c r="AY18" s="4" t="str">
        <f t="shared" si="19"/>
        <v xml:space="preserve"> </v>
      </c>
      <c r="AZ18" s="4" t="str">
        <f t="shared" si="20"/>
        <v xml:space="preserve"> </v>
      </c>
      <c r="BA18" s="4" t="str">
        <f t="shared" si="21"/>
        <v xml:space="preserve"> </v>
      </c>
    </row>
    <row r="19" spans="1:53" ht="15" customHeight="1" thickBot="1" x14ac:dyDescent="0.25">
      <c r="A19" s="2"/>
      <c r="B19" s="458"/>
      <c r="C19" s="60">
        <v>4</v>
      </c>
      <c r="D19" s="1" t="str">
        <f>IF([1]Employee!$D$236=" "," ",IF([1]Employee!$D$236="m"," ",IF([1]Apr08!$M$64=" "," ",IF([1]Apr08!$M$64&gt;(D7-0.01),D7," "))))</f>
        <v xml:space="preserve"> </v>
      </c>
      <c r="E19" s="1" t="str">
        <f>IF(D19=" "," ",IF([1]Apr08!$M$64&gt;=F7,E7,[1]Apr08!$M$64-D7))</f>
        <v xml:space="preserve"> </v>
      </c>
      <c r="F19" s="1" t="str">
        <f>IF(D19=" "," ",IF(E19&lt;E7," ",[1]Apr08!$M$64-F7))</f>
        <v xml:space="preserve"> </v>
      </c>
      <c r="G19" s="1" t="str">
        <f>IF(D19=" "," ",[1]Apr08!$O$64+[1]Apr08!$T$64)</f>
        <v xml:space="preserve"> </v>
      </c>
      <c r="H19" s="454" t="str">
        <f>IF(D19=" "," ",[1]Apr08!$O$64)</f>
        <v xml:space="preserve"> </v>
      </c>
      <c r="I19" s="454"/>
      <c r="J19" s="463"/>
      <c r="K19" s="4" t="str">
        <f>IF([1]Apr08!$G$64="SSP",[1]Apr08!$H$64," ")</f>
        <v xml:space="preserve"> </v>
      </c>
      <c r="L19" s="4" t="str">
        <f>IF([1]Apr08!$G$64="SMP",[1]Apr08!$H$64," ")</f>
        <v xml:space="preserve"> </v>
      </c>
      <c r="M19" s="459" t="str">
        <f>IF([1]Apr08!$G$64="SPP",[1]Apr08!$H$64," ")</f>
        <v xml:space="preserve"> </v>
      </c>
      <c r="N19" s="459"/>
      <c r="O19" s="4" t="str">
        <f>IF([1]Apr08!$G$64="SAP",[1]Apr08!$H$64," ")</f>
        <v xml:space="preserve"> </v>
      </c>
      <c r="P19" s="463"/>
      <c r="Q19" s="1" t="str">
        <f>IF([1]Apr08!$P$64=0," ",[1]Apr08!$P$64)</f>
        <v xml:space="preserve"> </v>
      </c>
      <c r="R19" s="463"/>
      <c r="S19" s="1" t="str">
        <f>IF([1]Apr08!$M$64&gt;0,[1]Apr08!$M$64," ")</f>
        <v xml:space="preserve"> </v>
      </c>
      <c r="T19" s="1" t="str">
        <f>IF(S19=" "," ",IF([1]Employee!$O$232="W1"," ",IF([1]Employee!$O$232="M1"," ",IF([1]Apr08!$V$64&gt;0,[1]Apr08!$V$64," "))))</f>
        <v xml:space="preserve"> </v>
      </c>
      <c r="U19" s="459" t="str">
        <f>IF(T19=" "," ",IF([1]Employee!$O$232="W1",[1]Apr08!$AK$64,[1]Apr08!$AE$64))</f>
        <v xml:space="preserve"> </v>
      </c>
      <c r="V19" s="459"/>
      <c r="W19" s="484"/>
      <c r="X19" s="484"/>
      <c r="Y19" s="4" t="str">
        <f t="shared" si="0"/>
        <v xml:space="preserve"> </v>
      </c>
      <c r="Z19" s="4" t="str">
        <f>IF(Y19=" "," ",IF([1]Employee!$O$232="W1"," ",[1]Apr08!$W$64-[1]Apr08!$W$49))</f>
        <v xml:space="preserve"> </v>
      </c>
      <c r="AA19" s="484"/>
      <c r="AB19" s="484"/>
      <c r="AC19" s="61"/>
      <c r="AD19" s="1" t="str">
        <f t="shared" si="1"/>
        <v xml:space="preserve"> </v>
      </c>
      <c r="AE19" s="4"/>
      <c r="AF19" s="3" t="str">
        <f>IF(S19=" "," ",IF([1]Apr08!$C$64=" "," ",[1]Apr08!$C$64))</f>
        <v xml:space="preserve"> </v>
      </c>
      <c r="AG19" s="463"/>
      <c r="AH19" s="4" t="str">
        <f t="shared" si="2"/>
        <v xml:space="preserve"> </v>
      </c>
      <c r="AI19" s="4" t="str">
        <f t="shared" si="3"/>
        <v xml:space="preserve"> </v>
      </c>
      <c r="AJ19" s="4" t="str">
        <f t="shared" si="4"/>
        <v xml:space="preserve"> </v>
      </c>
      <c r="AK19" s="4" t="str">
        <f t="shared" si="5"/>
        <v xml:space="preserve"> </v>
      </c>
      <c r="AL19" s="4" t="str">
        <f t="shared" si="6"/>
        <v xml:space="preserve"> </v>
      </c>
      <c r="AM19" s="4" t="str">
        <f t="shared" si="7"/>
        <v xml:space="preserve"> </v>
      </c>
      <c r="AN19" s="4" t="str">
        <f t="shared" si="8"/>
        <v xml:space="preserve"> </v>
      </c>
      <c r="AO19" s="4" t="str">
        <f t="shared" si="9"/>
        <v xml:space="preserve"> </v>
      </c>
      <c r="AP19" s="4" t="str">
        <f t="shared" si="10"/>
        <v xml:space="preserve"> </v>
      </c>
      <c r="AQ19" s="4" t="str">
        <f t="shared" si="11"/>
        <v xml:space="preserve"> </v>
      </c>
      <c r="AR19" s="4" t="str">
        <f t="shared" si="12"/>
        <v xml:space="preserve"> </v>
      </c>
      <c r="AS19" s="4" t="str">
        <f t="shared" si="13"/>
        <v xml:space="preserve"> </v>
      </c>
      <c r="AT19" s="4" t="str">
        <f t="shared" si="14"/>
        <v xml:space="preserve"> </v>
      </c>
      <c r="AU19" s="4" t="str">
        <f t="shared" si="15"/>
        <v xml:space="preserve"> </v>
      </c>
      <c r="AV19" s="4" t="str">
        <f t="shared" si="16"/>
        <v xml:space="preserve"> </v>
      </c>
      <c r="AW19" s="4" t="str">
        <f t="shared" si="17"/>
        <v xml:space="preserve"> </v>
      </c>
      <c r="AX19" s="4" t="str">
        <f t="shared" si="18"/>
        <v xml:space="preserve"> </v>
      </c>
      <c r="AY19" s="4" t="str">
        <f t="shared" si="19"/>
        <v xml:space="preserve"> </v>
      </c>
      <c r="AZ19" s="4" t="str">
        <f t="shared" si="20"/>
        <v xml:space="preserve"> </v>
      </c>
      <c r="BA19" s="4" t="str">
        <f t="shared" si="21"/>
        <v xml:space="preserve"> </v>
      </c>
    </row>
    <row r="20" spans="1:53" ht="15" customHeight="1" thickBot="1" x14ac:dyDescent="0.25">
      <c r="A20" s="2"/>
      <c r="B20" s="455">
        <v>1</v>
      </c>
      <c r="C20" s="456"/>
      <c r="D20" s="62" t="str">
        <f>IF([1]Employee!$D$236=" "," ",IF([1]Employee!$D$236="w"," ",IF([1]Apr08!$M$79=" "," ",IF([1]Apr08!$M$79&gt;(D8-0.01),D8," "))))</f>
        <v xml:space="preserve"> </v>
      </c>
      <c r="E20" s="62" t="str">
        <f>IF(D20=" "," ",IF([1]Apr08!$M$79&gt;=F8,E8,[1]Apr08!$M$79-D8))</f>
        <v xml:space="preserve"> </v>
      </c>
      <c r="F20" s="62" t="str">
        <f>IF(D20=" "," ",IF(E20&lt;E8," ",[1]Apr08!$M$79-F8))</f>
        <v xml:space="preserve"> </v>
      </c>
      <c r="G20" s="62" t="str">
        <f>IF(D20=" "," ",[1]Apr08!$O$79+[1]Apr08!$T$79)</f>
        <v xml:space="preserve"> </v>
      </c>
      <c r="H20" s="453" t="str">
        <f>IF(D20=" "," ",[1]Apr08!$O$79)</f>
        <v xml:space="preserve"> </v>
      </c>
      <c r="I20" s="453"/>
      <c r="J20" s="463"/>
      <c r="K20" s="62" t="str">
        <f>IF([1]Apr08!$G$79="SSP",[1]Apr08!$H$79," ")</f>
        <v xml:space="preserve"> </v>
      </c>
      <c r="L20" s="62" t="str">
        <f>IF([1]Apr08!$G$79="SMP",[1]Apr08!$H$79," ")</f>
        <v xml:space="preserve"> </v>
      </c>
      <c r="M20" s="453" t="str">
        <f>IF([1]Apr08!$G$79="SPP",[1]Apr08!$H$79," ")</f>
        <v xml:space="preserve"> </v>
      </c>
      <c r="N20" s="453"/>
      <c r="O20" s="62" t="str">
        <f>IF([1]Apr08!$G$79="SAP",[1]Apr08!$H$79," ")</f>
        <v xml:space="preserve"> </v>
      </c>
      <c r="P20" s="463"/>
      <c r="Q20" s="62" t="str">
        <f>IF([1]Apr08!$P$79=0," ",[1]Apr08!$P$79)</f>
        <v xml:space="preserve"> </v>
      </c>
      <c r="R20" s="463"/>
      <c r="S20" s="62" t="str">
        <f>IF([1]Apr08!$M$79&gt;0,[1]Apr08!$M$79," ")</f>
        <v xml:space="preserve"> </v>
      </c>
      <c r="T20" s="62" t="str">
        <f>IF(S20=" "," ",IF([1]Employee!$O$232="W1"," ",IF([1]Employee!$O$232="M1"," ",IF([1]Apr08!$V$79&gt;0,[1]Apr08!$V$79," "))))</f>
        <v xml:space="preserve"> </v>
      </c>
      <c r="U20" s="453" t="str">
        <f>IF(T20=" "," ",IF([1]Employee!$O$232="M1",[1]Apr08!$AK$79,[1]Apr08!$AE$79))</f>
        <v xml:space="preserve"> </v>
      </c>
      <c r="V20" s="453"/>
      <c r="W20" s="63"/>
      <c r="X20" s="63"/>
      <c r="Y20" s="62" t="str">
        <f t="shared" si="0"/>
        <v xml:space="preserve"> </v>
      </c>
      <c r="Z20" s="62" t="str">
        <f>IF(Y20=" "," ",IF([1]Employee!$O$232="M1"," ",[1]Apr08!$W$79-0))</f>
        <v xml:space="preserve"> </v>
      </c>
      <c r="AA20" s="63"/>
      <c r="AB20" s="63"/>
      <c r="AC20" s="64"/>
      <c r="AD20" s="62" t="str">
        <f t="shared" si="1"/>
        <v xml:space="preserve"> </v>
      </c>
      <c r="AE20" s="62"/>
      <c r="AF20" s="65" t="str">
        <f>IF(S20=" "," ",IF([1]Apr08!$C$79=" "," ",[1]Apr08!$C$79))</f>
        <v xml:space="preserve"> </v>
      </c>
      <c r="AG20" s="463"/>
      <c r="AH20" s="4" t="str">
        <f t="shared" si="2"/>
        <v xml:space="preserve"> </v>
      </c>
      <c r="AI20" s="4" t="str">
        <f t="shared" si="3"/>
        <v xml:space="preserve"> </v>
      </c>
      <c r="AJ20" s="4" t="str">
        <f t="shared" si="4"/>
        <v xml:space="preserve"> </v>
      </c>
      <c r="AK20" s="4" t="str">
        <f t="shared" si="5"/>
        <v xml:space="preserve"> </v>
      </c>
      <c r="AL20" s="4" t="str">
        <f t="shared" si="6"/>
        <v xml:space="preserve"> </v>
      </c>
      <c r="AM20" s="4" t="str">
        <f t="shared" si="7"/>
        <v xml:space="preserve"> </v>
      </c>
      <c r="AN20" s="4" t="str">
        <f t="shared" si="8"/>
        <v xml:space="preserve"> </v>
      </c>
      <c r="AO20" s="4" t="str">
        <f t="shared" si="9"/>
        <v xml:space="preserve"> </v>
      </c>
      <c r="AP20" s="4" t="str">
        <f t="shared" si="10"/>
        <v xml:space="preserve"> </v>
      </c>
      <c r="AQ20" s="4" t="str">
        <f t="shared" si="11"/>
        <v xml:space="preserve"> </v>
      </c>
      <c r="AR20" s="4" t="str">
        <f t="shared" si="12"/>
        <v xml:space="preserve"> </v>
      </c>
      <c r="AS20" s="4" t="str">
        <f t="shared" si="13"/>
        <v xml:space="preserve"> </v>
      </c>
      <c r="AT20" s="4" t="str">
        <f t="shared" si="14"/>
        <v xml:space="preserve"> </v>
      </c>
      <c r="AU20" s="4" t="str">
        <f t="shared" si="15"/>
        <v xml:space="preserve"> </v>
      </c>
      <c r="AV20" s="4" t="str">
        <f t="shared" si="16"/>
        <v xml:space="preserve"> </v>
      </c>
      <c r="AW20" s="4" t="str">
        <f t="shared" si="17"/>
        <v xml:space="preserve"> </v>
      </c>
      <c r="AX20" s="4" t="str">
        <f t="shared" si="18"/>
        <v xml:space="preserve"> </v>
      </c>
      <c r="AY20" s="4" t="str">
        <f t="shared" si="19"/>
        <v xml:space="preserve"> </v>
      </c>
      <c r="AZ20" s="4" t="str">
        <f t="shared" si="20"/>
        <v xml:space="preserve"> </v>
      </c>
      <c r="BA20" s="4" t="str">
        <f t="shared" si="21"/>
        <v xml:space="preserve"> </v>
      </c>
    </row>
    <row r="21" spans="1:53" ht="15" customHeight="1" x14ac:dyDescent="0.2">
      <c r="A21" s="2"/>
      <c r="B21" s="457"/>
      <c r="C21" s="66">
        <v>5</v>
      </c>
      <c r="D21" s="1" t="str">
        <f>IF([1]Employee!$D$236=" "," ",IF([1]Employee!$D$236="m"," ",IF([1]May08!$M$19=" "," ",IF([1]May08!$M$19&gt;(D7-0.01),D7," "))))</f>
        <v xml:space="preserve"> </v>
      </c>
      <c r="E21" s="1" t="str">
        <f>IF(D21=" "," ",IF([1]May08!$M$19&gt;=F7,E7,[1]May08!$M$19-D7))</f>
        <v xml:space="preserve"> </v>
      </c>
      <c r="F21" s="1" t="str">
        <f>IF(D21=" "," ",IF(E21&lt;E7," ",[1]May08!$M$19-F7))</f>
        <v xml:space="preserve"> </v>
      </c>
      <c r="G21" s="1" t="str">
        <f>IF(D21=" "," ",[1]May08!$O$19+[1]May08!$T$19)</f>
        <v xml:space="preserve"> </v>
      </c>
      <c r="H21" s="459" t="str">
        <f>IF(D21=" "," ",[1]May08!$O$19)</f>
        <v xml:space="preserve"> </v>
      </c>
      <c r="I21" s="459"/>
      <c r="J21" s="463"/>
      <c r="K21" s="1" t="str">
        <f>IF([1]May08!$G$19="SSP",[1]May08!$H$19," ")</f>
        <v xml:space="preserve"> </v>
      </c>
      <c r="L21" s="1" t="str">
        <f>IF([1]May08!$G$19="SMP",[1]May08!$H$19," ")</f>
        <v xml:space="preserve"> </v>
      </c>
      <c r="M21" s="710" t="str">
        <f>IF([1]May08!$G$19="SPP",[1]May08!$H$19," ")</f>
        <v xml:space="preserve"> </v>
      </c>
      <c r="N21" s="710"/>
      <c r="O21" s="1" t="str">
        <f>IF([1]May08!$G$19="SAP",[1]May08!$H$19," ")</f>
        <v xml:space="preserve"> </v>
      </c>
      <c r="P21" s="463"/>
      <c r="Q21" s="1" t="str">
        <f>IF([1]May08!$P$19=0," ",[1]May08!$P$19)</f>
        <v xml:space="preserve"> </v>
      </c>
      <c r="R21" s="463"/>
      <c r="S21" s="1" t="str">
        <f>IF([1]May08!$M$19&gt;0,[1]May08!$M$19," ")</f>
        <v xml:space="preserve"> </v>
      </c>
      <c r="T21" s="1" t="str">
        <f>IF(S21=" "," ",IF([1]Employee!$O$232="W1"," ",IF([1]Employee!$O$232="M1"," ",IF([1]May08!$V$19&gt;0,[1]May08!$V$19," "))))</f>
        <v xml:space="preserve"> </v>
      </c>
      <c r="U21" s="459" t="str">
        <f>IF(T21=" "," ",IF([1]Employee!$O$232="W1",[1]May08!$AK$19,[1]May08!$AE$19))</f>
        <v xml:space="preserve"> </v>
      </c>
      <c r="V21" s="459"/>
      <c r="W21" s="484"/>
      <c r="X21" s="484"/>
      <c r="Y21" s="1" t="str">
        <f t="shared" si="0"/>
        <v xml:space="preserve"> </v>
      </c>
      <c r="Z21" s="1" t="str">
        <f>IF(Y21=" "," ",IF([1]Employee!$O$232="W1"," ",[1]May08!$W$19-[1]Apr08!$W$64))</f>
        <v xml:space="preserve"> </v>
      </c>
      <c r="AA21" s="484"/>
      <c r="AB21" s="484"/>
      <c r="AC21" s="58"/>
      <c r="AD21" s="1" t="str">
        <f>Z21</f>
        <v xml:space="preserve"> </v>
      </c>
      <c r="AF21" s="3" t="str">
        <f>IF(S21=" "," ",IF([1]May08!$C$19=" "," ",[1]May08!$C$19))</f>
        <v xml:space="preserve"> </v>
      </c>
      <c r="AG21" s="463"/>
      <c r="AH21" s="4" t="str">
        <f t="shared" si="2"/>
        <v xml:space="preserve"> </v>
      </c>
      <c r="AI21" s="4" t="str">
        <f t="shared" si="3"/>
        <v xml:space="preserve"> </v>
      </c>
      <c r="AJ21" s="4" t="str">
        <f t="shared" si="4"/>
        <v xml:space="preserve"> </v>
      </c>
      <c r="AK21" s="4" t="str">
        <f t="shared" si="5"/>
        <v xml:space="preserve"> </v>
      </c>
      <c r="AL21" s="4" t="str">
        <f t="shared" si="6"/>
        <v xml:space="preserve"> </v>
      </c>
      <c r="AM21" s="4" t="str">
        <f t="shared" si="7"/>
        <v xml:space="preserve"> </v>
      </c>
      <c r="AN21" s="4" t="str">
        <f t="shared" si="8"/>
        <v xml:space="preserve"> </v>
      </c>
      <c r="AO21" s="4" t="str">
        <f t="shared" si="9"/>
        <v xml:space="preserve"> </v>
      </c>
      <c r="AP21" s="4" t="str">
        <f t="shared" si="10"/>
        <v xml:space="preserve"> </v>
      </c>
      <c r="AQ21" s="4" t="str">
        <f t="shared" si="11"/>
        <v xml:space="preserve"> </v>
      </c>
      <c r="AR21" s="4" t="str">
        <f t="shared" si="12"/>
        <v xml:space="preserve"> </v>
      </c>
      <c r="AS21" s="4" t="str">
        <f t="shared" si="13"/>
        <v xml:space="preserve"> </v>
      </c>
      <c r="AT21" s="4" t="str">
        <f t="shared" si="14"/>
        <v xml:space="preserve"> </v>
      </c>
      <c r="AU21" s="4" t="str">
        <f t="shared" si="15"/>
        <v xml:space="preserve"> </v>
      </c>
      <c r="AV21" s="4" t="str">
        <f t="shared" si="16"/>
        <v xml:space="preserve"> </v>
      </c>
      <c r="AW21" s="4" t="str">
        <f t="shared" si="17"/>
        <v xml:space="preserve"> </v>
      </c>
      <c r="AX21" s="4" t="str">
        <f t="shared" si="18"/>
        <v xml:space="preserve"> </v>
      </c>
      <c r="AY21" s="4" t="str">
        <f t="shared" si="19"/>
        <v xml:space="preserve"> </v>
      </c>
      <c r="AZ21" s="4" t="str">
        <f t="shared" si="20"/>
        <v xml:space="preserve"> </v>
      </c>
      <c r="BA21" s="4" t="str">
        <f t="shared" si="21"/>
        <v xml:space="preserve"> </v>
      </c>
    </row>
    <row r="22" spans="1:53" ht="15" customHeight="1" x14ac:dyDescent="0.2">
      <c r="A22" s="2"/>
      <c r="B22" s="458"/>
      <c r="C22" s="57">
        <v>6</v>
      </c>
      <c r="D22" s="1" t="str">
        <f>IF([1]Employee!$D$236=" "," ",IF([1]Employee!$D$236="m"," ",IF([1]May08!$M$34=" "," ",IF([1]May08!$M$34&gt;(D7-0.01),D7," "))))</f>
        <v xml:space="preserve"> </v>
      </c>
      <c r="E22" s="1" t="str">
        <f>IF(D22=" "," ",IF([1]May08!$M$34&gt;=F7,E7,[1]May08!$M$34-D7))</f>
        <v xml:space="preserve"> </v>
      </c>
      <c r="F22" s="1" t="str">
        <f>IF(D22=" "," ",IF(E22&lt;E7," ",[1]May08!$M$34-F7))</f>
        <v xml:space="preserve"> </v>
      </c>
      <c r="G22" s="1" t="str">
        <f>IF(D22=" "," ",[1]May08!$O$34+[1]May08!$T$34)</f>
        <v xml:space="preserve"> </v>
      </c>
      <c r="H22" s="454" t="str">
        <f>IF(D22=" "," ",[1]May08!$O$34)</f>
        <v xml:space="preserve"> </v>
      </c>
      <c r="I22" s="454"/>
      <c r="J22" s="463"/>
      <c r="K22" s="4" t="str">
        <f>IF([1]May08!$G$34="SSP",[1]May08!$H$34," ")</f>
        <v xml:space="preserve"> </v>
      </c>
      <c r="L22" s="4" t="str">
        <f>IF([1]May08!$G$34="SMP",[1]May08!$H$34," ")</f>
        <v xml:space="preserve"> </v>
      </c>
      <c r="M22" s="459" t="str">
        <f>IF([1]May08!$G$34="SPP",[1]May08!$H$34," ")</f>
        <v xml:space="preserve"> </v>
      </c>
      <c r="N22" s="459"/>
      <c r="O22" s="4" t="str">
        <f>IF([1]May08!$G$34="SAP",[1]May08!$H$34," ")</f>
        <v xml:space="preserve"> </v>
      </c>
      <c r="P22" s="463"/>
      <c r="Q22" s="1" t="str">
        <f>IF([1]May08!$P$34=0," ",[1]May08!$P$34)</f>
        <v xml:space="preserve"> </v>
      </c>
      <c r="R22" s="463"/>
      <c r="S22" s="1" t="str">
        <f>IF([1]May08!$M$34&gt;0,[1]May08!$M$34," ")</f>
        <v xml:space="preserve"> </v>
      </c>
      <c r="T22" s="1" t="str">
        <f>IF(S22=" "," ",IF([1]Employee!$O$232="W1"," ",IF([1]Employee!$O$232="M1"," ",IF([1]May08!$V$34&gt;0,[1]May08!$V$34," "))))</f>
        <v xml:space="preserve"> </v>
      </c>
      <c r="U22" s="459" t="str">
        <f>IF(T22=" "," ",IF([1]Employee!$O$232="W1",[1]May08!$AK$34,[1]May08!$AE$34))</f>
        <v xml:space="preserve"> </v>
      </c>
      <c r="V22" s="459"/>
      <c r="W22" s="484"/>
      <c r="X22" s="484"/>
      <c r="Y22" s="1" t="str">
        <f t="shared" si="0"/>
        <v xml:space="preserve"> </v>
      </c>
      <c r="Z22" s="1" t="str">
        <f>IF(Y22=" "," ",IF([1]Employee!$O$232="W1"," ",[1]May08!$W$34-[1]May08!$W$19))</f>
        <v xml:space="preserve"> </v>
      </c>
      <c r="AA22" s="484"/>
      <c r="AB22" s="484"/>
      <c r="AC22" s="58"/>
      <c r="AD22" s="1" t="str">
        <f t="shared" si="1"/>
        <v xml:space="preserve"> </v>
      </c>
      <c r="AF22" s="3" t="str">
        <f>IF(S22=" "," ",IF([1]May08!$C$34=" "," ",[1]May08!$C$34))</f>
        <v xml:space="preserve"> </v>
      </c>
      <c r="AG22" s="463"/>
      <c r="AH22" s="4" t="str">
        <f t="shared" si="2"/>
        <v xml:space="preserve"> </v>
      </c>
      <c r="AI22" s="4" t="str">
        <f t="shared" si="3"/>
        <v xml:space="preserve"> </v>
      </c>
      <c r="AJ22" s="4" t="str">
        <f t="shared" si="4"/>
        <v xml:space="preserve"> </v>
      </c>
      <c r="AK22" s="4" t="str">
        <f t="shared" si="5"/>
        <v xml:space="preserve"> </v>
      </c>
      <c r="AL22" s="4" t="str">
        <f t="shared" si="6"/>
        <v xml:space="preserve"> </v>
      </c>
      <c r="AM22" s="4" t="str">
        <f t="shared" si="7"/>
        <v xml:space="preserve"> </v>
      </c>
      <c r="AN22" s="4" t="str">
        <f t="shared" si="8"/>
        <v xml:space="preserve"> </v>
      </c>
      <c r="AO22" s="4" t="str">
        <f t="shared" si="9"/>
        <v xml:space="preserve"> </v>
      </c>
      <c r="AP22" s="4" t="str">
        <f t="shared" si="10"/>
        <v xml:space="preserve"> </v>
      </c>
      <c r="AQ22" s="4" t="str">
        <f t="shared" si="11"/>
        <v xml:space="preserve"> </v>
      </c>
      <c r="AR22" s="4" t="str">
        <f t="shared" si="12"/>
        <v xml:space="preserve"> </v>
      </c>
      <c r="AS22" s="4" t="str">
        <f t="shared" si="13"/>
        <v xml:space="preserve"> </v>
      </c>
      <c r="AT22" s="4" t="str">
        <f t="shared" si="14"/>
        <v xml:space="preserve"> </v>
      </c>
      <c r="AU22" s="4" t="str">
        <f t="shared" si="15"/>
        <v xml:space="preserve"> </v>
      </c>
      <c r="AV22" s="4" t="str">
        <f t="shared" si="16"/>
        <v xml:space="preserve"> </v>
      </c>
      <c r="AW22" s="4" t="str">
        <f t="shared" si="17"/>
        <v xml:space="preserve"> </v>
      </c>
      <c r="AX22" s="4" t="str">
        <f t="shared" si="18"/>
        <v xml:space="preserve"> </v>
      </c>
      <c r="AY22" s="4" t="str">
        <f t="shared" si="19"/>
        <v xml:space="preserve"> </v>
      </c>
      <c r="AZ22" s="4" t="str">
        <f t="shared" si="20"/>
        <v xml:space="preserve"> </v>
      </c>
      <c r="BA22" s="4" t="str">
        <f t="shared" si="21"/>
        <v xml:space="preserve"> </v>
      </c>
    </row>
    <row r="23" spans="1:53" ht="15" customHeight="1" x14ac:dyDescent="0.2">
      <c r="A23" s="2"/>
      <c r="B23" s="458"/>
      <c r="C23" s="57">
        <v>7</v>
      </c>
      <c r="D23" s="1" t="str">
        <f>IF([1]Employee!$D$236=" "," ",IF([1]Employee!$D$236="m"," ",IF([1]May08!$M$49=" "," ",IF([1]May08!$M$49&gt;(D7-0.01),D7," "))))</f>
        <v xml:space="preserve"> </v>
      </c>
      <c r="E23" s="1" t="str">
        <f>IF(D23=" "," ",IF([1]May08!$M$49&gt;=F7,E7,[1]May08!$M$49-D7))</f>
        <v xml:space="preserve"> </v>
      </c>
      <c r="F23" s="1" t="str">
        <f>IF(D23=" "," ",IF(E23&lt;E7," ",[1]May08!$M$49-F7))</f>
        <v xml:space="preserve"> </v>
      </c>
      <c r="G23" s="1" t="str">
        <f>IF(D23=" "," ",[1]May08!$O$49+[1]May08!$T$49)</f>
        <v xml:space="preserve"> </v>
      </c>
      <c r="H23" s="454" t="str">
        <f>IF(D23=" "," ",[1]May08!$O$49)</f>
        <v xml:space="preserve"> </v>
      </c>
      <c r="I23" s="454"/>
      <c r="J23" s="463"/>
      <c r="K23" s="4" t="str">
        <f>IF([1]May08!$G$49="SSP",[1]May08!$H$49," ")</f>
        <v xml:space="preserve"> </v>
      </c>
      <c r="L23" s="4" t="str">
        <f>IF([1]May08!$G$49="SMP",[1]May08!$H$49," ")</f>
        <v xml:space="preserve"> </v>
      </c>
      <c r="M23" s="459" t="str">
        <f>IF([1]May08!$G$49="SPP",[1]May08!$H$49," ")</f>
        <v xml:space="preserve"> </v>
      </c>
      <c r="N23" s="459"/>
      <c r="O23" s="4" t="str">
        <f>IF([1]May08!$G$49="SAP",[1]May08!$H$49," ")</f>
        <v xml:space="preserve"> </v>
      </c>
      <c r="P23" s="463"/>
      <c r="Q23" s="1" t="str">
        <f>IF([1]May08!$P$49=0," ",[1]May08!$P$49)</f>
        <v xml:space="preserve"> </v>
      </c>
      <c r="R23" s="463"/>
      <c r="S23" s="1" t="str">
        <f>IF([1]May08!$M$49&gt;0,[1]May08!$M$49," ")</f>
        <v xml:space="preserve"> </v>
      </c>
      <c r="T23" s="1" t="str">
        <f>IF(S23=" "," ",IF([1]Employee!$O$232="W1"," ",IF([1]Employee!$O$232="M1"," ",IF([1]May08!$V$49&gt;0,[1]May08!$V$49," "))))</f>
        <v xml:space="preserve"> </v>
      </c>
      <c r="U23" s="459" t="str">
        <f>IF(T23=" "," ",IF([1]Employee!$O$232="W1",[1]May08!$AK$49,[1]May08!$AE$49))</f>
        <v xml:space="preserve"> </v>
      </c>
      <c r="V23" s="459"/>
      <c r="W23" s="484"/>
      <c r="X23" s="484"/>
      <c r="Y23" s="1" t="str">
        <f t="shared" si="0"/>
        <v xml:space="preserve"> </v>
      </c>
      <c r="Z23" s="1" t="str">
        <f>IF(Y23=" "," ",IF([1]Employee!$O$232="W1"," ",[1]May08!$W$49-[1]May08!$W$34))</f>
        <v xml:space="preserve"> </v>
      </c>
      <c r="AA23" s="484"/>
      <c r="AB23" s="484"/>
      <c r="AC23" s="58"/>
      <c r="AD23" s="1" t="str">
        <f t="shared" si="1"/>
        <v xml:space="preserve"> </v>
      </c>
      <c r="AF23" s="3" t="str">
        <f>IF(S23=" "," ",IF([1]May08!$C$49=" "," ",[1]May08!$C$49))</f>
        <v xml:space="preserve"> </v>
      </c>
      <c r="AG23" s="463"/>
      <c r="AH23" s="4" t="str">
        <f t="shared" si="2"/>
        <v xml:space="preserve"> </v>
      </c>
      <c r="AI23" s="4" t="str">
        <f t="shared" si="3"/>
        <v xml:space="preserve"> </v>
      </c>
      <c r="AJ23" s="4" t="str">
        <f t="shared" si="4"/>
        <v xml:space="preserve"> </v>
      </c>
      <c r="AK23" s="4" t="str">
        <f t="shared" si="5"/>
        <v xml:space="preserve"> </v>
      </c>
      <c r="AL23" s="4" t="str">
        <f t="shared" si="6"/>
        <v xml:space="preserve"> </v>
      </c>
      <c r="AM23" s="4" t="str">
        <f t="shared" si="7"/>
        <v xml:space="preserve"> </v>
      </c>
      <c r="AN23" s="4" t="str">
        <f t="shared" si="8"/>
        <v xml:space="preserve"> </v>
      </c>
      <c r="AO23" s="4" t="str">
        <f t="shared" si="9"/>
        <v xml:space="preserve"> </v>
      </c>
      <c r="AP23" s="4" t="str">
        <f t="shared" si="10"/>
        <v xml:space="preserve"> </v>
      </c>
      <c r="AQ23" s="4" t="str">
        <f t="shared" si="11"/>
        <v xml:space="preserve"> </v>
      </c>
      <c r="AR23" s="4" t="str">
        <f t="shared" si="12"/>
        <v xml:space="preserve"> </v>
      </c>
      <c r="AS23" s="4" t="str">
        <f t="shared" si="13"/>
        <v xml:space="preserve"> </v>
      </c>
      <c r="AT23" s="4" t="str">
        <f t="shared" si="14"/>
        <v xml:space="preserve"> </v>
      </c>
      <c r="AU23" s="4" t="str">
        <f t="shared" si="15"/>
        <v xml:space="preserve"> </v>
      </c>
      <c r="AV23" s="4" t="str">
        <f t="shared" si="16"/>
        <v xml:space="preserve"> </v>
      </c>
      <c r="AW23" s="4" t="str">
        <f t="shared" si="17"/>
        <v xml:space="preserve"> </v>
      </c>
      <c r="AX23" s="4" t="str">
        <f t="shared" si="18"/>
        <v xml:space="preserve"> </v>
      </c>
      <c r="AY23" s="4" t="str">
        <f t="shared" si="19"/>
        <v xml:space="preserve"> </v>
      </c>
      <c r="AZ23" s="4" t="str">
        <f t="shared" si="20"/>
        <v xml:space="preserve"> </v>
      </c>
      <c r="BA23" s="4" t="str">
        <f t="shared" si="21"/>
        <v xml:space="preserve"> </v>
      </c>
    </row>
    <row r="24" spans="1:53" ht="15" customHeight="1" thickBot="1" x14ac:dyDescent="0.25">
      <c r="A24" s="2"/>
      <c r="B24" s="458"/>
      <c r="C24" s="60">
        <v>8</v>
      </c>
      <c r="D24" s="1" t="str">
        <f>IF([1]Employee!$D$236=" "," ",IF([1]Employee!$D$236="m"," ",IF([1]May08!$M$64=" "," ",IF([1]May08!$M$64&gt;(D7-0.01),D7," "))))</f>
        <v xml:space="preserve"> </v>
      </c>
      <c r="E24" s="1" t="str">
        <f>IF(D24=" "," ",IF([1]May08!$M$64&gt;=F7,E7,[1]May08!$M$64-D7))</f>
        <v xml:space="preserve"> </v>
      </c>
      <c r="F24" s="1" t="str">
        <f>IF(D24=" "," ",IF(E24&lt;E7," ",[1]May08!$M$64-F7))</f>
        <v xml:space="preserve"> </v>
      </c>
      <c r="G24" s="1" t="str">
        <f>IF(D24=" "," ",[1]May08!$O$64+[1]May08!$T$64)</f>
        <v xml:space="preserve"> </v>
      </c>
      <c r="H24" s="454" t="str">
        <f>IF(D24=" "," ",[1]May08!$O$64)</f>
        <v xml:space="preserve"> </v>
      </c>
      <c r="I24" s="454"/>
      <c r="J24" s="463"/>
      <c r="K24" s="4" t="str">
        <f>IF([1]May08!$G$64="SSP",[1]May08!$H$64," ")</f>
        <v xml:space="preserve"> </v>
      </c>
      <c r="L24" s="4" t="str">
        <f>IF([1]May08!$G$64="SMP",[1]May08!$H$64," ")</f>
        <v xml:space="preserve"> </v>
      </c>
      <c r="M24" s="459" t="str">
        <f>IF([1]May08!$G$64="SPP",[1]May08!$H$64," ")</f>
        <v xml:space="preserve"> </v>
      </c>
      <c r="N24" s="459"/>
      <c r="O24" s="4" t="str">
        <f>IF([1]May08!$G$64="SAP",[1]May08!$H$64," ")</f>
        <v xml:space="preserve"> </v>
      </c>
      <c r="P24" s="463"/>
      <c r="Q24" s="1" t="str">
        <f>IF([1]May08!$P$64=0," ",[1]May08!$P$64)</f>
        <v xml:space="preserve"> </v>
      </c>
      <c r="R24" s="463"/>
      <c r="S24" s="1" t="str">
        <f>IF([1]May08!$M$64&gt;0,[1]May08!$M$64," ")</f>
        <v xml:space="preserve"> </v>
      </c>
      <c r="T24" s="1" t="str">
        <f>IF(S24=" "," ",IF([1]Employee!$O$232="W1"," ",IF([1]Employee!$O$232="M1"," ",IF([1]May08!$V$64&gt;0,[1]May08!$V$64," "))))</f>
        <v xml:space="preserve"> </v>
      </c>
      <c r="U24" s="459" t="str">
        <f>IF(T24=" "," ",IF([1]Employee!$O$232="W1",[1]May08!$AK$64,[1]May08!$AE$64))</f>
        <v xml:space="preserve"> </v>
      </c>
      <c r="V24" s="459"/>
      <c r="W24" s="484"/>
      <c r="X24" s="484"/>
      <c r="Y24" s="1" t="str">
        <f t="shared" si="0"/>
        <v xml:space="preserve"> </v>
      </c>
      <c r="Z24" s="1" t="str">
        <f>IF(Y24=" "," ",IF([1]Employee!$O$232="W1"," ",[1]May08!$W$64-[1]May08!$W$49))</f>
        <v xml:space="preserve"> </v>
      </c>
      <c r="AA24" s="484"/>
      <c r="AB24" s="484"/>
      <c r="AC24" s="61"/>
      <c r="AD24" s="1" t="str">
        <f t="shared" si="1"/>
        <v xml:space="preserve"> </v>
      </c>
      <c r="AE24" s="4"/>
      <c r="AF24" s="3" t="str">
        <f>IF(S24=" "," ",IF([1]May08!$C$64=" "," ",[1]May08!$C$64))</f>
        <v xml:space="preserve"> </v>
      </c>
      <c r="AG24" s="463"/>
      <c r="AH24" s="4" t="str">
        <f t="shared" si="2"/>
        <v xml:space="preserve"> </v>
      </c>
      <c r="AI24" s="4" t="str">
        <f t="shared" si="3"/>
        <v xml:space="preserve"> </v>
      </c>
      <c r="AJ24" s="4" t="str">
        <f t="shared" si="4"/>
        <v xml:space="preserve"> </v>
      </c>
      <c r="AK24" s="4" t="str">
        <f t="shared" si="5"/>
        <v xml:space="preserve"> </v>
      </c>
      <c r="AL24" s="4" t="str">
        <f t="shared" si="6"/>
        <v xml:space="preserve"> </v>
      </c>
      <c r="AM24" s="4" t="str">
        <f t="shared" si="7"/>
        <v xml:space="preserve"> </v>
      </c>
      <c r="AN24" s="4" t="str">
        <f t="shared" si="8"/>
        <v xml:space="preserve"> </v>
      </c>
      <c r="AO24" s="4" t="str">
        <f t="shared" si="9"/>
        <v xml:space="preserve"> </v>
      </c>
      <c r="AP24" s="4" t="str">
        <f t="shared" si="10"/>
        <v xml:space="preserve"> </v>
      </c>
      <c r="AQ24" s="4" t="str">
        <f t="shared" si="11"/>
        <v xml:space="preserve"> </v>
      </c>
      <c r="AR24" s="4" t="str">
        <f t="shared" si="12"/>
        <v xml:space="preserve"> </v>
      </c>
      <c r="AS24" s="4" t="str">
        <f t="shared" si="13"/>
        <v xml:space="preserve"> </v>
      </c>
      <c r="AT24" s="4" t="str">
        <f t="shared" si="14"/>
        <v xml:space="preserve"> </v>
      </c>
      <c r="AU24" s="4" t="str">
        <f t="shared" si="15"/>
        <v xml:space="preserve"> </v>
      </c>
      <c r="AV24" s="4" t="str">
        <f t="shared" si="16"/>
        <v xml:space="preserve"> </v>
      </c>
      <c r="AW24" s="4" t="str">
        <f t="shared" si="17"/>
        <v xml:space="preserve"> </v>
      </c>
      <c r="AX24" s="4" t="str">
        <f t="shared" si="18"/>
        <v xml:space="preserve"> </v>
      </c>
      <c r="AY24" s="4" t="str">
        <f t="shared" si="19"/>
        <v xml:space="preserve"> </v>
      </c>
      <c r="AZ24" s="4" t="str">
        <f t="shared" si="20"/>
        <v xml:space="preserve"> </v>
      </c>
      <c r="BA24" s="4" t="str">
        <f t="shared" si="21"/>
        <v xml:space="preserve"> </v>
      </c>
    </row>
    <row r="25" spans="1:53" ht="15" customHeight="1" thickBot="1" x14ac:dyDescent="0.25">
      <c r="A25" s="2"/>
      <c r="B25" s="455">
        <v>2</v>
      </c>
      <c r="C25" s="456"/>
      <c r="D25" s="62" t="str">
        <f>IF([1]Employee!$D$236=" "," ",IF([1]Employee!$D$236="w"," ",IF([1]May08!$M$79=" "," ",IF([1]May08!$M$79&gt;(D8-0.01),D8," "))))</f>
        <v xml:space="preserve"> </v>
      </c>
      <c r="E25" s="62" t="str">
        <f>IF(D25=" "," ",IF([1]May08!$M$79&gt;=F8,E8,[1]May08!$M$79-D8))</f>
        <v xml:space="preserve"> </v>
      </c>
      <c r="F25" s="62" t="str">
        <f>IF(D25=" "," ",IF(E25&lt;E8," ",[1]May08!$M$79-F8))</f>
        <v xml:space="preserve"> </v>
      </c>
      <c r="G25" s="62" t="str">
        <f>IF(D25=" "," ",[1]May08!$O$79+[1]May08!$T$79)</f>
        <v xml:space="preserve"> </v>
      </c>
      <c r="H25" s="453" t="str">
        <f>IF(D25=" "," ",[1]May08!$O$79)</f>
        <v xml:space="preserve"> </v>
      </c>
      <c r="I25" s="453"/>
      <c r="J25" s="463"/>
      <c r="K25" s="62" t="str">
        <f>IF([1]May08!$G$79="SSP",[1]May08!$H$79," ")</f>
        <v xml:space="preserve"> </v>
      </c>
      <c r="L25" s="62" t="str">
        <f>IF([1]May08!$G$79="SMP",[1]May08!$H$79," ")</f>
        <v xml:space="preserve"> </v>
      </c>
      <c r="M25" s="453" t="str">
        <f>IF([1]May08!$G$79="SPP",[1]May08!$H$79," ")</f>
        <v xml:space="preserve"> </v>
      </c>
      <c r="N25" s="453"/>
      <c r="O25" s="62" t="str">
        <f>IF([1]May08!$G$79="SAP",[1]May08!$H$79," ")</f>
        <v xml:space="preserve"> </v>
      </c>
      <c r="P25" s="463"/>
      <c r="Q25" s="62" t="str">
        <f>IF([1]May08!$P$79=0," ",[1]May08!$P$79)</f>
        <v xml:space="preserve"> </v>
      </c>
      <c r="R25" s="463"/>
      <c r="S25" s="62" t="str">
        <f>IF([1]May08!$M$79&gt;0,[1]May08!$M$79," ")</f>
        <v xml:space="preserve"> </v>
      </c>
      <c r="T25" s="62" t="str">
        <f>IF(S25=" "," ",IF([1]Employee!$O$232="W1"," ",IF([1]Employee!$O$232="M1"," ",IF([1]May08!$V$79&gt;0,[1]May08!$V$79," "))))</f>
        <v xml:space="preserve"> </v>
      </c>
      <c r="U25" s="453" t="str">
        <f>IF(T25=" "," ",IF([1]Employee!$O$232="M1",[1]May08!$AK$79,[1]May08!$AE$79))</f>
        <v xml:space="preserve"> </v>
      </c>
      <c r="V25" s="453"/>
      <c r="W25" s="63"/>
      <c r="X25" s="63"/>
      <c r="Y25" s="62" t="str">
        <f t="shared" si="0"/>
        <v xml:space="preserve"> </v>
      </c>
      <c r="Z25" s="62" t="str">
        <f>IF(Y25=" "," ",IF([1]Employee!$O$232="M1"," ",[1]May08!$W$79-[1]Apr08!$W$79))</f>
        <v xml:space="preserve"> </v>
      </c>
      <c r="AA25" s="63"/>
      <c r="AB25" s="63"/>
      <c r="AC25" s="64"/>
      <c r="AD25" s="62" t="str">
        <f t="shared" si="1"/>
        <v xml:space="preserve"> </v>
      </c>
      <c r="AE25" s="62"/>
      <c r="AF25" s="65" t="str">
        <f>IF(S25=" "," ",IF([1]May08!$C$79=" "," ",[1]May08!$C$79))</f>
        <v xml:space="preserve"> </v>
      </c>
      <c r="AG25" s="463"/>
      <c r="AH25" s="4" t="str">
        <f t="shared" si="2"/>
        <v xml:space="preserve"> </v>
      </c>
      <c r="AI25" s="4" t="str">
        <f t="shared" si="3"/>
        <v xml:space="preserve"> </v>
      </c>
      <c r="AJ25" s="4" t="str">
        <f t="shared" si="4"/>
        <v xml:space="preserve"> </v>
      </c>
      <c r="AK25" s="4" t="str">
        <f t="shared" si="5"/>
        <v xml:space="preserve"> </v>
      </c>
      <c r="AL25" s="4" t="str">
        <f t="shared" si="6"/>
        <v xml:space="preserve"> </v>
      </c>
      <c r="AM25" s="4" t="str">
        <f t="shared" si="7"/>
        <v xml:space="preserve"> </v>
      </c>
      <c r="AN25" s="4" t="str">
        <f t="shared" si="8"/>
        <v xml:space="preserve"> </v>
      </c>
      <c r="AO25" s="4" t="str">
        <f t="shared" si="9"/>
        <v xml:space="preserve"> </v>
      </c>
      <c r="AP25" s="4" t="str">
        <f t="shared" si="10"/>
        <v xml:space="preserve"> </v>
      </c>
      <c r="AQ25" s="4" t="str">
        <f t="shared" si="11"/>
        <v xml:space="preserve"> </v>
      </c>
      <c r="AR25" s="4" t="str">
        <f t="shared" si="12"/>
        <v xml:space="preserve"> </v>
      </c>
      <c r="AS25" s="4" t="str">
        <f t="shared" si="13"/>
        <v xml:space="preserve"> </v>
      </c>
      <c r="AT25" s="4" t="str">
        <f t="shared" si="14"/>
        <v xml:space="preserve"> </v>
      </c>
      <c r="AU25" s="4" t="str">
        <f t="shared" si="15"/>
        <v xml:space="preserve"> </v>
      </c>
      <c r="AV25" s="4" t="str">
        <f t="shared" si="16"/>
        <v xml:space="preserve"> </v>
      </c>
      <c r="AW25" s="4" t="str">
        <f t="shared" si="17"/>
        <v xml:space="preserve"> </v>
      </c>
      <c r="AX25" s="4" t="str">
        <f t="shared" si="18"/>
        <v xml:space="preserve"> </v>
      </c>
      <c r="AY25" s="4" t="str">
        <f t="shared" si="19"/>
        <v xml:space="preserve"> </v>
      </c>
      <c r="AZ25" s="4" t="str">
        <f t="shared" si="20"/>
        <v xml:space="preserve"> </v>
      </c>
      <c r="BA25" s="4" t="str">
        <f t="shared" si="21"/>
        <v xml:space="preserve"> </v>
      </c>
    </row>
    <row r="26" spans="1:53" ht="15" customHeight="1" x14ac:dyDescent="0.2">
      <c r="A26" s="2"/>
      <c r="B26" s="457"/>
      <c r="C26" s="66">
        <v>9</v>
      </c>
      <c r="D26" s="1" t="str">
        <f>IF([1]Employee!$D$236=" "," ",IF([1]Employee!$D$236="m"," ",IF([1]Jun08!$M$19=" "," ",IF([1]Jun08!$M$19&gt;(D7-0.01),D7," "))))</f>
        <v xml:space="preserve"> </v>
      </c>
      <c r="E26" s="1" t="str">
        <f>IF(D26=" "," ",IF([1]Jun08!$M$19&gt;=F7,E7,[1]Jun08!$M$19-D7))</f>
        <v xml:space="preserve"> </v>
      </c>
      <c r="F26" s="1" t="str">
        <f>IF(D26=" "," ",IF(E26&lt;E7," ",[1]Jun08!$M$19-F7))</f>
        <v xml:space="preserve"> </v>
      </c>
      <c r="G26" s="1" t="str">
        <f>IF(D26=" "," ",[1]Jun08!$O$19+[1]Jun08!$T$19)</f>
        <v xml:space="preserve"> </v>
      </c>
      <c r="H26" s="459" t="str">
        <f>IF(D26=" "," ",[1]Jun08!$O$19)</f>
        <v xml:space="preserve"> </v>
      </c>
      <c r="I26" s="459"/>
      <c r="J26" s="463"/>
      <c r="K26" s="1" t="str">
        <f>IF([1]Jun08!$G$19="SSP",[1]Jun08!$H$19," ")</f>
        <v xml:space="preserve"> </v>
      </c>
      <c r="L26" s="1" t="str">
        <f>IF([1]Jun08!$G$19="SMP",[1]Jun08!$H$19," ")</f>
        <v xml:space="preserve"> </v>
      </c>
      <c r="M26" s="710" t="str">
        <f>IF([1]Jun08!$G$19="SPP",[1]Jun08!$H$19," ")</f>
        <v xml:space="preserve"> </v>
      </c>
      <c r="N26" s="710"/>
      <c r="O26" s="1" t="str">
        <f>IF([1]Jun08!$G$19="SAP",[1]Jun08!$H$19," ")</f>
        <v xml:space="preserve"> </v>
      </c>
      <c r="P26" s="463"/>
      <c r="Q26" s="1" t="str">
        <f>IF([1]Jun08!$P$19=0," ",[1]Jun08!$P$19)</f>
        <v xml:space="preserve"> </v>
      </c>
      <c r="R26" s="463"/>
      <c r="S26" s="1" t="str">
        <f>IF([1]Jun08!$M$19&gt;0,[1]Jun08!$M$19," ")</f>
        <v xml:space="preserve"> </v>
      </c>
      <c r="T26" s="1" t="str">
        <f>IF(S26=" "," ",IF([1]Employee!$O$232="W1"," ",IF([1]Employee!$O$232="M1"," ",IF([1]Jun08!$V$19&gt;0,[1]Jun08!$V$19," "))))</f>
        <v xml:space="preserve"> </v>
      </c>
      <c r="U26" s="459" t="str">
        <f>IF(T26=" "," ",IF([1]Employee!$O$232="W1",[1]Jun08!$AK$19,[1]Jun08!$AE$19))</f>
        <v xml:space="preserve"> </v>
      </c>
      <c r="V26" s="459"/>
      <c r="W26" s="485"/>
      <c r="X26" s="485"/>
      <c r="Y26" s="1" t="str">
        <f t="shared" si="0"/>
        <v xml:space="preserve"> </v>
      </c>
      <c r="Z26" s="1" t="str">
        <f>IF(Y26=" "," ",IF([1]Employee!$O$232="W1"," ",[1]Jun08!$W$19-[1]May08!$W$64))</f>
        <v xml:space="preserve"> </v>
      </c>
      <c r="AA26" s="484"/>
      <c r="AB26" s="484"/>
      <c r="AC26" s="58"/>
      <c r="AD26" s="1" t="str">
        <f>Z26</f>
        <v xml:space="preserve"> </v>
      </c>
      <c r="AF26" s="3" t="str">
        <f>IF(S26=" "," ",IF([1]Jun08!$C$19=" "," ",[1]Jun08!$C$19))</f>
        <v xml:space="preserve"> </v>
      </c>
      <c r="AG26" s="463"/>
      <c r="AH26" s="4" t="str">
        <f t="shared" si="2"/>
        <v xml:space="preserve"> </v>
      </c>
      <c r="AI26" s="4" t="str">
        <f t="shared" si="3"/>
        <v xml:space="preserve"> </v>
      </c>
      <c r="AJ26" s="4" t="str">
        <f t="shared" si="4"/>
        <v xml:space="preserve"> </v>
      </c>
      <c r="AK26" s="4" t="str">
        <f t="shared" si="5"/>
        <v xml:space="preserve"> </v>
      </c>
      <c r="AL26" s="4" t="str">
        <f t="shared" si="6"/>
        <v xml:space="preserve"> </v>
      </c>
      <c r="AM26" s="4" t="str">
        <f t="shared" si="7"/>
        <v xml:space="preserve"> </v>
      </c>
      <c r="AN26" s="4" t="str">
        <f t="shared" si="8"/>
        <v xml:space="preserve"> </v>
      </c>
      <c r="AO26" s="4" t="str">
        <f t="shared" si="9"/>
        <v xml:space="preserve"> </v>
      </c>
      <c r="AP26" s="4" t="str">
        <f t="shared" si="10"/>
        <v xml:space="preserve"> </v>
      </c>
      <c r="AQ26" s="4" t="str">
        <f t="shared" si="11"/>
        <v xml:space="preserve"> </v>
      </c>
      <c r="AR26" s="4" t="str">
        <f t="shared" si="12"/>
        <v xml:space="preserve"> </v>
      </c>
      <c r="AS26" s="4" t="str">
        <f t="shared" si="13"/>
        <v xml:space="preserve"> </v>
      </c>
      <c r="AT26" s="4" t="str">
        <f t="shared" si="14"/>
        <v xml:space="preserve"> </v>
      </c>
      <c r="AU26" s="4" t="str">
        <f t="shared" si="15"/>
        <v xml:space="preserve"> </v>
      </c>
      <c r="AV26" s="4" t="str">
        <f t="shared" si="16"/>
        <v xml:space="preserve"> </v>
      </c>
      <c r="AW26" s="4" t="str">
        <f t="shared" si="17"/>
        <v xml:space="preserve"> </v>
      </c>
      <c r="AX26" s="4" t="str">
        <f t="shared" si="18"/>
        <v xml:space="preserve"> </v>
      </c>
      <c r="AY26" s="4" t="str">
        <f t="shared" si="19"/>
        <v xml:space="preserve"> </v>
      </c>
      <c r="AZ26" s="4" t="str">
        <f t="shared" si="20"/>
        <v xml:space="preserve"> </v>
      </c>
      <c r="BA26" s="4" t="str">
        <f t="shared" si="21"/>
        <v xml:space="preserve"> </v>
      </c>
    </row>
    <row r="27" spans="1:53" ht="15" customHeight="1" x14ac:dyDescent="0.2">
      <c r="A27" s="2"/>
      <c r="B27" s="458"/>
      <c r="C27" s="57">
        <v>10</v>
      </c>
      <c r="D27" s="1" t="str">
        <f>IF([1]Employee!$D$236=" "," ",IF([1]Employee!$D$236="m"," ",IF([1]Jun08!$M$34=" "," ",IF([1]Jun08!$M$34&gt;(D7-0.01),D7," "))))</f>
        <v xml:space="preserve"> </v>
      </c>
      <c r="E27" s="1" t="str">
        <f>IF(D27=" "," ",IF([1]Jun08!$M$34&gt;=F7,E7,[1]Jun08!$M$34-D7))</f>
        <v xml:space="preserve"> </v>
      </c>
      <c r="F27" s="1" t="str">
        <f>IF(D27=" "," ",IF(E27&lt;E7," ",[1]Jun08!$M$34-F7))</f>
        <v xml:space="preserve"> </v>
      </c>
      <c r="G27" s="1" t="str">
        <f>IF(D27=" "," ",[1]Jun08!$O$34+[1]Jun08!$T$34)</f>
        <v xml:space="preserve"> </v>
      </c>
      <c r="H27" s="454" t="str">
        <f>IF(D27=" "," ",[1]Jun08!$O$34)</f>
        <v xml:space="preserve"> </v>
      </c>
      <c r="I27" s="454"/>
      <c r="J27" s="463"/>
      <c r="K27" s="4" t="str">
        <f>IF([1]Jun08!$G$34="SSP",[1]Jun08!$H$34," ")</f>
        <v xml:space="preserve"> </v>
      </c>
      <c r="L27" s="4" t="str">
        <f>IF([1]Jun08!$G$34="SMP",[1]Jun08!$H$34," ")</f>
        <v xml:space="preserve"> </v>
      </c>
      <c r="M27" s="459" t="str">
        <f>IF([1]Jun08!$G$34="SPP",[1]Jun08!$H$34," ")</f>
        <v xml:space="preserve"> </v>
      </c>
      <c r="N27" s="459"/>
      <c r="O27" s="4" t="str">
        <f>IF([1]Jun08!$G$34="SAP",[1]Jun08!$H$34," ")</f>
        <v xml:space="preserve"> </v>
      </c>
      <c r="P27" s="463"/>
      <c r="Q27" s="1" t="str">
        <f>IF([1]Jun08!$P$34=0," ",[1]Jun08!$P$34)</f>
        <v xml:space="preserve"> </v>
      </c>
      <c r="R27" s="463"/>
      <c r="S27" s="1" t="str">
        <f>IF([1]Jun08!$M$34&gt;0,[1]Jun08!$M$34," ")</f>
        <v xml:space="preserve"> </v>
      </c>
      <c r="T27" s="1" t="str">
        <f>IF(S27=" "," ",IF([1]Employee!$O$232="W1"," ",IF([1]Employee!$O$232="M1"," ",IF([1]Jun08!$V$34&gt;0,[1]Jun08!$V$34," "))))</f>
        <v xml:space="preserve"> </v>
      </c>
      <c r="U27" s="459" t="str">
        <f>IF(T27=" "," ",IF([1]Employee!$O$232="W1",[1]Jun08!$AK$34,[1]Jun08!$AE$34))</f>
        <v xml:space="preserve"> </v>
      </c>
      <c r="V27" s="459"/>
      <c r="W27" s="485"/>
      <c r="X27" s="485"/>
      <c r="Y27" s="1" t="str">
        <f t="shared" si="0"/>
        <v xml:space="preserve"> </v>
      </c>
      <c r="Z27" s="1" t="str">
        <f>IF(Y27=" "," ",IF([1]Employee!$O$232="W1"," ",[1]Jun08!$W$34-[1]Jun08!$W$19))</f>
        <v xml:space="preserve"> </v>
      </c>
      <c r="AA27" s="484"/>
      <c r="AB27" s="484"/>
      <c r="AC27" s="58"/>
      <c r="AD27" s="1" t="str">
        <f t="shared" si="1"/>
        <v xml:space="preserve"> </v>
      </c>
      <c r="AF27" s="3" t="str">
        <f>IF(S27=" "," ",IF([1]Jun08!$C$34=" "," ",[1]Jun08!$C$34))</f>
        <v xml:space="preserve"> </v>
      </c>
      <c r="AG27" s="463"/>
      <c r="AH27" s="4" t="str">
        <f t="shared" si="2"/>
        <v xml:space="preserve"> </v>
      </c>
      <c r="AI27" s="4" t="str">
        <f t="shared" si="3"/>
        <v xml:space="preserve"> </v>
      </c>
      <c r="AJ27" s="4" t="str">
        <f t="shared" si="4"/>
        <v xml:space="preserve"> </v>
      </c>
      <c r="AK27" s="4" t="str">
        <f t="shared" si="5"/>
        <v xml:space="preserve"> </v>
      </c>
      <c r="AL27" s="4" t="str">
        <f t="shared" si="6"/>
        <v xml:space="preserve"> </v>
      </c>
      <c r="AM27" s="4" t="str">
        <f t="shared" si="7"/>
        <v xml:space="preserve"> </v>
      </c>
      <c r="AN27" s="4" t="str">
        <f t="shared" si="8"/>
        <v xml:space="preserve"> </v>
      </c>
      <c r="AO27" s="4" t="str">
        <f t="shared" si="9"/>
        <v xml:space="preserve"> </v>
      </c>
      <c r="AP27" s="4" t="str">
        <f t="shared" si="10"/>
        <v xml:space="preserve"> </v>
      </c>
      <c r="AQ27" s="4" t="str">
        <f t="shared" si="11"/>
        <v xml:space="preserve"> </v>
      </c>
      <c r="AR27" s="4" t="str">
        <f t="shared" si="12"/>
        <v xml:space="preserve"> </v>
      </c>
      <c r="AS27" s="4" t="str">
        <f t="shared" si="13"/>
        <v xml:space="preserve"> </v>
      </c>
      <c r="AT27" s="4" t="str">
        <f t="shared" si="14"/>
        <v xml:space="preserve"> </v>
      </c>
      <c r="AU27" s="4" t="str">
        <f t="shared" si="15"/>
        <v xml:space="preserve"> </v>
      </c>
      <c r="AV27" s="4" t="str">
        <f t="shared" si="16"/>
        <v xml:space="preserve"> </v>
      </c>
      <c r="AW27" s="4" t="str">
        <f t="shared" si="17"/>
        <v xml:space="preserve"> </v>
      </c>
      <c r="AX27" s="4" t="str">
        <f t="shared" si="18"/>
        <v xml:space="preserve"> </v>
      </c>
      <c r="AY27" s="4" t="str">
        <f t="shared" si="19"/>
        <v xml:space="preserve"> </v>
      </c>
      <c r="AZ27" s="4" t="str">
        <f t="shared" si="20"/>
        <v xml:space="preserve"> </v>
      </c>
      <c r="BA27" s="4" t="str">
        <f t="shared" si="21"/>
        <v xml:space="preserve"> </v>
      </c>
    </row>
    <row r="28" spans="1:53" ht="15" customHeight="1" x14ac:dyDescent="0.2">
      <c r="A28" s="2"/>
      <c r="B28" s="458"/>
      <c r="C28" s="57">
        <v>11</v>
      </c>
      <c r="D28" s="1" t="str">
        <f>IF([1]Employee!$D$236=" "," ",IF([1]Employee!$D$236="m"," ",IF([1]Jun08!$M$49=" "," ",IF([1]Jun08!$M$49&gt;(D7-0.01),D7," "))))</f>
        <v xml:space="preserve"> </v>
      </c>
      <c r="E28" s="1" t="str">
        <f>IF(D28=" "," ",IF([1]Jun08!$M$49&gt;=F7,E7,[1]Jun08!$M$49-D7))</f>
        <v xml:space="preserve"> </v>
      </c>
      <c r="F28" s="1" t="str">
        <f>IF(D28=" "," ",IF(E28&lt;E7," ",[1]Jun08!$M$49-F7))</f>
        <v xml:space="preserve"> </v>
      </c>
      <c r="G28" s="1" t="str">
        <f>IF(D28=" "," ",[1]Jun08!$O$49+[1]Jun08!$T$49)</f>
        <v xml:space="preserve"> </v>
      </c>
      <c r="H28" s="454" t="str">
        <f>IF(D28=" "," ",[1]Jun08!$O$49)</f>
        <v xml:space="preserve"> </v>
      </c>
      <c r="I28" s="454"/>
      <c r="J28" s="463"/>
      <c r="K28" s="4" t="str">
        <f>IF([1]Jun08!$G$49="SSP",[1]Jun08!$H$49," ")</f>
        <v xml:space="preserve"> </v>
      </c>
      <c r="L28" s="4" t="str">
        <f>IF([1]Jun08!$G$49="SMP",[1]Jun08!$H$49," ")</f>
        <v xml:space="preserve"> </v>
      </c>
      <c r="M28" s="459" t="str">
        <f>IF([1]Jun08!$G$49="SPP",[1]Jun08!$H$49," ")</f>
        <v xml:space="preserve"> </v>
      </c>
      <c r="N28" s="459"/>
      <c r="O28" s="4" t="str">
        <f>IF([1]Jun08!$G$49="SAP",[1]Jun08!$H$49," ")</f>
        <v xml:space="preserve"> </v>
      </c>
      <c r="P28" s="463"/>
      <c r="Q28" s="1" t="str">
        <f>IF([1]Jun08!$P$49=0," ",[1]Jun08!$P$49)</f>
        <v xml:space="preserve"> </v>
      </c>
      <c r="R28" s="463"/>
      <c r="S28" s="1" t="str">
        <f>IF([1]Jun08!$M$49&gt;0,[1]Jun08!$M$49," ")</f>
        <v xml:space="preserve"> </v>
      </c>
      <c r="T28" s="1" t="str">
        <f>IF(S28=" "," ",IF([1]Employee!$O$232="W1"," ",IF([1]Employee!$O$232="M1"," ",IF([1]Jun08!$V$49&gt;0,[1]Jun08!$V$49," "))))</f>
        <v xml:space="preserve"> </v>
      </c>
      <c r="U28" s="459" t="str">
        <f>IF(T28=" "," ",IF([1]Employee!$O$232="W1",[1]Jun08!$AK$49,[1]Jun08!$AE$49))</f>
        <v xml:space="preserve"> </v>
      </c>
      <c r="V28" s="459"/>
      <c r="W28" s="485"/>
      <c r="X28" s="485"/>
      <c r="Y28" s="1" t="str">
        <f t="shared" si="0"/>
        <v xml:space="preserve"> </v>
      </c>
      <c r="Z28" s="1" t="str">
        <f>IF(Y28=" "," ",IF([1]Employee!$O$232="W1"," ",[1]Jun08!$W$49-[1]Jun08!$W$34))</f>
        <v xml:space="preserve"> </v>
      </c>
      <c r="AA28" s="484"/>
      <c r="AB28" s="484"/>
      <c r="AC28" s="58"/>
      <c r="AD28" s="1" t="str">
        <f t="shared" si="1"/>
        <v xml:space="preserve"> </v>
      </c>
      <c r="AF28" s="3" t="str">
        <f>IF(S28=" "," ",IF([1]Jun08!$C$49=" "," ",[1]Jun08!$C$49))</f>
        <v xml:space="preserve"> </v>
      </c>
      <c r="AG28" s="463"/>
      <c r="AH28" s="4" t="str">
        <f t="shared" si="2"/>
        <v xml:space="preserve"> </v>
      </c>
      <c r="AI28" s="4" t="str">
        <f t="shared" si="3"/>
        <v xml:space="preserve"> </v>
      </c>
      <c r="AJ28" s="4" t="str">
        <f t="shared" si="4"/>
        <v xml:space="preserve"> </v>
      </c>
      <c r="AK28" s="4" t="str">
        <f t="shared" si="5"/>
        <v xml:space="preserve"> </v>
      </c>
      <c r="AL28" s="4" t="str">
        <f t="shared" si="6"/>
        <v xml:space="preserve"> </v>
      </c>
      <c r="AM28" s="4" t="str">
        <f t="shared" si="7"/>
        <v xml:space="preserve"> </v>
      </c>
      <c r="AN28" s="4" t="str">
        <f t="shared" si="8"/>
        <v xml:space="preserve"> </v>
      </c>
      <c r="AO28" s="4" t="str">
        <f t="shared" si="9"/>
        <v xml:space="preserve"> </v>
      </c>
      <c r="AP28" s="4" t="str">
        <f t="shared" si="10"/>
        <v xml:space="preserve"> </v>
      </c>
      <c r="AQ28" s="4" t="str">
        <f t="shared" si="11"/>
        <v xml:space="preserve"> </v>
      </c>
      <c r="AR28" s="4" t="str">
        <f t="shared" si="12"/>
        <v xml:space="preserve"> </v>
      </c>
      <c r="AS28" s="4" t="str">
        <f t="shared" si="13"/>
        <v xml:space="preserve"> </v>
      </c>
      <c r="AT28" s="4" t="str">
        <f t="shared" si="14"/>
        <v xml:space="preserve"> </v>
      </c>
      <c r="AU28" s="4" t="str">
        <f t="shared" si="15"/>
        <v xml:space="preserve"> </v>
      </c>
      <c r="AV28" s="4" t="str">
        <f t="shared" si="16"/>
        <v xml:space="preserve"> </v>
      </c>
      <c r="AW28" s="4" t="str">
        <f t="shared" si="17"/>
        <v xml:space="preserve"> </v>
      </c>
      <c r="AX28" s="4" t="str">
        <f t="shared" si="18"/>
        <v xml:space="preserve"> </v>
      </c>
      <c r="AY28" s="4" t="str">
        <f t="shared" si="19"/>
        <v xml:space="preserve"> </v>
      </c>
      <c r="AZ28" s="4" t="str">
        <f t="shared" si="20"/>
        <v xml:space="preserve"> </v>
      </c>
      <c r="BA28" s="4" t="str">
        <f t="shared" si="21"/>
        <v xml:space="preserve"> </v>
      </c>
    </row>
    <row r="29" spans="1:53" ht="15" customHeight="1" x14ac:dyDescent="0.2">
      <c r="A29" s="2"/>
      <c r="B29" s="458"/>
      <c r="C29" s="57">
        <v>12</v>
      </c>
      <c r="D29" s="1" t="str">
        <f>IF([1]Employee!$D$236=" "," ",IF([1]Employee!$D$236="m"," ",IF([1]Jun08!$M$64=" "," ",IF([1]Jun08!$M$64&gt;(D7-0.01),D7," "))))</f>
        <v xml:space="preserve"> </v>
      </c>
      <c r="E29" s="1" t="str">
        <f>IF(D29=" "," ",IF([1]Jun08!$M$64&gt;=F7,E7,[1]Jun08!$M$64-D7))</f>
        <v xml:space="preserve"> </v>
      </c>
      <c r="F29" s="1" t="str">
        <f>IF(D29=" "," ",IF(E29&lt;E7," ",[1]Jun08!$M$64-F7))</f>
        <v xml:space="preserve"> </v>
      </c>
      <c r="G29" s="1" t="str">
        <f>IF(D29=" "," ",[1]Jun08!$O$64+[1]Jun08!$T$64)</f>
        <v xml:space="preserve"> </v>
      </c>
      <c r="H29" s="454" t="str">
        <f>IF(D29=" "," ",[1]Jun08!$O$64)</f>
        <v xml:space="preserve"> </v>
      </c>
      <c r="I29" s="454"/>
      <c r="J29" s="463"/>
      <c r="K29" s="4" t="str">
        <f>IF([1]Jun08!$G$64="SSP",[1]Jun08!$H$64," ")</f>
        <v xml:space="preserve"> </v>
      </c>
      <c r="L29" s="4" t="str">
        <f>IF([1]Jun08!$G$64="SMP",[1]Jun08!$H$64," ")</f>
        <v xml:space="preserve"> </v>
      </c>
      <c r="M29" s="459" t="str">
        <f>IF([1]Jun08!$G$64="SPP",[1]Jun08!$H$64," ")</f>
        <v xml:space="preserve"> </v>
      </c>
      <c r="N29" s="459"/>
      <c r="O29" s="4" t="str">
        <f>IF([1]Jun08!$G$64="SAP",[1]Jun08!$H$64," ")</f>
        <v xml:space="preserve"> </v>
      </c>
      <c r="P29" s="463"/>
      <c r="Q29" s="1" t="str">
        <f>IF([1]Jun08!$P$64=0," ",[1]Jun08!$P$64)</f>
        <v xml:space="preserve"> </v>
      </c>
      <c r="R29" s="463"/>
      <c r="S29" s="1" t="str">
        <f>IF([1]Jun08!$M$64&gt;0,[1]Jun08!$M$64," ")</f>
        <v xml:space="preserve"> </v>
      </c>
      <c r="T29" s="1" t="str">
        <f>IF(S29=" "," ",IF([1]Employee!$O$232="W1"," ",IF([1]Employee!$O$232="M1"," ",IF([1]Jun08!$V$64&gt;0,[1]Jun08!$V$64," "))))</f>
        <v xml:space="preserve"> </v>
      </c>
      <c r="U29" s="459" t="str">
        <f>IF(T29=" "," ",IF([1]Employee!$O$232="W1",[1]Jun08!$AK$64,[1]Jun08!$AE$64))</f>
        <v xml:space="preserve"> </v>
      </c>
      <c r="V29" s="459"/>
      <c r="W29" s="485"/>
      <c r="X29" s="485"/>
      <c r="Y29" s="1" t="str">
        <f t="shared" si="0"/>
        <v xml:space="preserve"> </v>
      </c>
      <c r="Z29" s="1" t="str">
        <f>IF(Y29=" "," ",IF([1]Employee!$O$232="W1"," ",[1]Jun08!$W$64-[1]Jun08!$W$49))</f>
        <v xml:space="preserve"> </v>
      </c>
      <c r="AA29" s="484"/>
      <c r="AB29" s="484"/>
      <c r="AC29" s="58"/>
      <c r="AD29" s="1" t="str">
        <f t="shared" si="1"/>
        <v xml:space="preserve"> </v>
      </c>
      <c r="AF29" s="3" t="str">
        <f>IF(S29=" "," ",IF([1]Jun08!$C$64=" "," ",[1]Jun08!$C$64))</f>
        <v xml:space="preserve"> </v>
      </c>
      <c r="AG29" s="463"/>
      <c r="AH29" s="4" t="str">
        <f t="shared" si="2"/>
        <v xml:space="preserve"> </v>
      </c>
      <c r="AI29" s="4" t="str">
        <f t="shared" si="3"/>
        <v xml:space="preserve"> </v>
      </c>
      <c r="AJ29" s="4" t="str">
        <f t="shared" si="4"/>
        <v xml:space="preserve"> </v>
      </c>
      <c r="AK29" s="4" t="str">
        <f t="shared" si="5"/>
        <v xml:space="preserve"> </v>
      </c>
      <c r="AL29" s="4" t="str">
        <f t="shared" si="6"/>
        <v xml:space="preserve"> </v>
      </c>
      <c r="AM29" s="4" t="str">
        <f t="shared" si="7"/>
        <v xml:space="preserve"> </v>
      </c>
      <c r="AN29" s="4" t="str">
        <f t="shared" si="8"/>
        <v xml:space="preserve"> </v>
      </c>
      <c r="AO29" s="4" t="str">
        <f t="shared" si="9"/>
        <v xml:space="preserve"> </v>
      </c>
      <c r="AP29" s="4" t="str">
        <f t="shared" si="10"/>
        <v xml:space="preserve"> </v>
      </c>
      <c r="AQ29" s="4" t="str">
        <f t="shared" si="11"/>
        <v xml:space="preserve"> </v>
      </c>
      <c r="AR29" s="4" t="str">
        <f t="shared" si="12"/>
        <v xml:space="preserve"> </v>
      </c>
      <c r="AS29" s="4" t="str">
        <f t="shared" si="13"/>
        <v xml:space="preserve"> </v>
      </c>
      <c r="AT29" s="4" t="str">
        <f t="shared" si="14"/>
        <v xml:space="preserve"> </v>
      </c>
      <c r="AU29" s="4" t="str">
        <f t="shared" si="15"/>
        <v xml:space="preserve"> </v>
      </c>
      <c r="AV29" s="4" t="str">
        <f t="shared" si="16"/>
        <v xml:space="preserve"> </v>
      </c>
      <c r="AW29" s="4" t="str">
        <f t="shared" si="17"/>
        <v xml:space="preserve"> </v>
      </c>
      <c r="AX29" s="4" t="str">
        <f t="shared" si="18"/>
        <v xml:space="preserve"> </v>
      </c>
      <c r="AY29" s="4" t="str">
        <f t="shared" si="19"/>
        <v xml:space="preserve"> </v>
      </c>
      <c r="AZ29" s="4" t="str">
        <f t="shared" si="20"/>
        <v xml:space="preserve"> </v>
      </c>
      <c r="BA29" s="4" t="str">
        <f t="shared" si="21"/>
        <v xml:space="preserve"> </v>
      </c>
    </row>
    <row r="30" spans="1:53" ht="15" customHeight="1" thickBot="1" x14ac:dyDescent="0.25">
      <c r="A30" s="2"/>
      <c r="B30" s="458"/>
      <c r="C30" s="60">
        <v>13</v>
      </c>
      <c r="D30" s="1" t="str">
        <f>IF([1]Employee!$D$236=" "," ",IF([1]Employee!$D$236="m"," ",IF([1]Jun08!$M$79=" "," ",IF([1]Jun08!$M$79&gt;(D7-0.01),D7," "))))</f>
        <v xml:space="preserve"> </v>
      </c>
      <c r="E30" s="1" t="str">
        <f>IF(D30=" "," ",IF([1]Jun08!$M$79&gt;=F7,E7,[1]Jun08!$M$79-D7))</f>
        <v xml:space="preserve"> </v>
      </c>
      <c r="F30" s="1" t="str">
        <f>IF(D30=" "," ",IF(E30&lt;E7," ",[1]Jun08!$M$79-F7))</f>
        <v xml:space="preserve"> </v>
      </c>
      <c r="G30" s="1" t="str">
        <f>IF(D30=" "," ",[1]Jun08!$O$79+[1]Jun08!$T$79)</f>
        <v xml:space="preserve"> </v>
      </c>
      <c r="H30" s="454" t="str">
        <f>IF(D30=" "," ",[1]Jun08!$O$79)</f>
        <v xml:space="preserve"> </v>
      </c>
      <c r="I30" s="454"/>
      <c r="J30" s="463"/>
      <c r="K30" s="4" t="str">
        <f>IF([1]Jun08!$G$79="SSP",[1]Jun08!$H$79," ")</f>
        <v xml:space="preserve"> </v>
      </c>
      <c r="L30" s="4" t="str">
        <f>IF([1]Jun08!$G$79="SMP",[1]Jun08!$H$79," ")</f>
        <v xml:space="preserve"> </v>
      </c>
      <c r="M30" s="459" t="str">
        <f>IF([1]Jun08!$G$79="SPP",[1]Jun08!$H$79," ")</f>
        <v xml:space="preserve"> </v>
      </c>
      <c r="N30" s="459"/>
      <c r="O30" s="4" t="str">
        <f>IF([1]Jun08!$G$79="SAP",[1]Jun08!$H$79," ")</f>
        <v xml:space="preserve"> </v>
      </c>
      <c r="P30" s="463"/>
      <c r="Q30" s="1" t="str">
        <f>IF([1]Jun08!$P$79=0," ",[1]Jun08!$P$79)</f>
        <v xml:space="preserve"> </v>
      </c>
      <c r="R30" s="463"/>
      <c r="S30" s="1" t="str">
        <f>IF([1]Jun08!$M$79&gt;0,[1]Jun08!$M$79," ")</f>
        <v xml:space="preserve"> </v>
      </c>
      <c r="T30" s="1" t="str">
        <f>IF(S30=" "," ",IF([1]Employee!$O$232="W1"," ",IF([1]Employee!$O$232="M1"," ",IF([1]Jun08!$V$79&gt;0,[1]Jun08!$V$79," "))))</f>
        <v xml:space="preserve"> </v>
      </c>
      <c r="U30" s="459" t="str">
        <f>IF(T30=" "," ",IF([1]Employee!$O$232="W1",[1]Jun08!$AK$79,[1]Jun08!$AE$79))</f>
        <v xml:space="preserve"> </v>
      </c>
      <c r="V30" s="459"/>
      <c r="W30" s="484"/>
      <c r="X30" s="484"/>
      <c r="Y30" s="1" t="str">
        <f t="shared" si="0"/>
        <v xml:space="preserve"> </v>
      </c>
      <c r="Z30" s="1" t="str">
        <f>IF(Y30=" "," ",IF([1]Employee!$O$232="W1"," ",[1]Jun08!$W$79-[1]Jun08!$W$64))</f>
        <v xml:space="preserve"> </v>
      </c>
      <c r="AA30" s="484"/>
      <c r="AB30" s="484"/>
      <c r="AC30" s="61"/>
      <c r="AD30" s="4" t="str">
        <f t="shared" si="1"/>
        <v xml:space="preserve"> </v>
      </c>
      <c r="AE30" s="4"/>
      <c r="AF30" s="3" t="str">
        <f>IF(S30=" "," ",IF([1]Jun08!$C$79=" "," ",[1]Jun08!$C$79))</f>
        <v xml:space="preserve"> </v>
      </c>
      <c r="AG30" s="463"/>
      <c r="AH30" s="4" t="str">
        <f t="shared" si="2"/>
        <v xml:space="preserve"> </v>
      </c>
      <c r="AI30" s="4" t="str">
        <f t="shared" si="3"/>
        <v xml:space="preserve"> </v>
      </c>
      <c r="AJ30" s="4" t="str">
        <f t="shared" si="4"/>
        <v xml:space="preserve"> </v>
      </c>
      <c r="AK30" s="4" t="str">
        <f t="shared" si="5"/>
        <v xml:space="preserve"> </v>
      </c>
      <c r="AL30" s="4" t="str">
        <f t="shared" si="6"/>
        <v xml:space="preserve"> </v>
      </c>
      <c r="AM30" s="4" t="str">
        <f t="shared" si="7"/>
        <v xml:space="preserve"> </v>
      </c>
      <c r="AN30" s="4" t="str">
        <f t="shared" si="8"/>
        <v xml:space="preserve"> </v>
      </c>
      <c r="AO30" s="4" t="str">
        <f t="shared" si="9"/>
        <v xml:space="preserve"> </v>
      </c>
      <c r="AP30" s="4" t="str">
        <f t="shared" si="10"/>
        <v xml:space="preserve"> </v>
      </c>
      <c r="AQ30" s="4" t="str">
        <f t="shared" si="11"/>
        <v xml:space="preserve"> </v>
      </c>
      <c r="AR30" s="4" t="str">
        <f t="shared" si="12"/>
        <v xml:space="preserve"> </v>
      </c>
      <c r="AS30" s="4" t="str">
        <f t="shared" si="13"/>
        <v xml:space="preserve"> </v>
      </c>
      <c r="AT30" s="4" t="str">
        <f t="shared" si="14"/>
        <v xml:space="preserve"> </v>
      </c>
      <c r="AU30" s="4" t="str">
        <f t="shared" si="15"/>
        <v xml:space="preserve"> </v>
      </c>
      <c r="AV30" s="4" t="str">
        <f t="shared" si="16"/>
        <v xml:space="preserve"> </v>
      </c>
      <c r="AW30" s="4" t="str">
        <f t="shared" si="17"/>
        <v xml:space="preserve"> </v>
      </c>
      <c r="AX30" s="4" t="str">
        <f t="shared" si="18"/>
        <v xml:space="preserve"> </v>
      </c>
      <c r="AY30" s="4" t="str">
        <f t="shared" si="19"/>
        <v xml:space="preserve"> </v>
      </c>
      <c r="AZ30" s="4" t="str">
        <f t="shared" si="20"/>
        <v xml:space="preserve"> </v>
      </c>
      <c r="BA30" s="4" t="str">
        <f t="shared" si="21"/>
        <v xml:space="preserve"> </v>
      </c>
    </row>
    <row r="31" spans="1:53" ht="15" customHeight="1" thickBot="1" x14ac:dyDescent="0.25">
      <c r="A31" s="2"/>
      <c r="B31" s="455">
        <v>3</v>
      </c>
      <c r="C31" s="456"/>
      <c r="D31" s="62" t="str">
        <f>IF([1]Employee!$D$236=" "," ",IF([1]Employee!$D$236="w"," ",IF([1]Jun08!$M$94=" "," ",IF([1]Jun08!$M$94&gt;(D8-0.01),D8," "))))</f>
        <v xml:space="preserve"> </v>
      </c>
      <c r="E31" s="62" t="str">
        <f>IF(D31=" "," ",IF([1]Jun08!$M$94&gt;=F8,E8,[1]Jun08!$M$94-D8))</f>
        <v xml:space="preserve"> </v>
      </c>
      <c r="F31" s="62" t="str">
        <f>IF(D31=" "," ",IF(E31&lt;E8," ",[1]Jun08!$M$94-F8))</f>
        <v xml:space="preserve"> </v>
      </c>
      <c r="G31" s="62" t="str">
        <f>IF(D31=" "," ",[1]Jun08!$O$94+[1]Jun08!$T$94)</f>
        <v xml:space="preserve"> </v>
      </c>
      <c r="H31" s="453" t="str">
        <f>IF(D31=" "," ",[1]Jun08!$O$94)</f>
        <v xml:space="preserve"> </v>
      </c>
      <c r="I31" s="453"/>
      <c r="J31" s="463"/>
      <c r="K31" s="62" t="str">
        <f>IF([1]Jun08!$G$94="SSP",[1]Jun08!$H$94," ")</f>
        <v xml:space="preserve"> </v>
      </c>
      <c r="L31" s="62" t="str">
        <f>IF([1]Jun08!$G$94="SMP",[1]Jun08!$H$94," ")</f>
        <v xml:space="preserve"> </v>
      </c>
      <c r="M31" s="453" t="str">
        <f>IF([1]Jun08!$G$94="SPP",[1]Jun08!$H$94," ")</f>
        <v xml:space="preserve"> </v>
      </c>
      <c r="N31" s="453"/>
      <c r="O31" s="62" t="str">
        <f>IF([1]Jun08!$G$94="SAP",[1]Jun08!$H$94," ")</f>
        <v xml:space="preserve"> </v>
      </c>
      <c r="P31" s="463"/>
      <c r="Q31" s="62" t="str">
        <f>IF([1]Jun08!$P$94=0," ",[1]Jun08!$P$94)</f>
        <v xml:space="preserve"> </v>
      </c>
      <c r="R31" s="463"/>
      <c r="S31" s="62" t="str">
        <f>IF([1]Jun08!$M$94&gt;0,[1]Jun08!$M$94," ")</f>
        <v xml:space="preserve"> </v>
      </c>
      <c r="T31" s="62" t="str">
        <f>IF(S31=" "," ",IF([1]Employee!$O$232="W1"," ",IF([1]Employee!$O$232="M1"," ",IF([1]Jun08!$V$94&gt;0,[1]Jun08!$V$94," "))))</f>
        <v xml:space="preserve"> </v>
      </c>
      <c r="U31" s="453" t="str">
        <f>IF(T31=" "," ",IF([1]Employee!$O$232="M1",[1]Jun08!$AK$94,[1]Jun08!$AE$94))</f>
        <v xml:space="preserve"> </v>
      </c>
      <c r="V31" s="453"/>
      <c r="W31" s="63"/>
      <c r="X31" s="63"/>
      <c r="Y31" s="62" t="str">
        <f t="shared" si="0"/>
        <v xml:space="preserve"> </v>
      </c>
      <c r="Z31" s="62" t="str">
        <f>IF(Y31=" "," ",IF([1]Employee!$O$232="M1"," ",[1]Jun08!$W$94-[1]May08!$W$79))</f>
        <v xml:space="preserve"> </v>
      </c>
      <c r="AA31" s="63"/>
      <c r="AB31" s="63"/>
      <c r="AC31" s="64"/>
      <c r="AD31" s="62" t="str">
        <f>Z31</f>
        <v xml:space="preserve"> </v>
      </c>
      <c r="AE31" s="62"/>
      <c r="AF31" s="65" t="str">
        <f>IF(S31=" "," ",IF([1]Jun08!$C$94=" "," ",[1]Jun08!$C$94))</f>
        <v xml:space="preserve"> </v>
      </c>
      <c r="AG31" s="463"/>
      <c r="AH31" s="4" t="str">
        <f t="shared" si="2"/>
        <v xml:space="preserve"> </v>
      </c>
      <c r="AI31" s="4" t="str">
        <f t="shared" si="3"/>
        <v xml:space="preserve"> </v>
      </c>
      <c r="AJ31" s="4" t="str">
        <f t="shared" si="4"/>
        <v xml:space="preserve"> </v>
      </c>
      <c r="AK31" s="4" t="str">
        <f t="shared" si="5"/>
        <v xml:space="preserve"> </v>
      </c>
      <c r="AL31" s="4" t="str">
        <f t="shared" si="6"/>
        <v xml:space="preserve"> </v>
      </c>
      <c r="AM31" s="4" t="str">
        <f t="shared" si="7"/>
        <v xml:space="preserve"> </v>
      </c>
      <c r="AN31" s="4" t="str">
        <f t="shared" si="8"/>
        <v xml:space="preserve"> </v>
      </c>
      <c r="AO31" s="4" t="str">
        <f t="shared" si="9"/>
        <v xml:space="preserve"> </v>
      </c>
      <c r="AP31" s="4" t="str">
        <f t="shared" si="10"/>
        <v xml:space="preserve"> </v>
      </c>
      <c r="AQ31" s="4" t="str">
        <f t="shared" si="11"/>
        <v xml:space="preserve"> </v>
      </c>
      <c r="AR31" s="4" t="str">
        <f t="shared" si="12"/>
        <v xml:space="preserve"> </v>
      </c>
      <c r="AS31" s="4" t="str">
        <f t="shared" si="13"/>
        <v xml:space="preserve"> </v>
      </c>
      <c r="AT31" s="4" t="str">
        <f t="shared" si="14"/>
        <v xml:space="preserve"> </v>
      </c>
      <c r="AU31" s="4" t="str">
        <f t="shared" si="15"/>
        <v xml:space="preserve"> </v>
      </c>
      <c r="AV31" s="4" t="str">
        <f t="shared" si="16"/>
        <v xml:space="preserve"> </v>
      </c>
      <c r="AW31" s="4" t="str">
        <f t="shared" si="17"/>
        <v xml:space="preserve"> </v>
      </c>
      <c r="AX31" s="4" t="str">
        <f t="shared" si="18"/>
        <v xml:space="preserve"> </v>
      </c>
      <c r="AY31" s="4" t="str">
        <f t="shared" si="19"/>
        <v xml:space="preserve"> </v>
      </c>
      <c r="AZ31" s="4" t="str">
        <f t="shared" si="20"/>
        <v xml:space="preserve"> </v>
      </c>
      <c r="BA31" s="4" t="str">
        <f t="shared" si="21"/>
        <v xml:space="preserve"> </v>
      </c>
    </row>
    <row r="32" spans="1:53" ht="15" customHeight="1" x14ac:dyDescent="0.2">
      <c r="A32" s="2"/>
      <c r="B32" s="457"/>
      <c r="C32" s="66">
        <v>14</v>
      </c>
      <c r="D32" s="1" t="str">
        <f>IF([1]Employee!$D$236=" "," ",IF([1]Employee!$D$236="m"," ",IF([1]Jul08!$M$19=" "," ",IF([1]Jul08!$M$19&gt;(D7-0.01),D7," "))))</f>
        <v xml:space="preserve"> </v>
      </c>
      <c r="E32" s="1" t="str">
        <f>IF(D32=" "," ",IF([1]Jul08!$M$19&gt;=F7,E7,[1]Jul08!$M$19-D7))</f>
        <v xml:space="preserve"> </v>
      </c>
      <c r="F32" s="1" t="str">
        <f>IF(D32=" "," ",IF(E32&lt;E7," ",[1]Jul08!$M$19-F7))</f>
        <v xml:space="preserve"> </v>
      </c>
      <c r="G32" s="1" t="str">
        <f>IF(D32=" "," ",[1]Jul08!$O$19+[1]Jul08!$T$19)</f>
        <v xml:space="preserve"> </v>
      </c>
      <c r="H32" s="482" t="str">
        <f>IF(D32=" "," ",[1]Jul08!$O$19)</f>
        <v xml:space="preserve"> </v>
      </c>
      <c r="I32" s="482"/>
      <c r="J32" s="463"/>
      <c r="K32" s="4" t="str">
        <f>IF([1]Jul08!$G$19="SSP",[1]Jul08!$H$19," ")</f>
        <v xml:space="preserve"> </v>
      </c>
      <c r="L32" s="4" t="str">
        <f>IF([1]Jul08!$G$19="SMP",[1]Jul08!$H$19," ")</f>
        <v xml:space="preserve"> </v>
      </c>
      <c r="M32" s="710" t="str">
        <f>IF([1]Jul08!$G$19="SPP",[1]Jul08!$H$19," ")</f>
        <v xml:space="preserve"> </v>
      </c>
      <c r="N32" s="710"/>
      <c r="O32" s="4" t="str">
        <f>IF([1]Jul08!$G$19="SAP",[1]Jul08!$H$19," ")</f>
        <v xml:space="preserve"> </v>
      </c>
      <c r="P32" s="463"/>
      <c r="Q32" s="1" t="str">
        <f>IF([1]Jul08!$P$19=0," ",[1]Jul08!$P$19)</f>
        <v xml:space="preserve"> </v>
      </c>
      <c r="R32" s="463"/>
      <c r="S32" s="1" t="str">
        <f>IF([1]Jul08!$M$19&gt;0,[1]Jul08!$M$19," ")</f>
        <v xml:space="preserve"> </v>
      </c>
      <c r="T32" s="1" t="str">
        <f>IF(S32=" "," ",IF([1]Employee!$O$232="W1"," ",IF([1]Employee!$O$232="M1"," ",IF([1]Jul08!$V$19&gt;0,[1]Jul08!$V$19," "))))</f>
        <v xml:space="preserve"> </v>
      </c>
      <c r="U32" s="482" t="str">
        <f>IF(T32=" "," ",IF([1]Employee!$O$232="W1",[1]Jul08!$AK$19,[1]Jul08!$AE$19))</f>
        <v xml:space="preserve"> </v>
      </c>
      <c r="V32" s="482"/>
      <c r="W32" s="485"/>
      <c r="X32" s="485"/>
      <c r="Y32" s="1" t="str">
        <f t="shared" si="0"/>
        <v xml:space="preserve"> </v>
      </c>
      <c r="Z32" s="1" t="str">
        <f>IF(Y32=" "," ",IF([1]Employee!$O$232="W1"," ",[1]Jul08!$W$19-[1]Jun08!$W$79))</f>
        <v xml:space="preserve"> </v>
      </c>
      <c r="AA32" s="484"/>
      <c r="AB32" s="484"/>
      <c r="AC32" s="58"/>
      <c r="AD32" s="1" t="str">
        <f>Z32</f>
        <v xml:space="preserve"> </v>
      </c>
      <c r="AF32" s="3" t="str">
        <f>IF(S32=" "," ",IF([1]Jul08!$C$19=" "," ",[1]Jul08!$C$19))</f>
        <v xml:space="preserve"> </v>
      </c>
      <c r="AG32" s="463"/>
      <c r="AH32" s="4" t="str">
        <f t="shared" si="2"/>
        <v xml:space="preserve"> </v>
      </c>
      <c r="AI32" s="4" t="str">
        <f t="shared" si="3"/>
        <v xml:space="preserve"> </v>
      </c>
      <c r="AJ32" s="4" t="str">
        <f t="shared" si="4"/>
        <v xml:space="preserve"> </v>
      </c>
      <c r="AK32" s="4" t="str">
        <f t="shared" si="5"/>
        <v xml:space="preserve"> </v>
      </c>
      <c r="AL32" s="4" t="str">
        <f t="shared" si="6"/>
        <v xml:space="preserve"> </v>
      </c>
      <c r="AM32" s="4" t="str">
        <f t="shared" si="7"/>
        <v xml:space="preserve"> </v>
      </c>
      <c r="AN32" s="4" t="str">
        <f t="shared" si="8"/>
        <v xml:space="preserve"> </v>
      </c>
      <c r="AO32" s="4" t="str">
        <f t="shared" si="9"/>
        <v xml:space="preserve"> </v>
      </c>
      <c r="AP32" s="4" t="str">
        <f t="shared" si="10"/>
        <v xml:space="preserve"> </v>
      </c>
      <c r="AQ32" s="4" t="str">
        <f t="shared" si="11"/>
        <v xml:space="preserve"> </v>
      </c>
      <c r="AR32" s="4" t="str">
        <f t="shared" si="12"/>
        <v xml:space="preserve"> </v>
      </c>
      <c r="AS32" s="4" t="str">
        <f t="shared" si="13"/>
        <v xml:space="preserve"> </v>
      </c>
      <c r="AT32" s="4" t="str">
        <f t="shared" si="14"/>
        <v xml:space="preserve"> </v>
      </c>
      <c r="AU32" s="4" t="str">
        <f t="shared" si="15"/>
        <v xml:space="preserve"> </v>
      </c>
      <c r="AV32" s="4" t="str">
        <f t="shared" si="16"/>
        <v xml:space="preserve"> </v>
      </c>
      <c r="AW32" s="4" t="str">
        <f t="shared" si="17"/>
        <v xml:space="preserve"> </v>
      </c>
      <c r="AX32" s="4" t="str">
        <f t="shared" si="18"/>
        <v xml:space="preserve"> </v>
      </c>
      <c r="AY32" s="4" t="str">
        <f t="shared" si="19"/>
        <v xml:space="preserve"> </v>
      </c>
      <c r="AZ32" s="4" t="str">
        <f t="shared" si="20"/>
        <v xml:space="preserve"> </v>
      </c>
      <c r="BA32" s="4" t="str">
        <f t="shared" si="21"/>
        <v xml:space="preserve"> </v>
      </c>
    </row>
    <row r="33" spans="1:53" ht="15" customHeight="1" x14ac:dyDescent="0.2">
      <c r="A33" s="2"/>
      <c r="B33" s="458"/>
      <c r="C33" s="57">
        <v>15</v>
      </c>
      <c r="D33" s="1" t="str">
        <f>IF([1]Employee!$D$236=" "," ",IF([1]Employee!$D$236="m"," ",IF([1]Jul08!$M$34=" "," ",IF([1]Jul08!$M$34&gt;(D7-0.01),D7," "))))</f>
        <v xml:space="preserve"> </v>
      </c>
      <c r="E33" s="1" t="str">
        <f>IF(D33=" "," ",IF([1]Jul08!$M$34&gt;=F7,E7,[1]Jul08!$M$34-D7))</f>
        <v xml:space="preserve"> </v>
      </c>
      <c r="F33" s="1" t="str">
        <f>IF(D33=" "," ",IF(E33&lt;E7," ",[1]Jul08!$M$34-F7))</f>
        <v xml:space="preserve"> </v>
      </c>
      <c r="G33" s="1" t="str">
        <f>IF(D33=" "," ",[1]Jul08!$O$34+[1]Jul08!$T$34)</f>
        <v xml:space="preserve"> </v>
      </c>
      <c r="H33" s="454" t="str">
        <f>IF(D33=" "," ",[1]Jul08!$O$34)</f>
        <v xml:space="preserve"> </v>
      </c>
      <c r="I33" s="454"/>
      <c r="J33" s="463"/>
      <c r="K33" s="4" t="str">
        <f>IF([1]Jul08!$G$34="SSP",[1]Jul08!$H$34," ")</f>
        <v xml:space="preserve"> </v>
      </c>
      <c r="L33" s="4" t="str">
        <f>IF([1]Jul08!$G$34="SMP",[1]Jul08!$H$34," ")</f>
        <v xml:space="preserve"> </v>
      </c>
      <c r="M33" s="459" t="str">
        <f>IF([1]Jul08!$G$34="SPP",[1]Jul08!$H$34," ")</f>
        <v xml:space="preserve"> </v>
      </c>
      <c r="N33" s="459"/>
      <c r="O33" s="4" t="str">
        <f>IF([1]Jul08!$G$34="SAP",[1]Jul08!$H$34," ")</f>
        <v xml:space="preserve"> </v>
      </c>
      <c r="P33" s="463"/>
      <c r="Q33" s="1" t="str">
        <f>IF([1]Jul08!$P$34=0," ",[1]Jul08!$P$34)</f>
        <v xml:space="preserve"> </v>
      </c>
      <c r="R33" s="463"/>
      <c r="S33" s="1" t="str">
        <f>IF([1]Jul08!$M$34&gt;0,[1]Jul08!$M$34," ")</f>
        <v xml:space="preserve"> </v>
      </c>
      <c r="T33" s="1" t="str">
        <f>IF(S33=" "," ",IF([1]Employee!$O$232="W1"," ",IF([1]Employee!$O$232="M1"," ",IF([1]Jul08!$V$34&gt;0,[1]Jul08!$V$34," "))))</f>
        <v xml:space="preserve"> </v>
      </c>
      <c r="U33" s="459" t="str">
        <f>IF(T33=" "," ",IF([1]Employee!$O$232="W1",[1]Jul08!$AK$34,[1]Jul08!$AE$34))</f>
        <v xml:space="preserve"> </v>
      </c>
      <c r="V33" s="459"/>
      <c r="W33" s="485"/>
      <c r="X33" s="485"/>
      <c r="Y33" s="1" t="str">
        <f t="shared" si="0"/>
        <v xml:space="preserve"> </v>
      </c>
      <c r="Z33" s="1" t="str">
        <f>IF(Y33=" "," ",IF([1]Employee!$O$232="W1"," ",[1]Jul08!$W$34-[1]Jul08!$W$19))</f>
        <v xml:space="preserve"> </v>
      </c>
      <c r="AA33" s="484"/>
      <c r="AB33" s="484"/>
      <c r="AC33" s="58"/>
      <c r="AD33" s="1" t="str">
        <f t="shared" ref="AD33:AD46" si="22">Z33</f>
        <v xml:space="preserve"> </v>
      </c>
      <c r="AF33" s="3" t="str">
        <f>IF(S33=" "," ",IF([1]Jul08!$C$34=" "," ",[1]Jul08!$C$34))</f>
        <v xml:space="preserve"> </v>
      </c>
      <c r="AG33" s="463"/>
      <c r="AH33" s="4" t="str">
        <f t="shared" si="2"/>
        <v xml:space="preserve"> </v>
      </c>
      <c r="AI33" s="4" t="str">
        <f t="shared" si="3"/>
        <v xml:space="preserve"> </v>
      </c>
      <c r="AJ33" s="4" t="str">
        <f t="shared" si="4"/>
        <v xml:space="preserve"> </v>
      </c>
      <c r="AK33" s="4" t="str">
        <f t="shared" si="5"/>
        <v xml:space="preserve"> </v>
      </c>
      <c r="AL33" s="4" t="str">
        <f t="shared" si="6"/>
        <v xml:space="preserve"> </v>
      </c>
      <c r="AM33" s="4" t="str">
        <f t="shared" si="7"/>
        <v xml:space="preserve"> </v>
      </c>
      <c r="AN33" s="4" t="str">
        <f t="shared" si="8"/>
        <v xml:space="preserve"> </v>
      </c>
      <c r="AO33" s="4" t="str">
        <f t="shared" si="9"/>
        <v xml:space="preserve"> </v>
      </c>
      <c r="AP33" s="4" t="str">
        <f t="shared" si="10"/>
        <v xml:space="preserve"> </v>
      </c>
      <c r="AQ33" s="4" t="str">
        <f t="shared" si="11"/>
        <v xml:space="preserve"> </v>
      </c>
      <c r="AR33" s="4" t="str">
        <f t="shared" si="12"/>
        <v xml:space="preserve"> </v>
      </c>
      <c r="AS33" s="4" t="str">
        <f t="shared" si="13"/>
        <v xml:space="preserve"> </v>
      </c>
      <c r="AT33" s="4" t="str">
        <f t="shared" si="14"/>
        <v xml:space="preserve"> </v>
      </c>
      <c r="AU33" s="4" t="str">
        <f t="shared" si="15"/>
        <v xml:space="preserve"> </v>
      </c>
      <c r="AV33" s="4" t="str">
        <f t="shared" si="16"/>
        <v xml:space="preserve"> </v>
      </c>
      <c r="AW33" s="4" t="str">
        <f t="shared" si="17"/>
        <v xml:space="preserve"> </v>
      </c>
      <c r="AX33" s="4" t="str">
        <f t="shared" si="18"/>
        <v xml:space="preserve"> </v>
      </c>
      <c r="AY33" s="4" t="str">
        <f t="shared" si="19"/>
        <v xml:space="preserve"> </v>
      </c>
      <c r="AZ33" s="4" t="str">
        <f t="shared" si="20"/>
        <v xml:space="preserve"> </v>
      </c>
      <c r="BA33" s="4" t="str">
        <f t="shared" si="21"/>
        <v xml:space="preserve"> </v>
      </c>
    </row>
    <row r="34" spans="1:53" ht="15" customHeight="1" x14ac:dyDescent="0.2">
      <c r="A34" s="2"/>
      <c r="B34" s="458"/>
      <c r="C34" s="57">
        <v>16</v>
      </c>
      <c r="D34" s="1" t="str">
        <f>IF([1]Employee!$D$236=" "," ",IF([1]Employee!$D$236="m"," ",IF([1]Jul08!$M$49=" "," ",IF([1]Jul08!$M$49&gt;(D7-0.01),D7," "))))</f>
        <v xml:space="preserve"> </v>
      </c>
      <c r="E34" s="1" t="str">
        <f>IF(D34=" "," ",IF([1]Jul08!$M$49&gt;=F7,E7,[1]Jul08!$M$49-D7))</f>
        <v xml:space="preserve"> </v>
      </c>
      <c r="F34" s="1" t="str">
        <f>IF(D34=" "," ",IF(E34&lt;E7," ",[1]Jul08!$M$49-F7))</f>
        <v xml:space="preserve"> </v>
      </c>
      <c r="G34" s="1" t="str">
        <f>IF(D34=" "," ",[1]Jul08!$O$49+[1]Jul08!$T$49)</f>
        <v xml:space="preserve"> </v>
      </c>
      <c r="H34" s="454" t="str">
        <f>IF(D34=" "," ",[1]Jul08!$O$49)</f>
        <v xml:space="preserve"> </v>
      </c>
      <c r="I34" s="454"/>
      <c r="J34" s="463"/>
      <c r="K34" s="4" t="str">
        <f>IF([1]Jul08!$G$49="SSP",[1]Jul08!$H$49," ")</f>
        <v xml:space="preserve"> </v>
      </c>
      <c r="L34" s="4" t="str">
        <f>IF([1]Jul08!$G$49="SMP",[1]Jul08!$H$49," ")</f>
        <v xml:space="preserve"> </v>
      </c>
      <c r="M34" s="459" t="str">
        <f>IF([1]Jul08!$G$49="SPP",[1]Jul08!$H$49," ")</f>
        <v xml:space="preserve"> </v>
      </c>
      <c r="N34" s="459"/>
      <c r="O34" s="4" t="str">
        <f>IF([1]Jul08!$G$49="SAP",[1]Jul08!$H$49," ")</f>
        <v xml:space="preserve"> </v>
      </c>
      <c r="P34" s="463"/>
      <c r="Q34" s="1" t="str">
        <f>IF([1]Jul08!$P$49=0," ",[1]Jul08!$P$49)</f>
        <v xml:space="preserve"> </v>
      </c>
      <c r="R34" s="463"/>
      <c r="S34" s="1" t="str">
        <f>IF([1]Jul08!$M$49&gt;0,[1]Jul08!$M$49," ")</f>
        <v xml:space="preserve"> </v>
      </c>
      <c r="T34" s="1" t="str">
        <f>IF(S34=" "," ",IF([1]Employee!$O$232="W1"," ",IF([1]Employee!$O$232="M1"," ",IF([1]Jul08!$V$49&gt;0,[1]Jul08!$V$49," "))))</f>
        <v xml:space="preserve"> </v>
      </c>
      <c r="U34" s="459" t="str">
        <f>IF(T34=" "," ",IF([1]Employee!$O$232="W1",[1]Jul08!$AK$49,[1]Jul08!$AE$49))</f>
        <v xml:space="preserve"> </v>
      </c>
      <c r="V34" s="459"/>
      <c r="W34" s="485"/>
      <c r="X34" s="485"/>
      <c r="Y34" s="1" t="str">
        <f t="shared" si="0"/>
        <v xml:space="preserve"> </v>
      </c>
      <c r="Z34" s="1" t="str">
        <f>IF(Y34=" "," ",IF([1]Employee!$O$232="W1"," ",[1]Jul08!$W$49-[1]Jul08!$W$34))</f>
        <v xml:space="preserve"> </v>
      </c>
      <c r="AA34" s="484"/>
      <c r="AB34" s="484"/>
      <c r="AC34" s="58"/>
      <c r="AD34" s="1" t="str">
        <f t="shared" si="22"/>
        <v xml:space="preserve"> </v>
      </c>
      <c r="AF34" s="3" t="str">
        <f>IF(S34=" "," ",IF([1]Jul08!$C$49=" "," ",[1]Jul08!$C$49))</f>
        <v xml:space="preserve"> </v>
      </c>
      <c r="AG34" s="463"/>
      <c r="AH34" s="4" t="str">
        <f t="shared" si="2"/>
        <v xml:space="preserve"> </v>
      </c>
      <c r="AI34" s="4" t="str">
        <f t="shared" si="3"/>
        <v xml:space="preserve"> </v>
      </c>
      <c r="AJ34" s="4" t="str">
        <f t="shared" si="4"/>
        <v xml:space="preserve"> </v>
      </c>
      <c r="AK34" s="4" t="str">
        <f t="shared" si="5"/>
        <v xml:space="preserve"> </v>
      </c>
      <c r="AL34" s="4" t="str">
        <f t="shared" si="6"/>
        <v xml:space="preserve"> </v>
      </c>
      <c r="AM34" s="4" t="str">
        <f t="shared" si="7"/>
        <v xml:space="preserve"> </v>
      </c>
      <c r="AN34" s="4" t="str">
        <f t="shared" si="8"/>
        <v xml:space="preserve"> </v>
      </c>
      <c r="AO34" s="4" t="str">
        <f t="shared" si="9"/>
        <v xml:space="preserve"> </v>
      </c>
      <c r="AP34" s="4" t="str">
        <f t="shared" si="10"/>
        <v xml:space="preserve"> </v>
      </c>
      <c r="AQ34" s="4" t="str">
        <f t="shared" si="11"/>
        <v xml:space="preserve"> </v>
      </c>
      <c r="AR34" s="4" t="str">
        <f t="shared" si="12"/>
        <v xml:space="preserve"> </v>
      </c>
      <c r="AS34" s="4" t="str">
        <f t="shared" si="13"/>
        <v xml:space="preserve"> </v>
      </c>
      <c r="AT34" s="4" t="str">
        <f t="shared" si="14"/>
        <v xml:space="preserve"> </v>
      </c>
      <c r="AU34" s="4" t="str">
        <f t="shared" si="15"/>
        <v xml:space="preserve"> </v>
      </c>
      <c r="AV34" s="4" t="str">
        <f t="shared" si="16"/>
        <v xml:space="preserve"> </v>
      </c>
      <c r="AW34" s="4" t="str">
        <f t="shared" si="17"/>
        <v xml:space="preserve"> </v>
      </c>
      <c r="AX34" s="4" t="str">
        <f t="shared" si="18"/>
        <v xml:space="preserve"> </v>
      </c>
      <c r="AY34" s="4" t="str">
        <f t="shared" si="19"/>
        <v xml:space="preserve"> </v>
      </c>
      <c r="AZ34" s="4" t="str">
        <f t="shared" si="20"/>
        <v xml:space="preserve"> </v>
      </c>
      <c r="BA34" s="4" t="str">
        <f t="shared" si="21"/>
        <v xml:space="preserve"> </v>
      </c>
    </row>
    <row r="35" spans="1:53" ht="15" customHeight="1" thickBot="1" x14ac:dyDescent="0.25">
      <c r="A35" s="2"/>
      <c r="B35" s="458"/>
      <c r="C35" s="60">
        <v>17</v>
      </c>
      <c r="D35" s="1" t="str">
        <f>IF([1]Employee!$D$236=" "," ",IF([1]Employee!$D$236="m"," ",IF([1]Jul08!$M$64=" "," ",IF([1]Jul08!$M$64&gt;(D7-0.01),D7," "))))</f>
        <v xml:space="preserve"> </v>
      </c>
      <c r="E35" s="1" t="str">
        <f>IF(D35=" "," ",IF([1]Jul08!$M$64&gt;=F7,E7,[1]Jul08!$M$64-D7))</f>
        <v xml:space="preserve"> </v>
      </c>
      <c r="F35" s="1" t="str">
        <f>IF(D35=" "," ",IF(E35&lt;E7," ",[1]Jul08!$M$64-F7))</f>
        <v xml:space="preserve"> </v>
      </c>
      <c r="G35" s="1" t="str">
        <f>IF(D35=" "," ",[1]Jul08!$O$64+[1]Jul08!$T$64)</f>
        <v xml:space="preserve"> </v>
      </c>
      <c r="H35" s="454" t="str">
        <f>IF(D35=" "," ",[1]Jul08!$O$64)</f>
        <v xml:space="preserve"> </v>
      </c>
      <c r="I35" s="454"/>
      <c r="J35" s="463"/>
      <c r="K35" s="4" t="str">
        <f>IF([1]Jul08!$G$64="SSP",[1]Jul08!$H$64," ")</f>
        <v xml:space="preserve"> </v>
      </c>
      <c r="L35" s="4" t="str">
        <f>IF([1]Jul08!$G$64="SMP",[1]Jul08!$H$64," ")</f>
        <v xml:space="preserve"> </v>
      </c>
      <c r="M35" s="459" t="str">
        <f>IF([1]Jul08!$G$64="SPP",[1]Jul08!$H$64," ")</f>
        <v xml:space="preserve"> </v>
      </c>
      <c r="N35" s="459"/>
      <c r="O35" s="4" t="str">
        <f>IF([1]Jul08!$G$64="SAP",[1]Jul08!$H$64," ")</f>
        <v xml:space="preserve"> </v>
      </c>
      <c r="P35" s="463"/>
      <c r="Q35" s="1" t="str">
        <f>IF([1]Jul08!$P$64=0," ",[1]Jul08!$P$64)</f>
        <v xml:space="preserve"> </v>
      </c>
      <c r="R35" s="463"/>
      <c r="S35" s="1" t="str">
        <f>IF([1]Jul08!$M$64&gt;0,[1]Jul08!$M$64," ")</f>
        <v xml:space="preserve"> </v>
      </c>
      <c r="T35" s="1" t="str">
        <f>IF(S35=" "," ",IF([1]Employee!$O$232="W1"," ",IF([1]Employee!$O$232="M1"," ",IF([1]Jul08!$V$64&gt;0,[1]Jul08!$V$64," "))))</f>
        <v xml:space="preserve"> </v>
      </c>
      <c r="U35" s="459" t="str">
        <f>IF(T35=" "," ",IF([1]Employee!$O$232="W1",[1]Jul08!$AK$64,[1]Jul08!$AE$64))</f>
        <v xml:space="preserve"> </v>
      </c>
      <c r="V35" s="459"/>
      <c r="W35" s="484"/>
      <c r="X35" s="484"/>
      <c r="Y35" s="4" t="str">
        <f t="shared" si="0"/>
        <v xml:space="preserve"> </v>
      </c>
      <c r="Z35" s="4" t="str">
        <f>IF(Y35=" "," ",IF([1]Employee!$O$232="W1"," ",[1]Jul08!$W$64-[1]Jul08!$W$49))</f>
        <v xml:space="preserve"> </v>
      </c>
      <c r="AA35" s="484"/>
      <c r="AB35" s="484"/>
      <c r="AC35" s="61"/>
      <c r="AD35" s="1" t="str">
        <f t="shared" si="22"/>
        <v xml:space="preserve"> </v>
      </c>
      <c r="AE35" s="4"/>
      <c r="AF35" s="3" t="str">
        <f>IF(S35=" "," ",IF([1]Jul08!$C$64=" "," ",[1]Jul08!$C$64))</f>
        <v xml:space="preserve"> </v>
      </c>
      <c r="AG35" s="463"/>
      <c r="AH35" s="4" t="str">
        <f t="shared" si="2"/>
        <v xml:space="preserve"> </v>
      </c>
      <c r="AI35" s="4" t="str">
        <f t="shared" si="3"/>
        <v xml:space="preserve"> </v>
      </c>
      <c r="AJ35" s="4" t="str">
        <f t="shared" si="4"/>
        <v xml:space="preserve"> </v>
      </c>
      <c r="AK35" s="4" t="str">
        <f t="shared" si="5"/>
        <v xml:space="preserve"> </v>
      </c>
      <c r="AL35" s="4" t="str">
        <f t="shared" si="6"/>
        <v xml:space="preserve"> </v>
      </c>
      <c r="AM35" s="4" t="str">
        <f t="shared" si="7"/>
        <v xml:space="preserve"> </v>
      </c>
      <c r="AN35" s="4" t="str">
        <f t="shared" si="8"/>
        <v xml:space="preserve"> </v>
      </c>
      <c r="AO35" s="4" t="str">
        <f t="shared" si="9"/>
        <v xml:space="preserve"> </v>
      </c>
      <c r="AP35" s="4" t="str">
        <f t="shared" si="10"/>
        <v xml:space="preserve"> </v>
      </c>
      <c r="AQ35" s="4" t="str">
        <f t="shared" si="11"/>
        <v xml:space="preserve"> </v>
      </c>
      <c r="AR35" s="4" t="str">
        <f t="shared" si="12"/>
        <v xml:space="preserve"> </v>
      </c>
      <c r="AS35" s="4" t="str">
        <f t="shared" si="13"/>
        <v xml:space="preserve"> </v>
      </c>
      <c r="AT35" s="4" t="str">
        <f t="shared" si="14"/>
        <v xml:space="preserve"> </v>
      </c>
      <c r="AU35" s="4" t="str">
        <f t="shared" si="15"/>
        <v xml:space="preserve"> </v>
      </c>
      <c r="AV35" s="4" t="str">
        <f t="shared" si="16"/>
        <v xml:space="preserve"> </v>
      </c>
      <c r="AW35" s="4" t="str">
        <f t="shared" si="17"/>
        <v xml:space="preserve"> </v>
      </c>
      <c r="AX35" s="4" t="str">
        <f t="shared" si="18"/>
        <v xml:space="preserve"> </v>
      </c>
      <c r="AY35" s="4" t="str">
        <f t="shared" si="19"/>
        <v xml:space="preserve"> </v>
      </c>
      <c r="AZ35" s="4" t="str">
        <f t="shared" si="20"/>
        <v xml:space="preserve"> </v>
      </c>
      <c r="BA35" s="4" t="str">
        <f t="shared" si="21"/>
        <v xml:space="preserve"> </v>
      </c>
    </row>
    <row r="36" spans="1:53" ht="15" customHeight="1" thickBot="1" x14ac:dyDescent="0.25">
      <c r="A36" s="2"/>
      <c r="B36" s="455">
        <v>4</v>
      </c>
      <c r="C36" s="456"/>
      <c r="D36" s="62" t="str">
        <f>IF([1]Employee!$D$236=" "," ",IF([1]Employee!$D$236="w"," ",IF([1]Jul08!$M$79=" "," ",IF([1]Jul08!$M$79&gt;(D8-0.01),D8," "))))</f>
        <v xml:space="preserve"> </v>
      </c>
      <c r="E36" s="62" t="str">
        <f>IF(D36=" "," ",IF([1]Jul08!$M$79&gt;=F8,E8,[1]Jul08!$M$79-D8))</f>
        <v xml:space="preserve"> </v>
      </c>
      <c r="F36" s="62" t="str">
        <f>IF(D36=" "," ",IF(E36&lt;E8," ",[1]Jul08!$M$79-F8))</f>
        <v xml:space="preserve"> </v>
      </c>
      <c r="G36" s="62" t="str">
        <f>IF(D36=" "," ",[1]Jul08!$O$79+[1]Jul08!$T$79)</f>
        <v xml:space="preserve"> </v>
      </c>
      <c r="H36" s="453" t="str">
        <f>IF(D36=" "," ",[1]Jul08!$O$79)</f>
        <v xml:space="preserve"> </v>
      </c>
      <c r="I36" s="453"/>
      <c r="J36" s="463"/>
      <c r="K36" s="62" t="str">
        <f>IF([1]Jul08!$G$79="SSP",[1]Jul08!$H$79," ")</f>
        <v xml:space="preserve"> </v>
      </c>
      <c r="L36" s="62" t="str">
        <f>IF([1]Jul08!$G$79="SMP",[1]Jul08!$H$79," ")</f>
        <v xml:space="preserve"> </v>
      </c>
      <c r="M36" s="453" t="str">
        <f>IF([1]Jul08!$G$79="SPP",[1]Jul08!$H$79," ")</f>
        <v xml:space="preserve"> </v>
      </c>
      <c r="N36" s="453"/>
      <c r="O36" s="62" t="str">
        <f>IF([1]Jul08!$G$79="SAP",[1]Jul08!$H$79," ")</f>
        <v xml:space="preserve"> </v>
      </c>
      <c r="P36" s="463"/>
      <c r="Q36" s="62" t="str">
        <f>IF([1]Jul08!$P$79=0," ",[1]Jul08!$P$79)</f>
        <v xml:space="preserve"> </v>
      </c>
      <c r="R36" s="463"/>
      <c r="S36" s="62" t="str">
        <f>IF([1]Jul08!$M$79&gt;0,[1]Jul08!$M$79," ")</f>
        <v xml:space="preserve"> </v>
      </c>
      <c r="T36" s="62" t="str">
        <f>IF(S36=" "," ",IF([1]Employee!$O$232="W1"," ",IF([1]Employee!$O$232="M1"," ",IF([1]Jul08!$V$79&gt;0,[1]Jul08!$V$79," "))))</f>
        <v xml:space="preserve"> </v>
      </c>
      <c r="U36" s="453" t="str">
        <f>IF(T36=" "," ",IF([1]Employee!$O$232="M1",[1]Jul08!$AK$79,[1]Jul08!$AE$79))</f>
        <v xml:space="preserve"> </v>
      </c>
      <c r="V36" s="453"/>
      <c r="W36" s="63"/>
      <c r="X36" s="63"/>
      <c r="Y36" s="62" t="str">
        <f t="shared" si="0"/>
        <v xml:space="preserve"> </v>
      </c>
      <c r="Z36" s="62" t="str">
        <f>IF(Y36=" "," ",IF([1]Employee!$O$232="M1"," ",[1]Jul08!$W$79-[1]Jun08!$W$94))</f>
        <v xml:space="preserve"> </v>
      </c>
      <c r="AA36" s="63"/>
      <c r="AB36" s="63"/>
      <c r="AC36" s="64"/>
      <c r="AD36" s="62" t="str">
        <f t="shared" si="22"/>
        <v xml:space="preserve"> </v>
      </c>
      <c r="AE36" s="62"/>
      <c r="AF36" s="65" t="str">
        <f>IF(S36=" "," ",IF([1]Jul08!$C$79=" "," ",[1]Jul08!$C$79))</f>
        <v xml:space="preserve"> </v>
      </c>
      <c r="AG36" s="463"/>
      <c r="AH36" s="4" t="str">
        <f t="shared" si="2"/>
        <v xml:space="preserve"> </v>
      </c>
      <c r="AI36" s="4" t="str">
        <f t="shared" si="3"/>
        <v xml:space="preserve"> </v>
      </c>
      <c r="AJ36" s="4" t="str">
        <f t="shared" si="4"/>
        <v xml:space="preserve"> </v>
      </c>
      <c r="AK36" s="4" t="str">
        <f t="shared" si="5"/>
        <v xml:space="preserve"> </v>
      </c>
      <c r="AL36" s="4" t="str">
        <f t="shared" si="6"/>
        <v xml:space="preserve"> </v>
      </c>
      <c r="AM36" s="4" t="str">
        <f t="shared" si="7"/>
        <v xml:space="preserve"> </v>
      </c>
      <c r="AN36" s="4" t="str">
        <f t="shared" si="8"/>
        <v xml:space="preserve"> </v>
      </c>
      <c r="AO36" s="4" t="str">
        <f t="shared" si="9"/>
        <v xml:space="preserve"> </v>
      </c>
      <c r="AP36" s="4" t="str">
        <f t="shared" si="10"/>
        <v xml:space="preserve"> </v>
      </c>
      <c r="AQ36" s="4" t="str">
        <f t="shared" si="11"/>
        <v xml:space="preserve"> </v>
      </c>
      <c r="AR36" s="4" t="str">
        <f t="shared" si="12"/>
        <v xml:space="preserve"> </v>
      </c>
      <c r="AS36" s="4" t="str">
        <f t="shared" si="13"/>
        <v xml:space="preserve"> </v>
      </c>
      <c r="AT36" s="4" t="str">
        <f t="shared" si="14"/>
        <v xml:space="preserve"> </v>
      </c>
      <c r="AU36" s="4" t="str">
        <f t="shared" si="15"/>
        <v xml:space="preserve"> </v>
      </c>
      <c r="AV36" s="4" t="str">
        <f t="shared" si="16"/>
        <v xml:space="preserve"> </v>
      </c>
      <c r="AW36" s="4" t="str">
        <f t="shared" si="17"/>
        <v xml:space="preserve"> </v>
      </c>
      <c r="AX36" s="4" t="str">
        <f t="shared" si="18"/>
        <v xml:space="preserve"> </v>
      </c>
      <c r="AY36" s="4" t="str">
        <f t="shared" si="19"/>
        <v xml:space="preserve"> </v>
      </c>
      <c r="AZ36" s="4" t="str">
        <f t="shared" si="20"/>
        <v xml:space="preserve"> </v>
      </c>
      <c r="BA36" s="4" t="str">
        <f t="shared" si="21"/>
        <v xml:space="preserve"> </v>
      </c>
    </row>
    <row r="37" spans="1:53" ht="15" customHeight="1" x14ac:dyDescent="0.2">
      <c r="A37" s="2"/>
      <c r="B37" s="458"/>
      <c r="C37" s="66">
        <v>18</v>
      </c>
      <c r="D37" s="1" t="str">
        <f>IF([1]Employee!$D$236=" "," ",IF([1]Employee!$D$236="m"," ",IF([1]Aug08!$M$19=" "," ",IF([1]Aug08!$M$19&gt;(D7-0.01),D7," "))))</f>
        <v xml:space="preserve"> </v>
      </c>
      <c r="E37" s="1" t="str">
        <f>IF(D37=" "," ",IF([1]Aug08!$M$19&gt;=F7,E7,[1]Aug08!$M$19-D7))</f>
        <v xml:space="preserve"> </v>
      </c>
      <c r="F37" s="1" t="str">
        <f>IF(D37=" "," ",IF(E37&lt;E7," ",[1]Aug08!$M$19-F7))</f>
        <v xml:space="preserve"> </v>
      </c>
      <c r="G37" s="1" t="str">
        <f>IF(D37=" "," ",[1]Aug08!$O$19+[1]Aug08!$T$19)</f>
        <v xml:space="preserve"> </v>
      </c>
      <c r="H37" s="459" t="str">
        <f>IF(D37=" "," ",[1]Aug08!$O$19)</f>
        <v xml:space="preserve"> </v>
      </c>
      <c r="I37" s="459"/>
      <c r="J37" s="463"/>
      <c r="K37" s="1" t="str">
        <f>IF([1]Aug08!$G$19="SSP",[1]Aug08!$H$19," ")</f>
        <v xml:space="preserve"> </v>
      </c>
      <c r="L37" s="1" t="str">
        <f>IF([1]Aug08!$G$19="SMP",[1]Aug08!$H$19," ")</f>
        <v xml:space="preserve"> </v>
      </c>
      <c r="M37" s="710" t="str">
        <f>IF([1]Aug08!$G$19="SPP",[1]Aug08!$H$19," ")</f>
        <v xml:space="preserve"> </v>
      </c>
      <c r="N37" s="710"/>
      <c r="O37" s="1" t="str">
        <f>IF([1]Aug08!$G$19="SAP",[1]Aug08!$H$19," ")</f>
        <v xml:space="preserve"> </v>
      </c>
      <c r="P37" s="463"/>
      <c r="Q37" s="1" t="str">
        <f>IF([1]Aug08!$P$19=0," ",[1]Aug08!$P$19)</f>
        <v xml:space="preserve"> </v>
      </c>
      <c r="R37" s="463"/>
      <c r="S37" s="1" t="str">
        <f>IF([1]Aug08!$M$19&gt;0,[1]Aug08!$M$19," ")</f>
        <v xml:space="preserve"> </v>
      </c>
      <c r="T37" s="1" t="str">
        <f>IF(S37=" "," ",IF([1]Employee!$O$232="W1"," ",IF([1]Employee!$O$232="M1"," ",IF([1]Aug08!$V$19&gt;0,[1]Aug08!$V$19," "))))</f>
        <v xml:space="preserve"> </v>
      </c>
      <c r="U37" s="459" t="str">
        <f>IF(T37=" "," ",IF([1]Employee!$O$232="W1",[1]Aug08!$AK$19,[1]Aug08!$AE$19))</f>
        <v xml:space="preserve"> </v>
      </c>
      <c r="V37" s="459"/>
      <c r="W37" s="484"/>
      <c r="X37" s="484"/>
      <c r="Y37" s="1" t="str">
        <f t="shared" si="0"/>
        <v xml:space="preserve"> </v>
      </c>
      <c r="Z37" s="1" t="str">
        <f>IF(Y37=" "," ",IF([1]Employee!$O$232="W1"," ",[1]Aug08!$W$19-[1]Jul08!$W$64))</f>
        <v xml:space="preserve"> </v>
      </c>
      <c r="AA37" s="484"/>
      <c r="AB37" s="484"/>
      <c r="AC37" s="61"/>
      <c r="AD37" s="1" t="str">
        <f>Z37</f>
        <v xml:space="preserve"> </v>
      </c>
      <c r="AF37" s="3" t="str">
        <f>IF(S37=" "," ",IF([1]Aug08!$C$19=" "," ",[1]Aug08!$C$19))</f>
        <v xml:space="preserve"> </v>
      </c>
      <c r="AG37" s="463"/>
      <c r="AH37" s="4" t="str">
        <f t="shared" si="2"/>
        <v xml:space="preserve"> </v>
      </c>
      <c r="AI37" s="4" t="str">
        <f t="shared" si="3"/>
        <v xml:space="preserve"> </v>
      </c>
      <c r="AJ37" s="4" t="str">
        <f t="shared" si="4"/>
        <v xml:space="preserve"> </v>
      </c>
      <c r="AK37" s="4" t="str">
        <f t="shared" si="5"/>
        <v xml:space="preserve"> </v>
      </c>
      <c r="AL37" s="4" t="str">
        <f t="shared" si="6"/>
        <v xml:space="preserve"> </v>
      </c>
      <c r="AM37" s="4" t="str">
        <f t="shared" si="7"/>
        <v xml:space="preserve"> </v>
      </c>
      <c r="AN37" s="4" t="str">
        <f t="shared" si="8"/>
        <v xml:space="preserve"> </v>
      </c>
      <c r="AO37" s="4" t="str">
        <f t="shared" si="9"/>
        <v xml:space="preserve"> </v>
      </c>
      <c r="AP37" s="4" t="str">
        <f t="shared" si="10"/>
        <v xml:space="preserve"> </v>
      </c>
      <c r="AQ37" s="4" t="str">
        <f t="shared" si="11"/>
        <v xml:space="preserve"> </v>
      </c>
      <c r="AR37" s="4" t="str">
        <f t="shared" si="12"/>
        <v xml:space="preserve"> </v>
      </c>
      <c r="AS37" s="4" t="str">
        <f t="shared" si="13"/>
        <v xml:space="preserve"> </v>
      </c>
      <c r="AT37" s="4" t="str">
        <f t="shared" si="14"/>
        <v xml:space="preserve"> </v>
      </c>
      <c r="AU37" s="4" t="str">
        <f t="shared" si="15"/>
        <v xml:space="preserve"> </v>
      </c>
      <c r="AV37" s="4" t="str">
        <f t="shared" si="16"/>
        <v xml:space="preserve"> </v>
      </c>
      <c r="AW37" s="4" t="str">
        <f t="shared" si="17"/>
        <v xml:space="preserve"> </v>
      </c>
      <c r="AX37" s="4" t="str">
        <f t="shared" si="18"/>
        <v xml:space="preserve"> </v>
      </c>
      <c r="AY37" s="4" t="str">
        <f t="shared" si="19"/>
        <v xml:space="preserve"> </v>
      </c>
      <c r="AZ37" s="4" t="str">
        <f t="shared" si="20"/>
        <v xml:space="preserve"> </v>
      </c>
      <c r="BA37" s="4" t="str">
        <f t="shared" si="21"/>
        <v xml:space="preserve"> </v>
      </c>
    </row>
    <row r="38" spans="1:53" ht="15" customHeight="1" x14ac:dyDescent="0.2">
      <c r="A38" s="2"/>
      <c r="B38" s="458"/>
      <c r="C38" s="57">
        <v>19</v>
      </c>
      <c r="D38" s="1" t="str">
        <f>IF([1]Employee!$D$236=" "," ",IF([1]Employee!$D$236="m"," ",IF([1]Aug08!$M$34=" "," ",IF([1]Aug08!$M$34&gt;(D7-0.01),D7," "))))</f>
        <v xml:space="preserve"> </v>
      </c>
      <c r="E38" s="1" t="str">
        <f>IF(D38=" "," ",IF([1]Aug08!$M$34&gt;=F7,E7,[1]Aug08!$M$34-D7))</f>
        <v xml:space="preserve"> </v>
      </c>
      <c r="F38" s="1" t="str">
        <f>IF(D38=" "," ",IF(E38&lt;E7," ",[1]Aug08!$M$34-F7))</f>
        <v xml:space="preserve"> </v>
      </c>
      <c r="G38" s="1" t="str">
        <f>IF(D38=" "," ",[1]Aug08!$O$34+[1]Aug08!$T$34)</f>
        <v xml:space="preserve"> </v>
      </c>
      <c r="H38" s="454" t="str">
        <f>IF(D38=" "," ",[1]Aug08!$O$34)</f>
        <v xml:space="preserve"> </v>
      </c>
      <c r="I38" s="454"/>
      <c r="J38" s="463"/>
      <c r="K38" s="4" t="str">
        <f>IF([1]Aug08!$G$34="SSP",[1]Aug08!$H$34," ")</f>
        <v xml:space="preserve"> </v>
      </c>
      <c r="L38" s="4" t="str">
        <f>IF([1]Aug08!$G$34="SMP",[1]Aug08!$H$34," ")</f>
        <v xml:space="preserve"> </v>
      </c>
      <c r="M38" s="459" t="str">
        <f>IF([1]Aug08!$G$34="SPP",[1]Aug08!$H$34," ")</f>
        <v xml:space="preserve"> </v>
      </c>
      <c r="N38" s="459"/>
      <c r="O38" s="4" t="str">
        <f>IF([1]Aug08!$G$34="SAP",[1]Aug08!$H$34," ")</f>
        <v xml:space="preserve"> </v>
      </c>
      <c r="P38" s="463"/>
      <c r="Q38" s="1" t="str">
        <f>IF([1]Aug08!$P$34=0," ",[1]Aug08!$P$34)</f>
        <v xml:space="preserve"> </v>
      </c>
      <c r="R38" s="463"/>
      <c r="S38" s="1" t="str">
        <f>IF([1]Aug08!$M$34&gt;0,[1]Aug08!$M$34," ")</f>
        <v xml:space="preserve"> </v>
      </c>
      <c r="T38" s="1" t="str">
        <f>IF(S38=" "," ",IF([1]Employee!$O$232="W1"," ",IF([1]Employee!$O$232="M1"," ",IF([1]Aug08!$V$34&gt;0,[1]Aug08!$V$34," "))))</f>
        <v xml:space="preserve"> </v>
      </c>
      <c r="U38" s="459" t="str">
        <f>IF(T38=" "," ",IF([1]Employee!$O$232="W1",[1]Aug08!$AK$34,[1]Aug08!$AE$34))</f>
        <v xml:space="preserve"> </v>
      </c>
      <c r="V38" s="459"/>
      <c r="W38" s="484"/>
      <c r="X38" s="484"/>
      <c r="Y38" s="1" t="str">
        <f t="shared" si="0"/>
        <v xml:space="preserve"> </v>
      </c>
      <c r="Z38" s="1" t="str">
        <f>IF(Y38=" "," ",IF([1]Employee!$O$232="W1"," ",[1]Aug08!$W$34-[1]Aug08!$W$19))</f>
        <v xml:space="preserve"> </v>
      </c>
      <c r="AA38" s="484"/>
      <c r="AB38" s="484"/>
      <c r="AC38" s="61"/>
      <c r="AD38" s="1" t="str">
        <f t="shared" si="22"/>
        <v xml:space="preserve"> </v>
      </c>
      <c r="AF38" s="3" t="str">
        <f>IF(S38=" "," ",IF([1]Aug08!$C$34=" "," ",[1]Aug08!$C$34))</f>
        <v xml:space="preserve"> </v>
      </c>
      <c r="AG38" s="463"/>
      <c r="AH38" s="4" t="str">
        <f t="shared" si="2"/>
        <v xml:space="preserve"> </v>
      </c>
      <c r="AI38" s="4" t="str">
        <f t="shared" si="3"/>
        <v xml:space="preserve"> </v>
      </c>
      <c r="AJ38" s="4" t="str">
        <f t="shared" si="4"/>
        <v xml:space="preserve"> </v>
      </c>
      <c r="AK38" s="4" t="str">
        <f t="shared" si="5"/>
        <v xml:space="preserve"> </v>
      </c>
      <c r="AL38" s="4" t="str">
        <f t="shared" si="6"/>
        <v xml:space="preserve"> </v>
      </c>
      <c r="AM38" s="4" t="str">
        <f t="shared" si="7"/>
        <v xml:space="preserve"> </v>
      </c>
      <c r="AN38" s="4" t="str">
        <f t="shared" si="8"/>
        <v xml:space="preserve"> </v>
      </c>
      <c r="AO38" s="4" t="str">
        <f t="shared" si="9"/>
        <v xml:space="preserve"> </v>
      </c>
      <c r="AP38" s="4" t="str">
        <f t="shared" si="10"/>
        <v xml:space="preserve"> </v>
      </c>
      <c r="AQ38" s="4" t="str">
        <f t="shared" si="11"/>
        <v xml:space="preserve"> </v>
      </c>
      <c r="AR38" s="4" t="str">
        <f t="shared" si="12"/>
        <v xml:space="preserve"> </v>
      </c>
      <c r="AS38" s="4" t="str">
        <f t="shared" si="13"/>
        <v xml:space="preserve"> </v>
      </c>
      <c r="AT38" s="4" t="str">
        <f t="shared" si="14"/>
        <v xml:space="preserve"> </v>
      </c>
      <c r="AU38" s="4" t="str">
        <f t="shared" si="15"/>
        <v xml:space="preserve"> </v>
      </c>
      <c r="AV38" s="4" t="str">
        <f t="shared" si="16"/>
        <v xml:space="preserve"> </v>
      </c>
      <c r="AW38" s="4" t="str">
        <f t="shared" si="17"/>
        <v xml:space="preserve"> </v>
      </c>
      <c r="AX38" s="4" t="str">
        <f t="shared" si="18"/>
        <v xml:space="preserve"> </v>
      </c>
      <c r="AY38" s="4" t="str">
        <f t="shared" si="19"/>
        <v xml:space="preserve"> </v>
      </c>
      <c r="AZ38" s="4" t="str">
        <f t="shared" si="20"/>
        <v xml:space="preserve"> </v>
      </c>
      <c r="BA38" s="4" t="str">
        <f t="shared" si="21"/>
        <v xml:space="preserve"> </v>
      </c>
    </row>
    <row r="39" spans="1:53" ht="15" customHeight="1" x14ac:dyDescent="0.2">
      <c r="A39" s="2"/>
      <c r="B39" s="458"/>
      <c r="C39" s="57">
        <v>20</v>
      </c>
      <c r="D39" s="1" t="str">
        <f>IF([1]Employee!$D$236=" "," ",IF([1]Employee!$D$236="m"," ",IF([1]Aug08!$M$49=" "," ",IF([1]Aug08!$M$49&gt;(D7-0.01),D7," "))))</f>
        <v xml:space="preserve"> </v>
      </c>
      <c r="E39" s="1" t="str">
        <f>IF(D39=" "," ",IF([1]Aug08!$M$49&gt;=F7,E7,[1]Aug08!$M$49-D7))</f>
        <v xml:space="preserve"> </v>
      </c>
      <c r="F39" s="1" t="str">
        <f>IF(D39=" "," ",IF(E39&lt;E7," ",[1]Aug08!$M$49-F7))</f>
        <v xml:space="preserve"> </v>
      </c>
      <c r="G39" s="1" t="str">
        <f>IF(D39=" "," ",[1]Aug08!$O$49+[1]Aug08!$T$49)</f>
        <v xml:space="preserve"> </v>
      </c>
      <c r="H39" s="454" t="str">
        <f>IF(D39=" "," ",[1]Aug08!$O$49)</f>
        <v xml:space="preserve"> </v>
      </c>
      <c r="I39" s="454"/>
      <c r="J39" s="463"/>
      <c r="K39" s="4" t="str">
        <f>IF([1]Aug08!$G$49="SSP",[1]Aug08!$H$49," ")</f>
        <v xml:space="preserve"> </v>
      </c>
      <c r="L39" s="4" t="str">
        <f>IF([1]Aug08!$G$49="SMP",[1]Aug08!$H$49," ")</f>
        <v xml:space="preserve"> </v>
      </c>
      <c r="M39" s="459" t="str">
        <f>IF([1]Aug08!$G$49="SPP",[1]Aug08!$H$49," ")</f>
        <v xml:space="preserve"> </v>
      </c>
      <c r="N39" s="459"/>
      <c r="O39" s="4" t="str">
        <f>IF([1]Aug08!$G$49="SAP",[1]Aug08!$H$49," ")</f>
        <v xml:space="preserve"> </v>
      </c>
      <c r="P39" s="463"/>
      <c r="Q39" s="1" t="str">
        <f>IF([1]Aug08!$P$49=0," ",[1]Aug08!$P$49)</f>
        <v xml:space="preserve"> </v>
      </c>
      <c r="R39" s="463"/>
      <c r="S39" s="1" t="str">
        <f>IF([1]Aug08!$M$49&gt;0,[1]Aug08!$M$49," ")</f>
        <v xml:space="preserve"> </v>
      </c>
      <c r="T39" s="1" t="str">
        <f>IF(S39=" "," ",IF([1]Employee!$O$232="W1"," ",IF([1]Employee!$O$232="M1"," ",IF([1]Aug08!$V$49&gt;0,[1]Aug08!$V$49," "))))</f>
        <v xml:space="preserve"> </v>
      </c>
      <c r="U39" s="459" t="str">
        <f>IF(T39=" "," ",IF([1]Employee!$O$232="W1",[1]Aug08!$AK$49,[1]Aug08!$AE$49))</f>
        <v xml:space="preserve"> </v>
      </c>
      <c r="V39" s="459"/>
      <c r="W39" s="484"/>
      <c r="X39" s="484"/>
      <c r="Y39" s="1" t="str">
        <f t="shared" si="0"/>
        <v xml:space="preserve"> </v>
      </c>
      <c r="Z39" s="1" t="str">
        <f>IF(Y39=" "," ",IF([1]Employee!$O$232="W1"," ",[1]Aug08!$W$49-[1]Aug08!$W$34))</f>
        <v xml:space="preserve"> </v>
      </c>
      <c r="AA39" s="484"/>
      <c r="AB39" s="484"/>
      <c r="AC39" s="61"/>
      <c r="AD39" s="1" t="str">
        <f t="shared" si="22"/>
        <v xml:space="preserve"> </v>
      </c>
      <c r="AF39" s="3" t="str">
        <f>IF(S39=" "," ",IF([1]Aug08!$C$49=" "," ",[1]Aug08!$C$49))</f>
        <v xml:space="preserve"> </v>
      </c>
      <c r="AG39" s="463"/>
      <c r="AH39" s="4" t="str">
        <f t="shared" si="2"/>
        <v xml:space="preserve"> </v>
      </c>
      <c r="AI39" s="4" t="str">
        <f t="shared" si="3"/>
        <v xml:space="preserve"> </v>
      </c>
      <c r="AJ39" s="4" t="str">
        <f t="shared" si="4"/>
        <v xml:space="preserve"> </v>
      </c>
      <c r="AK39" s="4" t="str">
        <f t="shared" si="5"/>
        <v xml:space="preserve"> </v>
      </c>
      <c r="AL39" s="4" t="str">
        <f t="shared" si="6"/>
        <v xml:space="preserve"> </v>
      </c>
      <c r="AM39" s="4" t="str">
        <f t="shared" si="7"/>
        <v xml:space="preserve"> </v>
      </c>
      <c r="AN39" s="4" t="str">
        <f t="shared" si="8"/>
        <v xml:space="preserve"> </v>
      </c>
      <c r="AO39" s="4" t="str">
        <f t="shared" si="9"/>
        <v xml:space="preserve"> </v>
      </c>
      <c r="AP39" s="4" t="str">
        <f t="shared" si="10"/>
        <v xml:space="preserve"> </v>
      </c>
      <c r="AQ39" s="4" t="str">
        <f t="shared" si="11"/>
        <v xml:space="preserve"> </v>
      </c>
      <c r="AR39" s="4" t="str">
        <f t="shared" si="12"/>
        <v xml:space="preserve"> </v>
      </c>
      <c r="AS39" s="4" t="str">
        <f t="shared" si="13"/>
        <v xml:space="preserve"> </v>
      </c>
      <c r="AT39" s="4" t="str">
        <f t="shared" si="14"/>
        <v xml:space="preserve"> </v>
      </c>
      <c r="AU39" s="4" t="str">
        <f t="shared" si="15"/>
        <v xml:space="preserve"> </v>
      </c>
      <c r="AV39" s="4" t="str">
        <f t="shared" si="16"/>
        <v xml:space="preserve"> </v>
      </c>
      <c r="AW39" s="4" t="str">
        <f t="shared" si="17"/>
        <v xml:space="preserve"> </v>
      </c>
      <c r="AX39" s="4" t="str">
        <f t="shared" si="18"/>
        <v xml:space="preserve"> </v>
      </c>
      <c r="AY39" s="4" t="str">
        <f t="shared" si="19"/>
        <v xml:space="preserve"> </v>
      </c>
      <c r="AZ39" s="4" t="str">
        <f t="shared" si="20"/>
        <v xml:space="preserve"> </v>
      </c>
      <c r="BA39" s="4" t="str">
        <f t="shared" si="21"/>
        <v xml:space="preserve"> </v>
      </c>
    </row>
    <row r="40" spans="1:53" ht="15" customHeight="1" thickBot="1" x14ac:dyDescent="0.25">
      <c r="A40" s="2"/>
      <c r="B40" s="458"/>
      <c r="C40" s="60">
        <v>21</v>
      </c>
      <c r="D40" s="1" t="str">
        <f>IF([1]Employee!$D$236=" "," ",IF([1]Employee!$D$236="m"," ",IF([1]Aug08!$M$64=" "," ",IF([1]Aug08!$M$64&gt;(D7-0.01),D7," "))))</f>
        <v xml:space="preserve"> </v>
      </c>
      <c r="E40" s="1" t="str">
        <f>IF(D40=" "," ",IF([1]Aug08!$M$64&gt;=F7,E7,[1]Aug08!$M$64-D7))</f>
        <v xml:space="preserve"> </v>
      </c>
      <c r="F40" s="1" t="str">
        <f>IF(D40=" "," ",IF(E40&lt;E7," ",[1]Aug08!$M$64-F7))</f>
        <v xml:space="preserve"> </v>
      </c>
      <c r="G40" s="1" t="str">
        <f>IF(D40=" "," ",[1]Aug08!$O$64+[1]Aug08!$T$64)</f>
        <v xml:space="preserve"> </v>
      </c>
      <c r="H40" s="454" t="str">
        <f>IF(D40=" "," ",[1]Aug08!$O$64)</f>
        <v xml:space="preserve"> </v>
      </c>
      <c r="I40" s="454"/>
      <c r="J40" s="463"/>
      <c r="K40" s="4" t="str">
        <f>IF([1]Aug08!$G$64="SSP",[1]Aug08!$H$64," ")</f>
        <v xml:space="preserve"> </v>
      </c>
      <c r="L40" s="4" t="str">
        <f>IF([1]Aug08!$G$64="SMP",[1]Aug08!$H$64," ")</f>
        <v xml:space="preserve"> </v>
      </c>
      <c r="M40" s="459" t="str">
        <f>IF([1]Aug08!$G$64="SPP",[1]Aug08!$H$64," ")</f>
        <v xml:space="preserve"> </v>
      </c>
      <c r="N40" s="459"/>
      <c r="O40" s="4" t="str">
        <f>IF([1]Aug08!$G$64="SAP",[1]Aug08!$H$64," ")</f>
        <v xml:space="preserve"> </v>
      </c>
      <c r="P40" s="463"/>
      <c r="Q40" s="1" t="str">
        <f>IF([1]Aug08!$P$64=0," ",[1]Aug08!$P$64)</f>
        <v xml:space="preserve"> </v>
      </c>
      <c r="R40" s="463"/>
      <c r="S40" s="1" t="str">
        <f>IF([1]Aug08!$M$64&gt;0,[1]Aug08!$M$64," ")</f>
        <v xml:space="preserve"> </v>
      </c>
      <c r="T40" s="1" t="str">
        <f>IF(S40=" "," ",IF([1]Employee!$O$232="W1"," ",IF([1]Employee!$O$232="M1"," ",IF([1]Aug08!$V$64&gt;0,[1]Aug08!$V$64," "))))</f>
        <v xml:space="preserve"> </v>
      </c>
      <c r="U40" s="459" t="str">
        <f>IF(T40=" "," ",IF([1]Employee!$O$232="W1",[1]Aug08!$AK$64,[1]Aug08!$AE$64))</f>
        <v xml:space="preserve"> </v>
      </c>
      <c r="V40" s="459"/>
      <c r="W40" s="484"/>
      <c r="X40" s="484"/>
      <c r="Y40" s="1" t="str">
        <f t="shared" si="0"/>
        <v xml:space="preserve"> </v>
      </c>
      <c r="Z40" s="1" t="str">
        <f>IF(Y40=" "," ",IF([1]Employee!$O$232="W1"," ",[1]Aug08!$W$64-[1]Aug08!$W$49))</f>
        <v xml:space="preserve"> </v>
      </c>
      <c r="AA40" s="484"/>
      <c r="AB40" s="484"/>
      <c r="AC40" s="61"/>
      <c r="AD40" s="1" t="str">
        <f t="shared" si="22"/>
        <v xml:space="preserve"> </v>
      </c>
      <c r="AE40" s="4"/>
      <c r="AF40" s="3" t="str">
        <f>IF(S40=" "," ",IF([1]Aug08!$C$64=" "," ",[1]Aug08!$C$64))</f>
        <v xml:space="preserve"> </v>
      </c>
      <c r="AG40" s="463"/>
      <c r="AH40" s="4" t="str">
        <f t="shared" si="2"/>
        <v xml:space="preserve"> </v>
      </c>
      <c r="AI40" s="4" t="str">
        <f t="shared" si="3"/>
        <v xml:space="preserve"> </v>
      </c>
      <c r="AJ40" s="4" t="str">
        <f t="shared" si="4"/>
        <v xml:space="preserve"> </v>
      </c>
      <c r="AK40" s="4" t="str">
        <f t="shared" si="5"/>
        <v xml:space="preserve"> </v>
      </c>
      <c r="AL40" s="4" t="str">
        <f t="shared" si="6"/>
        <v xml:space="preserve"> </v>
      </c>
      <c r="AM40" s="4" t="str">
        <f t="shared" si="7"/>
        <v xml:space="preserve"> </v>
      </c>
      <c r="AN40" s="4" t="str">
        <f t="shared" si="8"/>
        <v xml:space="preserve"> </v>
      </c>
      <c r="AO40" s="4" t="str">
        <f t="shared" si="9"/>
        <v xml:space="preserve"> </v>
      </c>
      <c r="AP40" s="4" t="str">
        <f t="shared" si="10"/>
        <v xml:space="preserve"> </v>
      </c>
      <c r="AQ40" s="4" t="str">
        <f t="shared" si="11"/>
        <v xml:space="preserve"> </v>
      </c>
      <c r="AR40" s="4" t="str">
        <f t="shared" si="12"/>
        <v xml:space="preserve"> </v>
      </c>
      <c r="AS40" s="4" t="str">
        <f t="shared" si="13"/>
        <v xml:space="preserve"> </v>
      </c>
      <c r="AT40" s="4" t="str">
        <f t="shared" si="14"/>
        <v xml:space="preserve"> </v>
      </c>
      <c r="AU40" s="4" t="str">
        <f t="shared" si="15"/>
        <v xml:space="preserve"> </v>
      </c>
      <c r="AV40" s="4" t="str">
        <f t="shared" si="16"/>
        <v xml:space="preserve"> </v>
      </c>
      <c r="AW40" s="4" t="str">
        <f t="shared" si="17"/>
        <v xml:space="preserve"> </v>
      </c>
      <c r="AX40" s="4" t="str">
        <f t="shared" si="18"/>
        <v xml:space="preserve"> </v>
      </c>
      <c r="AY40" s="4" t="str">
        <f t="shared" si="19"/>
        <v xml:space="preserve"> </v>
      </c>
      <c r="AZ40" s="4" t="str">
        <f t="shared" si="20"/>
        <v xml:space="preserve"> </v>
      </c>
      <c r="BA40" s="4" t="str">
        <f t="shared" si="21"/>
        <v xml:space="preserve"> </v>
      </c>
    </row>
    <row r="41" spans="1:53" ht="15" customHeight="1" thickBot="1" x14ac:dyDescent="0.25">
      <c r="A41" s="2"/>
      <c r="B41" s="455">
        <v>5</v>
      </c>
      <c r="C41" s="456"/>
      <c r="D41" s="62" t="str">
        <f>IF([1]Employee!$D$236=" "," ",IF([1]Employee!$D$236="w"," ",IF([1]Aug08!$M$79=" "," ",IF([1]Aug08!$M$79&gt;(D8-0.01),D8," "))))</f>
        <v xml:space="preserve"> </v>
      </c>
      <c r="E41" s="62" t="str">
        <f>IF(D41=" "," ",IF([1]Aug08!$M$79&gt;=F8,E8,[1]Aug08!$M$79-D8))</f>
        <v xml:space="preserve"> </v>
      </c>
      <c r="F41" s="62" t="str">
        <f>IF(D41=" "," ",IF(E41&lt;E8," ",[1]Aug08!$M$79-F8))</f>
        <v xml:space="preserve"> </v>
      </c>
      <c r="G41" s="62" t="str">
        <f>IF(D41=" "," ",[1]Aug08!$O$79+[1]Aug08!$T$79)</f>
        <v xml:space="preserve"> </v>
      </c>
      <c r="H41" s="453" t="str">
        <f>IF(D41=" "," ",[1]Aug08!$O$79)</f>
        <v xml:space="preserve"> </v>
      </c>
      <c r="I41" s="453"/>
      <c r="J41" s="463"/>
      <c r="K41" s="62" t="str">
        <f>IF([1]Aug08!$G$79="SSP",[1]Aug08!$H$79," ")</f>
        <v xml:space="preserve"> </v>
      </c>
      <c r="L41" s="62" t="str">
        <f>IF([1]Aug08!$G$79="SMP",[1]Aug08!$H$79," ")</f>
        <v xml:space="preserve"> </v>
      </c>
      <c r="M41" s="453" t="str">
        <f>IF([1]Aug08!$G$79="SPP",[1]Aug08!$H$79," ")</f>
        <v xml:space="preserve"> </v>
      </c>
      <c r="N41" s="453"/>
      <c r="O41" s="62" t="str">
        <f>IF([1]Aug08!$G$79="SAP",[1]Aug08!$H$79," ")</f>
        <v xml:space="preserve"> </v>
      </c>
      <c r="P41" s="463"/>
      <c r="Q41" s="62" t="str">
        <f>IF([1]Aug08!$P$79=0," ",[1]Aug08!$P$79)</f>
        <v xml:space="preserve"> </v>
      </c>
      <c r="R41" s="463"/>
      <c r="S41" s="62" t="str">
        <f>IF([1]Aug08!$M$79&gt;0,[1]Aug08!$M$79," ")</f>
        <v xml:space="preserve"> </v>
      </c>
      <c r="T41" s="62" t="str">
        <f>IF(S41=" "," ",IF([1]Employee!$O$232="W1"," ",IF([1]Employee!$O$232="M1"," ",IF([1]Aug08!$V$79&gt;0,[1]Aug08!$V$79," "))))</f>
        <v xml:space="preserve"> </v>
      </c>
      <c r="U41" s="453" t="str">
        <f>IF(T41=" "," ",IF([1]Employee!$O$232="M1",[1]Aug08!$AK$79,[1]Aug08!$AE$79))</f>
        <v xml:space="preserve"> </v>
      </c>
      <c r="V41" s="453"/>
      <c r="W41" s="63"/>
      <c r="X41" s="63"/>
      <c r="Y41" s="62" t="str">
        <f t="shared" si="0"/>
        <v xml:space="preserve"> </v>
      </c>
      <c r="Z41" s="62" t="str">
        <f>IF(Y41=" "," ",IF([1]Employee!$O$232="M1"," ",[1]Aug08!$W$79-[1]Jul08!$W$79))</f>
        <v xml:space="preserve"> </v>
      </c>
      <c r="AA41" s="63"/>
      <c r="AB41" s="63"/>
      <c r="AC41" s="64"/>
      <c r="AD41" s="62" t="str">
        <f t="shared" si="22"/>
        <v xml:space="preserve"> </v>
      </c>
      <c r="AE41" s="62"/>
      <c r="AF41" s="65" t="str">
        <f>IF(S41=" "," ",IF([1]Aug08!$C$79=" "," ",[1]Aug08!$C$79))</f>
        <v xml:space="preserve"> </v>
      </c>
      <c r="AG41" s="463"/>
      <c r="AH41" s="4" t="str">
        <f t="shared" si="2"/>
        <v xml:space="preserve"> </v>
      </c>
      <c r="AI41" s="4" t="str">
        <f t="shared" si="3"/>
        <v xml:space="preserve"> </v>
      </c>
      <c r="AJ41" s="4" t="str">
        <f t="shared" si="4"/>
        <v xml:space="preserve"> </v>
      </c>
      <c r="AK41" s="4" t="str">
        <f t="shared" si="5"/>
        <v xml:space="preserve"> </v>
      </c>
      <c r="AL41" s="4" t="str">
        <f t="shared" si="6"/>
        <v xml:space="preserve"> </v>
      </c>
      <c r="AM41" s="4" t="str">
        <f t="shared" si="7"/>
        <v xml:space="preserve"> </v>
      </c>
      <c r="AN41" s="4" t="str">
        <f t="shared" si="8"/>
        <v xml:space="preserve"> </v>
      </c>
      <c r="AO41" s="4" t="str">
        <f t="shared" si="9"/>
        <v xml:space="preserve"> </v>
      </c>
      <c r="AP41" s="4" t="str">
        <f t="shared" si="10"/>
        <v xml:space="preserve"> </v>
      </c>
      <c r="AQ41" s="4" t="str">
        <f t="shared" si="11"/>
        <v xml:space="preserve"> </v>
      </c>
      <c r="AR41" s="4" t="str">
        <f t="shared" si="12"/>
        <v xml:space="preserve"> </v>
      </c>
      <c r="AS41" s="4" t="str">
        <f t="shared" si="13"/>
        <v xml:space="preserve"> </v>
      </c>
      <c r="AT41" s="4" t="str">
        <f t="shared" si="14"/>
        <v xml:space="preserve"> </v>
      </c>
      <c r="AU41" s="4" t="str">
        <f t="shared" si="15"/>
        <v xml:space="preserve"> </v>
      </c>
      <c r="AV41" s="4" t="str">
        <f t="shared" si="16"/>
        <v xml:space="preserve"> </v>
      </c>
      <c r="AW41" s="4" t="str">
        <f t="shared" si="17"/>
        <v xml:space="preserve"> </v>
      </c>
      <c r="AX41" s="4" t="str">
        <f t="shared" si="18"/>
        <v xml:space="preserve"> </v>
      </c>
      <c r="AY41" s="4" t="str">
        <f t="shared" si="19"/>
        <v xml:space="preserve"> </v>
      </c>
      <c r="AZ41" s="4" t="str">
        <f t="shared" si="20"/>
        <v xml:space="preserve"> </v>
      </c>
      <c r="BA41" s="4" t="str">
        <f t="shared" si="21"/>
        <v xml:space="preserve"> </v>
      </c>
    </row>
    <row r="42" spans="1:53" ht="15" customHeight="1" x14ac:dyDescent="0.2">
      <c r="A42" s="2"/>
      <c r="B42" s="458"/>
      <c r="C42" s="66">
        <v>22</v>
      </c>
      <c r="D42" s="1" t="str">
        <f>IF([1]Employee!$D$236=" "," ",IF([1]Employee!$D$236="m"," ",IF([1]Sep08!$M$19=" "," ",IF([1]Sep08!$M$19&gt;(D7-0.01),D7," "))))</f>
        <v xml:space="preserve"> </v>
      </c>
      <c r="E42" s="1" t="str">
        <f>IF(D42=" "," ",IF([1]Sep08!$M$19&gt;=F7,E7,[1]Sep08!$M$19-D7))</f>
        <v xml:space="preserve"> </v>
      </c>
      <c r="F42" s="1" t="str">
        <f>IF(D42=" "," ",IF(E42&lt;E7," ",[1]Sep08!$M$19-F7))</f>
        <v xml:space="preserve"> </v>
      </c>
      <c r="G42" s="1" t="str">
        <f>IF(D42=" "," ",[1]Sep08!$O$19+[1]Sep08!$T$19)</f>
        <v xml:space="preserve"> </v>
      </c>
      <c r="H42" s="459" t="str">
        <f>IF(D42=" "," ",[1]Sep08!$O$19)</f>
        <v xml:space="preserve"> </v>
      </c>
      <c r="I42" s="459"/>
      <c r="J42" s="463"/>
      <c r="K42" s="1" t="str">
        <f>IF([1]Sep08!$G$19="SSP",[1]Sep08!$H$19," ")</f>
        <v xml:space="preserve"> </v>
      </c>
      <c r="L42" s="1" t="str">
        <f>IF([1]Sep08!$G$19="SMP",[1]Sep08!$H$19," ")</f>
        <v xml:space="preserve"> </v>
      </c>
      <c r="M42" s="710" t="str">
        <f>IF([1]Sep08!$G$19="SPP",[1]Sep08!$H$19," ")</f>
        <v xml:space="preserve"> </v>
      </c>
      <c r="N42" s="710"/>
      <c r="O42" s="1" t="str">
        <f>IF([1]Sep08!$G$19="SAP",[1]Sep08!$H$19," ")</f>
        <v xml:space="preserve"> </v>
      </c>
      <c r="P42" s="463"/>
      <c r="Q42" s="1" t="str">
        <f>IF([1]Sep08!$P$19=0," ",[1]Sep08!$P$19)</f>
        <v xml:space="preserve"> </v>
      </c>
      <c r="R42" s="463"/>
      <c r="S42" s="1" t="str">
        <f>IF([1]Sep08!$M$19&gt;0,[1]Sep08!$M$19," ")</f>
        <v xml:space="preserve"> </v>
      </c>
      <c r="T42" s="1" t="str">
        <f>IF(S42=" "," ",IF([1]Employee!$O$232="W1"," ",IF([1]Employee!$O$232="M1"," ",IF([1]Sep08!$V$19&gt;0,[1]Sep08!$V$19," "))))</f>
        <v xml:space="preserve"> </v>
      </c>
      <c r="U42" s="459" t="str">
        <f>IF(T42=" "," ",IF([1]Employee!$O$232="W1",[1]Sep08!$AK$19,[1]Sep08!$AE$19))</f>
        <v xml:space="preserve"> </v>
      </c>
      <c r="V42" s="459"/>
      <c r="W42" s="484"/>
      <c r="X42" s="484"/>
      <c r="Y42" s="1" t="str">
        <f t="shared" si="0"/>
        <v xml:space="preserve"> </v>
      </c>
      <c r="Z42" s="1" t="str">
        <f>IF(Y42=" "," ",IF([1]Employee!$O$232="W1"," ",[1]Sep08!$W$19-[1]Aug08!$W$64))</f>
        <v xml:space="preserve"> </v>
      </c>
      <c r="AA42" s="484"/>
      <c r="AB42" s="484"/>
      <c r="AC42" s="61"/>
      <c r="AD42" s="1" t="str">
        <f>Z42</f>
        <v xml:space="preserve"> </v>
      </c>
      <c r="AF42" s="3" t="str">
        <f>IF(S42=" "," ",IF([1]Sep08!$C$19=" "," ",[1]Sep08!$C$19))</f>
        <v xml:space="preserve"> </v>
      </c>
      <c r="AG42" s="463"/>
      <c r="AH42" s="4" t="str">
        <f t="shared" si="2"/>
        <v xml:space="preserve"> </v>
      </c>
      <c r="AI42" s="4" t="str">
        <f t="shared" si="3"/>
        <v xml:space="preserve"> </v>
      </c>
      <c r="AJ42" s="4" t="str">
        <f t="shared" si="4"/>
        <v xml:space="preserve"> </v>
      </c>
      <c r="AK42" s="4" t="str">
        <f t="shared" si="5"/>
        <v xml:space="preserve"> </v>
      </c>
      <c r="AL42" s="4" t="str">
        <f t="shared" si="6"/>
        <v xml:space="preserve"> </v>
      </c>
      <c r="AM42" s="4" t="str">
        <f t="shared" si="7"/>
        <v xml:space="preserve"> </v>
      </c>
      <c r="AN42" s="4" t="str">
        <f t="shared" si="8"/>
        <v xml:space="preserve"> </v>
      </c>
      <c r="AO42" s="4" t="str">
        <f t="shared" si="9"/>
        <v xml:space="preserve"> </v>
      </c>
      <c r="AP42" s="4" t="str">
        <f t="shared" si="10"/>
        <v xml:space="preserve"> </v>
      </c>
      <c r="AQ42" s="4" t="str">
        <f t="shared" si="11"/>
        <v xml:space="preserve"> </v>
      </c>
      <c r="AR42" s="4" t="str">
        <f t="shared" si="12"/>
        <v xml:space="preserve"> </v>
      </c>
      <c r="AS42" s="4" t="str">
        <f t="shared" si="13"/>
        <v xml:space="preserve"> </v>
      </c>
      <c r="AT42" s="4" t="str">
        <f t="shared" si="14"/>
        <v xml:space="preserve"> </v>
      </c>
      <c r="AU42" s="4" t="str">
        <f t="shared" si="15"/>
        <v xml:space="preserve"> </v>
      </c>
      <c r="AV42" s="4" t="str">
        <f t="shared" si="16"/>
        <v xml:space="preserve"> </v>
      </c>
      <c r="AW42" s="4" t="str">
        <f t="shared" si="17"/>
        <v xml:space="preserve"> </v>
      </c>
      <c r="AX42" s="4" t="str">
        <f t="shared" si="18"/>
        <v xml:space="preserve"> </v>
      </c>
      <c r="AY42" s="4" t="str">
        <f t="shared" si="19"/>
        <v xml:space="preserve"> </v>
      </c>
      <c r="AZ42" s="4" t="str">
        <f t="shared" si="20"/>
        <v xml:space="preserve"> </v>
      </c>
      <c r="BA42" s="4" t="str">
        <f t="shared" si="21"/>
        <v xml:space="preserve"> </v>
      </c>
    </row>
    <row r="43" spans="1:53" ht="15" customHeight="1" x14ac:dyDescent="0.2">
      <c r="A43" s="2"/>
      <c r="B43" s="458"/>
      <c r="C43" s="57">
        <v>23</v>
      </c>
      <c r="D43" s="1" t="str">
        <f>IF([1]Employee!$D$236=" "," ",IF([1]Employee!$D$236="m"," ",IF([1]Sep08!$M$34=" "," ",IF([1]Sep08!$M$34&gt;(D7-0.01),D7," "))))</f>
        <v xml:space="preserve"> </v>
      </c>
      <c r="E43" s="1" t="str">
        <f>IF(D43=" "," ",IF([1]Sep08!$M$34&gt;=F7,E7,[1]Sep08!$M$34-D7))</f>
        <v xml:space="preserve"> </v>
      </c>
      <c r="F43" s="1" t="str">
        <f>IF(D43=" "," ",IF(E43&lt;E7," ",[1]Sep08!$M$34-F7))</f>
        <v xml:space="preserve"> </v>
      </c>
      <c r="G43" s="1" t="str">
        <f>IF(D43=" "," ",[1]Sep08!$O$34+[1]Sep08!$T$34)</f>
        <v xml:space="preserve"> </v>
      </c>
      <c r="H43" s="454" t="str">
        <f>IF(D43=" "," ",[1]Sep08!$O$34)</f>
        <v xml:space="preserve"> </v>
      </c>
      <c r="I43" s="454"/>
      <c r="J43" s="463"/>
      <c r="K43" s="4" t="str">
        <f>IF([1]Sep08!$G$34="SSP",[1]Sep08!$H$34," ")</f>
        <v xml:space="preserve"> </v>
      </c>
      <c r="L43" s="4" t="str">
        <f>IF([1]Sep08!$G$34="SMP",[1]Sep08!$H$34," ")</f>
        <v xml:space="preserve"> </v>
      </c>
      <c r="M43" s="459" t="str">
        <f>IF([1]Sep08!$G$34="SPP",[1]Sep08!$H$34," ")</f>
        <v xml:space="preserve"> </v>
      </c>
      <c r="N43" s="459"/>
      <c r="O43" s="4" t="str">
        <f>IF([1]Sep08!$G$34="SAP",[1]Sep08!$H$34," ")</f>
        <v xml:space="preserve"> </v>
      </c>
      <c r="P43" s="463"/>
      <c r="Q43" s="1" t="str">
        <f>IF([1]Sep08!$P$34=0," ",[1]Sep08!$P$34)</f>
        <v xml:space="preserve"> </v>
      </c>
      <c r="R43" s="463"/>
      <c r="S43" s="1" t="str">
        <f>IF([1]Sep08!$M$34&gt;0,[1]Sep08!$M$34," ")</f>
        <v xml:space="preserve"> </v>
      </c>
      <c r="T43" s="1" t="str">
        <f>IF(S43=" "," ",IF([1]Employee!$O$232="W1"," ",IF([1]Employee!$O$232="M1"," ",IF([1]Sep08!$V$34&gt;0,[1]Sep08!$V$34," "))))</f>
        <v xml:space="preserve"> </v>
      </c>
      <c r="U43" s="459" t="str">
        <f>IF(T43=" "," ",IF([1]Employee!$O$232="W1",[1]Sep08!$AK$34,[1]Sep08!$AE$34))</f>
        <v xml:space="preserve"> </v>
      </c>
      <c r="V43" s="459"/>
      <c r="W43" s="484"/>
      <c r="X43" s="484"/>
      <c r="Y43" s="1" t="str">
        <f t="shared" si="0"/>
        <v xml:space="preserve"> </v>
      </c>
      <c r="Z43" s="1" t="str">
        <f>IF(Y43=" "," ",IF([1]Employee!$O$232="W1"," ",[1]Sep08!$W$34-[1]Sep08!$W$19))</f>
        <v xml:space="preserve"> </v>
      </c>
      <c r="AA43" s="484"/>
      <c r="AB43" s="484"/>
      <c r="AC43" s="61"/>
      <c r="AD43" s="1" t="str">
        <f t="shared" si="22"/>
        <v xml:space="preserve"> </v>
      </c>
      <c r="AF43" s="3" t="str">
        <f>IF(S43=" "," ",IF([1]Sep08!$C$34=" "," ",[1]Sep08!$C$34))</f>
        <v xml:space="preserve"> </v>
      </c>
      <c r="AG43" s="463"/>
      <c r="AH43" s="4" t="str">
        <f t="shared" si="2"/>
        <v xml:space="preserve"> </v>
      </c>
      <c r="AI43" s="4" t="str">
        <f t="shared" si="3"/>
        <v xml:space="preserve"> </v>
      </c>
      <c r="AJ43" s="4" t="str">
        <f t="shared" si="4"/>
        <v xml:space="preserve"> </v>
      </c>
      <c r="AK43" s="4" t="str">
        <f t="shared" si="5"/>
        <v xml:space="preserve"> </v>
      </c>
      <c r="AL43" s="4" t="str">
        <f t="shared" si="6"/>
        <v xml:space="preserve"> </v>
      </c>
      <c r="AM43" s="4" t="str">
        <f t="shared" si="7"/>
        <v xml:space="preserve"> </v>
      </c>
      <c r="AN43" s="4" t="str">
        <f t="shared" si="8"/>
        <v xml:space="preserve"> </v>
      </c>
      <c r="AO43" s="4" t="str">
        <f t="shared" si="9"/>
        <v xml:space="preserve"> </v>
      </c>
      <c r="AP43" s="4" t="str">
        <f t="shared" si="10"/>
        <v xml:space="preserve"> </v>
      </c>
      <c r="AQ43" s="4" t="str">
        <f t="shared" si="11"/>
        <v xml:space="preserve"> </v>
      </c>
      <c r="AR43" s="4" t="str">
        <f t="shared" si="12"/>
        <v xml:space="preserve"> </v>
      </c>
      <c r="AS43" s="4" t="str">
        <f t="shared" si="13"/>
        <v xml:space="preserve"> </v>
      </c>
      <c r="AT43" s="4" t="str">
        <f t="shared" si="14"/>
        <v xml:space="preserve"> </v>
      </c>
      <c r="AU43" s="4" t="str">
        <f t="shared" si="15"/>
        <v xml:space="preserve"> </v>
      </c>
      <c r="AV43" s="4" t="str">
        <f t="shared" si="16"/>
        <v xml:space="preserve"> </v>
      </c>
      <c r="AW43" s="4" t="str">
        <f t="shared" si="17"/>
        <v xml:space="preserve"> </v>
      </c>
      <c r="AX43" s="4" t="str">
        <f t="shared" si="18"/>
        <v xml:space="preserve"> </v>
      </c>
      <c r="AY43" s="4" t="str">
        <f t="shared" si="19"/>
        <v xml:space="preserve"> </v>
      </c>
      <c r="AZ43" s="4" t="str">
        <f t="shared" si="20"/>
        <v xml:space="preserve"> </v>
      </c>
      <c r="BA43" s="4" t="str">
        <f t="shared" si="21"/>
        <v xml:space="preserve"> </v>
      </c>
    </row>
    <row r="44" spans="1:53" ht="15" customHeight="1" x14ac:dyDescent="0.2">
      <c r="A44" s="2"/>
      <c r="B44" s="458"/>
      <c r="C44" s="57">
        <v>24</v>
      </c>
      <c r="D44" s="1" t="str">
        <f>IF([1]Employee!$D$236=" "," ",IF([1]Employee!$D$236="m"," ",IF([1]Sep08!$M$49=" "," ",IF([1]Sep08!$M$49&gt;(D7-0.01),D7," "))))</f>
        <v xml:space="preserve"> </v>
      </c>
      <c r="E44" s="1" t="str">
        <f>IF(D44=" "," ",IF([1]Sep08!$M$49&gt;=F7,E7,[1]Sep08!$M$49-D7))</f>
        <v xml:space="preserve"> </v>
      </c>
      <c r="F44" s="1" t="str">
        <f>IF(D44=" "," ",IF(E44&lt;E7," ",[1]Sep08!$M$49-F7))</f>
        <v xml:space="preserve"> </v>
      </c>
      <c r="G44" s="1" t="str">
        <f>IF(D44=" "," ",[1]Sep08!$O$49+[1]Sep08!$T$49)</f>
        <v xml:space="preserve"> </v>
      </c>
      <c r="H44" s="454" t="str">
        <f>IF(D44=" "," ",[1]Sep08!$O$49)</f>
        <v xml:space="preserve"> </v>
      </c>
      <c r="I44" s="454"/>
      <c r="J44" s="463"/>
      <c r="K44" s="4" t="str">
        <f>IF([1]Sep08!$G$49="SSP",[1]Sep08!$H$49," ")</f>
        <v xml:space="preserve"> </v>
      </c>
      <c r="L44" s="4" t="str">
        <f>IF([1]Sep08!$G$49="SMP",[1]Sep08!$H$49," ")</f>
        <v xml:space="preserve"> </v>
      </c>
      <c r="M44" s="459" t="str">
        <f>IF([1]Sep08!$G$49="SPP",[1]Sep08!$H$49," ")</f>
        <v xml:space="preserve"> </v>
      </c>
      <c r="N44" s="459"/>
      <c r="O44" s="4" t="str">
        <f>IF([1]Sep08!$G$49="SAP",[1]Sep08!$H$49," ")</f>
        <v xml:space="preserve"> </v>
      </c>
      <c r="P44" s="463"/>
      <c r="Q44" s="1" t="str">
        <f>IF([1]Sep08!$P$49=0," ",[1]Sep08!$P$49)</f>
        <v xml:space="preserve"> </v>
      </c>
      <c r="R44" s="463"/>
      <c r="S44" s="1" t="str">
        <f>IF([1]Sep08!$M$49&gt;0,[1]Sep08!$M$49," ")</f>
        <v xml:space="preserve"> </v>
      </c>
      <c r="T44" s="1" t="str">
        <f>IF(S44=" "," ",IF([1]Employee!$O$232="W1"," ",IF([1]Employee!$O$232="M1"," ",IF([1]Sep08!$V$49&gt;0,[1]Sep08!$V$49," "))))</f>
        <v xml:space="preserve"> </v>
      </c>
      <c r="U44" s="459" t="str">
        <f>IF(T44=" "," ",IF([1]Employee!$O$232="W1",[1]Sep08!$AK$49,[1]Sep08!$AE$49))</f>
        <v xml:space="preserve"> </v>
      </c>
      <c r="V44" s="459"/>
      <c r="W44" s="484"/>
      <c r="X44" s="484"/>
      <c r="Y44" s="1" t="str">
        <f t="shared" si="0"/>
        <v xml:space="preserve"> </v>
      </c>
      <c r="Z44" s="1" t="str">
        <f>IF(Y44=" "," ",IF([1]Employee!$O$232="W1"," ",[1]Sep08!$W$49-[1]Sep08!$W$34))</f>
        <v xml:space="preserve"> </v>
      </c>
      <c r="AA44" s="484"/>
      <c r="AB44" s="484"/>
      <c r="AC44" s="61"/>
      <c r="AD44" s="1" t="str">
        <f t="shared" si="22"/>
        <v xml:space="preserve"> </v>
      </c>
      <c r="AF44" s="3" t="str">
        <f>IF(S44=" "," ",IF([1]Sep08!$C$49=" "," ",[1]Sep08!$C$49))</f>
        <v xml:space="preserve"> </v>
      </c>
      <c r="AG44" s="463"/>
      <c r="AH44" s="4" t="str">
        <f t="shared" si="2"/>
        <v xml:space="preserve"> </v>
      </c>
      <c r="AI44" s="4" t="str">
        <f t="shared" si="3"/>
        <v xml:space="preserve"> </v>
      </c>
      <c r="AJ44" s="4" t="str">
        <f t="shared" si="4"/>
        <v xml:space="preserve"> </v>
      </c>
      <c r="AK44" s="4" t="str">
        <f t="shared" si="5"/>
        <v xml:space="preserve"> </v>
      </c>
      <c r="AL44" s="4" t="str">
        <f t="shared" si="6"/>
        <v xml:space="preserve"> </v>
      </c>
      <c r="AM44" s="4" t="str">
        <f t="shared" si="7"/>
        <v xml:space="preserve"> </v>
      </c>
      <c r="AN44" s="4" t="str">
        <f t="shared" si="8"/>
        <v xml:space="preserve"> </v>
      </c>
      <c r="AO44" s="4" t="str">
        <f t="shared" si="9"/>
        <v xml:space="preserve"> </v>
      </c>
      <c r="AP44" s="4" t="str">
        <f t="shared" si="10"/>
        <v xml:space="preserve"> </v>
      </c>
      <c r="AQ44" s="4" t="str">
        <f t="shared" si="11"/>
        <v xml:space="preserve"> </v>
      </c>
      <c r="AR44" s="4" t="str">
        <f t="shared" si="12"/>
        <v xml:space="preserve"> </v>
      </c>
      <c r="AS44" s="4" t="str">
        <f t="shared" si="13"/>
        <v xml:space="preserve"> </v>
      </c>
      <c r="AT44" s="4" t="str">
        <f t="shared" si="14"/>
        <v xml:space="preserve"> </v>
      </c>
      <c r="AU44" s="4" t="str">
        <f t="shared" si="15"/>
        <v xml:space="preserve"> </v>
      </c>
      <c r="AV44" s="4" t="str">
        <f t="shared" si="16"/>
        <v xml:space="preserve"> </v>
      </c>
      <c r="AW44" s="4" t="str">
        <f t="shared" si="17"/>
        <v xml:space="preserve"> </v>
      </c>
      <c r="AX44" s="4" t="str">
        <f t="shared" si="18"/>
        <v xml:space="preserve"> </v>
      </c>
      <c r="AY44" s="4" t="str">
        <f t="shared" si="19"/>
        <v xml:space="preserve"> </v>
      </c>
      <c r="AZ44" s="4" t="str">
        <f t="shared" si="20"/>
        <v xml:space="preserve"> </v>
      </c>
      <c r="BA44" s="4" t="str">
        <f t="shared" si="21"/>
        <v xml:space="preserve"> </v>
      </c>
    </row>
    <row r="45" spans="1:53" ht="15" customHeight="1" x14ac:dyDescent="0.2">
      <c r="A45" s="2"/>
      <c r="B45" s="458"/>
      <c r="C45" s="57">
        <v>25</v>
      </c>
      <c r="D45" s="1" t="str">
        <f>IF([1]Employee!$D$236=" "," ",IF([1]Employee!$D$236="m"," ",IF([1]Sep08!$M$64=" "," ",IF([1]Sep08!$M$64&gt;(D7-0.01),D7," "))))</f>
        <v xml:space="preserve"> </v>
      </c>
      <c r="E45" s="1" t="str">
        <f>IF(D45=" "," ",IF([1]Sep08!$M$64&gt;=F7,E7,[1]Sep08!$M$64-D7))</f>
        <v xml:space="preserve"> </v>
      </c>
      <c r="F45" s="1" t="str">
        <f>IF(D45=" "," ",IF(E45&lt;E7," ",[1]Sep08!$M$64-F7))</f>
        <v xml:space="preserve"> </v>
      </c>
      <c r="G45" s="1" t="str">
        <f>IF(D45=" "," ",[1]Sep08!$O$64+[1]Sep08!$T$64)</f>
        <v xml:space="preserve"> </v>
      </c>
      <c r="H45" s="454" t="str">
        <f>IF(D45=" "," ",[1]Sep08!$O$64)</f>
        <v xml:space="preserve"> </v>
      </c>
      <c r="I45" s="454"/>
      <c r="J45" s="463"/>
      <c r="K45" s="4" t="str">
        <f>IF([1]Sep08!$G$64="SSP",[1]Sep08!$H$64," ")</f>
        <v xml:space="preserve"> </v>
      </c>
      <c r="L45" s="4" t="str">
        <f>IF([1]Sep08!$G$64="SMP",[1]Sep08!$H$64," ")</f>
        <v xml:space="preserve"> </v>
      </c>
      <c r="M45" s="459" t="str">
        <f>IF([1]Sep08!$G$64="SPP",[1]Sep08!$H$64," ")</f>
        <v xml:space="preserve"> </v>
      </c>
      <c r="N45" s="459"/>
      <c r="O45" s="4" t="str">
        <f>IF([1]Sep08!$G$64="SAP",[1]Sep08!$H$64," ")</f>
        <v xml:space="preserve"> </v>
      </c>
      <c r="P45" s="463"/>
      <c r="Q45" s="1" t="str">
        <f>IF([1]Sep08!$P$64=0," ",[1]Sep08!$P$64)</f>
        <v xml:space="preserve"> </v>
      </c>
      <c r="R45" s="463"/>
      <c r="S45" s="1" t="str">
        <f>IF([1]Sep08!$M$64&gt;0,[1]Sep08!$M$64," ")</f>
        <v xml:space="preserve"> </v>
      </c>
      <c r="T45" s="1" t="str">
        <f>IF(S45=" "," ",IF([1]Employee!$O$232="W1"," ",IF([1]Employee!$O$232="M1"," ",IF([1]Sep08!$V$64&gt;0,[1]Sep08!$V$64," "))))</f>
        <v xml:space="preserve"> </v>
      </c>
      <c r="U45" s="459" t="str">
        <f>IF(T45=" "," ",IF([1]Employee!$O$232="W1",[1]Sep08!$AK$64,[1]Sep08!$AE$64))</f>
        <v xml:space="preserve"> </v>
      </c>
      <c r="V45" s="459"/>
      <c r="W45" s="484"/>
      <c r="X45" s="484"/>
      <c r="Y45" s="1" t="str">
        <f t="shared" si="0"/>
        <v xml:space="preserve"> </v>
      </c>
      <c r="Z45" s="1" t="str">
        <f>IF(Y45=" "," ",IF([1]Employee!$O$232="W1"," ",[1]Sep08!$W$64-[1]Sep08!$W$49))</f>
        <v xml:space="preserve"> </v>
      </c>
      <c r="AA45" s="484"/>
      <c r="AB45" s="484"/>
      <c r="AC45" s="61"/>
      <c r="AD45" s="1" t="str">
        <f t="shared" si="22"/>
        <v xml:space="preserve"> </v>
      </c>
      <c r="AF45" s="3" t="str">
        <f>IF(S45=" "," ",IF([1]Sep08!$C$64=" "," ",[1]Sep08!$C$64))</f>
        <v xml:space="preserve"> </v>
      </c>
      <c r="AG45" s="463"/>
      <c r="AH45" s="4" t="str">
        <f t="shared" si="2"/>
        <v xml:space="preserve"> </v>
      </c>
      <c r="AI45" s="4" t="str">
        <f t="shared" si="3"/>
        <v xml:space="preserve"> </v>
      </c>
      <c r="AJ45" s="4" t="str">
        <f t="shared" si="4"/>
        <v xml:space="preserve"> </v>
      </c>
      <c r="AK45" s="4" t="str">
        <f t="shared" si="5"/>
        <v xml:space="preserve"> </v>
      </c>
      <c r="AL45" s="4" t="str">
        <f t="shared" si="6"/>
        <v xml:space="preserve"> </v>
      </c>
      <c r="AM45" s="4" t="str">
        <f t="shared" si="7"/>
        <v xml:space="preserve"> </v>
      </c>
      <c r="AN45" s="4" t="str">
        <f t="shared" si="8"/>
        <v xml:space="preserve"> </v>
      </c>
      <c r="AO45" s="4" t="str">
        <f t="shared" si="9"/>
        <v xml:space="preserve"> </v>
      </c>
      <c r="AP45" s="4" t="str">
        <f t="shared" si="10"/>
        <v xml:space="preserve"> </v>
      </c>
      <c r="AQ45" s="4" t="str">
        <f t="shared" si="11"/>
        <v xml:space="preserve"> </v>
      </c>
      <c r="AR45" s="4" t="str">
        <f t="shared" si="12"/>
        <v xml:space="preserve"> </v>
      </c>
      <c r="AS45" s="4" t="str">
        <f t="shared" si="13"/>
        <v xml:space="preserve"> </v>
      </c>
      <c r="AT45" s="4" t="str">
        <f t="shared" si="14"/>
        <v xml:space="preserve"> </v>
      </c>
      <c r="AU45" s="4" t="str">
        <f t="shared" si="15"/>
        <v xml:space="preserve"> </v>
      </c>
      <c r="AV45" s="4" t="str">
        <f t="shared" si="16"/>
        <v xml:space="preserve"> </v>
      </c>
      <c r="AW45" s="4" t="str">
        <f t="shared" si="17"/>
        <v xml:space="preserve"> </v>
      </c>
      <c r="AX45" s="4" t="str">
        <f t="shared" si="18"/>
        <v xml:space="preserve"> </v>
      </c>
      <c r="AY45" s="4" t="str">
        <f t="shared" si="19"/>
        <v xml:space="preserve"> </v>
      </c>
      <c r="AZ45" s="4" t="str">
        <f t="shared" si="20"/>
        <v xml:space="preserve"> </v>
      </c>
      <c r="BA45" s="4" t="str">
        <f t="shared" si="21"/>
        <v xml:space="preserve"> </v>
      </c>
    </row>
    <row r="46" spans="1:53" ht="15" customHeight="1" thickBot="1" x14ac:dyDescent="0.25">
      <c r="A46" s="2"/>
      <c r="B46" s="458"/>
      <c r="C46" s="60">
        <v>26</v>
      </c>
      <c r="D46" s="1" t="str">
        <f>IF([1]Employee!$D$236=" "," ",IF([1]Employee!$D$236="m"," ",IF([1]Sep08!$M$79=" "," ",IF([1]Sep08!$M$79&gt;(D7-0.01),D7," "))))</f>
        <v xml:space="preserve"> </v>
      </c>
      <c r="E46" s="1" t="str">
        <f>IF(D46=" "," ",IF([1]Sep08!$M$79&gt;=F7,E7,[1]Sep08!$M$79-D7))</f>
        <v xml:space="preserve"> </v>
      </c>
      <c r="F46" s="1" t="str">
        <f>IF(D46=" "," ",IF(E46&lt;E7," ",[1]Sep08!$M$79-F7))</f>
        <v xml:space="preserve"> </v>
      </c>
      <c r="G46" s="1" t="str">
        <f>IF(D46=" "," ",[1]Sep08!$O$79+[1]Sep08!$T$79)</f>
        <v xml:space="preserve"> </v>
      </c>
      <c r="H46" s="454" t="str">
        <f>IF(D46=" "," ",[1]Sep08!$O$79)</f>
        <v xml:space="preserve"> </v>
      </c>
      <c r="I46" s="454"/>
      <c r="J46" s="463"/>
      <c r="K46" s="4" t="str">
        <f>IF([1]Sep08!$G$79="SSP",[1]Sep08!$H$79," ")</f>
        <v xml:space="preserve"> </v>
      </c>
      <c r="L46" s="4" t="str">
        <f>IF([1]Sep08!$G$79="SMP",[1]Sep08!$H$79," ")</f>
        <v xml:space="preserve"> </v>
      </c>
      <c r="M46" s="459" t="str">
        <f>IF([1]Sep08!$G$79="SPP",[1]Sep08!$H$79," ")</f>
        <v xml:space="preserve"> </v>
      </c>
      <c r="N46" s="459"/>
      <c r="O46" s="4" t="str">
        <f>IF([1]Sep08!$G$79="SAP",[1]Sep08!$H$79," ")</f>
        <v xml:space="preserve"> </v>
      </c>
      <c r="P46" s="463"/>
      <c r="Q46" s="1" t="str">
        <f>IF([1]Sep08!$P$79=0," ",[1]Sep08!$P$79)</f>
        <v xml:space="preserve"> </v>
      </c>
      <c r="R46" s="463"/>
      <c r="S46" s="1" t="str">
        <f>IF([1]Sep08!$M$79&gt;0,[1]Sep08!$M$79," ")</f>
        <v xml:space="preserve"> </v>
      </c>
      <c r="T46" s="1" t="str">
        <f>IF(S46=" "," ",IF([1]Employee!$O$232="W1"," ",IF([1]Employee!$O$232="M1"," ",IF([1]Sep08!$V$79&gt;0,[1]Sep08!$V$79," "))))</f>
        <v xml:space="preserve"> </v>
      </c>
      <c r="U46" s="459" t="str">
        <f>IF(T46=" "," ",IF([1]Employee!$O$232="W1",[1]Sep08!$AK$79,[1]Sep08!$AE$79))</f>
        <v xml:space="preserve"> </v>
      </c>
      <c r="V46" s="459"/>
      <c r="W46" s="484"/>
      <c r="X46" s="484"/>
      <c r="Y46" s="1" t="str">
        <f t="shared" si="0"/>
        <v xml:space="preserve"> </v>
      </c>
      <c r="Z46" s="1" t="str">
        <f>IF(Y46=" "," ",IF([1]Employee!$O$232="W1"," ",[1]Sep08!$W$79-[1]Sep08!$W$64))</f>
        <v xml:space="preserve"> </v>
      </c>
      <c r="AA46" s="484"/>
      <c r="AB46" s="484"/>
      <c r="AC46" s="61"/>
      <c r="AD46" s="4" t="str">
        <f t="shared" si="22"/>
        <v xml:space="preserve"> </v>
      </c>
      <c r="AE46" s="4"/>
      <c r="AF46" s="3" t="str">
        <f>IF(S46=" "," ",IF([1]Sep08!$C$79=" "," ",[1]Sep08!$C$79))</f>
        <v xml:space="preserve"> </v>
      </c>
      <c r="AG46" s="463"/>
      <c r="AH46" s="4" t="str">
        <f t="shared" si="2"/>
        <v xml:space="preserve"> </v>
      </c>
      <c r="AI46" s="4" t="str">
        <f t="shared" si="3"/>
        <v xml:space="preserve"> </v>
      </c>
      <c r="AJ46" s="4" t="str">
        <f t="shared" si="4"/>
        <v xml:space="preserve"> </v>
      </c>
      <c r="AK46" s="4" t="str">
        <f t="shared" si="5"/>
        <v xml:space="preserve"> </v>
      </c>
      <c r="AL46" s="4" t="str">
        <f t="shared" si="6"/>
        <v xml:space="preserve"> </v>
      </c>
      <c r="AM46" s="4" t="str">
        <f t="shared" si="7"/>
        <v xml:space="preserve"> </v>
      </c>
      <c r="AN46" s="4" t="str">
        <f t="shared" si="8"/>
        <v xml:space="preserve"> </v>
      </c>
      <c r="AO46" s="4" t="str">
        <f t="shared" si="9"/>
        <v xml:space="preserve"> </v>
      </c>
      <c r="AP46" s="4" t="str">
        <f t="shared" si="10"/>
        <v xml:space="preserve"> </v>
      </c>
      <c r="AQ46" s="4" t="str">
        <f t="shared" si="11"/>
        <v xml:space="preserve"> </v>
      </c>
      <c r="AR46" s="4" t="str">
        <f t="shared" si="12"/>
        <v xml:space="preserve"> </v>
      </c>
      <c r="AS46" s="4" t="str">
        <f t="shared" si="13"/>
        <v xml:space="preserve"> </v>
      </c>
      <c r="AT46" s="4" t="str">
        <f t="shared" si="14"/>
        <v xml:space="preserve"> </v>
      </c>
      <c r="AU46" s="4" t="str">
        <f t="shared" si="15"/>
        <v xml:space="preserve"> </v>
      </c>
      <c r="AV46" s="4" t="str">
        <f t="shared" si="16"/>
        <v xml:space="preserve"> </v>
      </c>
      <c r="AW46" s="4" t="str">
        <f t="shared" si="17"/>
        <v xml:space="preserve"> </v>
      </c>
      <c r="AX46" s="4" t="str">
        <f t="shared" si="18"/>
        <v xml:space="preserve"> </v>
      </c>
      <c r="AY46" s="4" t="str">
        <f t="shared" si="19"/>
        <v xml:space="preserve"> </v>
      </c>
      <c r="AZ46" s="4" t="str">
        <f t="shared" si="20"/>
        <v xml:space="preserve"> </v>
      </c>
      <c r="BA46" s="4" t="str">
        <f t="shared" si="21"/>
        <v xml:space="preserve"> </v>
      </c>
    </row>
    <row r="47" spans="1:53" ht="15" customHeight="1" thickBot="1" x14ac:dyDescent="0.25">
      <c r="A47" s="2"/>
      <c r="B47" s="455">
        <v>6</v>
      </c>
      <c r="C47" s="456"/>
      <c r="D47" s="62" t="str">
        <f>IF([1]Employee!$D$236=" "," ",IF([1]Employee!$D$236="w"," ",IF([1]Sep08!$M$94=" "," ",IF([1]Sep08!$M$94&gt;(D8-0.01),D8," "))))</f>
        <v xml:space="preserve"> </v>
      </c>
      <c r="E47" s="62" t="str">
        <f>IF(D47=" "," ",IF([1]Sep08!$M$94&gt;=F8,E8,[1]Sep08!$M$94-D8))</f>
        <v xml:space="preserve"> </v>
      </c>
      <c r="F47" s="62" t="str">
        <f>IF(D47=" "," ",IF(E47&lt;E8," ",[1]Sep08!$M$94-F8))</f>
        <v xml:space="preserve"> </v>
      </c>
      <c r="G47" s="62" t="str">
        <f>IF(D47=" "," ",[1]Sep08!$O$94+[1]Sep08!$T$94)</f>
        <v xml:space="preserve"> </v>
      </c>
      <c r="H47" s="453" t="str">
        <f>IF(D47=" "," ",[1]Sep08!$O$94)</f>
        <v xml:space="preserve"> </v>
      </c>
      <c r="I47" s="453"/>
      <c r="J47" s="463"/>
      <c r="K47" s="62" t="str">
        <f>IF([1]Sep08!$G$94="SSP",[1]Sep08!$H$94," ")</f>
        <v xml:space="preserve"> </v>
      </c>
      <c r="L47" s="62" t="str">
        <f>IF([1]Sep08!$G$94="SMP",[1]Sep08!$H$94," ")</f>
        <v xml:space="preserve"> </v>
      </c>
      <c r="M47" s="453" t="str">
        <f>IF([1]Sep08!$G$94="SPP",[1]Sep08!$H$94," ")</f>
        <v xml:space="preserve"> </v>
      </c>
      <c r="N47" s="453"/>
      <c r="O47" s="62" t="str">
        <f>IF([1]Sep08!$G$94="SAP",[1]Sep08!$H$94," ")</f>
        <v xml:space="preserve"> </v>
      </c>
      <c r="P47" s="463"/>
      <c r="Q47" s="62" t="str">
        <f>IF([1]Sep08!$P$94=0," ",[1]Sep08!$P$94)</f>
        <v xml:space="preserve"> </v>
      </c>
      <c r="R47" s="463"/>
      <c r="S47" s="62" t="str">
        <f>IF([1]Sep08!$M$94&gt;0,[1]Sep08!$M$94," ")</f>
        <v xml:space="preserve"> </v>
      </c>
      <c r="T47" s="62" t="str">
        <f>IF(S47=" "," ",IF([1]Employee!$O$232="W1"," ",IF([1]Employee!$O$232="M1"," ",IF([1]Sep08!$V$94&gt;0,[1]Sep08!$V$94," "))))</f>
        <v xml:space="preserve"> </v>
      </c>
      <c r="U47" s="453" t="str">
        <f>IF(T47=" "," ",IF([1]Employee!$O$232="M1",[1]Sep08!$AK$94,[1]Sep08!$AE$94))</f>
        <v xml:space="preserve"> </v>
      </c>
      <c r="V47" s="453"/>
      <c r="W47" s="63"/>
      <c r="X47" s="63"/>
      <c r="Y47" s="62" t="str">
        <f t="shared" si="0"/>
        <v xml:space="preserve"> </v>
      </c>
      <c r="Z47" s="62" t="str">
        <f>IF(Y47=" "," ",IF([1]Employee!$O$232="M1"," ",[1]Sep08!$W$94-[1]Aug08!$W$79))</f>
        <v xml:space="preserve"> </v>
      </c>
      <c r="AA47" s="63"/>
      <c r="AB47" s="63"/>
      <c r="AC47" s="64"/>
      <c r="AD47" s="62" t="str">
        <f>Z47</f>
        <v xml:space="preserve"> </v>
      </c>
      <c r="AE47" s="62"/>
      <c r="AF47" s="65" t="str">
        <f>IF(S47=" "," ",IF([1]Sep08!$C$94=" "," ",[1]Sep08!$C$94))</f>
        <v xml:space="preserve"> </v>
      </c>
      <c r="AG47" s="463"/>
      <c r="AH47" s="4" t="str">
        <f t="shared" si="2"/>
        <v xml:space="preserve"> </v>
      </c>
      <c r="AI47" s="4" t="str">
        <f t="shared" si="3"/>
        <v xml:space="preserve"> </v>
      </c>
      <c r="AJ47" s="4" t="str">
        <f t="shared" si="4"/>
        <v xml:space="preserve"> </v>
      </c>
      <c r="AK47" s="4" t="str">
        <f t="shared" si="5"/>
        <v xml:space="preserve"> </v>
      </c>
      <c r="AL47" s="4" t="str">
        <f t="shared" si="6"/>
        <v xml:space="preserve"> </v>
      </c>
      <c r="AM47" s="4" t="str">
        <f t="shared" si="7"/>
        <v xml:space="preserve"> </v>
      </c>
      <c r="AN47" s="4" t="str">
        <f t="shared" si="8"/>
        <v xml:space="preserve"> </v>
      </c>
      <c r="AO47" s="4" t="str">
        <f t="shared" si="9"/>
        <v xml:space="preserve"> </v>
      </c>
      <c r="AP47" s="4" t="str">
        <f t="shared" si="10"/>
        <v xml:space="preserve"> </v>
      </c>
      <c r="AQ47" s="4" t="str">
        <f t="shared" si="11"/>
        <v xml:space="preserve"> </v>
      </c>
      <c r="AR47" s="4" t="str">
        <f t="shared" si="12"/>
        <v xml:space="preserve"> </v>
      </c>
      <c r="AS47" s="4" t="str">
        <f t="shared" si="13"/>
        <v xml:space="preserve"> </v>
      </c>
      <c r="AT47" s="4" t="str">
        <f t="shared" si="14"/>
        <v xml:space="preserve"> </v>
      </c>
      <c r="AU47" s="4" t="str">
        <f t="shared" si="15"/>
        <v xml:space="preserve"> </v>
      </c>
      <c r="AV47" s="4" t="str">
        <f t="shared" si="16"/>
        <v xml:space="preserve"> </v>
      </c>
      <c r="AW47" s="4" t="str">
        <f t="shared" si="17"/>
        <v xml:space="preserve"> </v>
      </c>
      <c r="AX47" s="4" t="str">
        <f t="shared" si="18"/>
        <v xml:space="preserve"> </v>
      </c>
      <c r="AY47" s="4" t="str">
        <f t="shared" si="19"/>
        <v xml:space="preserve"> </v>
      </c>
      <c r="AZ47" s="4" t="str">
        <f t="shared" si="20"/>
        <v xml:space="preserve"> </v>
      </c>
      <c r="BA47" s="4" t="str">
        <f t="shared" si="21"/>
        <v xml:space="preserve"> </v>
      </c>
    </row>
    <row r="48" spans="1:53" ht="15" customHeight="1" x14ac:dyDescent="0.2">
      <c r="A48" s="2"/>
      <c r="B48" s="458"/>
      <c r="C48" s="66">
        <v>27</v>
      </c>
      <c r="D48" s="1" t="str">
        <f>IF([1]Employee!$D$236=" "," ",IF([1]Employee!$D$236="m"," ",IF([1]Oct08!$M$19=" "," ",IF([1]Oct08!$M$19&gt;(D7-0.01),D7," "))))</f>
        <v xml:space="preserve"> </v>
      </c>
      <c r="E48" s="1" t="str">
        <f>IF(D48=" "," ",IF([1]Oct08!$M$19&gt;=F7,E7,[1]Oct08!$M$19-D7))</f>
        <v xml:space="preserve"> </v>
      </c>
      <c r="F48" s="1" t="str">
        <f>IF(D48=" "," ",IF(E48&lt;E7," ",[1]Oct08!$M$19-F7))</f>
        <v xml:space="preserve"> </v>
      </c>
      <c r="G48" s="1" t="str">
        <f>IF(D48=" "," ",[1]Oct08!$O$19+[1]Oct08!$T$19)</f>
        <v xml:space="preserve"> </v>
      </c>
      <c r="H48" s="482" t="str">
        <f>IF(D48=" "," ",[1]Oct08!$O$19)</f>
        <v xml:space="preserve"> </v>
      </c>
      <c r="I48" s="482"/>
      <c r="J48" s="463"/>
      <c r="K48" s="4" t="str">
        <f>IF([1]Oct08!$G$19="SSP",[1]Oct08!$H$19," ")</f>
        <v xml:space="preserve"> </v>
      </c>
      <c r="L48" s="4" t="str">
        <f>IF([1]Oct08!$G$19="SMP",[1]Oct08!$H$19," ")</f>
        <v xml:space="preserve"> </v>
      </c>
      <c r="M48" s="710" t="str">
        <f>IF([1]Oct08!$G$19="SPP",[1]Oct08!$H$19," ")</f>
        <v xml:space="preserve"> </v>
      </c>
      <c r="N48" s="710"/>
      <c r="O48" s="4" t="str">
        <f>IF([1]Oct08!$G$19="SAP",[1]Oct08!$H$19," ")</f>
        <v xml:space="preserve"> </v>
      </c>
      <c r="P48" s="463"/>
      <c r="Q48" s="1" t="str">
        <f>IF([1]Oct08!$P$19=0," ",[1]Oct08!$P$19)</f>
        <v xml:space="preserve"> </v>
      </c>
      <c r="R48" s="463"/>
      <c r="S48" s="1" t="str">
        <f>IF([1]Oct08!$M$19&gt;0,[1]Oct08!$M$19," ")</f>
        <v xml:space="preserve"> </v>
      </c>
      <c r="T48" s="1" t="str">
        <f>IF(S48=" "," ",IF([1]Employee!$O$232="W1"," ",IF([1]Employee!$O$232="M1"," ",IF([1]Oct08!$V$19&gt;0,[1]Oct08!$V$19," "))))</f>
        <v xml:space="preserve"> </v>
      </c>
      <c r="U48" s="482" t="str">
        <f>IF(T48=" "," ",IF([1]Employee!$O$232="W1",[1]Oct08!$AK$19,[1]Oct08!$AE$19))</f>
        <v xml:space="preserve"> </v>
      </c>
      <c r="V48" s="482"/>
      <c r="W48" s="484"/>
      <c r="X48" s="484"/>
      <c r="Y48" s="1" t="str">
        <f t="shared" ref="Y48:Y78" si="23">IF(T48=" "," ",IF(U48&gt;=T48," ",T48-U48))</f>
        <v xml:space="preserve"> </v>
      </c>
      <c r="Z48" s="1" t="str">
        <f>IF(Y48=" "," ",IF([1]Employee!$O$232="W1"," ",[1]Oct08!$W$19-[1]Sep08!$W$79))</f>
        <v xml:space="preserve"> </v>
      </c>
      <c r="AA48" s="484"/>
      <c r="AB48" s="484"/>
      <c r="AC48" s="61"/>
      <c r="AD48" s="1" t="str">
        <f>Z48</f>
        <v xml:space="preserve"> </v>
      </c>
      <c r="AF48" s="3" t="str">
        <f>IF(S48=" "," ",IF([1]Oct08!$C$19=" "," ",[1]Oct08!$C$19))</f>
        <v xml:space="preserve"> </v>
      </c>
      <c r="AG48" s="463"/>
      <c r="AH48" s="4" t="str">
        <f t="shared" si="2"/>
        <v xml:space="preserve"> </v>
      </c>
      <c r="AI48" s="4" t="str">
        <f t="shared" si="3"/>
        <v xml:space="preserve"> </v>
      </c>
      <c r="AJ48" s="4" t="str">
        <f t="shared" si="4"/>
        <v xml:space="preserve"> </v>
      </c>
      <c r="AK48" s="4" t="str">
        <f t="shared" si="5"/>
        <v xml:space="preserve"> </v>
      </c>
      <c r="AL48" s="4" t="str">
        <f t="shared" si="6"/>
        <v xml:space="preserve"> </v>
      </c>
      <c r="AM48" s="4" t="str">
        <f t="shared" si="7"/>
        <v xml:space="preserve"> </v>
      </c>
      <c r="AN48" s="4" t="str">
        <f t="shared" si="8"/>
        <v xml:space="preserve"> </v>
      </c>
      <c r="AO48" s="4" t="str">
        <f t="shared" si="9"/>
        <v xml:space="preserve"> </v>
      </c>
      <c r="AP48" s="4" t="str">
        <f t="shared" si="10"/>
        <v xml:space="preserve"> </v>
      </c>
      <c r="AQ48" s="4" t="str">
        <f t="shared" si="11"/>
        <v xml:space="preserve"> </v>
      </c>
      <c r="AR48" s="4" t="str">
        <f t="shared" si="12"/>
        <v xml:space="preserve"> </v>
      </c>
      <c r="AS48" s="4" t="str">
        <f t="shared" si="13"/>
        <v xml:space="preserve"> </v>
      </c>
      <c r="AT48" s="4" t="str">
        <f t="shared" si="14"/>
        <v xml:space="preserve"> </v>
      </c>
      <c r="AU48" s="4" t="str">
        <f t="shared" si="15"/>
        <v xml:space="preserve"> </v>
      </c>
      <c r="AV48" s="4" t="str">
        <f t="shared" si="16"/>
        <v xml:space="preserve"> </v>
      </c>
      <c r="AW48" s="4" t="str">
        <f t="shared" si="17"/>
        <v xml:space="preserve"> </v>
      </c>
      <c r="AX48" s="4" t="str">
        <f t="shared" si="18"/>
        <v xml:space="preserve"> </v>
      </c>
      <c r="AY48" s="4" t="str">
        <f t="shared" si="19"/>
        <v xml:space="preserve"> </v>
      </c>
      <c r="AZ48" s="4" t="str">
        <f t="shared" si="20"/>
        <v xml:space="preserve"> </v>
      </c>
      <c r="BA48" s="4" t="str">
        <f t="shared" si="21"/>
        <v xml:space="preserve"> </v>
      </c>
    </row>
    <row r="49" spans="1:53" ht="15" customHeight="1" x14ac:dyDescent="0.2">
      <c r="A49" s="2"/>
      <c r="B49" s="458"/>
      <c r="C49" s="57">
        <v>28</v>
      </c>
      <c r="D49" s="1" t="str">
        <f>IF([1]Employee!$D$236=" "," ",IF([1]Employee!$D$236="m"," ",IF([1]Oct08!$M$34=" "," ",IF([1]Oct08!$M$34&gt;(D7-0.01),D7," "))))</f>
        <v xml:space="preserve"> </v>
      </c>
      <c r="E49" s="1" t="str">
        <f>IF(D49=" "," ",IF([1]Oct08!$M$34&gt;=F7,E7,[1]Oct08!$M$34-D7))</f>
        <v xml:space="preserve"> </v>
      </c>
      <c r="F49" s="1" t="str">
        <f>IF(D49=" "," ",IF(E49&lt;E7," ",[1]Oct08!$M$34-F7))</f>
        <v xml:space="preserve"> </v>
      </c>
      <c r="G49" s="1" t="str">
        <f>IF(D49=" "," ",[1]Oct08!$O$34+[1]Oct08!$T$34)</f>
        <v xml:space="preserve"> </v>
      </c>
      <c r="H49" s="454" t="str">
        <f>IF(D49=" "," ",[1]Oct08!$O$34)</f>
        <v xml:space="preserve"> </v>
      </c>
      <c r="I49" s="454"/>
      <c r="J49" s="463"/>
      <c r="K49" s="4" t="str">
        <f>IF([1]Oct08!$G$34="SSP",[1]Oct08!$H$34," ")</f>
        <v xml:space="preserve"> </v>
      </c>
      <c r="L49" s="4" t="str">
        <f>IF([1]Oct08!$G$34="SMP",[1]Oct08!$H$34," ")</f>
        <v xml:space="preserve"> </v>
      </c>
      <c r="M49" s="459" t="str">
        <f>IF([1]Oct08!$G$34="SPP",[1]Oct08!$H$34," ")</f>
        <v xml:space="preserve"> </v>
      </c>
      <c r="N49" s="459"/>
      <c r="O49" s="4" t="str">
        <f>IF([1]Oct08!$G$34="SAP",[1]Oct08!$H$34," ")</f>
        <v xml:space="preserve"> </v>
      </c>
      <c r="P49" s="463"/>
      <c r="Q49" s="1" t="str">
        <f>IF([1]Oct08!$P$34=0," ",[1]Oct08!$P$34)</f>
        <v xml:space="preserve"> </v>
      </c>
      <c r="R49" s="463"/>
      <c r="S49" s="1" t="str">
        <f>IF([1]Oct08!$M$34&gt;0,[1]Oct08!$M$34," ")</f>
        <v xml:space="preserve"> </v>
      </c>
      <c r="T49" s="1" t="str">
        <f>IF(S49=" "," ",IF([1]Employee!$O$232="W1"," ",IF([1]Employee!$O$232="M1"," ",IF([1]Oct08!$V$34&gt;0,[1]Oct08!$V$34," "))))</f>
        <v xml:space="preserve"> </v>
      </c>
      <c r="U49" s="459" t="str">
        <f>IF(T49=" "," ",IF([1]Employee!$O$232="W1",[1]Oct08!$AK$34,[1]Oct08!$AE$34))</f>
        <v xml:space="preserve"> </v>
      </c>
      <c r="V49" s="459"/>
      <c r="W49" s="484"/>
      <c r="X49" s="484"/>
      <c r="Y49" s="1" t="str">
        <f t="shared" si="23"/>
        <v xml:space="preserve"> </v>
      </c>
      <c r="Z49" s="1" t="str">
        <f>IF(Y49=" "," ",IF([1]Employee!$O$232="W1"," ",[1]Oct08!$W$34-[1]Oct08!$W$19))</f>
        <v xml:space="preserve"> </v>
      </c>
      <c r="AA49" s="484"/>
      <c r="AB49" s="484"/>
      <c r="AC49" s="61"/>
      <c r="AD49" s="1" t="str">
        <f t="shared" ref="AD49:AD62" si="24">Z49</f>
        <v xml:space="preserve"> </v>
      </c>
      <c r="AF49" s="3" t="str">
        <f>IF(S49=" "," ",IF([1]Oct08!$C$34=" "," ",[1]Oct08!$C$34))</f>
        <v xml:space="preserve"> </v>
      </c>
      <c r="AG49" s="463"/>
      <c r="AH49" s="4" t="str">
        <f t="shared" si="2"/>
        <v xml:space="preserve"> </v>
      </c>
      <c r="AI49" s="4" t="str">
        <f t="shared" si="3"/>
        <v xml:space="preserve"> </v>
      </c>
      <c r="AJ49" s="4" t="str">
        <f t="shared" si="4"/>
        <v xml:space="preserve"> </v>
      </c>
      <c r="AK49" s="4" t="str">
        <f t="shared" si="5"/>
        <v xml:space="preserve"> </v>
      </c>
      <c r="AL49" s="4" t="str">
        <f t="shared" si="6"/>
        <v xml:space="preserve"> </v>
      </c>
      <c r="AM49" s="4" t="str">
        <f t="shared" si="7"/>
        <v xml:space="preserve"> </v>
      </c>
      <c r="AN49" s="4" t="str">
        <f t="shared" si="8"/>
        <v xml:space="preserve"> </v>
      </c>
      <c r="AO49" s="4" t="str">
        <f t="shared" si="9"/>
        <v xml:space="preserve"> </v>
      </c>
      <c r="AP49" s="4" t="str">
        <f t="shared" si="10"/>
        <v xml:space="preserve"> </v>
      </c>
      <c r="AQ49" s="4" t="str">
        <f t="shared" si="11"/>
        <v xml:space="preserve"> </v>
      </c>
      <c r="AR49" s="4" t="str">
        <f t="shared" si="12"/>
        <v xml:space="preserve"> </v>
      </c>
      <c r="AS49" s="4" t="str">
        <f t="shared" si="13"/>
        <v xml:space="preserve"> </v>
      </c>
      <c r="AT49" s="4" t="str">
        <f t="shared" si="14"/>
        <v xml:space="preserve"> </v>
      </c>
      <c r="AU49" s="4" t="str">
        <f t="shared" si="15"/>
        <v xml:space="preserve"> </v>
      </c>
      <c r="AV49" s="4" t="str">
        <f t="shared" si="16"/>
        <v xml:space="preserve"> </v>
      </c>
      <c r="AW49" s="4" t="str">
        <f t="shared" si="17"/>
        <v xml:space="preserve"> </v>
      </c>
      <c r="AX49" s="4" t="str">
        <f t="shared" si="18"/>
        <v xml:space="preserve"> </v>
      </c>
      <c r="AY49" s="4" t="str">
        <f t="shared" si="19"/>
        <v xml:space="preserve"> </v>
      </c>
      <c r="AZ49" s="4" t="str">
        <f t="shared" si="20"/>
        <v xml:space="preserve"> </v>
      </c>
      <c r="BA49" s="4" t="str">
        <f t="shared" si="21"/>
        <v xml:space="preserve"> </v>
      </c>
    </row>
    <row r="50" spans="1:53" ht="15" customHeight="1" x14ac:dyDescent="0.2">
      <c r="A50" s="2"/>
      <c r="B50" s="458"/>
      <c r="C50" s="57">
        <v>29</v>
      </c>
      <c r="D50" s="1" t="str">
        <f>IF([1]Employee!$D$236=" "," ",IF([1]Employee!$D$236="m"," ",IF([1]Oct08!$M$49=" "," ",IF([1]Oct08!$M$49&gt;(D7-0.01),D7," "))))</f>
        <v xml:space="preserve"> </v>
      </c>
      <c r="E50" s="1" t="str">
        <f>IF(D50=" "," ",IF([1]Oct08!$M$49&gt;=F7,E7,[1]Oct08!$M$49-D7))</f>
        <v xml:space="preserve"> </v>
      </c>
      <c r="F50" s="1" t="str">
        <f>IF(D50=" "," ",IF(E50&lt;E7," ",[1]Oct08!$M$49-F7))</f>
        <v xml:space="preserve"> </v>
      </c>
      <c r="G50" s="1" t="str">
        <f>IF(D50=" "," ",[1]Oct08!$O$49+[1]Oct08!$T$49)</f>
        <v xml:space="preserve"> </v>
      </c>
      <c r="H50" s="454" t="str">
        <f>IF(D50=" "," ",[1]Oct08!$O$49)</f>
        <v xml:space="preserve"> </v>
      </c>
      <c r="I50" s="454"/>
      <c r="J50" s="463"/>
      <c r="K50" s="4" t="str">
        <f>IF([1]Oct08!$G$49="SSP",[1]Oct08!$H$49," ")</f>
        <v xml:space="preserve"> </v>
      </c>
      <c r="L50" s="4" t="str">
        <f>IF([1]Oct08!$G$49="SMP",[1]Oct08!$H$49," ")</f>
        <v xml:space="preserve"> </v>
      </c>
      <c r="M50" s="459" t="str">
        <f>IF([1]Oct08!$G$49="SPP",[1]Oct08!$H$49," ")</f>
        <v xml:space="preserve"> </v>
      </c>
      <c r="N50" s="459"/>
      <c r="O50" s="4" t="str">
        <f>IF([1]Oct08!$G$49="SAP",[1]Oct08!$H$49," ")</f>
        <v xml:space="preserve"> </v>
      </c>
      <c r="P50" s="463"/>
      <c r="Q50" s="1" t="str">
        <f>IF([1]Oct08!$P$49=0," ",[1]Oct08!$P$49)</f>
        <v xml:space="preserve"> </v>
      </c>
      <c r="R50" s="463"/>
      <c r="S50" s="1" t="str">
        <f>IF([1]Oct08!$M$49&gt;0,[1]Oct08!$M$49," ")</f>
        <v xml:space="preserve"> </v>
      </c>
      <c r="T50" s="1" t="str">
        <f>IF(S50=" "," ",IF([1]Employee!$O$232="W1"," ",IF([1]Employee!$O$232="M1"," ",IF([1]Oct08!$V$49&gt;0,[1]Oct08!$V$49," "))))</f>
        <v xml:space="preserve"> </v>
      </c>
      <c r="U50" s="459" t="str">
        <f>IF(T50=" "," ",IF([1]Employee!$O$232="W1",[1]Oct08!$AK$49,[1]Oct08!$AE$49))</f>
        <v xml:space="preserve"> </v>
      </c>
      <c r="V50" s="459"/>
      <c r="W50" s="484"/>
      <c r="X50" s="484"/>
      <c r="Y50" s="1" t="str">
        <f t="shared" si="23"/>
        <v xml:space="preserve"> </v>
      </c>
      <c r="Z50" s="1" t="str">
        <f>IF(Y50=" "," ",IF([1]Employee!$O$232="W1"," ",[1]Oct08!$W$49-[1]Oct08!$W$34))</f>
        <v xml:space="preserve"> </v>
      </c>
      <c r="AA50" s="484"/>
      <c r="AB50" s="484"/>
      <c r="AC50" s="61"/>
      <c r="AD50" s="1" t="str">
        <f t="shared" si="24"/>
        <v xml:space="preserve"> </v>
      </c>
      <c r="AF50" s="3" t="str">
        <f>IF(S50=" "," ",IF([1]Oct08!$C$49=" "," ",[1]Oct08!$C$49))</f>
        <v xml:space="preserve"> </v>
      </c>
      <c r="AG50" s="463"/>
      <c r="AH50" s="4" t="str">
        <f t="shared" si="2"/>
        <v xml:space="preserve"> </v>
      </c>
      <c r="AI50" s="4" t="str">
        <f t="shared" si="3"/>
        <v xml:space="preserve"> </v>
      </c>
      <c r="AJ50" s="4" t="str">
        <f t="shared" si="4"/>
        <v xml:space="preserve"> </v>
      </c>
      <c r="AK50" s="4" t="str">
        <f t="shared" si="5"/>
        <v xml:space="preserve"> </v>
      </c>
      <c r="AL50" s="4" t="str">
        <f t="shared" si="6"/>
        <v xml:space="preserve"> </v>
      </c>
      <c r="AM50" s="4" t="str">
        <f t="shared" si="7"/>
        <v xml:space="preserve"> </v>
      </c>
      <c r="AN50" s="4" t="str">
        <f t="shared" si="8"/>
        <v xml:space="preserve"> </v>
      </c>
      <c r="AO50" s="4" t="str">
        <f t="shared" si="9"/>
        <v xml:space="preserve"> </v>
      </c>
      <c r="AP50" s="4" t="str">
        <f t="shared" si="10"/>
        <v xml:space="preserve"> </v>
      </c>
      <c r="AQ50" s="4" t="str">
        <f t="shared" si="11"/>
        <v xml:space="preserve"> </v>
      </c>
      <c r="AR50" s="4" t="str">
        <f t="shared" si="12"/>
        <v xml:space="preserve"> </v>
      </c>
      <c r="AS50" s="4" t="str">
        <f t="shared" si="13"/>
        <v xml:space="preserve"> </v>
      </c>
      <c r="AT50" s="4" t="str">
        <f t="shared" si="14"/>
        <v xml:space="preserve"> </v>
      </c>
      <c r="AU50" s="4" t="str">
        <f t="shared" si="15"/>
        <v xml:space="preserve"> </v>
      </c>
      <c r="AV50" s="4" t="str">
        <f t="shared" si="16"/>
        <v xml:space="preserve"> </v>
      </c>
      <c r="AW50" s="4" t="str">
        <f t="shared" si="17"/>
        <v xml:space="preserve"> </v>
      </c>
      <c r="AX50" s="4" t="str">
        <f t="shared" si="18"/>
        <v xml:space="preserve"> </v>
      </c>
      <c r="AY50" s="4" t="str">
        <f t="shared" si="19"/>
        <v xml:space="preserve"> </v>
      </c>
      <c r="AZ50" s="4" t="str">
        <f t="shared" si="20"/>
        <v xml:space="preserve"> </v>
      </c>
      <c r="BA50" s="4" t="str">
        <f t="shared" si="21"/>
        <v xml:space="preserve"> </v>
      </c>
    </row>
    <row r="51" spans="1:53" ht="15" customHeight="1" thickBot="1" x14ac:dyDescent="0.25">
      <c r="A51" s="2"/>
      <c r="B51" s="458"/>
      <c r="C51" s="60">
        <v>30</v>
      </c>
      <c r="D51" s="1" t="str">
        <f>IF([1]Employee!$D$236=" "," ",IF([1]Employee!$D$236="m"," ",IF([1]Oct08!$M$64=" "," ",IF([1]Oct08!$M$64&gt;(D7-0.01),D7," "))))</f>
        <v xml:space="preserve"> </v>
      </c>
      <c r="E51" s="1" t="str">
        <f>IF(D51=" "," ",IF([1]Oct08!$M$64&gt;=F7,E7,[1]Oct08!$M$64-D7))</f>
        <v xml:space="preserve"> </v>
      </c>
      <c r="F51" s="1" t="str">
        <f>IF(D51=" "," ",IF(E51&lt;E7," ",[1]Oct08!$M$64-F7))</f>
        <v xml:space="preserve"> </v>
      </c>
      <c r="G51" s="1" t="str">
        <f>IF(D51=" "," ",[1]Oct08!$O$64+[1]Oct08!$T$64)</f>
        <v xml:space="preserve"> </v>
      </c>
      <c r="H51" s="454" t="str">
        <f>IF(D51=" "," ",[1]Oct08!$O$64)</f>
        <v xml:space="preserve"> </v>
      </c>
      <c r="I51" s="454"/>
      <c r="J51" s="463"/>
      <c r="K51" s="4" t="str">
        <f>IF([1]Oct08!$G$64="SSP",[1]Oct08!$H$64," ")</f>
        <v xml:space="preserve"> </v>
      </c>
      <c r="L51" s="4" t="str">
        <f>IF([1]Oct08!$G$64="SMP",[1]Oct08!$H$64," ")</f>
        <v xml:space="preserve"> </v>
      </c>
      <c r="M51" s="459" t="str">
        <f>IF([1]Oct08!$G$64="SPP",[1]Oct08!$H$64," ")</f>
        <v xml:space="preserve"> </v>
      </c>
      <c r="N51" s="459"/>
      <c r="O51" s="4" t="str">
        <f>IF([1]Oct08!$G$64="SAP",[1]Oct08!$H$64," ")</f>
        <v xml:space="preserve"> </v>
      </c>
      <c r="P51" s="463"/>
      <c r="Q51" s="1" t="str">
        <f>IF([1]Oct08!$P$64=0," ",[1]Oct08!$P$64)</f>
        <v xml:space="preserve"> </v>
      </c>
      <c r="R51" s="463"/>
      <c r="S51" s="1" t="str">
        <f>IF([1]Oct08!$M$64&gt;0,[1]Oct08!$M$64," ")</f>
        <v xml:space="preserve"> </v>
      </c>
      <c r="T51" s="1" t="str">
        <f>IF(S51=" "," ",IF([1]Employee!$O$232="W1"," ",IF([1]Employee!$O$232="M1"," ",IF([1]Oct08!$V$64&gt;0,[1]Oct08!$V$64," "))))</f>
        <v xml:space="preserve"> </v>
      </c>
      <c r="U51" s="459" t="str">
        <f>IF(T51=" "," ",IF([1]Employee!$O$232="W1",[1]Oct08!$AK$64,[1]Oct08!$AE$64))</f>
        <v xml:space="preserve"> </v>
      </c>
      <c r="V51" s="459"/>
      <c r="W51" s="484"/>
      <c r="X51" s="484"/>
      <c r="Y51" s="4" t="str">
        <f t="shared" si="23"/>
        <v xml:space="preserve"> </v>
      </c>
      <c r="Z51" s="4" t="str">
        <f>IF(Y51=" "," ",IF([1]Employee!$O$232="W1"," ",[1]Oct08!$W$64-[1]Oct08!$W$49))</f>
        <v xml:space="preserve"> </v>
      </c>
      <c r="AA51" s="484"/>
      <c r="AB51" s="484"/>
      <c r="AC51" s="61"/>
      <c r="AD51" s="1" t="str">
        <f t="shared" si="24"/>
        <v xml:space="preserve"> </v>
      </c>
      <c r="AE51" s="4"/>
      <c r="AF51" s="3" t="str">
        <f>IF(S51=" "," ",IF([1]Oct08!$C$64=" "," ",[1]Oct08!$C$64))</f>
        <v xml:space="preserve"> </v>
      </c>
      <c r="AG51" s="463"/>
      <c r="AH51" s="4" t="str">
        <f t="shared" si="2"/>
        <v xml:space="preserve"> </v>
      </c>
      <c r="AI51" s="4" t="str">
        <f t="shared" si="3"/>
        <v xml:space="preserve"> </v>
      </c>
      <c r="AJ51" s="4" t="str">
        <f t="shared" si="4"/>
        <v xml:space="preserve"> </v>
      </c>
      <c r="AK51" s="4" t="str">
        <f t="shared" si="5"/>
        <v xml:space="preserve"> </v>
      </c>
      <c r="AL51" s="4" t="str">
        <f t="shared" si="6"/>
        <v xml:space="preserve"> </v>
      </c>
      <c r="AM51" s="4" t="str">
        <f t="shared" si="7"/>
        <v xml:space="preserve"> </v>
      </c>
      <c r="AN51" s="4" t="str">
        <f t="shared" si="8"/>
        <v xml:space="preserve"> </v>
      </c>
      <c r="AO51" s="4" t="str">
        <f t="shared" si="9"/>
        <v xml:space="preserve"> </v>
      </c>
      <c r="AP51" s="4" t="str">
        <f t="shared" si="10"/>
        <v xml:space="preserve"> </v>
      </c>
      <c r="AQ51" s="4" t="str">
        <f t="shared" si="11"/>
        <v xml:space="preserve"> </v>
      </c>
      <c r="AR51" s="4" t="str">
        <f t="shared" si="12"/>
        <v xml:space="preserve"> </v>
      </c>
      <c r="AS51" s="4" t="str">
        <f t="shared" si="13"/>
        <v xml:space="preserve"> </v>
      </c>
      <c r="AT51" s="4" t="str">
        <f t="shared" si="14"/>
        <v xml:space="preserve"> </v>
      </c>
      <c r="AU51" s="4" t="str">
        <f t="shared" si="15"/>
        <v xml:space="preserve"> </v>
      </c>
      <c r="AV51" s="4" t="str">
        <f t="shared" si="16"/>
        <v xml:space="preserve"> </v>
      </c>
      <c r="AW51" s="4" t="str">
        <f t="shared" si="17"/>
        <v xml:space="preserve"> </v>
      </c>
      <c r="AX51" s="4" t="str">
        <f t="shared" si="18"/>
        <v xml:space="preserve"> </v>
      </c>
      <c r="AY51" s="4" t="str">
        <f t="shared" si="19"/>
        <v xml:space="preserve"> </v>
      </c>
      <c r="AZ51" s="4" t="str">
        <f t="shared" si="20"/>
        <v xml:space="preserve"> </v>
      </c>
      <c r="BA51" s="4" t="str">
        <f t="shared" si="21"/>
        <v xml:space="preserve"> </v>
      </c>
    </row>
    <row r="52" spans="1:53" ht="15" customHeight="1" thickBot="1" x14ac:dyDescent="0.25">
      <c r="A52" s="2"/>
      <c r="B52" s="455">
        <v>7</v>
      </c>
      <c r="C52" s="456"/>
      <c r="D52" s="62" t="str">
        <f>IF([1]Employee!$D$236=" "," ",IF([1]Employee!$D$236="w"," ",IF([1]Oct08!$M$79=" "," ",IF([1]Oct08!$M$79&gt;(D8-0.01),D8," "))))</f>
        <v xml:space="preserve"> </v>
      </c>
      <c r="E52" s="62" t="str">
        <f>IF(D52=" "," ",IF([1]Oct08!$M$79&gt;=F8,E8,[1]Oct08!$M$79-D8))</f>
        <v xml:space="preserve"> </v>
      </c>
      <c r="F52" s="62" t="str">
        <f>IF(D52=" "," ",IF(E52&lt;E8," ",[1]Oct08!$M$79-F8))</f>
        <v xml:space="preserve"> </v>
      </c>
      <c r="G52" s="62" t="str">
        <f>IF(D52=" "," ",[1]Oct08!$O$79+[1]Oct08!$T$79)</f>
        <v xml:space="preserve"> </v>
      </c>
      <c r="H52" s="453" t="str">
        <f>IF(D52=" "," ",[1]Oct08!$O$79)</f>
        <v xml:space="preserve"> </v>
      </c>
      <c r="I52" s="453"/>
      <c r="J52" s="463"/>
      <c r="K52" s="62" t="str">
        <f>IF([1]Oct08!$G$79="SSP",[1]Oct08!$H$79," ")</f>
        <v xml:space="preserve"> </v>
      </c>
      <c r="L52" s="62" t="str">
        <f>IF([1]Oct08!$G$79="SMP",[1]Oct08!$H$79," ")</f>
        <v xml:space="preserve"> </v>
      </c>
      <c r="M52" s="453" t="str">
        <f>IF([1]Oct08!$G$79="SPP",[1]Oct08!$H$79," ")</f>
        <v xml:space="preserve"> </v>
      </c>
      <c r="N52" s="453"/>
      <c r="O52" s="62" t="str">
        <f>IF([1]Oct08!$G$79="SAP",[1]Oct08!$H$79," ")</f>
        <v xml:space="preserve"> </v>
      </c>
      <c r="P52" s="463"/>
      <c r="Q52" s="62" t="str">
        <f>IF([1]Oct08!$P$79=0," ",[1]Oct08!$P$79)</f>
        <v xml:space="preserve"> </v>
      </c>
      <c r="R52" s="463"/>
      <c r="S52" s="62" t="str">
        <f>IF([1]Oct08!$M$79&gt;0,[1]Oct08!$M$79," ")</f>
        <v xml:space="preserve"> </v>
      </c>
      <c r="T52" s="62" t="str">
        <f>IF(S52=" "," ",IF([1]Employee!$O$232="W1"," ",IF([1]Employee!$O$232="M1"," ",IF([1]Oct08!$V$79&gt;0,[1]Oct08!$V$79," "))))</f>
        <v xml:space="preserve"> </v>
      </c>
      <c r="U52" s="453" t="str">
        <f>IF(T52=" "," ",IF([1]Employee!$O$232="M1",[1]Oct08!$AK$79,[1]Oct08!$AE$79))</f>
        <v xml:space="preserve"> </v>
      </c>
      <c r="V52" s="453"/>
      <c r="W52" s="63"/>
      <c r="X52" s="63"/>
      <c r="Y52" s="62" t="str">
        <f t="shared" si="23"/>
        <v xml:space="preserve"> </v>
      </c>
      <c r="Z52" s="62" t="str">
        <f>IF(Y52=" "," ",IF([1]Employee!$O$232="M1"," ",[1]Oct08!$W$79-[1]Sep08!$W$94))</f>
        <v xml:space="preserve"> </v>
      </c>
      <c r="AA52" s="63"/>
      <c r="AB52" s="63"/>
      <c r="AC52" s="64"/>
      <c r="AD52" s="62" t="str">
        <f t="shared" si="24"/>
        <v xml:space="preserve"> </v>
      </c>
      <c r="AE52" s="62"/>
      <c r="AF52" s="65" t="str">
        <f>IF(S52=" "," ",IF([1]Oct08!$C$79=" "," ",[1]Oct08!$C$79))</f>
        <v xml:space="preserve"> </v>
      </c>
      <c r="AG52" s="463"/>
      <c r="AH52" s="4" t="str">
        <f t="shared" si="2"/>
        <v xml:space="preserve"> </v>
      </c>
      <c r="AI52" s="4" t="str">
        <f t="shared" si="3"/>
        <v xml:space="preserve"> </v>
      </c>
      <c r="AJ52" s="4" t="str">
        <f t="shared" si="4"/>
        <v xml:space="preserve"> </v>
      </c>
      <c r="AK52" s="4" t="str">
        <f t="shared" si="5"/>
        <v xml:space="preserve"> </v>
      </c>
      <c r="AL52" s="4" t="str">
        <f t="shared" si="6"/>
        <v xml:space="preserve"> </v>
      </c>
      <c r="AM52" s="4" t="str">
        <f t="shared" si="7"/>
        <v xml:space="preserve"> </v>
      </c>
      <c r="AN52" s="4" t="str">
        <f t="shared" si="8"/>
        <v xml:space="preserve"> </v>
      </c>
      <c r="AO52" s="4" t="str">
        <f t="shared" si="9"/>
        <v xml:space="preserve"> </v>
      </c>
      <c r="AP52" s="4" t="str">
        <f t="shared" si="10"/>
        <v xml:space="preserve"> </v>
      </c>
      <c r="AQ52" s="4" t="str">
        <f t="shared" si="11"/>
        <v xml:space="preserve"> </v>
      </c>
      <c r="AR52" s="4" t="str">
        <f t="shared" si="12"/>
        <v xml:space="preserve"> </v>
      </c>
      <c r="AS52" s="4" t="str">
        <f t="shared" si="13"/>
        <v xml:space="preserve"> </v>
      </c>
      <c r="AT52" s="4" t="str">
        <f t="shared" si="14"/>
        <v xml:space="preserve"> </v>
      </c>
      <c r="AU52" s="4" t="str">
        <f t="shared" si="15"/>
        <v xml:space="preserve"> </v>
      </c>
      <c r="AV52" s="4" t="str">
        <f t="shared" si="16"/>
        <v xml:space="preserve"> </v>
      </c>
      <c r="AW52" s="4" t="str">
        <f t="shared" si="17"/>
        <v xml:space="preserve"> </v>
      </c>
      <c r="AX52" s="4" t="str">
        <f t="shared" si="18"/>
        <v xml:space="preserve"> </v>
      </c>
      <c r="AY52" s="4" t="str">
        <f t="shared" si="19"/>
        <v xml:space="preserve"> </v>
      </c>
      <c r="AZ52" s="4" t="str">
        <f t="shared" si="20"/>
        <v xml:space="preserve"> </v>
      </c>
      <c r="BA52" s="4" t="str">
        <f t="shared" si="21"/>
        <v xml:space="preserve"> </v>
      </c>
    </row>
    <row r="53" spans="1:53" ht="15" customHeight="1" x14ac:dyDescent="0.2">
      <c r="A53" s="2"/>
      <c r="B53" s="458"/>
      <c r="C53" s="66">
        <v>31</v>
      </c>
      <c r="D53" s="1" t="str">
        <f>IF([1]Employee!$D$236=" "," ",IF([1]Employee!$D$236="m"," ",IF([1]Nov08!$M$19=" "," ",IF([1]Nov08!$M$19&gt;(D7-0.01),D7," "))))</f>
        <v xml:space="preserve"> </v>
      </c>
      <c r="E53" s="1" t="str">
        <f>IF(D53=" "," ",IF([1]Nov08!$M$19&gt;=F7,E7,[1]Nov08!$M$19-D7))</f>
        <v xml:space="preserve"> </v>
      </c>
      <c r="F53" s="1" t="str">
        <f>IF(D53=" "," ",IF(E53&lt;E7," ",[1]Nov08!$M$19-F7))</f>
        <v xml:space="preserve"> </v>
      </c>
      <c r="G53" s="1" t="str">
        <f>IF(D53=" "," ",[1]Nov08!$O$19+[1]Nov08!$T$19)</f>
        <v xml:space="preserve"> </v>
      </c>
      <c r="H53" s="459" t="str">
        <f>IF(D53=" "," ",[1]Nov08!$O$19)</f>
        <v xml:space="preserve"> </v>
      </c>
      <c r="I53" s="459"/>
      <c r="J53" s="463"/>
      <c r="K53" s="1" t="str">
        <f>IF([1]Nov08!$G$19="SSP",[1]Nov08!$H$19," ")</f>
        <v xml:space="preserve"> </v>
      </c>
      <c r="L53" s="1" t="str">
        <f>IF([1]Nov08!$G$19="SMP",[1]Nov08!$H$19," ")</f>
        <v xml:space="preserve"> </v>
      </c>
      <c r="M53" s="710" t="str">
        <f>IF([1]Nov08!$G$19="SPP",[1]Nov08!$H$19," ")</f>
        <v xml:space="preserve"> </v>
      </c>
      <c r="N53" s="710"/>
      <c r="O53" s="1" t="str">
        <f>IF([1]Nov08!$G$19="SAP",[1]Nov08!$H$19," ")</f>
        <v xml:space="preserve"> </v>
      </c>
      <c r="P53" s="463"/>
      <c r="Q53" s="1" t="str">
        <f>IF([1]Nov08!$P$19=0," ",[1]Nov08!$P$19)</f>
        <v xml:space="preserve"> </v>
      </c>
      <c r="R53" s="463"/>
      <c r="S53" s="1" t="str">
        <f>IF([1]Nov08!$M$19&gt;0,[1]Nov08!$M$19," ")</f>
        <v xml:space="preserve"> </v>
      </c>
      <c r="T53" s="1" t="str">
        <f>IF(S53=" "," ",IF([1]Employee!$O$232="W1"," ",IF([1]Employee!$O$232="M1"," ",IF([1]Nov08!$V$19&gt;0,[1]Nov08!$V$19," "))))</f>
        <v xml:space="preserve"> </v>
      </c>
      <c r="U53" s="459" t="str">
        <f>IF(T53=" "," ",IF([1]Employee!$O$232="W1",[1]Nov08!$AK$19,[1]Nov08!$AE$19))</f>
        <v xml:space="preserve"> </v>
      </c>
      <c r="V53" s="459"/>
      <c r="W53" s="484"/>
      <c r="X53" s="484"/>
      <c r="Y53" s="1" t="str">
        <f t="shared" si="23"/>
        <v xml:space="preserve"> </v>
      </c>
      <c r="Z53" s="1" t="str">
        <f>IF(Y53=" "," ",IF([1]Employee!$O$232="W1"," ",[1]Nov08!$W$19-[1]Oct08!$W$64))</f>
        <v xml:space="preserve"> </v>
      </c>
      <c r="AA53" s="484"/>
      <c r="AB53" s="484"/>
      <c r="AC53" s="61"/>
      <c r="AD53" s="1" t="str">
        <f>Z53</f>
        <v xml:space="preserve"> </v>
      </c>
      <c r="AF53" s="3" t="str">
        <f>IF(S53=" "," ",IF([1]Nov08!$C$19=" "," ",[1]Nov08!$C$19))</f>
        <v xml:space="preserve"> </v>
      </c>
      <c r="AG53" s="463"/>
      <c r="AH53" s="4" t="str">
        <f t="shared" si="2"/>
        <v xml:space="preserve"> </v>
      </c>
      <c r="AI53" s="4" t="str">
        <f t="shared" si="3"/>
        <v xml:space="preserve"> </v>
      </c>
      <c r="AJ53" s="4" t="str">
        <f t="shared" si="4"/>
        <v xml:space="preserve"> </v>
      </c>
      <c r="AK53" s="4" t="str">
        <f t="shared" si="5"/>
        <v xml:space="preserve"> </v>
      </c>
      <c r="AL53" s="4" t="str">
        <f t="shared" si="6"/>
        <v xml:space="preserve"> </v>
      </c>
      <c r="AM53" s="4" t="str">
        <f t="shared" si="7"/>
        <v xml:space="preserve"> </v>
      </c>
      <c r="AN53" s="4" t="str">
        <f t="shared" si="8"/>
        <v xml:space="preserve"> </v>
      </c>
      <c r="AO53" s="4" t="str">
        <f t="shared" si="9"/>
        <v xml:space="preserve"> </v>
      </c>
      <c r="AP53" s="4" t="str">
        <f t="shared" si="10"/>
        <v xml:space="preserve"> </v>
      </c>
      <c r="AQ53" s="4" t="str">
        <f t="shared" si="11"/>
        <v xml:space="preserve"> </v>
      </c>
      <c r="AR53" s="4" t="str">
        <f t="shared" si="12"/>
        <v xml:space="preserve"> </v>
      </c>
      <c r="AS53" s="4" t="str">
        <f t="shared" si="13"/>
        <v xml:space="preserve"> </v>
      </c>
      <c r="AT53" s="4" t="str">
        <f t="shared" si="14"/>
        <v xml:space="preserve"> </v>
      </c>
      <c r="AU53" s="4" t="str">
        <f t="shared" si="15"/>
        <v xml:space="preserve"> </v>
      </c>
      <c r="AV53" s="4" t="str">
        <f t="shared" si="16"/>
        <v xml:space="preserve"> </v>
      </c>
      <c r="AW53" s="4" t="str">
        <f t="shared" si="17"/>
        <v xml:space="preserve"> </v>
      </c>
      <c r="AX53" s="4" t="str">
        <f t="shared" si="18"/>
        <v xml:space="preserve"> </v>
      </c>
      <c r="AY53" s="4" t="str">
        <f t="shared" si="19"/>
        <v xml:space="preserve"> </v>
      </c>
      <c r="AZ53" s="4" t="str">
        <f t="shared" si="20"/>
        <v xml:space="preserve"> </v>
      </c>
      <c r="BA53" s="4" t="str">
        <f t="shared" si="21"/>
        <v xml:space="preserve"> </v>
      </c>
    </row>
    <row r="54" spans="1:53" ht="15" customHeight="1" x14ac:dyDescent="0.2">
      <c r="A54" s="2"/>
      <c r="B54" s="697"/>
      <c r="C54" s="57">
        <v>32</v>
      </c>
      <c r="D54" s="1" t="str">
        <f>IF([1]Employee!$D$236=" "," ",IF([1]Employee!$D$236="m"," ",IF([1]Nov08!$M$34=" "," ",IF([1]Nov08!$M$34&gt;(D7-0.01),D7," "))))</f>
        <v xml:space="preserve"> </v>
      </c>
      <c r="E54" s="1" t="str">
        <f>IF(D54=" "," ",IF([1]Nov08!$M$34&gt;=F7,E7,[1]Nov08!$M$34-D7))</f>
        <v xml:space="preserve"> </v>
      </c>
      <c r="F54" s="1" t="str">
        <f>IF(D54=" "," ",IF(E54&lt;E7," ",[1]Nov08!$M$34-F7))</f>
        <v xml:space="preserve"> </v>
      </c>
      <c r="G54" s="1" t="str">
        <f>IF(D54=" "," ",[1]Nov08!$O$34+[1]Nov08!$T$34)</f>
        <v xml:space="preserve"> </v>
      </c>
      <c r="H54" s="454" t="str">
        <f>IF(D54=" "," ",[1]Nov08!$O$34)</f>
        <v xml:space="preserve"> </v>
      </c>
      <c r="I54" s="454"/>
      <c r="J54" s="463"/>
      <c r="K54" s="4" t="str">
        <f>IF([1]Nov08!$G$34="SSP",[1]Nov08!$H$34," ")</f>
        <v xml:space="preserve"> </v>
      </c>
      <c r="L54" s="4" t="str">
        <f>IF([1]Nov08!$G$34="SMP",[1]Nov08!$H$34," ")</f>
        <v xml:space="preserve"> </v>
      </c>
      <c r="M54" s="459" t="str">
        <f>IF([1]Nov08!$G$34="SPP",[1]Nov08!$H$34," ")</f>
        <v xml:space="preserve"> </v>
      </c>
      <c r="N54" s="459"/>
      <c r="O54" s="4" t="str">
        <f>IF([1]Nov08!$G$34="SAP",[1]Nov08!$H$34," ")</f>
        <v xml:space="preserve"> </v>
      </c>
      <c r="P54" s="463"/>
      <c r="Q54" s="1" t="str">
        <f>IF([1]Nov08!$P$34=0," ",[1]Nov08!$P$34)</f>
        <v xml:space="preserve"> </v>
      </c>
      <c r="R54" s="463"/>
      <c r="S54" s="1" t="str">
        <f>IF([1]Nov08!$M$34&gt;0,[1]Nov08!$M$34," ")</f>
        <v xml:space="preserve"> </v>
      </c>
      <c r="T54" s="1" t="str">
        <f>IF(S54=" "," ",IF([1]Employee!$O$232="W1"," ",IF([1]Employee!$O$232="M1"," ",IF([1]Nov08!$V$34&gt;0,[1]Nov08!$V$34," "))))</f>
        <v xml:space="preserve"> </v>
      </c>
      <c r="U54" s="459" t="str">
        <f>IF(T54=" "," ",IF([1]Employee!$O$232="W1",[1]Nov08!$AK$34,[1]Nov08!$AE$34))</f>
        <v xml:space="preserve"> </v>
      </c>
      <c r="V54" s="459"/>
      <c r="W54" s="484"/>
      <c r="X54" s="484"/>
      <c r="Y54" s="1" t="str">
        <f t="shared" si="23"/>
        <v xml:space="preserve"> </v>
      </c>
      <c r="Z54" s="1" t="str">
        <f>IF(Y54=" "," ",IF([1]Employee!$O$232="W1"," ",[1]Nov08!$W$34-[1]Nov08!$W$19))</f>
        <v xml:space="preserve"> </v>
      </c>
      <c r="AA54" s="484"/>
      <c r="AB54" s="484"/>
      <c r="AC54" s="61"/>
      <c r="AD54" s="1" t="str">
        <f t="shared" si="24"/>
        <v xml:space="preserve"> </v>
      </c>
      <c r="AF54" s="3" t="str">
        <f>IF(S54=" "," ",IF([1]Nov08!$C$34=" "," ",[1]Nov08!$C$34))</f>
        <v xml:space="preserve"> </v>
      </c>
      <c r="AG54" s="463"/>
      <c r="AH54" s="4" t="str">
        <f t="shared" si="2"/>
        <v xml:space="preserve"> </v>
      </c>
      <c r="AI54" s="4" t="str">
        <f t="shared" si="3"/>
        <v xml:space="preserve"> </v>
      </c>
      <c r="AJ54" s="4" t="str">
        <f t="shared" si="4"/>
        <v xml:space="preserve"> </v>
      </c>
      <c r="AK54" s="4" t="str">
        <f t="shared" si="5"/>
        <v xml:space="preserve"> </v>
      </c>
      <c r="AL54" s="4" t="str">
        <f t="shared" si="6"/>
        <v xml:space="preserve"> </v>
      </c>
      <c r="AM54" s="4" t="str">
        <f t="shared" si="7"/>
        <v xml:space="preserve"> </v>
      </c>
      <c r="AN54" s="4" t="str">
        <f t="shared" si="8"/>
        <v xml:space="preserve"> </v>
      </c>
      <c r="AO54" s="4" t="str">
        <f t="shared" si="9"/>
        <v xml:space="preserve"> </v>
      </c>
      <c r="AP54" s="4" t="str">
        <f t="shared" si="10"/>
        <v xml:space="preserve"> </v>
      </c>
      <c r="AQ54" s="4" t="str">
        <f t="shared" si="11"/>
        <v xml:space="preserve"> </v>
      </c>
      <c r="AR54" s="4" t="str">
        <f t="shared" si="12"/>
        <v xml:space="preserve"> </v>
      </c>
      <c r="AS54" s="4" t="str">
        <f t="shared" si="13"/>
        <v xml:space="preserve"> </v>
      </c>
      <c r="AT54" s="4" t="str">
        <f t="shared" si="14"/>
        <v xml:space="preserve"> </v>
      </c>
      <c r="AU54" s="4" t="str">
        <f t="shared" si="15"/>
        <v xml:space="preserve"> </v>
      </c>
      <c r="AV54" s="4" t="str">
        <f t="shared" si="16"/>
        <v xml:space="preserve"> </v>
      </c>
      <c r="AW54" s="4" t="str">
        <f t="shared" si="17"/>
        <v xml:space="preserve"> </v>
      </c>
      <c r="AX54" s="4" t="str">
        <f t="shared" si="18"/>
        <v xml:space="preserve"> </v>
      </c>
      <c r="AY54" s="4" t="str">
        <f t="shared" si="19"/>
        <v xml:space="preserve"> </v>
      </c>
      <c r="AZ54" s="4" t="str">
        <f t="shared" si="20"/>
        <v xml:space="preserve"> </v>
      </c>
      <c r="BA54" s="4" t="str">
        <f t="shared" si="21"/>
        <v xml:space="preserve"> </v>
      </c>
    </row>
    <row r="55" spans="1:53" ht="15" customHeight="1" x14ac:dyDescent="0.2">
      <c r="A55" s="2"/>
      <c r="B55" s="697"/>
      <c r="C55" s="57">
        <v>33</v>
      </c>
      <c r="D55" s="1" t="str">
        <f>IF([1]Employee!$D$236=" "," ",IF([1]Employee!$D$236="m"," ",IF([1]Nov08!$M$49=" "," ",IF([1]Nov08!$M$49&gt;(D7-0.01),D7," "))))</f>
        <v xml:space="preserve"> </v>
      </c>
      <c r="E55" s="1" t="str">
        <f>IF(D55=" "," ",IF([1]Nov08!$M$49&gt;=F7,E7,[1]Nov08!$M$49-D7))</f>
        <v xml:space="preserve"> </v>
      </c>
      <c r="F55" s="1" t="str">
        <f>IF(D55=" "," ",IF(E55&lt;E7," ",[1]Nov08!$M$49-F7))</f>
        <v xml:space="preserve"> </v>
      </c>
      <c r="G55" s="1" t="str">
        <f>IF(D55=" "," ",[1]Nov08!$O$49+[1]Nov08!$T$49)</f>
        <v xml:space="preserve"> </v>
      </c>
      <c r="H55" s="454" t="str">
        <f>IF(D55=" "," ",[1]Nov08!$O$49)</f>
        <v xml:space="preserve"> </v>
      </c>
      <c r="I55" s="454"/>
      <c r="J55" s="463"/>
      <c r="K55" s="4" t="str">
        <f>IF([1]Nov08!$G$49="SSP",[1]Nov08!$H$49," ")</f>
        <v xml:space="preserve"> </v>
      </c>
      <c r="L55" s="4" t="str">
        <f>IF([1]Nov08!$G$49="SMP",[1]Nov08!$H$49," ")</f>
        <v xml:space="preserve"> </v>
      </c>
      <c r="M55" s="459" t="str">
        <f>IF([1]Nov08!$G$49="SPP",[1]Nov08!$H$49," ")</f>
        <v xml:space="preserve"> </v>
      </c>
      <c r="N55" s="459"/>
      <c r="O55" s="4" t="str">
        <f>IF([1]Nov08!$G$49="SAP",[1]Nov08!$H$49," ")</f>
        <v xml:space="preserve"> </v>
      </c>
      <c r="P55" s="463"/>
      <c r="Q55" s="1" t="str">
        <f>IF([1]Nov08!$P$49=0," ",[1]Nov08!$P$49)</f>
        <v xml:space="preserve"> </v>
      </c>
      <c r="R55" s="463"/>
      <c r="S55" s="1" t="str">
        <f>IF([1]Nov08!$M$49&gt;0,[1]Nov08!$M$49," ")</f>
        <v xml:space="preserve"> </v>
      </c>
      <c r="T55" s="1" t="str">
        <f>IF(S55=" "," ",IF([1]Employee!$O$232="W1"," ",IF([1]Employee!$O$232="M1"," ",IF([1]Nov08!$V$49&gt;0,[1]Nov08!$V$49," "))))</f>
        <v xml:space="preserve"> </v>
      </c>
      <c r="U55" s="459" t="str">
        <f>IF(T55=" "," ",IF([1]Employee!$O$232="W1",[1]Nov08!$AK$49,[1]Nov08!$AE$49))</f>
        <v xml:space="preserve"> </v>
      </c>
      <c r="V55" s="459"/>
      <c r="W55" s="484"/>
      <c r="X55" s="484"/>
      <c r="Y55" s="1" t="str">
        <f t="shared" si="23"/>
        <v xml:space="preserve"> </v>
      </c>
      <c r="Z55" s="1" t="str">
        <f>IF(Y55=" "," ",IF([1]Employee!$O$232="W1"," ",[1]Nov08!$W$49-[1]Nov08!$W$34))</f>
        <v xml:space="preserve"> </v>
      </c>
      <c r="AA55" s="484"/>
      <c r="AB55" s="484"/>
      <c r="AC55" s="61"/>
      <c r="AD55" s="1" t="str">
        <f t="shared" si="24"/>
        <v xml:space="preserve"> </v>
      </c>
      <c r="AF55" s="3" t="str">
        <f>IF(S55=" "," ",IF([1]Nov08!$C$49=" "," ",[1]Nov08!$C$49))</f>
        <v xml:space="preserve"> </v>
      </c>
      <c r="AG55" s="463"/>
      <c r="AH55" s="4" t="str">
        <f t="shared" si="2"/>
        <v xml:space="preserve"> </v>
      </c>
      <c r="AI55" s="4" t="str">
        <f t="shared" si="3"/>
        <v xml:space="preserve"> </v>
      </c>
      <c r="AJ55" s="4" t="str">
        <f t="shared" si="4"/>
        <v xml:space="preserve"> </v>
      </c>
      <c r="AK55" s="4" t="str">
        <f t="shared" si="5"/>
        <v xml:space="preserve"> </v>
      </c>
      <c r="AL55" s="4" t="str">
        <f t="shared" si="6"/>
        <v xml:space="preserve"> </v>
      </c>
      <c r="AM55" s="4" t="str">
        <f t="shared" si="7"/>
        <v xml:space="preserve"> </v>
      </c>
      <c r="AN55" s="4" t="str">
        <f t="shared" si="8"/>
        <v xml:space="preserve"> </v>
      </c>
      <c r="AO55" s="4" t="str">
        <f t="shared" si="9"/>
        <v xml:space="preserve"> </v>
      </c>
      <c r="AP55" s="4" t="str">
        <f t="shared" si="10"/>
        <v xml:space="preserve"> </v>
      </c>
      <c r="AQ55" s="4" t="str">
        <f t="shared" si="11"/>
        <v xml:space="preserve"> </v>
      </c>
      <c r="AR55" s="4" t="str">
        <f t="shared" si="12"/>
        <v xml:space="preserve"> </v>
      </c>
      <c r="AS55" s="4" t="str">
        <f t="shared" si="13"/>
        <v xml:space="preserve"> </v>
      </c>
      <c r="AT55" s="4" t="str">
        <f t="shared" si="14"/>
        <v xml:space="preserve"> </v>
      </c>
      <c r="AU55" s="4" t="str">
        <f t="shared" si="15"/>
        <v xml:space="preserve"> </v>
      </c>
      <c r="AV55" s="4" t="str">
        <f t="shared" si="16"/>
        <v xml:space="preserve"> </v>
      </c>
      <c r="AW55" s="4" t="str">
        <f t="shared" si="17"/>
        <v xml:space="preserve"> </v>
      </c>
      <c r="AX55" s="4" t="str">
        <f t="shared" si="18"/>
        <v xml:space="preserve"> </v>
      </c>
      <c r="AY55" s="4" t="str">
        <f t="shared" si="19"/>
        <v xml:space="preserve"> </v>
      </c>
      <c r="AZ55" s="4" t="str">
        <f t="shared" si="20"/>
        <v xml:space="preserve"> </v>
      </c>
      <c r="BA55" s="4" t="str">
        <f t="shared" si="21"/>
        <v xml:space="preserve"> </v>
      </c>
    </row>
    <row r="56" spans="1:53" ht="15" customHeight="1" thickBot="1" x14ac:dyDescent="0.25">
      <c r="A56" s="2"/>
      <c r="B56" s="697"/>
      <c r="C56" s="60">
        <v>34</v>
      </c>
      <c r="D56" s="1" t="str">
        <f>IF([1]Employee!$D$236=" "," ",IF([1]Employee!$D$236="m"," ",IF([1]Nov08!$M$64=" "," ",IF([1]Nov08!$M$64&gt;(D7-0.01),D7," "))))</f>
        <v xml:space="preserve"> </v>
      </c>
      <c r="E56" s="1" t="str">
        <f>IF(D56=" "," ",IF([1]Nov08!$M$64&gt;=F7,E7,[1]Nov08!$M$64-D7))</f>
        <v xml:space="preserve"> </v>
      </c>
      <c r="F56" s="1" t="str">
        <f>IF(D56=" "," ",IF(E56&lt;E7," ",[1]Nov08!$M$64-F7))</f>
        <v xml:space="preserve"> </v>
      </c>
      <c r="G56" s="1" t="str">
        <f>IF(D56=" "," ",[1]Nov08!$O$64+[1]Nov08!$T$64)</f>
        <v xml:space="preserve"> </v>
      </c>
      <c r="H56" s="454" t="str">
        <f>IF(D56=" "," ",[1]Nov08!$O$64)</f>
        <v xml:space="preserve"> </v>
      </c>
      <c r="I56" s="454"/>
      <c r="J56" s="463"/>
      <c r="K56" s="4" t="str">
        <f>IF([1]Nov08!$G$64="SSP",[1]Nov08!$H$64," ")</f>
        <v xml:space="preserve"> </v>
      </c>
      <c r="L56" s="4" t="str">
        <f>IF([1]Nov08!$G$64="SMP",[1]Nov08!$H$64," ")</f>
        <v xml:space="preserve"> </v>
      </c>
      <c r="M56" s="459" t="str">
        <f>IF([1]Nov08!$G$64="SPP",[1]Nov08!$H$64," ")</f>
        <v xml:space="preserve"> </v>
      </c>
      <c r="N56" s="459"/>
      <c r="O56" s="4" t="str">
        <f>IF([1]Nov08!$G$64="SAP",[1]Nov08!$H$64," ")</f>
        <v xml:space="preserve"> </v>
      </c>
      <c r="P56" s="463"/>
      <c r="Q56" s="1" t="str">
        <f>IF([1]Nov08!$P$64=0," ",[1]Nov08!$P$64)</f>
        <v xml:space="preserve"> </v>
      </c>
      <c r="R56" s="463"/>
      <c r="S56" s="1" t="str">
        <f>IF([1]Nov08!$M$64&gt;0,[1]Nov08!$M$64," ")</f>
        <v xml:space="preserve"> </v>
      </c>
      <c r="T56" s="1" t="str">
        <f>IF(S56=" "," ",IF([1]Employee!$O$232="W1"," ",IF([1]Employee!$O$232="M1"," ",IF([1]Nov08!$V$64&gt;0,[1]Nov08!$V$64," "))))</f>
        <v xml:space="preserve"> </v>
      </c>
      <c r="U56" s="459" t="str">
        <f>IF(T56=" "," ",IF([1]Employee!$O$232="W1",[1]Nov08!$AK$64,[1]Nov08!$AE$64))</f>
        <v xml:space="preserve"> </v>
      </c>
      <c r="V56" s="459"/>
      <c r="W56" s="484"/>
      <c r="X56" s="484"/>
      <c r="Y56" s="1" t="str">
        <f t="shared" si="23"/>
        <v xml:space="preserve"> </v>
      </c>
      <c r="Z56" s="1" t="str">
        <f>IF(Y56=" "," ",IF([1]Employee!$O$232="W1"," ",[1]Nov08!$W$64-[1]Nov08!$W$49))</f>
        <v xml:space="preserve"> </v>
      </c>
      <c r="AA56" s="484"/>
      <c r="AB56" s="484"/>
      <c r="AC56" s="61"/>
      <c r="AD56" s="1" t="str">
        <f t="shared" si="24"/>
        <v xml:space="preserve"> </v>
      </c>
      <c r="AE56" s="4"/>
      <c r="AF56" s="3" t="str">
        <f>IF(S56=" "," ",IF([1]Nov08!$C$64=" "," ",[1]Nov08!$C$64))</f>
        <v xml:space="preserve"> </v>
      </c>
      <c r="AG56" s="463"/>
      <c r="AH56" s="4" t="str">
        <f t="shared" si="2"/>
        <v xml:space="preserve"> </v>
      </c>
      <c r="AI56" s="4" t="str">
        <f t="shared" si="3"/>
        <v xml:space="preserve"> </v>
      </c>
      <c r="AJ56" s="4" t="str">
        <f t="shared" si="4"/>
        <v xml:space="preserve"> </v>
      </c>
      <c r="AK56" s="4" t="str">
        <f t="shared" si="5"/>
        <v xml:space="preserve"> </v>
      </c>
      <c r="AL56" s="4" t="str">
        <f t="shared" si="6"/>
        <v xml:space="preserve"> </v>
      </c>
      <c r="AM56" s="4" t="str">
        <f t="shared" si="7"/>
        <v xml:space="preserve"> </v>
      </c>
      <c r="AN56" s="4" t="str">
        <f t="shared" si="8"/>
        <v xml:space="preserve"> </v>
      </c>
      <c r="AO56" s="4" t="str">
        <f t="shared" si="9"/>
        <v xml:space="preserve"> </v>
      </c>
      <c r="AP56" s="4" t="str">
        <f t="shared" si="10"/>
        <v xml:space="preserve"> </v>
      </c>
      <c r="AQ56" s="4" t="str">
        <f t="shared" si="11"/>
        <v xml:space="preserve"> </v>
      </c>
      <c r="AR56" s="4" t="str">
        <f t="shared" si="12"/>
        <v xml:space="preserve"> </v>
      </c>
      <c r="AS56" s="4" t="str">
        <f t="shared" si="13"/>
        <v xml:space="preserve"> </v>
      </c>
      <c r="AT56" s="4" t="str">
        <f t="shared" si="14"/>
        <v xml:space="preserve"> </v>
      </c>
      <c r="AU56" s="4" t="str">
        <f t="shared" si="15"/>
        <v xml:space="preserve"> </v>
      </c>
      <c r="AV56" s="4" t="str">
        <f t="shared" si="16"/>
        <v xml:space="preserve"> </v>
      </c>
      <c r="AW56" s="4" t="str">
        <f t="shared" si="17"/>
        <v xml:space="preserve"> </v>
      </c>
      <c r="AX56" s="4" t="str">
        <f t="shared" si="18"/>
        <v xml:space="preserve"> </v>
      </c>
      <c r="AY56" s="4" t="str">
        <f t="shared" si="19"/>
        <v xml:space="preserve"> </v>
      </c>
      <c r="AZ56" s="4" t="str">
        <f t="shared" si="20"/>
        <v xml:space="preserve"> </v>
      </c>
      <c r="BA56" s="4" t="str">
        <f t="shared" si="21"/>
        <v xml:space="preserve"> </v>
      </c>
    </row>
    <row r="57" spans="1:53" ht="15" customHeight="1" thickBot="1" x14ac:dyDescent="0.25">
      <c r="A57" s="2"/>
      <c r="B57" s="455">
        <v>8</v>
      </c>
      <c r="C57" s="456"/>
      <c r="D57" s="62" t="str">
        <f>IF([1]Employee!$D$236=" "," ",IF([1]Employee!$D$236="w"," ",IF([1]Nov08!$M$79=" "," ",IF([1]Nov08!$M$79&gt;(D8-0.01),D8," "))))</f>
        <v xml:space="preserve"> </v>
      </c>
      <c r="E57" s="62" t="str">
        <f>IF(D57=" "," ",IF([1]Nov08!$M$79&gt;=F8,E8,[1]Nov08!$M$79-D8))</f>
        <v xml:space="preserve"> </v>
      </c>
      <c r="F57" s="62" t="str">
        <f>IF(D57=" "," ",IF(E57&lt;E8," ",[1]Nov08!$M$79-F8))</f>
        <v xml:space="preserve"> </v>
      </c>
      <c r="G57" s="62" t="str">
        <f>IF(D57=" "," ",[1]Nov08!$O$79+[1]Nov08!$T$79)</f>
        <v xml:space="preserve"> </v>
      </c>
      <c r="H57" s="453" t="str">
        <f>IF(D57=" "," ",[1]Nov08!$O$79)</f>
        <v xml:space="preserve"> </v>
      </c>
      <c r="I57" s="453"/>
      <c r="J57" s="463"/>
      <c r="K57" s="62" t="str">
        <f>IF([1]Nov08!$G$79="SSP",[1]Nov08!$H$79," ")</f>
        <v xml:space="preserve"> </v>
      </c>
      <c r="L57" s="62" t="str">
        <f>IF([1]Nov08!$G$79="SMP",[1]Nov08!$H$79," ")</f>
        <v xml:space="preserve"> </v>
      </c>
      <c r="M57" s="453" t="str">
        <f>IF([1]Nov08!$G$79="SPP",[1]Nov08!$H$79," ")</f>
        <v xml:space="preserve"> </v>
      </c>
      <c r="N57" s="453"/>
      <c r="O57" s="62" t="str">
        <f>IF([1]Nov08!$G$79="SAP",[1]Nov08!$H$79," ")</f>
        <v xml:space="preserve"> </v>
      </c>
      <c r="P57" s="463"/>
      <c r="Q57" s="62" t="str">
        <f>IF([1]Nov08!$P$79=0," ",[1]Nov08!$P$79)</f>
        <v xml:space="preserve"> </v>
      </c>
      <c r="R57" s="463"/>
      <c r="S57" s="62" t="str">
        <f>IF([1]Nov08!$M$79&gt;0,[1]Nov08!$M$79," ")</f>
        <v xml:space="preserve"> </v>
      </c>
      <c r="T57" s="62" t="str">
        <f>IF(S57=" "," ",IF([1]Employee!$O$232="W1"," ",IF([1]Employee!$O$232="M1"," ",IF([1]Nov08!$V$79&gt;0,[1]Nov08!$V$79," "))))</f>
        <v xml:space="preserve"> </v>
      </c>
      <c r="U57" s="453" t="str">
        <f>IF(T57=" "," ",IF([1]Employee!$O$232="M1",[1]Nov08!$AK$79,[1]Nov08!$AE$79))</f>
        <v xml:space="preserve"> </v>
      </c>
      <c r="V57" s="453"/>
      <c r="W57" s="486"/>
      <c r="X57" s="486"/>
      <c r="Y57" s="62" t="str">
        <f t="shared" si="23"/>
        <v xml:space="preserve"> </v>
      </c>
      <c r="Z57" s="62" t="str">
        <f>IF(Y57=" "," ",IF([1]Employee!$O$232="M1"," ",[1]Nov08!$W$79-[1]Oct08!$W$79))</f>
        <v xml:space="preserve"> </v>
      </c>
      <c r="AA57" s="486"/>
      <c r="AB57" s="486"/>
      <c r="AC57" s="64"/>
      <c r="AD57" s="62" t="str">
        <f t="shared" si="24"/>
        <v xml:space="preserve"> </v>
      </c>
      <c r="AE57" s="62"/>
      <c r="AF57" s="65" t="str">
        <f>IF(S57=" "," ",IF([1]Nov08!$C$79=" "," ",[1]Nov08!$C$79))</f>
        <v xml:space="preserve"> </v>
      </c>
      <c r="AG57" s="463"/>
      <c r="AH57" s="4" t="str">
        <f t="shared" si="2"/>
        <v xml:space="preserve"> </v>
      </c>
      <c r="AI57" s="4" t="str">
        <f t="shared" si="3"/>
        <v xml:space="preserve"> </v>
      </c>
      <c r="AJ57" s="4" t="str">
        <f t="shared" si="4"/>
        <v xml:space="preserve"> </v>
      </c>
      <c r="AK57" s="4" t="str">
        <f t="shared" si="5"/>
        <v xml:space="preserve"> </v>
      </c>
      <c r="AL57" s="4" t="str">
        <f t="shared" si="6"/>
        <v xml:space="preserve"> </v>
      </c>
      <c r="AM57" s="4" t="str">
        <f t="shared" si="7"/>
        <v xml:space="preserve"> </v>
      </c>
      <c r="AN57" s="4" t="str">
        <f t="shared" si="8"/>
        <v xml:space="preserve"> </v>
      </c>
      <c r="AO57" s="4" t="str">
        <f t="shared" si="9"/>
        <v xml:space="preserve"> </v>
      </c>
      <c r="AP57" s="4" t="str">
        <f t="shared" si="10"/>
        <v xml:space="preserve"> </v>
      </c>
      <c r="AQ57" s="4" t="str">
        <f t="shared" si="11"/>
        <v xml:space="preserve"> </v>
      </c>
      <c r="AR57" s="4" t="str">
        <f t="shared" si="12"/>
        <v xml:space="preserve"> </v>
      </c>
      <c r="AS57" s="4" t="str">
        <f t="shared" si="13"/>
        <v xml:space="preserve"> </v>
      </c>
      <c r="AT57" s="4" t="str">
        <f t="shared" si="14"/>
        <v xml:space="preserve"> </v>
      </c>
      <c r="AU57" s="4" t="str">
        <f t="shared" si="15"/>
        <v xml:space="preserve"> </v>
      </c>
      <c r="AV57" s="4" t="str">
        <f t="shared" si="16"/>
        <v xml:space="preserve"> </v>
      </c>
      <c r="AW57" s="4" t="str">
        <f t="shared" si="17"/>
        <v xml:space="preserve"> </v>
      </c>
      <c r="AX57" s="4" t="str">
        <f t="shared" si="18"/>
        <v xml:space="preserve"> </v>
      </c>
      <c r="AY57" s="4" t="str">
        <f t="shared" si="19"/>
        <v xml:space="preserve"> </v>
      </c>
      <c r="AZ57" s="4" t="str">
        <f t="shared" si="20"/>
        <v xml:space="preserve"> </v>
      </c>
      <c r="BA57" s="4" t="str">
        <f t="shared" si="21"/>
        <v xml:space="preserve"> </v>
      </c>
    </row>
    <row r="58" spans="1:53" ht="15" customHeight="1" x14ac:dyDescent="0.2">
      <c r="A58" s="2"/>
      <c r="B58" s="698"/>
      <c r="C58" s="66">
        <v>35</v>
      </c>
      <c r="D58" s="1" t="str">
        <f>IF([1]Employee!$D$236=" "," ",IF([1]Employee!$D$236="m"," ",IF([1]Dec08!$M$19=" "," ",IF([1]Dec08!$M$19&gt;(D7-0.01),D7," "))))</f>
        <v xml:space="preserve"> </v>
      </c>
      <c r="E58" s="1" t="str">
        <f>IF(D58=" "," ",IF([1]Dec08!$M$19&gt;=F7,E7,[1]Dec08!$M$19-D7))</f>
        <v xml:space="preserve"> </v>
      </c>
      <c r="F58" s="1" t="str">
        <f>IF(D58=" "," ",IF(E58&lt;E7," ",[1]Dec08!$M$19-F7))</f>
        <v xml:space="preserve"> </v>
      </c>
      <c r="G58" s="1" t="str">
        <f>IF(D58=" "," ",[1]Dec08!$O$19+[1]Dec08!$T$19)</f>
        <v xml:space="preserve"> </v>
      </c>
      <c r="H58" s="459" t="str">
        <f>IF(D58=" "," ",[1]Dec08!$O$19)</f>
        <v xml:space="preserve"> </v>
      </c>
      <c r="I58" s="459"/>
      <c r="J58" s="463"/>
      <c r="K58" s="1" t="str">
        <f>IF([1]Dec08!$G$19="SSP",[1]Dec08!$H$19," ")</f>
        <v xml:space="preserve"> </v>
      </c>
      <c r="L58" s="1" t="str">
        <f>IF([1]Dec08!$G$19="SMP",[1]Dec08!$H$19," ")</f>
        <v xml:space="preserve"> </v>
      </c>
      <c r="M58" s="710" t="str">
        <f>IF([1]Dec08!$G$19="SPP",[1]Dec08!$H$19," ")</f>
        <v xml:space="preserve"> </v>
      </c>
      <c r="N58" s="710"/>
      <c r="O58" s="1" t="str">
        <f>IF([1]Dec08!$G$19="SAP",[1]Dec08!$H$19," ")</f>
        <v xml:space="preserve"> </v>
      </c>
      <c r="P58" s="463"/>
      <c r="Q58" s="1" t="str">
        <f>IF([1]Dec08!$P$19=0," ",[1]Dec08!$P$19)</f>
        <v xml:space="preserve"> </v>
      </c>
      <c r="R58" s="463"/>
      <c r="S58" s="1" t="str">
        <f>IF([1]Dec08!$M$19&gt;0,[1]Dec08!$M$19," ")</f>
        <v xml:space="preserve"> </v>
      </c>
      <c r="T58" s="1" t="str">
        <f>IF(S58=" "," ",IF([1]Employee!$O$232="W1"," ",IF([1]Employee!$O$232="M1"," ",IF([1]Dec08!$V$19&gt;0,[1]Dec08!$V$19," "))))</f>
        <v xml:space="preserve"> </v>
      </c>
      <c r="U58" s="459" t="str">
        <f>IF(T58=" "," ",IF([1]Employee!$O$232="W1",[1]Dec08!$AK$19,[1]Dec08!$AE$19))</f>
        <v xml:space="preserve"> </v>
      </c>
      <c r="V58" s="459"/>
      <c r="W58" s="59"/>
      <c r="X58" s="59"/>
      <c r="Y58" s="1" t="str">
        <f t="shared" si="23"/>
        <v xml:space="preserve"> </v>
      </c>
      <c r="Z58" s="1" t="str">
        <f>IF(Y58=" "," ",IF([1]Employee!$O$232="W1"," ",[1]Dec08!$W$19-[1]Nov08!$W$64))</f>
        <v xml:space="preserve"> </v>
      </c>
      <c r="AA58" s="59"/>
      <c r="AB58" s="59"/>
      <c r="AC58" s="61"/>
      <c r="AD58" s="1" t="str">
        <f>Z58</f>
        <v xml:space="preserve"> </v>
      </c>
      <c r="AF58" s="3" t="str">
        <f>IF(S58=" "," ",IF([1]Dec08!$C$19=" "," ",[1]Dec08!$C$19))</f>
        <v xml:space="preserve"> </v>
      </c>
      <c r="AG58" s="463"/>
      <c r="AH58" s="4" t="str">
        <f t="shared" si="2"/>
        <v xml:space="preserve"> </v>
      </c>
      <c r="AI58" s="4" t="str">
        <f t="shared" si="3"/>
        <v xml:space="preserve"> </v>
      </c>
      <c r="AJ58" s="4" t="str">
        <f t="shared" si="4"/>
        <v xml:space="preserve"> </v>
      </c>
      <c r="AK58" s="4" t="str">
        <f t="shared" si="5"/>
        <v xml:space="preserve"> </v>
      </c>
      <c r="AL58" s="4" t="str">
        <f t="shared" si="6"/>
        <v xml:space="preserve"> </v>
      </c>
      <c r="AM58" s="4" t="str">
        <f t="shared" si="7"/>
        <v xml:space="preserve"> </v>
      </c>
      <c r="AN58" s="4" t="str">
        <f t="shared" si="8"/>
        <v xml:space="preserve"> </v>
      </c>
      <c r="AO58" s="4" t="str">
        <f t="shared" si="9"/>
        <v xml:space="preserve"> </v>
      </c>
      <c r="AP58" s="4" t="str">
        <f t="shared" si="10"/>
        <v xml:space="preserve"> </v>
      </c>
      <c r="AQ58" s="4" t="str">
        <f t="shared" si="11"/>
        <v xml:space="preserve"> </v>
      </c>
      <c r="AR58" s="4" t="str">
        <f t="shared" si="12"/>
        <v xml:space="preserve"> </v>
      </c>
      <c r="AS58" s="4" t="str">
        <f t="shared" si="13"/>
        <v xml:space="preserve"> </v>
      </c>
      <c r="AT58" s="4" t="str">
        <f t="shared" si="14"/>
        <v xml:space="preserve"> </v>
      </c>
      <c r="AU58" s="4" t="str">
        <f t="shared" si="15"/>
        <v xml:space="preserve"> </v>
      </c>
      <c r="AV58" s="4" t="str">
        <f t="shared" si="16"/>
        <v xml:space="preserve"> </v>
      </c>
      <c r="AW58" s="4" t="str">
        <f t="shared" si="17"/>
        <v xml:space="preserve"> </v>
      </c>
      <c r="AX58" s="4" t="str">
        <f t="shared" si="18"/>
        <v xml:space="preserve"> </v>
      </c>
      <c r="AY58" s="4" t="str">
        <f t="shared" si="19"/>
        <v xml:space="preserve"> </v>
      </c>
      <c r="AZ58" s="4" t="str">
        <f t="shared" si="20"/>
        <v xml:space="preserve"> </v>
      </c>
      <c r="BA58" s="4" t="str">
        <f t="shared" si="21"/>
        <v xml:space="preserve"> </v>
      </c>
    </row>
    <row r="59" spans="1:53" ht="15" customHeight="1" x14ac:dyDescent="0.2">
      <c r="A59" s="2"/>
      <c r="B59" s="699"/>
      <c r="C59" s="57">
        <v>36</v>
      </c>
      <c r="D59" s="1" t="str">
        <f>IF([1]Employee!$D$236=" "," ",IF([1]Employee!$D$236="m"," ",IF([1]Dec08!$M$34=" "," ",IF([1]Dec08!$M$34&gt;(D7-0.01),D7," "))))</f>
        <v xml:space="preserve"> </v>
      </c>
      <c r="E59" s="1" t="str">
        <f>IF(D59=" "," ",IF([1]Dec08!$M$34&gt;=F7,E7,[1]Dec08!$M$34-D7))</f>
        <v xml:space="preserve"> </v>
      </c>
      <c r="F59" s="1" t="str">
        <f>IF(D59=" "," ",IF(E59&lt;E7," ",[1]Dec08!$M$34-F7))</f>
        <v xml:space="preserve"> </v>
      </c>
      <c r="G59" s="1" t="str">
        <f>IF(D59=" "," ",[1]Dec08!$O$34+[1]Dec08!$T$34)</f>
        <v xml:space="preserve"> </v>
      </c>
      <c r="H59" s="454" t="str">
        <f>IF(D59=" "," ",[1]Dec08!$O$34)</f>
        <v xml:space="preserve"> </v>
      </c>
      <c r="I59" s="454"/>
      <c r="J59" s="463"/>
      <c r="K59" s="4" t="str">
        <f>IF([1]Dec08!$G$34="SSP",[1]Dec08!$H$34," ")</f>
        <v xml:space="preserve"> </v>
      </c>
      <c r="L59" s="4" t="str">
        <f>IF([1]Dec08!$G$34="SMP",[1]Dec08!$H$34," ")</f>
        <v xml:space="preserve"> </v>
      </c>
      <c r="M59" s="459" t="str">
        <f>IF([1]Dec08!$G$34="SPP",[1]Dec08!$H$34," ")</f>
        <v xml:space="preserve"> </v>
      </c>
      <c r="N59" s="459"/>
      <c r="O59" s="4" t="str">
        <f>IF([1]Dec08!$G$34="SAP",[1]Dec08!$H$34," ")</f>
        <v xml:space="preserve"> </v>
      </c>
      <c r="P59" s="463"/>
      <c r="Q59" s="1" t="str">
        <f>IF([1]Dec08!$P$34=0," ",[1]Dec08!$P$34)</f>
        <v xml:space="preserve"> </v>
      </c>
      <c r="R59" s="463"/>
      <c r="S59" s="1" t="str">
        <f>IF([1]Dec08!$M$34&gt;0,[1]Dec08!$M$34," ")</f>
        <v xml:space="preserve"> </v>
      </c>
      <c r="T59" s="1" t="str">
        <f>IF(S59=" "," ",IF([1]Employee!$O$232="W1"," ",IF([1]Employee!$O$232="M1"," ",IF([1]Dec08!$V$34&gt;0,[1]Dec08!$V$34," "))))</f>
        <v xml:space="preserve"> </v>
      </c>
      <c r="U59" s="459" t="str">
        <f>IF(T59=" "," ",IF([1]Employee!$O$232="W1",[1]Dec08!$AK$34,[1]Dec08!$AE$34))</f>
        <v xml:space="preserve"> </v>
      </c>
      <c r="V59" s="459"/>
      <c r="W59" s="484"/>
      <c r="X59" s="484"/>
      <c r="Y59" s="1" t="str">
        <f t="shared" si="23"/>
        <v xml:space="preserve"> </v>
      </c>
      <c r="Z59" s="1" t="str">
        <f>IF(Y59=" "," ",IF([1]Employee!$O$232="W1"," ",[1]Dec08!$W$34-[1]Dec08!$W$19))</f>
        <v xml:space="preserve"> </v>
      </c>
      <c r="AA59" s="484"/>
      <c r="AB59" s="484"/>
      <c r="AC59" s="61"/>
      <c r="AD59" s="1" t="str">
        <f t="shared" si="24"/>
        <v xml:space="preserve"> </v>
      </c>
      <c r="AF59" s="3" t="str">
        <f>IF(S59=" "," ",IF([1]Dec08!$C$34=" "," ",[1]Dec08!$C$34))</f>
        <v xml:space="preserve"> </v>
      </c>
      <c r="AG59" s="463"/>
      <c r="AH59" s="4" t="str">
        <f t="shared" si="2"/>
        <v xml:space="preserve"> </v>
      </c>
      <c r="AI59" s="4" t="str">
        <f t="shared" si="3"/>
        <v xml:space="preserve"> </v>
      </c>
      <c r="AJ59" s="4" t="str">
        <f t="shared" si="4"/>
        <v xml:space="preserve"> </v>
      </c>
      <c r="AK59" s="4" t="str">
        <f t="shared" si="5"/>
        <v xml:space="preserve"> </v>
      </c>
      <c r="AL59" s="4" t="str">
        <f t="shared" si="6"/>
        <v xml:space="preserve"> </v>
      </c>
      <c r="AM59" s="4" t="str">
        <f t="shared" si="7"/>
        <v xml:space="preserve"> </v>
      </c>
      <c r="AN59" s="4" t="str">
        <f t="shared" si="8"/>
        <v xml:space="preserve"> </v>
      </c>
      <c r="AO59" s="4" t="str">
        <f t="shared" si="9"/>
        <v xml:space="preserve"> </v>
      </c>
      <c r="AP59" s="4" t="str">
        <f t="shared" si="10"/>
        <v xml:space="preserve"> </v>
      </c>
      <c r="AQ59" s="4" t="str">
        <f t="shared" si="11"/>
        <v xml:space="preserve"> </v>
      </c>
      <c r="AR59" s="4" t="str">
        <f t="shared" si="12"/>
        <v xml:space="preserve"> </v>
      </c>
      <c r="AS59" s="4" t="str">
        <f t="shared" si="13"/>
        <v xml:space="preserve"> </v>
      </c>
      <c r="AT59" s="4" t="str">
        <f t="shared" si="14"/>
        <v xml:space="preserve"> </v>
      </c>
      <c r="AU59" s="4" t="str">
        <f t="shared" si="15"/>
        <v xml:space="preserve"> </v>
      </c>
      <c r="AV59" s="4" t="str">
        <f t="shared" si="16"/>
        <v xml:space="preserve"> </v>
      </c>
      <c r="AW59" s="4" t="str">
        <f t="shared" si="17"/>
        <v xml:space="preserve"> </v>
      </c>
      <c r="AX59" s="4" t="str">
        <f t="shared" si="18"/>
        <v xml:space="preserve"> </v>
      </c>
      <c r="AY59" s="4" t="str">
        <f t="shared" si="19"/>
        <v xml:space="preserve"> </v>
      </c>
      <c r="AZ59" s="4" t="str">
        <f t="shared" si="20"/>
        <v xml:space="preserve"> </v>
      </c>
      <c r="BA59" s="4" t="str">
        <f t="shared" si="21"/>
        <v xml:space="preserve"> </v>
      </c>
    </row>
    <row r="60" spans="1:53" ht="15" customHeight="1" x14ac:dyDescent="0.2">
      <c r="A60" s="2"/>
      <c r="B60" s="699"/>
      <c r="C60" s="57">
        <v>37</v>
      </c>
      <c r="D60" s="1" t="str">
        <f>IF([1]Employee!$D$236=" "," ",IF([1]Employee!$D$236="m"," ",IF([1]Dec08!$M$49=" "," ",IF([1]Dec08!$M$49&gt;(D7-0.01),D7," "))))</f>
        <v xml:space="preserve"> </v>
      </c>
      <c r="E60" s="1" t="str">
        <f>IF(D60=" "," ",IF([1]Dec08!$M$49&gt;=F7,E7,[1]Dec08!$M$49-D7))</f>
        <v xml:space="preserve"> </v>
      </c>
      <c r="F60" s="1" t="str">
        <f>IF(D60=" "," ",IF(E60&lt;E7," ",[1]Dec08!$M$49-F7))</f>
        <v xml:space="preserve"> </v>
      </c>
      <c r="G60" s="1" t="str">
        <f>IF(D60=" "," ",[1]Dec08!$O$49+[1]Dec08!$T$49)</f>
        <v xml:space="preserve"> </v>
      </c>
      <c r="H60" s="454" t="str">
        <f>IF(D60=" "," ",[1]Dec08!$O$49)</f>
        <v xml:space="preserve"> </v>
      </c>
      <c r="I60" s="454"/>
      <c r="J60" s="463"/>
      <c r="K60" s="4" t="str">
        <f>IF([1]Dec08!$G$49="SSP",[1]Dec08!$H$49," ")</f>
        <v xml:space="preserve"> </v>
      </c>
      <c r="L60" s="4" t="str">
        <f>IF([1]Dec08!$G$49="SMP",[1]Dec08!$H$49," ")</f>
        <v xml:space="preserve"> </v>
      </c>
      <c r="M60" s="459" t="str">
        <f>IF([1]Dec08!$G$49="SPP",[1]Dec08!$H$49," ")</f>
        <v xml:space="preserve"> </v>
      </c>
      <c r="N60" s="459"/>
      <c r="O60" s="4" t="str">
        <f>IF([1]Dec08!$G$49="SAP",[1]Dec08!$H$49," ")</f>
        <v xml:space="preserve"> </v>
      </c>
      <c r="P60" s="463"/>
      <c r="Q60" s="1" t="str">
        <f>IF([1]Dec08!$P$49=0," ",[1]Dec08!$P$49)</f>
        <v xml:space="preserve"> </v>
      </c>
      <c r="R60" s="463"/>
      <c r="S60" s="1" t="str">
        <f>IF([1]Dec08!$M$49&gt;0,[1]Dec08!$M$49," ")</f>
        <v xml:space="preserve"> </v>
      </c>
      <c r="T60" s="1" t="str">
        <f>IF(S60=" "," ",IF([1]Employee!$O$232="W1"," ",IF([1]Employee!$O$232="M1"," ",IF([1]Dec08!$V$49&gt;0,[1]Dec08!$V$49," "))))</f>
        <v xml:space="preserve"> </v>
      </c>
      <c r="U60" s="459" t="str">
        <f>IF(T60=" "," ",IF([1]Employee!$O$232="W1",[1]Dec08!$AK$49,[1]Dec08!$AE$49))</f>
        <v xml:space="preserve"> </v>
      </c>
      <c r="V60" s="459"/>
      <c r="W60" s="484"/>
      <c r="X60" s="484"/>
      <c r="Y60" s="1" t="str">
        <f t="shared" si="23"/>
        <v xml:space="preserve"> </v>
      </c>
      <c r="Z60" s="1" t="str">
        <f>IF(Y60=" "," ",IF([1]Employee!$O$232="W1"," ",[1]Dec08!$W$49-[1]Dec08!$W$34))</f>
        <v xml:space="preserve"> </v>
      </c>
      <c r="AA60" s="484"/>
      <c r="AB60" s="484"/>
      <c r="AC60" s="61"/>
      <c r="AD60" s="1" t="str">
        <f t="shared" si="24"/>
        <v xml:space="preserve"> </v>
      </c>
      <c r="AF60" s="3" t="str">
        <f>IF(S60=" "," ",IF([1]Dec08!$C$49=" "," ",[1]Dec08!$C$49))</f>
        <v xml:space="preserve"> </v>
      </c>
      <c r="AG60" s="463"/>
      <c r="AH60" s="4" t="str">
        <f t="shared" si="2"/>
        <v xml:space="preserve"> </v>
      </c>
      <c r="AI60" s="4" t="str">
        <f t="shared" si="3"/>
        <v xml:space="preserve"> </v>
      </c>
      <c r="AJ60" s="4" t="str">
        <f t="shared" si="4"/>
        <v xml:space="preserve"> </v>
      </c>
      <c r="AK60" s="4" t="str">
        <f t="shared" si="5"/>
        <v xml:space="preserve"> </v>
      </c>
      <c r="AL60" s="4" t="str">
        <f t="shared" si="6"/>
        <v xml:space="preserve"> </v>
      </c>
      <c r="AM60" s="4" t="str">
        <f t="shared" si="7"/>
        <v xml:space="preserve"> </v>
      </c>
      <c r="AN60" s="4" t="str">
        <f t="shared" si="8"/>
        <v xml:space="preserve"> </v>
      </c>
      <c r="AO60" s="4" t="str">
        <f t="shared" si="9"/>
        <v xml:space="preserve"> </v>
      </c>
      <c r="AP60" s="4" t="str">
        <f t="shared" si="10"/>
        <v xml:space="preserve"> </v>
      </c>
      <c r="AQ60" s="4" t="str">
        <f t="shared" si="11"/>
        <v xml:space="preserve"> </v>
      </c>
      <c r="AR60" s="4" t="str">
        <f t="shared" si="12"/>
        <v xml:space="preserve"> </v>
      </c>
      <c r="AS60" s="4" t="str">
        <f t="shared" si="13"/>
        <v xml:space="preserve"> </v>
      </c>
      <c r="AT60" s="4" t="str">
        <f t="shared" si="14"/>
        <v xml:space="preserve"> </v>
      </c>
      <c r="AU60" s="4" t="str">
        <f t="shared" si="15"/>
        <v xml:space="preserve"> </v>
      </c>
      <c r="AV60" s="4" t="str">
        <f t="shared" si="16"/>
        <v xml:space="preserve"> </v>
      </c>
      <c r="AW60" s="4" t="str">
        <f t="shared" si="17"/>
        <v xml:space="preserve"> </v>
      </c>
      <c r="AX60" s="4" t="str">
        <f t="shared" si="18"/>
        <v xml:space="preserve"> </v>
      </c>
      <c r="AY60" s="4" t="str">
        <f t="shared" si="19"/>
        <v xml:space="preserve"> </v>
      </c>
      <c r="AZ60" s="4" t="str">
        <f t="shared" si="20"/>
        <v xml:space="preserve"> </v>
      </c>
      <c r="BA60" s="4" t="str">
        <f t="shared" si="21"/>
        <v xml:space="preserve"> </v>
      </c>
    </row>
    <row r="61" spans="1:53" ht="15" customHeight="1" x14ac:dyDescent="0.2">
      <c r="A61" s="2"/>
      <c r="B61" s="699"/>
      <c r="C61" s="57">
        <v>38</v>
      </c>
      <c r="D61" s="1" t="str">
        <f>IF([1]Employee!$D$236=" "," ",IF([1]Employee!$D$236="m"," ",IF([1]Dec08!$M$64=" "," ",IF([1]Dec08!$M$64&gt;(D7-0.01),D7," "))))</f>
        <v xml:space="preserve"> </v>
      </c>
      <c r="E61" s="1" t="str">
        <f>IF(D61=" "," ",IF([1]Dec08!$M$64&gt;=F7,E7,[1]Dec08!$M$64-D7))</f>
        <v xml:space="preserve"> </v>
      </c>
      <c r="F61" s="1" t="str">
        <f>IF(D61=" "," ",IF(E61&lt;E7," ",[1]Dec08!$M$64-F7))</f>
        <v xml:space="preserve"> </v>
      </c>
      <c r="G61" s="1" t="str">
        <f>IF(D61=" "," ",[1]Dec08!$O$64+[1]Dec08!$T$64)</f>
        <v xml:space="preserve"> </v>
      </c>
      <c r="H61" s="454" t="str">
        <f>IF(D61=" "," ",[1]Dec08!$O$64)</f>
        <v xml:space="preserve"> </v>
      </c>
      <c r="I61" s="454"/>
      <c r="J61" s="463"/>
      <c r="K61" s="4" t="str">
        <f>IF([1]Dec08!$G$64="SSP",[1]Dec08!$H$64," ")</f>
        <v xml:space="preserve"> </v>
      </c>
      <c r="L61" s="4" t="str">
        <f>IF([1]Dec08!$G$64="SMP",[1]Dec08!$H$64," ")</f>
        <v xml:space="preserve"> </v>
      </c>
      <c r="M61" s="459" t="str">
        <f>IF([1]Dec08!$G$64="SPP",[1]Dec08!$H$64," ")</f>
        <v xml:space="preserve"> </v>
      </c>
      <c r="N61" s="459"/>
      <c r="O61" s="4" t="str">
        <f>IF([1]Dec08!$G$64="SAP",[1]Dec08!$H$64," ")</f>
        <v xml:space="preserve"> </v>
      </c>
      <c r="P61" s="463"/>
      <c r="Q61" s="1" t="str">
        <f>IF([1]Dec08!$P$64=0," ",[1]Dec08!$P$64)</f>
        <v xml:space="preserve"> </v>
      </c>
      <c r="R61" s="463"/>
      <c r="S61" s="1" t="str">
        <f>IF([1]Dec08!$M$64&gt;0,[1]Dec08!$M$64," ")</f>
        <v xml:space="preserve"> </v>
      </c>
      <c r="T61" s="1" t="str">
        <f>IF(S61=" "," ",IF([1]Employee!$O$232="W1"," ",IF([1]Employee!$O$232="M1"," ",IF([1]Dec08!$V$64&gt;0,[1]Dec08!$V$64," "))))</f>
        <v xml:space="preserve"> </v>
      </c>
      <c r="U61" s="459" t="str">
        <f>IF(T61=" "," ",IF([1]Employee!$O$232="W1",[1]Dec08!$AK$64,[1]Dec08!$AE$64))</f>
        <v xml:space="preserve"> </v>
      </c>
      <c r="V61" s="459"/>
      <c r="W61" s="484"/>
      <c r="X61" s="484"/>
      <c r="Y61" s="1" t="str">
        <f t="shared" si="23"/>
        <v xml:space="preserve"> </v>
      </c>
      <c r="Z61" s="1" t="str">
        <f>IF(Y61=" "," ",IF([1]Employee!$O$232="W1"," ",[1]Dec08!$W$64-[1]Dec08!$W$49))</f>
        <v xml:space="preserve"> </v>
      </c>
      <c r="AA61" s="484"/>
      <c r="AB61" s="484"/>
      <c r="AC61" s="61"/>
      <c r="AD61" s="1" t="str">
        <f t="shared" si="24"/>
        <v xml:space="preserve"> </v>
      </c>
      <c r="AF61" s="3" t="str">
        <f>IF(S61=" "," ",IF([1]Dec08!$C$64=" "," ",[1]Dec08!$C$64))</f>
        <v xml:space="preserve"> </v>
      </c>
      <c r="AG61" s="463"/>
      <c r="AH61" s="4" t="str">
        <f t="shared" si="2"/>
        <v xml:space="preserve"> </v>
      </c>
      <c r="AI61" s="4" t="str">
        <f t="shared" si="3"/>
        <v xml:space="preserve"> </v>
      </c>
      <c r="AJ61" s="4" t="str">
        <f t="shared" si="4"/>
        <v xml:space="preserve"> </v>
      </c>
      <c r="AK61" s="4" t="str">
        <f t="shared" si="5"/>
        <v xml:space="preserve"> </v>
      </c>
      <c r="AL61" s="4" t="str">
        <f t="shared" si="6"/>
        <v xml:space="preserve"> </v>
      </c>
      <c r="AM61" s="4" t="str">
        <f t="shared" si="7"/>
        <v xml:space="preserve"> </v>
      </c>
      <c r="AN61" s="4" t="str">
        <f t="shared" si="8"/>
        <v xml:space="preserve"> </v>
      </c>
      <c r="AO61" s="4" t="str">
        <f t="shared" si="9"/>
        <v xml:space="preserve"> </v>
      </c>
      <c r="AP61" s="4" t="str">
        <f t="shared" si="10"/>
        <v xml:space="preserve"> </v>
      </c>
      <c r="AQ61" s="4" t="str">
        <f t="shared" si="11"/>
        <v xml:space="preserve"> </v>
      </c>
      <c r="AR61" s="4" t="str">
        <f t="shared" si="12"/>
        <v xml:space="preserve"> </v>
      </c>
      <c r="AS61" s="4" t="str">
        <f t="shared" si="13"/>
        <v xml:space="preserve"> </v>
      </c>
      <c r="AT61" s="4" t="str">
        <f t="shared" si="14"/>
        <v xml:space="preserve"> </v>
      </c>
      <c r="AU61" s="4" t="str">
        <f t="shared" si="15"/>
        <v xml:space="preserve"> </v>
      </c>
      <c r="AV61" s="4" t="str">
        <f t="shared" si="16"/>
        <v xml:space="preserve"> </v>
      </c>
      <c r="AW61" s="4" t="str">
        <f t="shared" si="17"/>
        <v xml:space="preserve"> </v>
      </c>
      <c r="AX61" s="4" t="str">
        <f t="shared" si="18"/>
        <v xml:space="preserve"> </v>
      </c>
      <c r="AY61" s="4" t="str">
        <f t="shared" si="19"/>
        <v xml:space="preserve"> </v>
      </c>
      <c r="AZ61" s="4" t="str">
        <f t="shared" si="20"/>
        <v xml:space="preserve"> </v>
      </c>
      <c r="BA61" s="4" t="str">
        <f t="shared" si="21"/>
        <v xml:space="preserve"> </v>
      </c>
    </row>
    <row r="62" spans="1:53" ht="15" customHeight="1" thickBot="1" x14ac:dyDescent="0.25">
      <c r="A62" s="2"/>
      <c r="B62" s="699"/>
      <c r="C62" s="60">
        <v>39</v>
      </c>
      <c r="D62" s="1" t="str">
        <f>IF([1]Employee!$D$236=" "," ",IF([1]Employee!$D$236="m"," ",IF([1]Dec08!$M$79=" "," ",IF([1]Dec08!$M$79&gt;(D7-0.01),D7," "))))</f>
        <v xml:space="preserve"> </v>
      </c>
      <c r="E62" s="1" t="str">
        <f>IF(D62=" "," ",IF([1]Dec08!$M$79&gt;=F7,E7,[1]Dec08!$M$79-D7))</f>
        <v xml:space="preserve"> </v>
      </c>
      <c r="F62" s="1" t="str">
        <f>IF(D62=" "," ",IF(E62&lt;E7," ",[1]Dec08!$M$79-F7))</f>
        <v xml:space="preserve"> </v>
      </c>
      <c r="G62" s="1" t="str">
        <f>IF(D62=" "," ",[1]Dec08!$O$79+[1]Dec08!$T$79)</f>
        <v xml:space="preserve"> </v>
      </c>
      <c r="H62" s="454" t="str">
        <f>IF(D62=" "," ",[1]Dec08!$O$79)</f>
        <v xml:space="preserve"> </v>
      </c>
      <c r="I62" s="454"/>
      <c r="J62" s="463"/>
      <c r="K62" s="4" t="str">
        <f>IF([1]Dec08!$G$79="SSP",[1]Dec08!$H$79," ")</f>
        <v xml:space="preserve"> </v>
      </c>
      <c r="L62" s="4" t="str">
        <f>IF([1]Dec08!$G$79="SMP",[1]Dec08!$H$79," ")</f>
        <v xml:space="preserve"> </v>
      </c>
      <c r="M62" s="459" t="str">
        <f>IF([1]Dec08!$G$79="SPP",[1]Dec08!$H$79," ")</f>
        <v xml:space="preserve"> </v>
      </c>
      <c r="N62" s="459"/>
      <c r="O62" s="4" t="str">
        <f>IF([1]Dec08!$G$79="SAP",[1]Dec08!$H$79," ")</f>
        <v xml:space="preserve"> </v>
      </c>
      <c r="P62" s="463"/>
      <c r="Q62" s="1" t="str">
        <f>IF([1]Dec08!$P$79=0," ",[1]Dec08!$P$79)</f>
        <v xml:space="preserve"> </v>
      </c>
      <c r="R62" s="463"/>
      <c r="S62" s="1" t="str">
        <f>IF([1]Dec08!$M$79&gt;0,[1]Dec08!$M$79," ")</f>
        <v xml:space="preserve"> </v>
      </c>
      <c r="T62" s="1" t="str">
        <f>IF(S62=" "," ",IF([1]Employee!$O$232="W1"," ",IF([1]Employee!$O$232="M1"," ",IF([1]Dec08!$V$79&gt;0,[1]Dec08!$V$79," "))))</f>
        <v xml:space="preserve"> </v>
      </c>
      <c r="U62" s="459" t="str">
        <f>IF(T62=" "," ",IF([1]Employee!$O$232="W1",[1]Dec08!$AK$79,[1]Dec08!$AE$79))</f>
        <v xml:space="preserve"> </v>
      </c>
      <c r="V62" s="459"/>
      <c r="W62" s="484"/>
      <c r="X62" s="484"/>
      <c r="Y62" s="1" t="str">
        <f t="shared" si="23"/>
        <v xml:space="preserve"> </v>
      </c>
      <c r="Z62" s="1" t="str">
        <f>IF(Y62=" "," ",IF([1]Employee!$O$232="W1"," ",[1]Dec08!$W$79-[1]Dec08!$W$64))</f>
        <v xml:space="preserve"> </v>
      </c>
      <c r="AA62" s="484"/>
      <c r="AB62" s="484"/>
      <c r="AC62" s="61"/>
      <c r="AD62" s="4" t="str">
        <f t="shared" si="24"/>
        <v xml:space="preserve"> </v>
      </c>
      <c r="AE62" s="4"/>
      <c r="AF62" s="3" t="str">
        <f>IF(S62=" "," ",IF([1]Dec08!$C$79=" "," ",[1]Dec08!$C$79))</f>
        <v xml:space="preserve"> </v>
      </c>
      <c r="AG62" s="463"/>
      <c r="AH62" s="4" t="str">
        <f t="shared" si="2"/>
        <v xml:space="preserve"> </v>
      </c>
      <c r="AI62" s="4" t="str">
        <f t="shared" si="3"/>
        <v xml:space="preserve"> </v>
      </c>
      <c r="AJ62" s="4" t="str">
        <f t="shared" si="4"/>
        <v xml:space="preserve"> </v>
      </c>
      <c r="AK62" s="4" t="str">
        <f t="shared" si="5"/>
        <v xml:space="preserve"> </v>
      </c>
      <c r="AL62" s="4" t="str">
        <f t="shared" si="6"/>
        <v xml:space="preserve"> </v>
      </c>
      <c r="AM62" s="4" t="str">
        <f t="shared" si="7"/>
        <v xml:space="preserve"> </v>
      </c>
      <c r="AN62" s="4" t="str">
        <f t="shared" si="8"/>
        <v xml:space="preserve"> </v>
      </c>
      <c r="AO62" s="4" t="str">
        <f t="shared" si="9"/>
        <v xml:space="preserve"> </v>
      </c>
      <c r="AP62" s="4" t="str">
        <f t="shared" si="10"/>
        <v xml:space="preserve"> </v>
      </c>
      <c r="AQ62" s="4" t="str">
        <f t="shared" si="11"/>
        <v xml:space="preserve"> </v>
      </c>
      <c r="AR62" s="4" t="str">
        <f t="shared" si="12"/>
        <v xml:space="preserve"> </v>
      </c>
      <c r="AS62" s="4" t="str">
        <f t="shared" si="13"/>
        <v xml:space="preserve"> </v>
      </c>
      <c r="AT62" s="4" t="str">
        <f t="shared" si="14"/>
        <v xml:space="preserve"> </v>
      </c>
      <c r="AU62" s="4" t="str">
        <f t="shared" si="15"/>
        <v xml:space="preserve"> </v>
      </c>
      <c r="AV62" s="4" t="str">
        <f t="shared" si="16"/>
        <v xml:space="preserve"> </v>
      </c>
      <c r="AW62" s="4" t="str">
        <f t="shared" si="17"/>
        <v xml:space="preserve"> </v>
      </c>
      <c r="AX62" s="4" t="str">
        <f t="shared" si="18"/>
        <v xml:space="preserve"> </v>
      </c>
      <c r="AY62" s="4" t="str">
        <f t="shared" si="19"/>
        <v xml:space="preserve"> </v>
      </c>
      <c r="AZ62" s="4" t="str">
        <f t="shared" si="20"/>
        <v xml:space="preserve"> </v>
      </c>
      <c r="BA62" s="4" t="str">
        <f t="shared" si="21"/>
        <v xml:space="preserve"> </v>
      </c>
    </row>
    <row r="63" spans="1:53" ht="15" customHeight="1" thickBot="1" x14ac:dyDescent="0.25">
      <c r="A63" s="2"/>
      <c r="B63" s="455">
        <v>9</v>
      </c>
      <c r="C63" s="456"/>
      <c r="D63" s="62" t="str">
        <f>IF([1]Employee!$D$236=" "," ",IF([1]Employee!$D$236="w"," ",IF([1]Dec08!$M$94=" "," ",IF([1]Dec08!$M$94&gt;(D8-0.01),D8," "))))</f>
        <v xml:space="preserve"> </v>
      </c>
      <c r="E63" s="62" t="str">
        <f>IF(D63=" "," ",IF([1]Dec08!$M$94&gt;=F8,E8,[1]Dec08!$M$94-D8))</f>
        <v xml:space="preserve"> </v>
      </c>
      <c r="F63" s="62" t="str">
        <f>IF(D63=" "," ",IF(E63&lt;E8," ",[1]Dec08!$M$94-F8))</f>
        <v xml:space="preserve"> </v>
      </c>
      <c r="G63" s="62" t="str">
        <f>IF(D63=" "," ",[1]Dec08!$O$94+[1]Dec08!$T$94)</f>
        <v xml:space="preserve"> </v>
      </c>
      <c r="H63" s="453" t="str">
        <f>IF(D63=" "," ",[1]Dec08!$O$94)</f>
        <v xml:space="preserve"> </v>
      </c>
      <c r="I63" s="453"/>
      <c r="J63" s="463"/>
      <c r="K63" s="62" t="str">
        <f>IF([1]Dec08!$G$94="SSP",[1]Dec08!$H$94," ")</f>
        <v xml:space="preserve"> </v>
      </c>
      <c r="L63" s="62" t="str">
        <f>IF([1]Dec08!$G$94="SMP",[1]Dec08!$H$94," ")</f>
        <v xml:space="preserve"> </v>
      </c>
      <c r="M63" s="453" t="str">
        <f>IF([1]Dec08!$G$94="SPP",[1]Dec08!$H$94," ")</f>
        <v xml:space="preserve"> </v>
      </c>
      <c r="N63" s="453"/>
      <c r="O63" s="62" t="str">
        <f>IF([1]Dec08!$G$94="SAP",[1]Dec08!$H$94," ")</f>
        <v xml:space="preserve"> </v>
      </c>
      <c r="P63" s="463"/>
      <c r="Q63" s="62" t="str">
        <f>IF([1]Dec08!$P$94=0," ",[1]Dec08!$P$94)</f>
        <v xml:space="preserve"> </v>
      </c>
      <c r="R63" s="463"/>
      <c r="S63" s="62" t="str">
        <f>IF([1]Dec08!$M$94&gt;0,[1]Dec08!$M$94," ")</f>
        <v xml:space="preserve"> </v>
      </c>
      <c r="T63" s="62" t="str">
        <f>IF(S63=" "," ",IF([1]Employee!$O$232="W1"," ",IF([1]Employee!$O$232="M1"," ",IF([1]Dec08!$V$94&gt;0,[1]Dec08!$V$94," "))))</f>
        <v xml:space="preserve"> </v>
      </c>
      <c r="U63" s="453" t="str">
        <f>IF(T63=" "," ",IF([1]Employee!$O$232="M1",[1]Dec08!$AK$94,[1]Dec08!$AE$94))</f>
        <v xml:space="preserve"> </v>
      </c>
      <c r="V63" s="453"/>
      <c r="W63" s="63"/>
      <c r="X63" s="63"/>
      <c r="Y63" s="62" t="str">
        <f t="shared" si="23"/>
        <v xml:space="preserve"> </v>
      </c>
      <c r="Z63" s="62" t="str">
        <f>IF(Y63=" "," ",IF([1]Employee!$O$232="M1"," ",[1]Dec08!$W$94-[1]Nov08!$W$79))</f>
        <v xml:space="preserve"> </v>
      </c>
      <c r="AA63" s="63"/>
      <c r="AB63" s="63"/>
      <c r="AC63" s="64"/>
      <c r="AD63" s="62" t="str">
        <f>Z63</f>
        <v xml:space="preserve"> </v>
      </c>
      <c r="AE63" s="62"/>
      <c r="AF63" s="65" t="str">
        <f>IF(S63=" "," ",IF([1]Dec08!$C$94=" "," ",[1]Dec08!$C$94))</f>
        <v xml:space="preserve"> </v>
      </c>
      <c r="AG63" s="463"/>
      <c r="AH63" s="4" t="str">
        <f t="shared" si="2"/>
        <v xml:space="preserve"> </v>
      </c>
      <c r="AI63" s="4" t="str">
        <f t="shared" si="3"/>
        <v xml:space="preserve"> </v>
      </c>
      <c r="AJ63" s="4" t="str">
        <f t="shared" si="4"/>
        <v xml:space="preserve"> </v>
      </c>
      <c r="AK63" s="4" t="str">
        <f t="shared" si="5"/>
        <v xml:space="preserve"> </v>
      </c>
      <c r="AL63" s="4" t="str">
        <f t="shared" si="6"/>
        <v xml:space="preserve"> </v>
      </c>
      <c r="AM63" s="4" t="str">
        <f t="shared" si="7"/>
        <v xml:space="preserve"> </v>
      </c>
      <c r="AN63" s="4" t="str">
        <f t="shared" si="8"/>
        <v xml:space="preserve"> </v>
      </c>
      <c r="AO63" s="4" t="str">
        <f t="shared" si="9"/>
        <v xml:space="preserve"> </v>
      </c>
      <c r="AP63" s="4" t="str">
        <f t="shared" si="10"/>
        <v xml:space="preserve"> </v>
      </c>
      <c r="AQ63" s="4" t="str">
        <f t="shared" si="11"/>
        <v xml:space="preserve"> </v>
      </c>
      <c r="AR63" s="4" t="str">
        <f t="shared" si="12"/>
        <v xml:space="preserve"> </v>
      </c>
      <c r="AS63" s="4" t="str">
        <f t="shared" si="13"/>
        <v xml:space="preserve"> </v>
      </c>
      <c r="AT63" s="4" t="str">
        <f t="shared" si="14"/>
        <v xml:space="preserve"> </v>
      </c>
      <c r="AU63" s="4" t="str">
        <f t="shared" si="15"/>
        <v xml:space="preserve"> </v>
      </c>
      <c r="AV63" s="4" t="str">
        <f t="shared" si="16"/>
        <v xml:space="preserve"> </v>
      </c>
      <c r="AW63" s="4" t="str">
        <f t="shared" si="17"/>
        <v xml:space="preserve"> </v>
      </c>
      <c r="AX63" s="4" t="str">
        <f t="shared" si="18"/>
        <v xml:space="preserve"> </v>
      </c>
      <c r="AY63" s="4" t="str">
        <f t="shared" si="19"/>
        <v xml:space="preserve"> </v>
      </c>
      <c r="AZ63" s="4" t="str">
        <f t="shared" si="20"/>
        <v xml:space="preserve"> </v>
      </c>
      <c r="BA63" s="4" t="str">
        <f t="shared" si="21"/>
        <v xml:space="preserve"> </v>
      </c>
    </row>
    <row r="64" spans="1:53" ht="15" customHeight="1" x14ac:dyDescent="0.2">
      <c r="A64" s="2"/>
      <c r="B64" s="458"/>
      <c r="C64" s="66">
        <v>40</v>
      </c>
      <c r="D64" s="1" t="str">
        <f>IF([1]Employee!$D$236=" "," ",IF([1]Employee!$D$236="m"," ",IF([1]Jan09!$M$19=" "," ",IF([1]Jan09!$M$19&gt;(D7-0.01),D7," "))))</f>
        <v xml:space="preserve"> </v>
      </c>
      <c r="E64" s="1" t="str">
        <f>IF(D64=" "," ",IF([1]Jan09!$M$19&gt;=F7,E7,[1]Jan09!$M$19-D7))</f>
        <v xml:space="preserve"> </v>
      </c>
      <c r="F64" s="1" t="str">
        <f>IF(D64=" "," ",IF(E64&lt;E7," ",[1]Jan09!$M$19-F7))</f>
        <v xml:space="preserve"> </v>
      </c>
      <c r="G64" s="1" t="str">
        <f>IF(D64=" "," ",[1]Jan09!$O$19+[1]Jan09!$T$19)</f>
        <v xml:space="preserve"> </v>
      </c>
      <c r="H64" s="482" t="str">
        <f>IF(D64=" "," ",[1]Jan09!$O$19)</f>
        <v xml:space="preserve"> </v>
      </c>
      <c r="I64" s="482"/>
      <c r="J64" s="463"/>
      <c r="K64" s="4" t="str">
        <f>IF([1]Jan09!$G$19="SSP",[1]Jan09!$H$19," ")</f>
        <v xml:space="preserve"> </v>
      </c>
      <c r="L64" s="4" t="str">
        <f>IF([1]Jan09!$G$19="SMP",[1]Jan09!$H$19," ")</f>
        <v xml:space="preserve"> </v>
      </c>
      <c r="M64" s="710" t="str">
        <f>IF([1]Jan09!$G$19="SPP",[1]Jan09!$H$19," ")</f>
        <v xml:space="preserve"> </v>
      </c>
      <c r="N64" s="710"/>
      <c r="O64" s="4" t="str">
        <f>IF([1]Jan09!$G$19="SAP",[1]Jan09!$H$19," ")</f>
        <v xml:space="preserve"> </v>
      </c>
      <c r="P64" s="463"/>
      <c r="Q64" s="1" t="str">
        <f>IF([1]Jan09!$P$19=0," ",[1]Jan09!$P$19)</f>
        <v xml:space="preserve"> </v>
      </c>
      <c r="R64" s="463"/>
      <c r="S64" s="1" t="str">
        <f>IF([1]Jan09!$M$19&gt;0,[1]Jan09!$M$19," ")</f>
        <v xml:space="preserve"> </v>
      </c>
      <c r="T64" s="1" t="str">
        <f>IF(S64=" "," ",IF([1]Employee!$O$232="W1"," ",IF([1]Employee!$O$232="M1"," ",IF([1]Jan09!$V$19&gt;0,[1]Jan09!$V$19," "))))</f>
        <v xml:space="preserve"> </v>
      </c>
      <c r="U64" s="482" t="str">
        <f>IF(T64=" "," ",IF([1]Employee!$O$232="W1",[1]Jan09!$AK$19,[1]Jan09!$AE$19))</f>
        <v xml:space="preserve"> </v>
      </c>
      <c r="V64" s="482"/>
      <c r="W64" s="484"/>
      <c r="X64" s="484"/>
      <c r="Y64" s="1" t="str">
        <f t="shared" si="23"/>
        <v xml:space="preserve"> </v>
      </c>
      <c r="Z64" s="1" t="str">
        <f>IF(Y64=" "," ",IF([1]Employee!$O$232="W1"," ",[1]Jan09!$W$19-[1]Dec08!$W$79))</f>
        <v xml:space="preserve"> </v>
      </c>
      <c r="AA64" s="484"/>
      <c r="AB64" s="484"/>
      <c r="AC64" s="61"/>
      <c r="AD64" s="1" t="str">
        <f>Z64</f>
        <v xml:space="preserve"> </v>
      </c>
      <c r="AF64" s="3" t="str">
        <f>IF(S64=" "," ",IF([1]Jan09!$C$19=" "," ",[1]Jan09!$C$19))</f>
        <v xml:space="preserve"> </v>
      </c>
      <c r="AG64" s="463"/>
      <c r="AH64" s="4" t="str">
        <f t="shared" si="2"/>
        <v xml:space="preserve"> </v>
      </c>
      <c r="AI64" s="4" t="str">
        <f t="shared" si="3"/>
        <v xml:space="preserve"> </v>
      </c>
      <c r="AJ64" s="4" t="str">
        <f t="shared" si="4"/>
        <v xml:space="preserve"> </v>
      </c>
      <c r="AK64" s="4" t="str">
        <f t="shared" si="5"/>
        <v xml:space="preserve"> </v>
      </c>
      <c r="AL64" s="4" t="str">
        <f t="shared" si="6"/>
        <v xml:space="preserve"> </v>
      </c>
      <c r="AM64" s="4" t="str">
        <f t="shared" si="7"/>
        <v xml:space="preserve"> </v>
      </c>
      <c r="AN64" s="4" t="str">
        <f t="shared" si="8"/>
        <v xml:space="preserve"> </v>
      </c>
      <c r="AO64" s="4" t="str">
        <f t="shared" si="9"/>
        <v xml:space="preserve"> </v>
      </c>
      <c r="AP64" s="4" t="str">
        <f t="shared" si="10"/>
        <v xml:space="preserve"> </v>
      </c>
      <c r="AQ64" s="4" t="str">
        <f t="shared" si="11"/>
        <v xml:space="preserve"> </v>
      </c>
      <c r="AR64" s="4" t="str">
        <f t="shared" si="12"/>
        <v xml:space="preserve"> </v>
      </c>
      <c r="AS64" s="4" t="str">
        <f t="shared" si="13"/>
        <v xml:space="preserve"> </v>
      </c>
      <c r="AT64" s="4" t="str">
        <f t="shared" si="14"/>
        <v xml:space="preserve"> </v>
      </c>
      <c r="AU64" s="4" t="str">
        <f t="shared" si="15"/>
        <v xml:space="preserve"> </v>
      </c>
      <c r="AV64" s="4" t="str">
        <f t="shared" si="16"/>
        <v xml:space="preserve"> </v>
      </c>
      <c r="AW64" s="4" t="str">
        <f t="shared" si="17"/>
        <v xml:space="preserve"> </v>
      </c>
      <c r="AX64" s="4" t="str">
        <f t="shared" si="18"/>
        <v xml:space="preserve"> </v>
      </c>
      <c r="AY64" s="4" t="str">
        <f t="shared" si="19"/>
        <v xml:space="preserve"> </v>
      </c>
      <c r="AZ64" s="4" t="str">
        <f t="shared" si="20"/>
        <v xml:space="preserve"> </v>
      </c>
      <c r="BA64" s="4" t="str">
        <f t="shared" si="21"/>
        <v xml:space="preserve"> </v>
      </c>
    </row>
    <row r="65" spans="1:53" ht="15" customHeight="1" x14ac:dyDescent="0.2">
      <c r="A65" s="2"/>
      <c r="B65" s="458"/>
      <c r="C65" s="57">
        <v>41</v>
      </c>
      <c r="D65" s="1" t="str">
        <f>IF([1]Employee!$D$236=" "," ",IF([1]Employee!$D$236="m"," ",IF([1]Jan09!$M$34=" "," ",IF([1]Jan09!$M$34&gt;(D7-0.01),D7," "))))</f>
        <v xml:space="preserve"> </v>
      </c>
      <c r="E65" s="1" t="str">
        <f>IF(D65=" "," ",IF([1]Jan09!$M$34&gt;=F7,E7,[1]Jan09!$M$34-D7))</f>
        <v xml:space="preserve"> </v>
      </c>
      <c r="F65" s="1" t="str">
        <f>IF(D65=" "," ",IF(E65&lt;E7," ",[1]Jan09!$M$34-F7))</f>
        <v xml:space="preserve"> </v>
      </c>
      <c r="G65" s="1" t="str">
        <f>IF(D65=" "," ",[1]Jan09!$O$34+[1]Jan09!$T$34)</f>
        <v xml:space="preserve"> </v>
      </c>
      <c r="H65" s="454" t="str">
        <f>IF(D65=" "," ",[1]Jan09!$O$34)</f>
        <v xml:space="preserve"> </v>
      </c>
      <c r="I65" s="454"/>
      <c r="J65" s="463"/>
      <c r="K65" s="4" t="str">
        <f>IF([1]Jan09!$G$34="SSP",[1]Jan09!$H$34," ")</f>
        <v xml:space="preserve"> </v>
      </c>
      <c r="L65" s="4" t="str">
        <f>IF([1]Jan09!$G$34="SMP",[1]Jan09!$H$34," ")</f>
        <v xml:space="preserve"> </v>
      </c>
      <c r="M65" s="459" t="str">
        <f>IF([1]Jan09!$G$34="SPP",[1]Jan09!$H$34," ")</f>
        <v xml:space="preserve"> </v>
      </c>
      <c r="N65" s="459"/>
      <c r="O65" s="4" t="str">
        <f>IF([1]Jan09!$G$34="SAP",[1]Jan09!$H$34," ")</f>
        <v xml:space="preserve"> </v>
      </c>
      <c r="P65" s="463"/>
      <c r="Q65" s="1" t="str">
        <f>IF([1]Jan09!$P$34=0," ",[1]Jan09!$P$34)</f>
        <v xml:space="preserve"> </v>
      </c>
      <c r="R65" s="463"/>
      <c r="S65" s="1" t="str">
        <f>IF([1]Jan09!$M$34&gt;0,[1]Jan09!$M$34," ")</f>
        <v xml:space="preserve"> </v>
      </c>
      <c r="T65" s="1" t="str">
        <f>IF(S65=" "," ",IF([1]Employee!$O$232="W1"," ",IF([1]Employee!$O$232="M1"," ",IF([1]Jan09!$V$34&gt;0,[1]Jan09!$V$34," "))))</f>
        <v xml:space="preserve"> </v>
      </c>
      <c r="U65" s="459" t="str">
        <f>IF(T65=" "," ",IF([1]Employee!$O$232="W1",[1]Jan09!$AK$34,[1]Jan09!$AE$34))</f>
        <v xml:space="preserve"> </v>
      </c>
      <c r="V65" s="459"/>
      <c r="W65" s="484"/>
      <c r="X65" s="484"/>
      <c r="Y65" s="1" t="str">
        <f t="shared" si="23"/>
        <v xml:space="preserve"> </v>
      </c>
      <c r="Z65" s="1" t="str">
        <f>IF(Y65=" "," ",IF([1]Employee!$O$232="W1"," ",[1]Jan09!$W$34-[1]Jan09!$W$19))</f>
        <v xml:space="preserve"> </v>
      </c>
      <c r="AA65" s="484"/>
      <c r="AB65" s="484"/>
      <c r="AC65" s="61"/>
      <c r="AD65" s="1" t="str">
        <f t="shared" ref="AD65:AD78" si="25">Z65</f>
        <v xml:space="preserve"> </v>
      </c>
      <c r="AF65" s="3" t="str">
        <f>IF(S65=" "," ",IF([1]Jan09!$C$34=" "," ",[1]Jan09!$C$34))</f>
        <v xml:space="preserve"> </v>
      </c>
      <c r="AG65" s="463"/>
      <c r="AH65" s="4" t="str">
        <f t="shared" si="2"/>
        <v xml:space="preserve"> </v>
      </c>
      <c r="AI65" s="4" t="str">
        <f t="shared" si="3"/>
        <v xml:space="preserve"> </v>
      </c>
      <c r="AJ65" s="4" t="str">
        <f t="shared" si="4"/>
        <v xml:space="preserve"> </v>
      </c>
      <c r="AK65" s="4" t="str">
        <f t="shared" si="5"/>
        <v xml:space="preserve"> </v>
      </c>
      <c r="AL65" s="4" t="str">
        <f t="shared" si="6"/>
        <v xml:space="preserve"> </v>
      </c>
      <c r="AM65" s="4" t="str">
        <f t="shared" si="7"/>
        <v xml:space="preserve"> </v>
      </c>
      <c r="AN65" s="4" t="str">
        <f t="shared" si="8"/>
        <v xml:space="preserve"> </v>
      </c>
      <c r="AO65" s="4" t="str">
        <f t="shared" si="9"/>
        <v xml:space="preserve"> </v>
      </c>
      <c r="AP65" s="4" t="str">
        <f t="shared" si="10"/>
        <v xml:space="preserve"> </v>
      </c>
      <c r="AQ65" s="4" t="str">
        <f t="shared" si="11"/>
        <v xml:space="preserve"> </v>
      </c>
      <c r="AR65" s="4" t="str">
        <f t="shared" si="12"/>
        <v xml:space="preserve"> </v>
      </c>
      <c r="AS65" s="4" t="str">
        <f t="shared" si="13"/>
        <v xml:space="preserve"> </v>
      </c>
      <c r="AT65" s="4" t="str">
        <f t="shared" si="14"/>
        <v xml:space="preserve"> </v>
      </c>
      <c r="AU65" s="4" t="str">
        <f t="shared" si="15"/>
        <v xml:space="preserve"> </v>
      </c>
      <c r="AV65" s="4" t="str">
        <f t="shared" si="16"/>
        <v xml:space="preserve"> </v>
      </c>
      <c r="AW65" s="4" t="str">
        <f t="shared" si="17"/>
        <v xml:space="preserve"> </v>
      </c>
      <c r="AX65" s="4" t="str">
        <f t="shared" si="18"/>
        <v xml:space="preserve"> </v>
      </c>
      <c r="AY65" s="4" t="str">
        <f t="shared" si="19"/>
        <v xml:space="preserve"> </v>
      </c>
      <c r="AZ65" s="4" t="str">
        <f t="shared" si="20"/>
        <v xml:space="preserve"> </v>
      </c>
      <c r="BA65" s="4" t="str">
        <f t="shared" si="21"/>
        <v xml:space="preserve"> </v>
      </c>
    </row>
    <row r="66" spans="1:53" ht="15" customHeight="1" x14ac:dyDescent="0.2">
      <c r="A66" s="2"/>
      <c r="B66" s="458"/>
      <c r="C66" s="57">
        <v>42</v>
      </c>
      <c r="D66" s="1" t="str">
        <f>IF([1]Employee!$D$236=" "," ",IF([1]Employee!$D$236="m"," ",IF([1]Jan09!$M$49=" "," ",IF([1]Jan09!$M$49&gt;(D7-0.01),D7," "))))</f>
        <v xml:space="preserve"> </v>
      </c>
      <c r="E66" s="1" t="str">
        <f>IF(D66=" "," ",IF([1]Jan09!$M$49&gt;=F7,E7,[1]Jan09!$M$49-D7))</f>
        <v xml:space="preserve"> </v>
      </c>
      <c r="F66" s="1" t="str">
        <f>IF(D66=" "," ",IF(E66&lt;E7," ",[1]Jan09!$M$49-F7))</f>
        <v xml:space="preserve"> </v>
      </c>
      <c r="G66" s="1" t="str">
        <f>IF(D66=" "," ",[1]Jan09!$O$49+[1]Jan09!$T$49)</f>
        <v xml:space="preserve"> </v>
      </c>
      <c r="H66" s="454" t="str">
        <f>IF(D66=" "," ",[1]Jan09!$O$49)</f>
        <v xml:space="preserve"> </v>
      </c>
      <c r="I66" s="454"/>
      <c r="J66" s="463"/>
      <c r="K66" s="4" t="str">
        <f>IF([1]Jan09!$G$49="SSP",[1]Jan09!$H$49," ")</f>
        <v xml:space="preserve"> </v>
      </c>
      <c r="L66" s="4" t="str">
        <f>IF([1]Jan09!$G$49="SMP",[1]Jan09!$H$49," ")</f>
        <v xml:space="preserve"> </v>
      </c>
      <c r="M66" s="459" t="str">
        <f>IF([1]Jan09!$G$49="SPP",[1]Jan09!$H$49," ")</f>
        <v xml:space="preserve"> </v>
      </c>
      <c r="N66" s="459"/>
      <c r="O66" s="4" t="str">
        <f>IF([1]Jan09!$G$49="SAP",[1]Jan09!$H$49," ")</f>
        <v xml:space="preserve"> </v>
      </c>
      <c r="P66" s="463"/>
      <c r="Q66" s="1" t="str">
        <f>IF([1]Jan09!$P$49=0," ",[1]Jan09!$P$49)</f>
        <v xml:space="preserve"> </v>
      </c>
      <c r="R66" s="463"/>
      <c r="S66" s="1" t="str">
        <f>IF([1]Jan09!$M$49&gt;0,[1]Jan09!$M$49," ")</f>
        <v xml:space="preserve"> </v>
      </c>
      <c r="T66" s="1" t="str">
        <f>IF(S66=" "," ",IF([1]Employee!$O$232="W1"," ",IF([1]Employee!$O$232="M1"," ",IF([1]Jan09!$V$49&gt;0,[1]Jan09!$V$49," "))))</f>
        <v xml:space="preserve"> </v>
      </c>
      <c r="U66" s="459" t="str">
        <f>IF(T66=" "," ",IF([1]Employee!$O$232="W1",[1]Jan09!$AK$49,[1]Jan09!$AE$49))</f>
        <v xml:space="preserve"> </v>
      </c>
      <c r="V66" s="459"/>
      <c r="W66" s="484"/>
      <c r="X66" s="484"/>
      <c r="Y66" s="1" t="str">
        <f t="shared" si="23"/>
        <v xml:space="preserve"> </v>
      </c>
      <c r="Z66" s="1" t="str">
        <f>IF(Y66=" "," ",IF([1]Employee!$O$232="W1"," ",[1]Jan09!$W$49-[1]Jan09!$W$34))</f>
        <v xml:space="preserve"> </v>
      </c>
      <c r="AA66" s="484"/>
      <c r="AB66" s="484"/>
      <c r="AC66" s="61"/>
      <c r="AD66" s="1" t="str">
        <f t="shared" si="25"/>
        <v xml:space="preserve"> </v>
      </c>
      <c r="AF66" s="3" t="str">
        <f>IF(S66=" "," ",IF([1]Jan09!$C$49=" "," ",[1]Jan09!$C$49))</f>
        <v xml:space="preserve"> </v>
      </c>
      <c r="AG66" s="463"/>
      <c r="AH66" s="4" t="str">
        <f t="shared" si="2"/>
        <v xml:space="preserve"> </v>
      </c>
      <c r="AI66" s="4" t="str">
        <f t="shared" si="3"/>
        <v xml:space="preserve"> </v>
      </c>
      <c r="AJ66" s="4" t="str">
        <f t="shared" si="4"/>
        <v xml:space="preserve"> </v>
      </c>
      <c r="AK66" s="4" t="str">
        <f t="shared" si="5"/>
        <v xml:space="preserve"> </v>
      </c>
      <c r="AL66" s="4" t="str">
        <f t="shared" si="6"/>
        <v xml:space="preserve"> </v>
      </c>
      <c r="AM66" s="4" t="str">
        <f t="shared" si="7"/>
        <v xml:space="preserve"> </v>
      </c>
      <c r="AN66" s="4" t="str">
        <f t="shared" si="8"/>
        <v xml:space="preserve"> </v>
      </c>
      <c r="AO66" s="4" t="str">
        <f t="shared" si="9"/>
        <v xml:space="preserve"> </v>
      </c>
      <c r="AP66" s="4" t="str">
        <f t="shared" si="10"/>
        <v xml:space="preserve"> </v>
      </c>
      <c r="AQ66" s="4" t="str">
        <f t="shared" si="11"/>
        <v xml:space="preserve"> </v>
      </c>
      <c r="AR66" s="4" t="str">
        <f t="shared" si="12"/>
        <v xml:space="preserve"> </v>
      </c>
      <c r="AS66" s="4" t="str">
        <f t="shared" si="13"/>
        <v xml:space="preserve"> </v>
      </c>
      <c r="AT66" s="4" t="str">
        <f t="shared" si="14"/>
        <v xml:space="preserve"> </v>
      </c>
      <c r="AU66" s="4" t="str">
        <f t="shared" si="15"/>
        <v xml:space="preserve"> </v>
      </c>
      <c r="AV66" s="4" t="str">
        <f t="shared" si="16"/>
        <v xml:space="preserve"> </v>
      </c>
      <c r="AW66" s="4" t="str">
        <f t="shared" si="17"/>
        <v xml:space="preserve"> </v>
      </c>
      <c r="AX66" s="4" t="str">
        <f t="shared" si="18"/>
        <v xml:space="preserve"> </v>
      </c>
      <c r="AY66" s="4" t="str">
        <f t="shared" si="19"/>
        <v xml:space="preserve"> </v>
      </c>
      <c r="AZ66" s="4" t="str">
        <f t="shared" si="20"/>
        <v xml:space="preserve"> </v>
      </c>
      <c r="BA66" s="4" t="str">
        <f t="shared" si="21"/>
        <v xml:space="preserve"> </v>
      </c>
    </row>
    <row r="67" spans="1:53" ht="15" customHeight="1" thickBot="1" x14ac:dyDescent="0.25">
      <c r="A67" s="2"/>
      <c r="B67" s="458"/>
      <c r="C67" s="60">
        <v>43</v>
      </c>
      <c r="D67" s="1" t="str">
        <f>IF([1]Employee!$D$236=" "," ",IF([1]Employee!$D$236="m"," ",IF([1]Jan09!$M$64=" "," ",IF([1]Jan09!$M$64&gt;(D7-0.01),D7," "))))</f>
        <v xml:space="preserve"> </v>
      </c>
      <c r="E67" s="1" t="str">
        <f>IF(D67=" "," ",IF([1]Jan09!$M$64&gt;=F7,E7,[1]Jan09!$M$64-D7))</f>
        <v xml:space="preserve"> </v>
      </c>
      <c r="F67" s="1" t="str">
        <f>IF(D67=" "," ",IF(E67&lt;E7," ",[1]Jan09!$M$64-F7))</f>
        <v xml:space="preserve"> </v>
      </c>
      <c r="G67" s="1" t="str">
        <f>IF(D67=" "," ",[1]Jan09!$O$64+[1]Jan09!$T$64)</f>
        <v xml:space="preserve"> </v>
      </c>
      <c r="H67" s="454" t="str">
        <f>IF(D67=" "," ",[1]Jan09!$O$64)</f>
        <v xml:space="preserve"> </v>
      </c>
      <c r="I67" s="454"/>
      <c r="J67" s="463"/>
      <c r="K67" s="4" t="str">
        <f>IF([1]Jan09!$G$64="SSP",[1]Jan09!$H$64," ")</f>
        <v xml:space="preserve"> </v>
      </c>
      <c r="L67" s="4" t="str">
        <f>IF([1]Jan09!$G$64="SMP",[1]Jan09!$H$64," ")</f>
        <v xml:space="preserve"> </v>
      </c>
      <c r="M67" s="459" t="str">
        <f>IF([1]Jan09!$G$64="SPP",[1]Jan09!$H$64," ")</f>
        <v xml:space="preserve"> </v>
      </c>
      <c r="N67" s="459"/>
      <c r="O67" s="4" t="str">
        <f>IF([1]Jan09!$G$64="SAP",[1]Jan09!$H$64," ")</f>
        <v xml:space="preserve"> </v>
      </c>
      <c r="P67" s="463"/>
      <c r="Q67" s="1" t="str">
        <f>IF([1]Jan09!$P$64=0," ",[1]Jan09!$P$64)</f>
        <v xml:space="preserve"> </v>
      </c>
      <c r="R67" s="463"/>
      <c r="S67" s="1" t="str">
        <f>IF([1]Jan09!$M$64&gt;0,[1]Jan09!$M$64," ")</f>
        <v xml:space="preserve"> </v>
      </c>
      <c r="T67" s="1" t="str">
        <f>IF(S67=" "," ",IF([1]Employee!$O$24="W1"," ",IF([1]Employee!$O$24="M1"," ",IF([1]Jan09!$V$64&gt;0,[1]Jan09!$V$64," "))))</f>
        <v xml:space="preserve"> </v>
      </c>
      <c r="U67" s="459" t="str">
        <f>IF(T67=" "," ",IF([1]Employee!$O$232="W1",[1]Jan09!$AK$64,[1]Jan09!$AE$64))</f>
        <v xml:space="preserve"> </v>
      </c>
      <c r="V67" s="459"/>
      <c r="W67" s="484"/>
      <c r="X67" s="484"/>
      <c r="Y67" s="4" t="str">
        <f t="shared" si="23"/>
        <v xml:space="preserve"> </v>
      </c>
      <c r="Z67" s="4" t="str">
        <f>IF(Y67=" "," ",IF([1]Employee!$O$232="W1"," ",[1]Jan09!$W$64-[1]Jan09!$W$49))</f>
        <v xml:space="preserve"> </v>
      </c>
      <c r="AA67" s="484"/>
      <c r="AB67" s="484"/>
      <c r="AC67" s="61"/>
      <c r="AD67" s="1" t="str">
        <f t="shared" si="25"/>
        <v xml:space="preserve"> </v>
      </c>
      <c r="AE67" s="4"/>
      <c r="AF67" s="3" t="str">
        <f>IF(S67=" "," ",IF([1]Jan09!$C$64=" "," ",[1]Jan09!$C$64))</f>
        <v xml:space="preserve"> </v>
      </c>
      <c r="AG67" s="463"/>
      <c r="AH67" s="4" t="str">
        <f t="shared" si="2"/>
        <v xml:space="preserve"> </v>
      </c>
      <c r="AI67" s="4" t="str">
        <f t="shared" si="3"/>
        <v xml:space="preserve"> </v>
      </c>
      <c r="AJ67" s="4" t="str">
        <f t="shared" si="4"/>
        <v xml:space="preserve"> </v>
      </c>
      <c r="AK67" s="4" t="str">
        <f t="shared" si="5"/>
        <v xml:space="preserve"> </v>
      </c>
      <c r="AL67" s="4" t="str">
        <f t="shared" si="6"/>
        <v xml:space="preserve"> </v>
      </c>
      <c r="AM67" s="4" t="str">
        <f t="shared" si="7"/>
        <v xml:space="preserve"> </v>
      </c>
      <c r="AN67" s="4" t="str">
        <f t="shared" si="8"/>
        <v xml:space="preserve"> </v>
      </c>
      <c r="AO67" s="4" t="str">
        <f t="shared" si="9"/>
        <v xml:space="preserve"> </v>
      </c>
      <c r="AP67" s="4" t="str">
        <f t="shared" si="10"/>
        <v xml:space="preserve"> </v>
      </c>
      <c r="AQ67" s="4" t="str">
        <f t="shared" si="11"/>
        <v xml:space="preserve"> </v>
      </c>
      <c r="AR67" s="4" t="str">
        <f t="shared" si="12"/>
        <v xml:space="preserve"> </v>
      </c>
      <c r="AS67" s="4" t="str">
        <f t="shared" si="13"/>
        <v xml:space="preserve"> </v>
      </c>
      <c r="AT67" s="4" t="str">
        <f t="shared" si="14"/>
        <v xml:space="preserve"> </v>
      </c>
      <c r="AU67" s="4" t="str">
        <f t="shared" si="15"/>
        <v xml:space="preserve"> </v>
      </c>
      <c r="AV67" s="4" t="str">
        <f t="shared" si="16"/>
        <v xml:space="preserve"> </v>
      </c>
      <c r="AW67" s="4" t="str">
        <f t="shared" si="17"/>
        <v xml:space="preserve"> </v>
      </c>
      <c r="AX67" s="4" t="str">
        <f t="shared" si="18"/>
        <v xml:space="preserve"> </v>
      </c>
      <c r="AY67" s="4" t="str">
        <f t="shared" si="19"/>
        <v xml:space="preserve"> </v>
      </c>
      <c r="AZ67" s="4" t="str">
        <f t="shared" si="20"/>
        <v xml:space="preserve"> </v>
      </c>
      <c r="BA67" s="4" t="str">
        <f t="shared" si="21"/>
        <v xml:space="preserve"> </v>
      </c>
    </row>
    <row r="68" spans="1:53" ht="15" customHeight="1" thickBot="1" x14ac:dyDescent="0.25">
      <c r="A68" s="2"/>
      <c r="B68" s="455">
        <v>10</v>
      </c>
      <c r="C68" s="456"/>
      <c r="D68" s="62" t="str">
        <f>IF([1]Employee!$D$236=" "," ",IF([1]Employee!$D$236="w"," ",IF([1]Jan09!$M$79=" "," ",IF([1]Jan09!$M$79&gt;(D8-0.01),D8," "))))</f>
        <v xml:space="preserve"> </v>
      </c>
      <c r="E68" s="62" t="str">
        <f>IF(D68=" "," ",IF([1]Jan09!$M$79&gt;=F8,E8,[1]Jan09!$M$79-D8))</f>
        <v xml:space="preserve"> </v>
      </c>
      <c r="F68" s="62" t="str">
        <f>IF(D68=" "," ",IF(E68&lt;E8," ",[1]Jan09!$M$79-F8))</f>
        <v xml:space="preserve"> </v>
      </c>
      <c r="G68" s="62" t="str">
        <f>IF(D68=" "," ",[1]Jan09!$O$79+[1]Jan09!$T$79)</f>
        <v xml:space="preserve"> </v>
      </c>
      <c r="H68" s="453" t="str">
        <f>IF(D68=" "," ",[1]Jan09!$O$79)</f>
        <v xml:space="preserve"> </v>
      </c>
      <c r="I68" s="453"/>
      <c r="J68" s="463"/>
      <c r="K68" s="62" t="str">
        <f>IF([1]Jan09!$G$79="SSP",[1]Jan09!$H$79," ")</f>
        <v xml:space="preserve"> </v>
      </c>
      <c r="L68" s="62" t="str">
        <f>IF([1]Jan09!$G$79="SMP",[1]Jan09!$H$79," ")</f>
        <v xml:space="preserve"> </v>
      </c>
      <c r="M68" s="453" t="str">
        <f>IF([1]Jan09!$G$79="SPP",[1]Jan09!$H$79," ")</f>
        <v xml:space="preserve"> </v>
      </c>
      <c r="N68" s="453"/>
      <c r="O68" s="62" t="str">
        <f>IF([1]Jan09!$G$79="SAP",[1]Jan09!$H$79," ")</f>
        <v xml:space="preserve"> </v>
      </c>
      <c r="P68" s="463"/>
      <c r="Q68" s="62" t="str">
        <f>IF([1]Jan09!$P$79=0," ",[1]Jan09!$P$79)</f>
        <v xml:space="preserve"> </v>
      </c>
      <c r="R68" s="463"/>
      <c r="S68" s="62" t="str">
        <f>IF([1]Jan09!$M$79&gt;0,[1]Jan09!$M$79," ")</f>
        <v xml:space="preserve"> </v>
      </c>
      <c r="T68" s="62" t="str">
        <f>IF(S68=" "," ",IF([1]Employee!$O$232="W1"," ",IF([1]Employee!$O$232="M1"," ",IF([1]Jan09!$V$79&gt;0,[1]Jan09!$V$79," "))))</f>
        <v xml:space="preserve"> </v>
      </c>
      <c r="U68" s="453" t="str">
        <f>IF(T68=" "," ",IF([1]Employee!$O$232="M1",[1]Jan09!$AK$79,[1]Jan09!$AE$79))</f>
        <v xml:space="preserve"> </v>
      </c>
      <c r="V68" s="453"/>
      <c r="W68" s="63"/>
      <c r="X68" s="63"/>
      <c r="Y68" s="62" t="str">
        <f t="shared" si="23"/>
        <v xml:space="preserve"> </v>
      </c>
      <c r="Z68" s="62" t="str">
        <f>IF(Y68=" "," ",IF([1]Employee!$O$232="M1"," ",[1]Jan09!$W$79-[1]Dec08!$W$94))</f>
        <v xml:space="preserve"> </v>
      </c>
      <c r="AA68" s="63"/>
      <c r="AB68" s="63"/>
      <c r="AC68" s="64"/>
      <c r="AD68" s="62" t="str">
        <f t="shared" si="25"/>
        <v xml:space="preserve"> </v>
      </c>
      <c r="AE68" s="62"/>
      <c r="AF68" s="65" t="str">
        <f>IF(S68=" "," ",IF([1]Jan09!$C$79=" "," ",[1]Jan09!$C$79))</f>
        <v xml:space="preserve"> </v>
      </c>
      <c r="AG68" s="463"/>
      <c r="AH68" s="4" t="str">
        <f t="shared" si="2"/>
        <v xml:space="preserve"> </v>
      </c>
      <c r="AI68" s="4" t="str">
        <f t="shared" si="3"/>
        <v xml:space="preserve"> </v>
      </c>
      <c r="AJ68" s="4" t="str">
        <f t="shared" si="4"/>
        <v xml:space="preserve"> </v>
      </c>
      <c r="AK68" s="4" t="str">
        <f t="shared" si="5"/>
        <v xml:space="preserve"> </v>
      </c>
      <c r="AL68" s="4" t="str">
        <f t="shared" si="6"/>
        <v xml:space="preserve"> </v>
      </c>
      <c r="AM68" s="4" t="str">
        <f t="shared" si="7"/>
        <v xml:space="preserve"> </v>
      </c>
      <c r="AN68" s="4" t="str">
        <f t="shared" si="8"/>
        <v xml:space="preserve"> </v>
      </c>
      <c r="AO68" s="4" t="str">
        <f t="shared" si="9"/>
        <v xml:space="preserve"> </v>
      </c>
      <c r="AP68" s="4" t="str">
        <f t="shared" si="10"/>
        <v xml:space="preserve"> </v>
      </c>
      <c r="AQ68" s="4" t="str">
        <f t="shared" si="11"/>
        <v xml:space="preserve"> </v>
      </c>
      <c r="AR68" s="4" t="str">
        <f t="shared" si="12"/>
        <v xml:space="preserve"> </v>
      </c>
      <c r="AS68" s="4" t="str">
        <f t="shared" si="13"/>
        <v xml:space="preserve"> </v>
      </c>
      <c r="AT68" s="4" t="str">
        <f t="shared" si="14"/>
        <v xml:space="preserve"> </v>
      </c>
      <c r="AU68" s="4" t="str">
        <f t="shared" si="15"/>
        <v xml:space="preserve"> </v>
      </c>
      <c r="AV68" s="4" t="str">
        <f t="shared" si="16"/>
        <v xml:space="preserve"> </v>
      </c>
      <c r="AW68" s="4" t="str">
        <f t="shared" si="17"/>
        <v xml:space="preserve"> </v>
      </c>
      <c r="AX68" s="4" t="str">
        <f t="shared" si="18"/>
        <v xml:space="preserve"> </v>
      </c>
      <c r="AY68" s="4" t="str">
        <f t="shared" si="19"/>
        <v xml:space="preserve"> </v>
      </c>
      <c r="AZ68" s="4" t="str">
        <f t="shared" si="20"/>
        <v xml:space="preserve"> </v>
      </c>
      <c r="BA68" s="4" t="str">
        <f t="shared" si="21"/>
        <v xml:space="preserve"> </v>
      </c>
    </row>
    <row r="69" spans="1:53" ht="15" customHeight="1" x14ac:dyDescent="0.2">
      <c r="A69" s="2"/>
      <c r="B69" s="458"/>
      <c r="C69" s="66">
        <v>44</v>
      </c>
      <c r="D69" s="1" t="str">
        <f>IF([1]Employee!$D$236=" "," ",IF([1]Employee!$D$236="m"," ",IF([1]Feb09!$M$19=" "," ",IF([1]Feb09!$M$19&gt;(D7-0.01),D7," "))))</f>
        <v xml:space="preserve"> </v>
      </c>
      <c r="E69" s="1" t="str">
        <f>IF(D69=" "," ",IF([1]Feb09!$M$19&gt;=F7,E7,[1]Feb09!$M$19-D7))</f>
        <v xml:space="preserve"> </v>
      </c>
      <c r="F69" s="1" t="str">
        <f>IF(D69=" "," ",IF(E69&lt;E7," ",[1]Feb09!$M$19-F7))</f>
        <v xml:space="preserve"> </v>
      </c>
      <c r="G69" s="1" t="str">
        <f>IF(D69=" "," ",[1]Feb09!$O$19+[1]Feb09!$T$19)</f>
        <v xml:space="preserve"> </v>
      </c>
      <c r="H69" s="459" t="str">
        <f>IF(D69=" "," ",[1]Feb09!$O$19)</f>
        <v xml:space="preserve"> </v>
      </c>
      <c r="I69" s="459"/>
      <c r="J69" s="463"/>
      <c r="K69" s="1" t="str">
        <f>IF([1]Feb09!$G$19="SSP",[1]Feb09!$H$19," ")</f>
        <v xml:space="preserve"> </v>
      </c>
      <c r="L69" s="1" t="str">
        <f>IF([1]Feb09!$G$19="SMP",[1]Feb09!$H$19," ")</f>
        <v xml:space="preserve"> </v>
      </c>
      <c r="M69" s="710" t="str">
        <f>IF([1]Feb09!$G$19="SPP",[1]Feb09!$H$19," ")</f>
        <v xml:space="preserve"> </v>
      </c>
      <c r="N69" s="710"/>
      <c r="O69" s="1" t="str">
        <f>IF([1]Feb09!$G$19="SAP",[1]Feb09!$H$19," ")</f>
        <v xml:space="preserve"> </v>
      </c>
      <c r="P69" s="463"/>
      <c r="Q69" s="1" t="str">
        <f>IF([1]Feb09!$P$19=0," ",[1]Feb09!$P$19)</f>
        <v xml:space="preserve"> </v>
      </c>
      <c r="R69" s="463"/>
      <c r="S69" s="1" t="str">
        <f>IF([1]Feb09!$M$19&gt;0,[1]Feb09!$M$19," ")</f>
        <v xml:space="preserve"> </v>
      </c>
      <c r="T69" s="1" t="str">
        <f>IF(S69=" "," ",IF([1]Employee!$O$232="W1"," ",IF([1]Employee!$O$232="M1"," ",IF([1]Feb09!$V$19&gt;0,[1]Feb09!$V$19," "))))</f>
        <v xml:space="preserve"> </v>
      </c>
      <c r="U69" s="459" t="str">
        <f>IF(T69=" "," ",IF([1]Employee!$O$232="W1",[1]Feb09!$AK$19,[1]Feb09!$AE$19))</f>
        <v xml:space="preserve"> </v>
      </c>
      <c r="V69" s="459"/>
      <c r="W69" s="484"/>
      <c r="X69" s="484"/>
      <c r="Y69" s="1" t="str">
        <f t="shared" si="23"/>
        <v xml:space="preserve"> </v>
      </c>
      <c r="Z69" s="1" t="str">
        <f>IF(Y69=" "," ",IF([1]Employee!$O$232="W1"," ",[1]Feb09!$W$19-[1]Jan09!$W$64))</f>
        <v xml:space="preserve"> </v>
      </c>
      <c r="AA69" s="484"/>
      <c r="AB69" s="484"/>
      <c r="AC69" s="61"/>
      <c r="AD69" s="1" t="str">
        <f>Z69</f>
        <v xml:space="preserve"> </v>
      </c>
      <c r="AF69" s="3" t="str">
        <f>IF(S69=" "," ",IF([1]Feb09!$C$19=" "," ",[1]Feb09!$C$19))</f>
        <v xml:space="preserve"> </v>
      </c>
      <c r="AG69" s="463"/>
      <c r="AH69" s="4" t="str">
        <f t="shared" si="2"/>
        <v xml:space="preserve"> </v>
      </c>
      <c r="AI69" s="4" t="str">
        <f t="shared" si="3"/>
        <v xml:space="preserve"> </v>
      </c>
      <c r="AJ69" s="4" t="str">
        <f t="shared" si="4"/>
        <v xml:space="preserve"> </v>
      </c>
      <c r="AK69" s="4" t="str">
        <f t="shared" si="5"/>
        <v xml:space="preserve"> </v>
      </c>
      <c r="AL69" s="4" t="str">
        <f t="shared" si="6"/>
        <v xml:space="preserve"> </v>
      </c>
      <c r="AM69" s="4" t="str">
        <f t="shared" si="7"/>
        <v xml:space="preserve"> </v>
      </c>
      <c r="AN69" s="4" t="str">
        <f t="shared" si="8"/>
        <v xml:space="preserve"> </v>
      </c>
      <c r="AO69" s="4" t="str">
        <f t="shared" si="9"/>
        <v xml:space="preserve"> </v>
      </c>
      <c r="AP69" s="4" t="str">
        <f t="shared" si="10"/>
        <v xml:space="preserve"> </v>
      </c>
      <c r="AQ69" s="4" t="str">
        <f t="shared" si="11"/>
        <v xml:space="preserve"> </v>
      </c>
      <c r="AR69" s="4" t="str">
        <f t="shared" si="12"/>
        <v xml:space="preserve"> </v>
      </c>
      <c r="AS69" s="4" t="str">
        <f t="shared" si="13"/>
        <v xml:space="preserve"> </v>
      </c>
      <c r="AT69" s="4" t="str">
        <f t="shared" si="14"/>
        <v xml:space="preserve"> </v>
      </c>
      <c r="AU69" s="4" t="str">
        <f t="shared" si="15"/>
        <v xml:space="preserve"> </v>
      </c>
      <c r="AV69" s="4" t="str">
        <f t="shared" si="16"/>
        <v xml:space="preserve"> </v>
      </c>
      <c r="AW69" s="4" t="str">
        <f t="shared" si="17"/>
        <v xml:space="preserve"> </v>
      </c>
      <c r="AX69" s="4" t="str">
        <f t="shared" si="18"/>
        <v xml:space="preserve"> </v>
      </c>
      <c r="AY69" s="4" t="str">
        <f t="shared" si="19"/>
        <v xml:space="preserve"> </v>
      </c>
      <c r="AZ69" s="4" t="str">
        <f t="shared" si="20"/>
        <v xml:space="preserve"> </v>
      </c>
      <c r="BA69" s="4" t="str">
        <f t="shared" si="21"/>
        <v xml:space="preserve"> </v>
      </c>
    </row>
    <row r="70" spans="1:53" ht="15" customHeight="1" x14ac:dyDescent="0.2">
      <c r="A70" s="2"/>
      <c r="B70" s="458"/>
      <c r="C70" s="57">
        <v>45</v>
      </c>
      <c r="D70" s="1" t="str">
        <f>IF([1]Employee!$D$236=" "," ",IF([1]Employee!$D$236="m"," ",IF([1]Feb09!$M$34=" "," ",IF([1]Feb09!$M$34&gt;(D7-0.01),D7," "))))</f>
        <v xml:space="preserve"> </v>
      </c>
      <c r="E70" s="1" t="str">
        <f>IF(D70=" "," ",IF([1]Feb09!$M$34&gt;=F7,E7,[1]Feb09!$M$34-D7))</f>
        <v xml:space="preserve"> </v>
      </c>
      <c r="F70" s="1" t="str">
        <f>IF(D70=" "," ",IF(E70&lt;E7," ",[1]Feb09!$M$34-F7))</f>
        <v xml:space="preserve"> </v>
      </c>
      <c r="G70" s="1" t="str">
        <f>IF(D70=" "," ",[1]Feb09!$O$34+[1]Feb09!$T$34)</f>
        <v xml:space="preserve"> </v>
      </c>
      <c r="H70" s="454" t="str">
        <f>IF(D70=" "," ",[1]Feb09!$O$34)</f>
        <v xml:space="preserve"> </v>
      </c>
      <c r="I70" s="454"/>
      <c r="J70" s="463"/>
      <c r="K70" s="4" t="str">
        <f>IF([1]Feb09!$G$34="SSP",[1]Feb09!$H$34," ")</f>
        <v xml:space="preserve"> </v>
      </c>
      <c r="L70" s="4" t="str">
        <f>IF([1]Feb09!$G$34="SMP",[1]Feb09!$H$34," ")</f>
        <v xml:space="preserve"> </v>
      </c>
      <c r="M70" s="459" t="str">
        <f>IF([1]Feb09!$G$34="SPP",[1]Feb09!$H$34," ")</f>
        <v xml:space="preserve"> </v>
      </c>
      <c r="N70" s="459"/>
      <c r="O70" s="4" t="str">
        <f>IF([1]Feb09!$G$34="SAP",[1]Feb09!$H$34," ")</f>
        <v xml:space="preserve"> </v>
      </c>
      <c r="P70" s="463"/>
      <c r="Q70" s="1" t="str">
        <f>IF([1]Feb09!$P$34=0," ",[1]Feb09!$P$34)</f>
        <v xml:space="preserve"> </v>
      </c>
      <c r="R70" s="463"/>
      <c r="S70" s="1" t="str">
        <f>IF([1]Feb09!$M$34&gt;0,[1]Feb09!$M$34," ")</f>
        <v xml:space="preserve"> </v>
      </c>
      <c r="T70" s="1" t="str">
        <f>IF(S70=" "," ",IF([1]Employee!$O$232="W1"," ",IF([1]Employee!$O$232="M1"," ",IF([1]Feb09!$V$34&gt;0,[1]Feb09!$V$34," "))))</f>
        <v xml:space="preserve"> </v>
      </c>
      <c r="U70" s="459" t="str">
        <f>IF(T70=" "," ",IF([1]Employee!$O$232="W1",[1]Feb09!$AK$34,[1]Feb09!$AE$34))</f>
        <v xml:space="preserve"> </v>
      </c>
      <c r="V70" s="459"/>
      <c r="W70" s="484"/>
      <c r="X70" s="484"/>
      <c r="Y70" s="1" t="str">
        <f t="shared" si="23"/>
        <v xml:space="preserve"> </v>
      </c>
      <c r="Z70" s="1" t="str">
        <f>IF(Y70=" "," ",IF([1]Employee!$O$232="W1"," ",[1]Feb09!$W$34-[1]Feb09!$W$19))</f>
        <v xml:space="preserve"> </v>
      </c>
      <c r="AA70" s="484"/>
      <c r="AB70" s="484"/>
      <c r="AC70" s="61"/>
      <c r="AD70" s="1" t="str">
        <f t="shared" si="25"/>
        <v xml:space="preserve"> </v>
      </c>
      <c r="AF70" s="3" t="str">
        <f>IF(S70=" "," ",IF([1]Feb09!$C$34=" "," ",[1]Feb09!$C$34))</f>
        <v xml:space="preserve"> </v>
      </c>
      <c r="AG70" s="463"/>
      <c r="AH70" s="4" t="str">
        <f t="shared" si="2"/>
        <v xml:space="preserve"> </v>
      </c>
      <c r="AI70" s="4" t="str">
        <f t="shared" si="3"/>
        <v xml:space="preserve"> </v>
      </c>
      <c r="AJ70" s="4" t="str">
        <f t="shared" si="4"/>
        <v xml:space="preserve"> </v>
      </c>
      <c r="AK70" s="4" t="str">
        <f t="shared" si="5"/>
        <v xml:space="preserve"> </v>
      </c>
      <c r="AL70" s="4" t="str">
        <f t="shared" si="6"/>
        <v xml:space="preserve"> </v>
      </c>
      <c r="AM70" s="4" t="str">
        <f t="shared" si="7"/>
        <v xml:space="preserve"> </v>
      </c>
      <c r="AN70" s="4" t="str">
        <f t="shared" si="8"/>
        <v xml:space="preserve"> </v>
      </c>
      <c r="AO70" s="4" t="str">
        <f t="shared" si="9"/>
        <v xml:space="preserve"> </v>
      </c>
      <c r="AP70" s="4" t="str">
        <f t="shared" si="10"/>
        <v xml:space="preserve"> </v>
      </c>
      <c r="AQ70" s="4" t="str">
        <f t="shared" si="11"/>
        <v xml:space="preserve"> </v>
      </c>
      <c r="AR70" s="4" t="str">
        <f t="shared" si="12"/>
        <v xml:space="preserve"> </v>
      </c>
      <c r="AS70" s="4" t="str">
        <f t="shared" si="13"/>
        <v xml:space="preserve"> </v>
      </c>
      <c r="AT70" s="4" t="str">
        <f t="shared" si="14"/>
        <v xml:space="preserve"> </v>
      </c>
      <c r="AU70" s="4" t="str">
        <f t="shared" si="15"/>
        <v xml:space="preserve"> </v>
      </c>
      <c r="AV70" s="4" t="str">
        <f t="shared" si="16"/>
        <v xml:space="preserve"> </v>
      </c>
      <c r="AW70" s="4" t="str">
        <f t="shared" si="17"/>
        <v xml:space="preserve"> </v>
      </c>
      <c r="AX70" s="4" t="str">
        <f t="shared" si="18"/>
        <v xml:space="preserve"> </v>
      </c>
      <c r="AY70" s="4" t="str">
        <f t="shared" si="19"/>
        <v xml:space="preserve"> </v>
      </c>
      <c r="AZ70" s="4" t="str">
        <f t="shared" si="20"/>
        <v xml:space="preserve"> </v>
      </c>
      <c r="BA70" s="4" t="str">
        <f t="shared" si="21"/>
        <v xml:space="preserve"> </v>
      </c>
    </row>
    <row r="71" spans="1:53" ht="15" customHeight="1" x14ac:dyDescent="0.2">
      <c r="A71" s="2"/>
      <c r="B71" s="458"/>
      <c r="C71" s="57">
        <v>46</v>
      </c>
      <c r="D71" s="1" t="str">
        <f>IF([1]Employee!$D$236=" "," ",IF([1]Employee!$D$236="m"," ",IF([1]Feb09!$M$49=" "," ",IF([1]Feb09!$M$49&gt;(D7-0.01),D7," "))))</f>
        <v xml:space="preserve"> </v>
      </c>
      <c r="E71" s="1" t="str">
        <f>IF(D71=" "," ",IF([1]Feb09!$M$49&gt;=F7,E7,[1]Feb09!$M$49-D7))</f>
        <v xml:space="preserve"> </v>
      </c>
      <c r="F71" s="1" t="str">
        <f>IF(D71=" "," ",IF(E71&lt;E7," ",[1]Feb09!$M$49-F7))</f>
        <v xml:space="preserve"> </v>
      </c>
      <c r="G71" s="1" t="str">
        <f>IF(D71=" "," ",[1]Feb09!$O$49+[1]Feb09!$T$49)</f>
        <v xml:space="preserve"> </v>
      </c>
      <c r="H71" s="454" t="str">
        <f>IF(D71=" "," ",[1]Feb09!$O$49)</f>
        <v xml:space="preserve"> </v>
      </c>
      <c r="I71" s="454"/>
      <c r="J71" s="463"/>
      <c r="K71" s="4" t="str">
        <f>IF([1]Feb09!$G$49="SSP",[1]Feb09!$H$49," ")</f>
        <v xml:space="preserve"> </v>
      </c>
      <c r="L71" s="4" t="str">
        <f>IF([1]Feb09!$G$49="SMP",[1]Feb09!$H$49," ")</f>
        <v xml:space="preserve"> </v>
      </c>
      <c r="M71" s="459" t="str">
        <f>IF([1]Feb09!$G$49="SPP",[1]Feb09!$H$49," ")</f>
        <v xml:space="preserve"> </v>
      </c>
      <c r="N71" s="459"/>
      <c r="O71" s="4" t="str">
        <f>IF([1]Feb09!$G$49="SAP",[1]Feb09!$H$49," ")</f>
        <v xml:space="preserve"> </v>
      </c>
      <c r="P71" s="463"/>
      <c r="Q71" s="1" t="str">
        <f>IF([1]Feb09!$P$49=0," ",[1]Feb09!$P$49)</f>
        <v xml:space="preserve"> </v>
      </c>
      <c r="R71" s="463"/>
      <c r="S71" s="1" t="str">
        <f>IF([1]Feb09!$M$49&gt;0,[1]Feb09!$M$49," ")</f>
        <v xml:space="preserve"> </v>
      </c>
      <c r="T71" s="1" t="str">
        <f>IF(S71=" "," ",IF([1]Employee!$O$232="W1"," ",IF([1]Employee!$O$232="M1"," ",IF([1]Feb09!$V$49&gt;0,[1]Feb09!$V$49," "))))</f>
        <v xml:space="preserve"> </v>
      </c>
      <c r="U71" s="459" t="str">
        <f>IF(T71=" "," ",IF([1]Employee!$O$232="W1",[1]Feb09!$AK$49,[1]Feb09!$AE$49))</f>
        <v xml:space="preserve"> </v>
      </c>
      <c r="V71" s="459"/>
      <c r="W71" s="484"/>
      <c r="X71" s="484"/>
      <c r="Y71" s="1" t="str">
        <f t="shared" si="23"/>
        <v xml:space="preserve"> </v>
      </c>
      <c r="Z71" s="1" t="str">
        <f>IF(Y71=" "," ",IF([1]Employee!$O$232="W1"," ",[1]Feb09!$W$49-[1]Feb09!$W$34))</f>
        <v xml:space="preserve"> </v>
      </c>
      <c r="AA71" s="484"/>
      <c r="AB71" s="484"/>
      <c r="AC71" s="61"/>
      <c r="AD71" s="1" t="str">
        <f t="shared" si="25"/>
        <v xml:space="preserve"> </v>
      </c>
      <c r="AF71" s="3" t="str">
        <f>IF(S71=" "," ",IF([1]Feb09!$C$49=" "," ",[1]Feb09!$C$49))</f>
        <v xml:space="preserve"> </v>
      </c>
      <c r="AG71" s="463"/>
      <c r="AH71" s="4" t="str">
        <f t="shared" si="2"/>
        <v xml:space="preserve"> </v>
      </c>
      <c r="AI71" s="4" t="str">
        <f t="shared" si="3"/>
        <v xml:space="preserve"> </v>
      </c>
      <c r="AJ71" s="4" t="str">
        <f t="shared" si="4"/>
        <v xml:space="preserve"> </v>
      </c>
      <c r="AK71" s="4" t="str">
        <f t="shared" si="5"/>
        <v xml:space="preserve"> </v>
      </c>
      <c r="AL71" s="4" t="str">
        <f t="shared" si="6"/>
        <v xml:space="preserve"> </v>
      </c>
      <c r="AM71" s="4" t="str">
        <f t="shared" si="7"/>
        <v xml:space="preserve"> </v>
      </c>
      <c r="AN71" s="4" t="str">
        <f t="shared" si="8"/>
        <v xml:space="preserve"> </v>
      </c>
      <c r="AO71" s="4" t="str">
        <f t="shared" si="9"/>
        <v xml:space="preserve"> </v>
      </c>
      <c r="AP71" s="4" t="str">
        <f t="shared" si="10"/>
        <v xml:space="preserve"> </v>
      </c>
      <c r="AQ71" s="4" t="str">
        <f t="shared" si="11"/>
        <v xml:space="preserve"> </v>
      </c>
      <c r="AR71" s="4" t="str">
        <f t="shared" si="12"/>
        <v xml:space="preserve"> </v>
      </c>
      <c r="AS71" s="4" t="str">
        <f t="shared" si="13"/>
        <v xml:space="preserve"> </v>
      </c>
      <c r="AT71" s="4" t="str">
        <f t="shared" si="14"/>
        <v xml:space="preserve"> </v>
      </c>
      <c r="AU71" s="4" t="str">
        <f t="shared" si="15"/>
        <v xml:space="preserve"> </v>
      </c>
      <c r="AV71" s="4" t="str">
        <f t="shared" si="16"/>
        <v xml:space="preserve"> </v>
      </c>
      <c r="AW71" s="4" t="str">
        <f t="shared" si="17"/>
        <v xml:space="preserve"> </v>
      </c>
      <c r="AX71" s="4" t="str">
        <f t="shared" si="18"/>
        <v xml:space="preserve"> </v>
      </c>
      <c r="AY71" s="4" t="str">
        <f t="shared" si="19"/>
        <v xml:space="preserve"> </v>
      </c>
      <c r="AZ71" s="4" t="str">
        <f t="shared" si="20"/>
        <v xml:space="preserve"> </v>
      </c>
      <c r="BA71" s="4" t="str">
        <f t="shared" si="21"/>
        <v xml:space="preserve"> </v>
      </c>
    </row>
    <row r="72" spans="1:53" ht="15" customHeight="1" thickBot="1" x14ac:dyDescent="0.25">
      <c r="A72" s="2"/>
      <c r="B72" s="458"/>
      <c r="C72" s="60">
        <v>47</v>
      </c>
      <c r="D72" s="1" t="str">
        <f>IF([1]Employee!$D$236=" "," ",IF([1]Employee!$D$236="m"," ",IF([1]Feb09!$M$64=" "," ",IF([1]Feb09!$M$64&gt;(D7-0.01),D7," "))))</f>
        <v xml:space="preserve"> </v>
      </c>
      <c r="E72" s="1" t="str">
        <f>IF(D72=" "," ",IF([1]Feb09!$M$64&gt;=F7,E7,[1]Feb09!$M$64-D7))</f>
        <v xml:space="preserve"> </v>
      </c>
      <c r="F72" s="1" t="str">
        <f>IF(D72=" "," ",IF(E72&lt;E7," ",[1]Feb09!$M$64-F7))</f>
        <v xml:space="preserve"> </v>
      </c>
      <c r="G72" s="1" t="str">
        <f>IF(D72=" "," ",[1]Feb09!$O$64+[1]Feb09!$T$64)</f>
        <v xml:space="preserve"> </v>
      </c>
      <c r="H72" s="454" t="str">
        <f>IF(D72=" "," ",[1]Feb09!$O$64)</f>
        <v xml:space="preserve"> </v>
      </c>
      <c r="I72" s="454"/>
      <c r="J72" s="463"/>
      <c r="K72" s="4" t="str">
        <f>IF([1]Feb09!$G$64="SSP",[1]Feb09!$H$64," ")</f>
        <v xml:space="preserve"> </v>
      </c>
      <c r="L72" s="4" t="str">
        <f>IF([1]Feb09!$G$64="SMP",[1]Feb09!$H$64," ")</f>
        <v xml:space="preserve"> </v>
      </c>
      <c r="M72" s="459" t="str">
        <f>IF([1]Feb09!$G$64="SPP",[1]Feb09!$H$64," ")</f>
        <v xml:space="preserve"> </v>
      </c>
      <c r="N72" s="459"/>
      <c r="O72" s="4" t="str">
        <f>IF([1]Feb09!$G$64="SAP",[1]Feb09!$H$64," ")</f>
        <v xml:space="preserve"> </v>
      </c>
      <c r="P72" s="463"/>
      <c r="Q72" s="1" t="str">
        <f>IF([1]Feb09!$P$64=0," ",[1]Feb09!$P$64)</f>
        <v xml:space="preserve"> </v>
      </c>
      <c r="R72" s="463"/>
      <c r="S72" s="1" t="str">
        <f>IF([1]Feb09!$M$64&gt;0,[1]Feb09!$M$64," ")</f>
        <v xml:space="preserve"> </v>
      </c>
      <c r="T72" s="1" t="str">
        <f>IF(S72=" "," ",IF([1]Employee!$O$232="W1"," ",IF([1]Employee!$O$232="M1"," ",IF([1]Feb09!$V$64&gt;0,[1]Feb09!$V$64," "))))</f>
        <v xml:space="preserve"> </v>
      </c>
      <c r="U72" s="459" t="str">
        <f>IF(T72=" "," ",IF([1]Employee!$O$232="W1",[1]Feb09!$AK$64,[1]Feb09!$AE$64))</f>
        <v xml:space="preserve"> </v>
      </c>
      <c r="V72" s="459"/>
      <c r="W72" s="484"/>
      <c r="X72" s="484"/>
      <c r="Y72" s="1" t="str">
        <f t="shared" si="23"/>
        <v xml:space="preserve"> </v>
      </c>
      <c r="Z72" s="1" t="str">
        <f>IF(Y72=" "," ",IF([1]Employee!$O$232="W1"," ",[1]Feb09!$W$64-[1]Feb09!$W$49))</f>
        <v xml:space="preserve"> </v>
      </c>
      <c r="AA72" s="484"/>
      <c r="AB72" s="484"/>
      <c r="AC72" s="61"/>
      <c r="AD72" s="1" t="str">
        <f t="shared" si="25"/>
        <v xml:space="preserve"> </v>
      </c>
      <c r="AE72" s="4"/>
      <c r="AF72" s="3" t="str">
        <f>IF(S72=" "," ",IF([1]Feb09!$C$64=" "," ",[1]Feb09!$C$64))</f>
        <v xml:space="preserve"> </v>
      </c>
      <c r="AG72" s="463"/>
      <c r="AH72" s="4" t="str">
        <f t="shared" si="2"/>
        <v xml:space="preserve"> </v>
      </c>
      <c r="AI72" s="4" t="str">
        <f t="shared" si="3"/>
        <v xml:space="preserve"> </v>
      </c>
      <c r="AJ72" s="4" t="str">
        <f t="shared" si="4"/>
        <v xml:space="preserve"> </v>
      </c>
      <c r="AK72" s="4" t="str">
        <f t="shared" si="5"/>
        <v xml:space="preserve"> </v>
      </c>
      <c r="AL72" s="4" t="str">
        <f t="shared" si="6"/>
        <v xml:space="preserve"> </v>
      </c>
      <c r="AM72" s="4" t="str">
        <f t="shared" si="7"/>
        <v xml:space="preserve"> </v>
      </c>
      <c r="AN72" s="4" t="str">
        <f t="shared" si="8"/>
        <v xml:space="preserve"> </v>
      </c>
      <c r="AO72" s="4" t="str">
        <f t="shared" si="9"/>
        <v xml:space="preserve"> </v>
      </c>
      <c r="AP72" s="4" t="str">
        <f t="shared" si="10"/>
        <v xml:space="preserve"> </v>
      </c>
      <c r="AQ72" s="4" t="str">
        <f t="shared" si="11"/>
        <v xml:space="preserve"> </v>
      </c>
      <c r="AR72" s="4" t="str">
        <f t="shared" si="12"/>
        <v xml:space="preserve"> </v>
      </c>
      <c r="AS72" s="4" t="str">
        <f t="shared" si="13"/>
        <v xml:space="preserve"> </v>
      </c>
      <c r="AT72" s="4" t="str">
        <f t="shared" si="14"/>
        <v xml:space="preserve"> </v>
      </c>
      <c r="AU72" s="4" t="str">
        <f t="shared" si="15"/>
        <v xml:space="preserve"> </v>
      </c>
      <c r="AV72" s="4" t="str">
        <f t="shared" si="16"/>
        <v xml:space="preserve"> </v>
      </c>
      <c r="AW72" s="4" t="str">
        <f t="shared" si="17"/>
        <v xml:space="preserve"> </v>
      </c>
      <c r="AX72" s="4" t="str">
        <f t="shared" si="18"/>
        <v xml:space="preserve"> </v>
      </c>
      <c r="AY72" s="4" t="str">
        <f t="shared" si="19"/>
        <v xml:space="preserve"> </v>
      </c>
      <c r="AZ72" s="4" t="str">
        <f t="shared" si="20"/>
        <v xml:space="preserve"> </v>
      </c>
      <c r="BA72" s="4" t="str">
        <f t="shared" si="21"/>
        <v xml:space="preserve"> </v>
      </c>
    </row>
    <row r="73" spans="1:53" ht="15" customHeight="1" thickBot="1" x14ac:dyDescent="0.25">
      <c r="A73" s="2"/>
      <c r="B73" s="455">
        <v>11</v>
      </c>
      <c r="C73" s="456"/>
      <c r="D73" s="62" t="str">
        <f>IF([1]Employee!$D$236=" "," ",IF([1]Employee!$D$236="w"," ",IF([1]Feb09!$M$79=" "," ",IF([1]Feb09!$M$79&gt;(D8-0.01),D8," "))))</f>
        <v xml:space="preserve"> </v>
      </c>
      <c r="E73" s="62" t="str">
        <f>IF(D73=" "," ",IF([1]Feb09!$M$79&gt;=F8,E8,[1]Feb09!$M$79-D8))</f>
        <v xml:space="preserve"> </v>
      </c>
      <c r="F73" s="62" t="str">
        <f>IF(D73=" "," ",IF(E73&lt;E8," ",[1]Feb09!$M$79-F8))</f>
        <v xml:space="preserve"> </v>
      </c>
      <c r="G73" s="62" t="str">
        <f>IF(D73=" "," ",[1]Feb09!$O$79+[1]Feb09!$T$79)</f>
        <v xml:space="preserve"> </v>
      </c>
      <c r="H73" s="453" t="str">
        <f>IF(D73=" "," ",[1]Feb09!$O$79)</f>
        <v xml:space="preserve"> </v>
      </c>
      <c r="I73" s="453"/>
      <c r="J73" s="463"/>
      <c r="K73" s="62" t="str">
        <f>IF([1]Feb09!$G$79="SSP",[1]Feb09!$H$79," ")</f>
        <v xml:space="preserve"> </v>
      </c>
      <c r="L73" s="62" t="str">
        <f>IF([1]Feb09!$G$79="SMP",[1]Feb09!$H$79," ")</f>
        <v xml:space="preserve"> </v>
      </c>
      <c r="M73" s="453" t="str">
        <f>IF([1]Feb09!$G$79="SPP",[1]Feb09!$H$79," ")</f>
        <v xml:space="preserve"> </v>
      </c>
      <c r="N73" s="453"/>
      <c r="O73" s="62" t="str">
        <f>IF([1]Feb09!$G$79="SAP",[1]Feb09!$H$79," ")</f>
        <v xml:space="preserve"> </v>
      </c>
      <c r="P73" s="463"/>
      <c r="Q73" s="62" t="str">
        <f>IF([1]Feb09!$P$79=0," ",[1]Feb09!$P$79)</f>
        <v xml:space="preserve"> </v>
      </c>
      <c r="R73" s="463"/>
      <c r="S73" s="62" t="str">
        <f>IF([1]Feb09!$M$79&gt;0,[1]Feb09!$M$79," ")</f>
        <v xml:space="preserve"> </v>
      </c>
      <c r="T73" s="62" t="str">
        <f>IF(S73=" "," ",IF([1]Employee!$O$232="W1"," ",IF([1]Employee!$O$232="M1"," ",IF([1]Feb09!$V$79&gt;0,[1]Feb09!$V$79," "))))</f>
        <v xml:space="preserve"> </v>
      </c>
      <c r="U73" s="453" t="str">
        <f>IF(T73=" "," ",IF([1]Employee!$O$232="M1",[1]Feb09!$AK$79,[1]Feb09!$AE$79))</f>
        <v xml:space="preserve"> </v>
      </c>
      <c r="V73" s="453"/>
      <c r="W73" s="63"/>
      <c r="X73" s="63"/>
      <c r="Y73" s="62" t="str">
        <f t="shared" si="23"/>
        <v xml:space="preserve"> </v>
      </c>
      <c r="Z73" s="62" t="str">
        <f>IF(Y73=" "," ",IF([1]Employee!$O$232="M1"," ",[1]Feb09!$W$79-[1]Jan09!$W$79))</f>
        <v xml:space="preserve"> </v>
      </c>
      <c r="AA73" s="63"/>
      <c r="AB73" s="63"/>
      <c r="AC73" s="64"/>
      <c r="AD73" s="62" t="str">
        <f t="shared" si="25"/>
        <v xml:space="preserve"> </v>
      </c>
      <c r="AE73" s="62"/>
      <c r="AF73" s="65" t="str">
        <f>IF(S73=" "," ",IF([1]Feb09!$C$79=" "," ",[1]Feb09!$C$79))</f>
        <v xml:space="preserve"> </v>
      </c>
      <c r="AG73" s="463"/>
      <c r="AH73" s="4" t="str">
        <f t="shared" si="2"/>
        <v xml:space="preserve"> </v>
      </c>
      <c r="AI73" s="4" t="str">
        <f t="shared" si="3"/>
        <v xml:space="preserve"> </v>
      </c>
      <c r="AJ73" s="4" t="str">
        <f t="shared" si="4"/>
        <v xml:space="preserve"> </v>
      </c>
      <c r="AK73" s="4" t="str">
        <f t="shared" si="5"/>
        <v xml:space="preserve"> </v>
      </c>
      <c r="AL73" s="4" t="str">
        <f t="shared" si="6"/>
        <v xml:space="preserve"> </v>
      </c>
      <c r="AM73" s="4" t="str">
        <f t="shared" si="7"/>
        <v xml:space="preserve"> </v>
      </c>
      <c r="AN73" s="4" t="str">
        <f t="shared" si="8"/>
        <v xml:space="preserve"> </v>
      </c>
      <c r="AO73" s="4" t="str">
        <f t="shared" si="9"/>
        <v xml:space="preserve"> </v>
      </c>
      <c r="AP73" s="4" t="str">
        <f t="shared" si="10"/>
        <v xml:space="preserve"> </v>
      </c>
      <c r="AQ73" s="4" t="str">
        <f t="shared" si="11"/>
        <v xml:space="preserve"> </v>
      </c>
      <c r="AR73" s="4" t="str">
        <f t="shared" si="12"/>
        <v xml:space="preserve"> </v>
      </c>
      <c r="AS73" s="4" t="str">
        <f t="shared" si="13"/>
        <v xml:space="preserve"> </v>
      </c>
      <c r="AT73" s="4" t="str">
        <f t="shared" si="14"/>
        <v xml:space="preserve"> </v>
      </c>
      <c r="AU73" s="4" t="str">
        <f t="shared" si="15"/>
        <v xml:space="preserve"> </v>
      </c>
      <c r="AV73" s="4" t="str">
        <f t="shared" si="16"/>
        <v xml:space="preserve"> </v>
      </c>
      <c r="AW73" s="4" t="str">
        <f t="shared" si="17"/>
        <v xml:space="preserve"> </v>
      </c>
      <c r="AX73" s="4" t="str">
        <f t="shared" si="18"/>
        <v xml:space="preserve"> </v>
      </c>
      <c r="AY73" s="4" t="str">
        <f t="shared" si="19"/>
        <v xml:space="preserve"> </v>
      </c>
      <c r="AZ73" s="4" t="str">
        <f t="shared" si="20"/>
        <v xml:space="preserve"> </v>
      </c>
      <c r="BA73" s="4" t="str">
        <f t="shared" si="21"/>
        <v xml:space="preserve"> </v>
      </c>
    </row>
    <row r="74" spans="1:53" ht="15" customHeight="1" x14ac:dyDescent="0.2">
      <c r="A74" s="2"/>
      <c r="B74" s="702"/>
      <c r="C74" s="66">
        <v>48</v>
      </c>
      <c r="D74" s="1" t="str">
        <f>IF([1]Employee!$D$236=" "," ",IF([1]Employee!$D$236="m"," ",IF([1]Mar09!$M$19=" "," ",IF([1]Mar09!$M$19&gt;(D7-0.01),D7," "))))</f>
        <v xml:space="preserve"> </v>
      </c>
      <c r="E74" s="1" t="str">
        <f>IF(D74=" "," ",IF([1]Mar09!$M$19&gt;=F7,E7,[1]Mar09!$M$19-D7))</f>
        <v xml:space="preserve"> </v>
      </c>
      <c r="F74" s="1" t="str">
        <f>IF(D74=" "," ",IF(E74&lt;E7," ",[1]Mar09!$M$19-F7))</f>
        <v xml:space="preserve"> </v>
      </c>
      <c r="G74" s="1" t="str">
        <f>IF(D74=" "," ",[1]Mar09!$O$19+[1]Mar09!$T$19)</f>
        <v xml:space="preserve"> </v>
      </c>
      <c r="H74" s="459" t="str">
        <f>IF(D74=" "," ",[1]Mar09!$O$19)</f>
        <v xml:space="preserve"> </v>
      </c>
      <c r="I74" s="459"/>
      <c r="J74" s="463"/>
      <c r="K74" s="1" t="str">
        <f>IF([1]Mar09!$G$19="SSP",[1]Mar09!$H$19," ")</f>
        <v xml:space="preserve"> </v>
      </c>
      <c r="L74" s="1" t="str">
        <f>IF([1]Mar09!$G$19="SMP",[1]Mar09!$H$19," ")</f>
        <v xml:space="preserve"> </v>
      </c>
      <c r="M74" s="710" t="str">
        <f>IF([1]Mar09!$G$19="SPP",[1]Mar09!$H$19," ")</f>
        <v xml:space="preserve"> </v>
      </c>
      <c r="N74" s="710"/>
      <c r="O74" s="1" t="str">
        <f>IF([1]Mar09!$G$19="SAP",[1]Mar09!$H$19," ")</f>
        <v xml:space="preserve"> </v>
      </c>
      <c r="P74" s="463"/>
      <c r="Q74" s="1" t="str">
        <f>IF([1]Mar09!$P$19=0," ",[1]Mar09!$P$19)</f>
        <v xml:space="preserve"> </v>
      </c>
      <c r="R74" s="463"/>
      <c r="S74" s="1" t="str">
        <f>IF([1]Mar09!$M$19&gt;0,[1]Mar09!$M$19," ")</f>
        <v xml:space="preserve"> </v>
      </c>
      <c r="T74" s="1" t="str">
        <f>IF(S74=" "," ",IF([1]Employee!$O$232="W1"," ",IF([1]Employee!$O$232="M1"," ",IF([1]Mar09!$V$19&gt;0,[1]Mar09!$V$19," "))))</f>
        <v xml:space="preserve"> </v>
      </c>
      <c r="U74" s="459" t="str">
        <f>IF(T74=" "," ",IF([1]Employee!$O$232="W1",[1]Mar09!$AK$19,[1]Mar09!$AE$19))</f>
        <v xml:space="preserve"> </v>
      </c>
      <c r="V74" s="459"/>
      <c r="W74" s="484"/>
      <c r="X74" s="484"/>
      <c r="Y74" s="1" t="str">
        <f t="shared" si="23"/>
        <v xml:space="preserve"> </v>
      </c>
      <c r="Z74" s="1" t="str">
        <f>IF(Y74=" "," ",IF([1]Employee!$O$232="W1"," ",[1]Mar09!$W$19-[1]Feb09!$W$64))</f>
        <v xml:space="preserve"> </v>
      </c>
      <c r="AA74" s="484"/>
      <c r="AB74" s="484"/>
      <c r="AC74" s="58"/>
      <c r="AD74" s="1" t="str">
        <f>Z74</f>
        <v xml:space="preserve"> </v>
      </c>
      <c r="AF74" s="3" t="str">
        <f>IF(S74=" "," ",IF([1]Mar09!$C$19=" "," ",[1]Mar09!$C$19))</f>
        <v xml:space="preserve"> </v>
      </c>
      <c r="AG74" s="463"/>
      <c r="AH74" s="4" t="str">
        <f t="shared" si="2"/>
        <v xml:space="preserve"> </v>
      </c>
      <c r="AI74" s="4" t="str">
        <f t="shared" si="3"/>
        <v xml:space="preserve"> </v>
      </c>
      <c r="AJ74" s="4" t="str">
        <f t="shared" si="4"/>
        <v xml:space="preserve"> </v>
      </c>
      <c r="AK74" s="4" t="str">
        <f t="shared" si="5"/>
        <v xml:space="preserve"> </v>
      </c>
      <c r="AL74" s="4" t="str">
        <f t="shared" si="6"/>
        <v xml:space="preserve"> </v>
      </c>
      <c r="AM74" s="4" t="str">
        <f t="shared" si="7"/>
        <v xml:space="preserve"> </v>
      </c>
      <c r="AN74" s="4" t="str">
        <f t="shared" si="8"/>
        <v xml:space="preserve"> </v>
      </c>
      <c r="AO74" s="4" t="str">
        <f t="shared" si="9"/>
        <v xml:space="preserve"> </v>
      </c>
      <c r="AP74" s="4" t="str">
        <f t="shared" si="10"/>
        <v xml:space="preserve"> </v>
      </c>
      <c r="AQ74" s="4" t="str">
        <f t="shared" si="11"/>
        <v xml:space="preserve"> </v>
      </c>
      <c r="AR74" s="4" t="str">
        <f t="shared" si="12"/>
        <v xml:space="preserve"> </v>
      </c>
      <c r="AS74" s="4" t="str">
        <f t="shared" si="13"/>
        <v xml:space="preserve"> </v>
      </c>
      <c r="AT74" s="4" t="str">
        <f t="shared" si="14"/>
        <v xml:space="preserve"> </v>
      </c>
      <c r="AU74" s="4" t="str">
        <f t="shared" si="15"/>
        <v xml:space="preserve"> </v>
      </c>
      <c r="AV74" s="4" t="str">
        <f t="shared" si="16"/>
        <v xml:space="preserve"> </v>
      </c>
      <c r="AW74" s="4" t="str">
        <f t="shared" si="17"/>
        <v xml:space="preserve"> </v>
      </c>
      <c r="AX74" s="4" t="str">
        <f t="shared" si="18"/>
        <v xml:space="preserve"> </v>
      </c>
      <c r="AY74" s="4" t="str">
        <f t="shared" si="19"/>
        <v xml:space="preserve"> </v>
      </c>
      <c r="AZ74" s="4" t="str">
        <f t="shared" si="20"/>
        <v xml:space="preserve"> </v>
      </c>
      <c r="BA74" s="4" t="str">
        <f t="shared" si="21"/>
        <v xml:space="preserve"> </v>
      </c>
    </row>
    <row r="75" spans="1:53" ht="15" customHeight="1" x14ac:dyDescent="0.2">
      <c r="A75" s="2"/>
      <c r="B75" s="702"/>
      <c r="C75" s="57">
        <v>49</v>
      </c>
      <c r="D75" s="1" t="str">
        <f>IF([1]Employee!$D$236=" "," ",IF([1]Employee!$D$236="m"," ",IF([1]Mar09!$M$34=" "," ",IF([1]Mar09!$M$34&gt;(D7-0.01),D7," "))))</f>
        <v xml:space="preserve"> </v>
      </c>
      <c r="E75" s="1" t="str">
        <f>IF(D75=" "," ",IF([1]Mar09!$M$34&gt;=F7,E7,[1]Mar09!$M$34-D7))</f>
        <v xml:space="preserve"> </v>
      </c>
      <c r="F75" s="1" t="str">
        <f>IF(D75=" "," ",IF(E75&lt;E7," ",[1]Mar09!$M$34-F7))</f>
        <v xml:space="preserve"> </v>
      </c>
      <c r="G75" s="1" t="str">
        <f>IF(D75=" "," ",[1]Mar09!$O$34+[1]Mar09!$T$34)</f>
        <v xml:space="preserve"> </v>
      </c>
      <c r="H75" s="454" t="str">
        <f>IF(D75=" "," ",[1]Mar09!$O$34)</f>
        <v xml:space="preserve"> </v>
      </c>
      <c r="I75" s="454"/>
      <c r="J75" s="463"/>
      <c r="K75" s="4" t="str">
        <f>IF([1]Mar09!$G$34="SSP",[1]Mar09!$H$34," ")</f>
        <v xml:space="preserve"> </v>
      </c>
      <c r="L75" s="4" t="str">
        <f>IF([1]Mar09!$G$34="SMP",[1]Mar09!$H$34," ")</f>
        <v xml:space="preserve"> </v>
      </c>
      <c r="M75" s="459" t="str">
        <f>IF([1]Mar09!$G$34="SPP",[1]Mar09!$H$34," ")</f>
        <v xml:space="preserve"> </v>
      </c>
      <c r="N75" s="331"/>
      <c r="O75" s="4" t="str">
        <f>IF([1]Mar09!$G$34="SAP",[1]Mar09!$H$34," ")</f>
        <v xml:space="preserve"> </v>
      </c>
      <c r="P75" s="463"/>
      <c r="Q75" s="1" t="str">
        <f>IF([1]Mar09!$P$34=0," ",[1]Mar09!$P$34)</f>
        <v xml:space="preserve"> </v>
      </c>
      <c r="R75" s="463"/>
      <c r="S75" s="1" t="str">
        <f>IF([1]Mar09!$M$34&gt;0,[1]Mar09!$M$34," ")</f>
        <v xml:space="preserve"> </v>
      </c>
      <c r="T75" s="1" t="str">
        <f>IF(S75=" "," ",IF([1]Employee!$O$232="W1"," ",IF([1]Employee!$O$232="M1"," ",IF([1]Mar09!$V$34&gt;0,[1]Mar09!$V$34," "))))</f>
        <v xml:space="preserve"> </v>
      </c>
      <c r="U75" s="459" t="str">
        <f>IF(T75=" "," ",IF([1]Employee!$O$232="W1",[1]Mar09!$AK$34,[1]Mar09!$AE$34))</f>
        <v xml:space="preserve"> </v>
      </c>
      <c r="V75" s="459"/>
      <c r="W75" s="484"/>
      <c r="X75" s="484"/>
      <c r="Y75" s="1" t="str">
        <f t="shared" si="23"/>
        <v xml:space="preserve"> </v>
      </c>
      <c r="Z75" s="1" t="str">
        <f>IF(Y75=" "," ",IF([1]Employee!$O$232="W1"," ",[1]Mar09!$W$34-[1]Mar09!$W$19))</f>
        <v xml:space="preserve"> </v>
      </c>
      <c r="AA75" s="484"/>
      <c r="AB75" s="484"/>
      <c r="AC75" s="58"/>
      <c r="AD75" s="1" t="str">
        <f t="shared" si="25"/>
        <v xml:space="preserve"> </v>
      </c>
      <c r="AF75" s="3" t="str">
        <f>IF(S75=" "," ",IF([1]Mar09!$C$34=" "," ",[1]Mar09!$C$34))</f>
        <v xml:space="preserve"> </v>
      </c>
      <c r="AG75" s="463"/>
      <c r="AH75" s="4" t="str">
        <f t="shared" si="2"/>
        <v xml:space="preserve"> </v>
      </c>
      <c r="AI75" s="4" t="str">
        <f t="shared" si="3"/>
        <v xml:space="preserve"> </v>
      </c>
      <c r="AJ75" s="4" t="str">
        <f t="shared" si="4"/>
        <v xml:space="preserve"> </v>
      </c>
      <c r="AK75" s="4" t="str">
        <f t="shared" si="5"/>
        <v xml:space="preserve"> </v>
      </c>
      <c r="AL75" s="4" t="str">
        <f t="shared" si="6"/>
        <v xml:space="preserve"> </v>
      </c>
      <c r="AM75" s="4" t="str">
        <f t="shared" si="7"/>
        <v xml:space="preserve"> </v>
      </c>
      <c r="AN75" s="4" t="str">
        <f t="shared" si="8"/>
        <v xml:space="preserve"> </v>
      </c>
      <c r="AO75" s="4" t="str">
        <f t="shared" si="9"/>
        <v xml:space="preserve"> </v>
      </c>
      <c r="AP75" s="4" t="str">
        <f t="shared" si="10"/>
        <v xml:space="preserve"> </v>
      </c>
      <c r="AQ75" s="4" t="str">
        <f t="shared" si="11"/>
        <v xml:space="preserve"> </v>
      </c>
      <c r="AR75" s="4" t="str">
        <f t="shared" si="12"/>
        <v xml:space="preserve"> </v>
      </c>
      <c r="AS75" s="4" t="str">
        <f t="shared" si="13"/>
        <v xml:space="preserve"> </v>
      </c>
      <c r="AT75" s="4" t="str">
        <f t="shared" si="14"/>
        <v xml:space="preserve"> </v>
      </c>
      <c r="AU75" s="4" t="str">
        <f t="shared" si="15"/>
        <v xml:space="preserve"> </v>
      </c>
      <c r="AV75" s="4" t="str">
        <f t="shared" si="16"/>
        <v xml:space="preserve"> </v>
      </c>
      <c r="AW75" s="4" t="str">
        <f t="shared" si="17"/>
        <v xml:space="preserve"> </v>
      </c>
      <c r="AX75" s="4" t="str">
        <f t="shared" si="18"/>
        <v xml:space="preserve"> </v>
      </c>
      <c r="AY75" s="4" t="str">
        <f t="shared" si="19"/>
        <v xml:space="preserve"> </v>
      </c>
      <c r="AZ75" s="4" t="str">
        <f t="shared" si="20"/>
        <v xml:space="preserve"> </v>
      </c>
      <c r="BA75" s="4" t="str">
        <f t="shared" si="21"/>
        <v xml:space="preserve"> </v>
      </c>
    </row>
    <row r="76" spans="1:53" ht="15" customHeight="1" x14ac:dyDescent="0.2">
      <c r="A76" s="2"/>
      <c r="B76" s="702"/>
      <c r="C76" s="57">
        <v>50</v>
      </c>
      <c r="D76" s="1" t="str">
        <f>IF([1]Employee!$D$236=" "," ",IF([1]Employee!$D$236="m"," ",IF([1]Mar09!$M$49=" "," ",IF([1]Mar09!$M$49&gt;(D7-0.01),D7," "))))</f>
        <v xml:space="preserve"> </v>
      </c>
      <c r="E76" s="1" t="str">
        <f>IF(D76=" "," ",IF([1]Mar09!$M$49&gt;=F7,E7,[1]Mar09!$M$49-D7))</f>
        <v xml:space="preserve"> </v>
      </c>
      <c r="F76" s="1" t="str">
        <f>IF(D76=" "," ",IF(E76&lt;E7," ",[1]Mar09!$M$49-F7))</f>
        <v xml:space="preserve"> </v>
      </c>
      <c r="G76" s="1" t="str">
        <f>IF(D76=" "," ",[1]Mar09!$O$49+[1]Mar09!$T$49)</f>
        <v xml:space="preserve"> </v>
      </c>
      <c r="H76" s="454" t="str">
        <f>IF(D76=" "," ",[1]Mar09!$O$49)</f>
        <v xml:space="preserve"> </v>
      </c>
      <c r="I76" s="454"/>
      <c r="J76" s="463"/>
      <c r="K76" s="4" t="str">
        <f>IF([1]Mar09!$G$49="SSP",[1]Mar09!$H$49," ")</f>
        <v xml:space="preserve"> </v>
      </c>
      <c r="L76" s="4" t="str">
        <f>IF([1]Mar09!$G$49="SMP",[1]Mar09!$H$49," ")</f>
        <v xml:space="preserve"> </v>
      </c>
      <c r="M76" s="459" t="str">
        <f>IF([1]Mar09!$G$49="SPP",[1]Mar09!$H$49," ")</f>
        <v xml:space="preserve"> </v>
      </c>
      <c r="N76" s="459"/>
      <c r="O76" s="4" t="str">
        <f>IF([1]Mar09!$G$49="SAP",[1]Mar09!$H$49," ")</f>
        <v xml:space="preserve"> </v>
      </c>
      <c r="P76" s="463"/>
      <c r="Q76" s="1" t="str">
        <f>IF([1]Mar09!$P$49=0," ",[1]Mar09!$P$49)</f>
        <v xml:space="preserve"> </v>
      </c>
      <c r="R76" s="463"/>
      <c r="S76" s="1" t="str">
        <f>IF([1]Mar09!$M$49&gt;0,[1]Mar09!$M$49," ")</f>
        <v xml:space="preserve"> </v>
      </c>
      <c r="T76" s="1" t="str">
        <f>IF(S76=" "," ",IF([1]Employee!$O$232="W1"," ",IF([1]Employee!$O$232="M1"," ",IF([1]Mar09!$V$49&gt;0,[1]Mar09!$V$49," "))))</f>
        <v xml:space="preserve"> </v>
      </c>
      <c r="U76" s="459" t="str">
        <f>IF(T76=" "," ",IF([1]Employee!$O$232="W1",[1]Mar09!$AK$49,[1]Mar09!$AE$49))</f>
        <v xml:space="preserve"> </v>
      </c>
      <c r="V76" s="459"/>
      <c r="W76" s="484"/>
      <c r="X76" s="484"/>
      <c r="Y76" s="1" t="str">
        <f t="shared" si="23"/>
        <v xml:space="preserve"> </v>
      </c>
      <c r="Z76" s="1" t="str">
        <f>IF(Y76=" "," ",IF([1]Employee!$O$232="W1"," ",[1]Mar09!$W$49-[1]Mar09!$W$34))</f>
        <v xml:space="preserve"> </v>
      </c>
      <c r="AA76" s="484"/>
      <c r="AB76" s="484"/>
      <c r="AC76" s="58"/>
      <c r="AD76" s="1" t="str">
        <f t="shared" si="25"/>
        <v xml:space="preserve"> </v>
      </c>
      <c r="AF76" s="3" t="str">
        <f>IF(S76=" "," ",IF([1]Mar09!$C$49=" "," ",[1]Mar09!$C$49))</f>
        <v xml:space="preserve"> </v>
      </c>
      <c r="AG76" s="463"/>
      <c r="AH76" s="4" t="str">
        <f t="shared" si="2"/>
        <v xml:space="preserve"> </v>
      </c>
      <c r="AI76" s="4" t="str">
        <f t="shared" si="3"/>
        <v xml:space="preserve"> </v>
      </c>
      <c r="AJ76" s="4" t="str">
        <f t="shared" si="4"/>
        <v xml:space="preserve"> </v>
      </c>
      <c r="AK76" s="4" t="str">
        <f t="shared" si="5"/>
        <v xml:space="preserve"> </v>
      </c>
      <c r="AL76" s="4" t="str">
        <f t="shared" si="6"/>
        <v xml:space="preserve"> </v>
      </c>
      <c r="AM76" s="4" t="str">
        <f t="shared" si="7"/>
        <v xml:space="preserve"> </v>
      </c>
      <c r="AN76" s="4" t="str">
        <f t="shared" si="8"/>
        <v xml:space="preserve"> </v>
      </c>
      <c r="AO76" s="4" t="str">
        <f t="shared" si="9"/>
        <v xml:space="preserve"> </v>
      </c>
      <c r="AP76" s="4" t="str">
        <f t="shared" si="10"/>
        <v xml:space="preserve"> </v>
      </c>
      <c r="AQ76" s="4" t="str">
        <f t="shared" si="11"/>
        <v xml:space="preserve"> </v>
      </c>
      <c r="AR76" s="4" t="str">
        <f t="shared" si="12"/>
        <v xml:space="preserve"> </v>
      </c>
      <c r="AS76" s="4" t="str">
        <f t="shared" si="13"/>
        <v xml:space="preserve"> </v>
      </c>
      <c r="AT76" s="4" t="str">
        <f t="shared" si="14"/>
        <v xml:space="preserve"> </v>
      </c>
      <c r="AU76" s="4" t="str">
        <f t="shared" si="15"/>
        <v xml:space="preserve"> </v>
      </c>
      <c r="AV76" s="4" t="str">
        <f t="shared" si="16"/>
        <v xml:space="preserve"> </v>
      </c>
      <c r="AW76" s="4" t="str">
        <f t="shared" si="17"/>
        <v xml:space="preserve"> </v>
      </c>
      <c r="AX76" s="4" t="str">
        <f t="shared" si="18"/>
        <v xml:space="preserve"> </v>
      </c>
      <c r="AY76" s="4" t="str">
        <f t="shared" si="19"/>
        <v xml:space="preserve"> </v>
      </c>
      <c r="AZ76" s="4" t="str">
        <f t="shared" si="20"/>
        <v xml:space="preserve"> </v>
      </c>
      <c r="BA76" s="4" t="str">
        <f t="shared" si="21"/>
        <v xml:space="preserve"> </v>
      </c>
    </row>
    <row r="77" spans="1:53" ht="15" customHeight="1" x14ac:dyDescent="0.2">
      <c r="A77" s="2"/>
      <c r="B77" s="702"/>
      <c r="C77" s="57">
        <v>51</v>
      </c>
      <c r="D77" s="1" t="str">
        <f>IF([1]Employee!$D$236=" "," ",IF([1]Employee!$D$236="m"," ",IF([1]Mar09!$M$64=" "," ",IF([1]Mar09!$M$64&gt;(D7-0.01),D7," "))))</f>
        <v xml:space="preserve"> </v>
      </c>
      <c r="E77" s="1" t="str">
        <f>IF(D77=" "," ",IF([1]Mar09!$M$64&gt;=F7,E7,[1]Mar09!$M$64-D7))</f>
        <v xml:space="preserve"> </v>
      </c>
      <c r="F77" s="1" t="str">
        <f>IF(D77=" "," ",IF(E77&lt;E7," ",[1]Mar09!$M$64-F7))</f>
        <v xml:space="preserve"> </v>
      </c>
      <c r="G77" s="1" t="str">
        <f>IF(D77=" "," ",[1]Mar09!$O$64+[1]Mar09!$T$64)</f>
        <v xml:space="preserve"> </v>
      </c>
      <c r="H77" s="454" t="str">
        <f>IF(D77=" "," ",[1]Mar09!$O$64)</f>
        <v xml:space="preserve"> </v>
      </c>
      <c r="I77" s="454"/>
      <c r="J77" s="463"/>
      <c r="K77" s="4" t="str">
        <f>IF([1]Mar09!$G$64="SSP",[1]Mar09!$H$64," ")</f>
        <v xml:space="preserve"> </v>
      </c>
      <c r="L77" s="4" t="str">
        <f>IF([1]Mar09!$G$64="SMP",[1]Mar09!$H$64," ")</f>
        <v xml:space="preserve"> </v>
      </c>
      <c r="M77" s="459" t="str">
        <f>IF([1]Mar09!$G$64="SPP",[1]Mar09!$H$64," ")</f>
        <v xml:space="preserve"> </v>
      </c>
      <c r="N77" s="459"/>
      <c r="O77" s="4" t="str">
        <f>IF([1]Mar09!$G$64="SAP",[1]Mar09!$H$64," ")</f>
        <v xml:space="preserve"> </v>
      </c>
      <c r="P77" s="463"/>
      <c r="Q77" s="1" t="str">
        <f>IF([1]Mar09!$P$64=0," ",[1]Mar09!$P$64)</f>
        <v xml:space="preserve"> </v>
      </c>
      <c r="R77" s="463"/>
      <c r="S77" s="1" t="str">
        <f>IF([1]Mar09!$M$64&gt;0,[1]Mar09!$M$64," ")</f>
        <v xml:space="preserve"> </v>
      </c>
      <c r="T77" s="1" t="str">
        <f>IF(S77=" "," ",IF([1]Employee!$O$232="W1"," ",IF([1]Employee!$O$232="M1"," ",IF([1]Mar09!$V$64&gt;0,[1]Mar09!$V$64," "))))</f>
        <v xml:space="preserve"> </v>
      </c>
      <c r="U77" s="459" t="str">
        <f>IF(T77=" "," ",IF([1]Employee!$O$232="W1",[1]Mar09!$AK$64,[1]Mar09!$AE$64))</f>
        <v xml:space="preserve"> </v>
      </c>
      <c r="V77" s="459"/>
      <c r="W77" s="484"/>
      <c r="X77" s="484"/>
      <c r="Y77" s="1" t="str">
        <f t="shared" si="23"/>
        <v xml:space="preserve"> </v>
      </c>
      <c r="Z77" s="1" t="str">
        <f>IF(Y77=" "," ",IF([1]Employee!$O$232="W1"," ",[1]Mar09!$W$64-[1]Mar09!$W$49))</f>
        <v xml:space="preserve"> </v>
      </c>
      <c r="AA77" s="484"/>
      <c r="AB77" s="484"/>
      <c r="AC77" s="58"/>
      <c r="AD77" s="1" t="str">
        <f t="shared" si="25"/>
        <v xml:space="preserve"> </v>
      </c>
      <c r="AF77" s="3" t="str">
        <f>IF(S77=" "," ",IF([1]Mar09!$C$64=" "," ",[1]Mar09!$C$64))</f>
        <v xml:space="preserve"> </v>
      </c>
      <c r="AG77" s="463"/>
      <c r="AH77" s="4" t="str">
        <f t="shared" si="2"/>
        <v xml:space="preserve"> </v>
      </c>
      <c r="AI77" s="4" t="str">
        <f t="shared" si="3"/>
        <v xml:space="preserve"> </v>
      </c>
      <c r="AJ77" s="4" t="str">
        <f t="shared" si="4"/>
        <v xml:space="preserve"> </v>
      </c>
      <c r="AK77" s="4" t="str">
        <f t="shared" si="5"/>
        <v xml:space="preserve"> </v>
      </c>
      <c r="AL77" s="4" t="str">
        <f t="shared" si="6"/>
        <v xml:space="preserve"> </v>
      </c>
      <c r="AM77" s="4" t="str">
        <f t="shared" si="7"/>
        <v xml:space="preserve"> </v>
      </c>
      <c r="AN77" s="4" t="str">
        <f t="shared" si="8"/>
        <v xml:space="preserve"> </v>
      </c>
      <c r="AO77" s="4" t="str">
        <f t="shared" si="9"/>
        <v xml:space="preserve"> </v>
      </c>
      <c r="AP77" s="4" t="str">
        <f t="shared" si="10"/>
        <v xml:space="preserve"> </v>
      </c>
      <c r="AQ77" s="4" t="str">
        <f t="shared" si="11"/>
        <v xml:space="preserve"> </v>
      </c>
      <c r="AR77" s="4" t="str">
        <f t="shared" si="12"/>
        <v xml:space="preserve"> </v>
      </c>
      <c r="AS77" s="4" t="str">
        <f t="shared" si="13"/>
        <v xml:space="preserve"> </v>
      </c>
      <c r="AT77" s="4" t="str">
        <f t="shared" si="14"/>
        <v xml:space="preserve"> </v>
      </c>
      <c r="AU77" s="4" t="str">
        <f t="shared" si="15"/>
        <v xml:space="preserve"> </v>
      </c>
      <c r="AV77" s="4" t="str">
        <f t="shared" si="16"/>
        <v xml:space="preserve"> </v>
      </c>
      <c r="AW77" s="4" t="str">
        <f t="shared" si="17"/>
        <v xml:space="preserve"> </v>
      </c>
      <c r="AX77" s="4" t="str">
        <f t="shared" si="18"/>
        <v xml:space="preserve"> </v>
      </c>
      <c r="AY77" s="4" t="str">
        <f t="shared" si="19"/>
        <v xml:space="preserve"> </v>
      </c>
      <c r="AZ77" s="4" t="str">
        <f t="shared" si="20"/>
        <v xml:space="preserve"> </v>
      </c>
      <c r="BA77" s="4" t="str">
        <f t="shared" si="21"/>
        <v xml:space="preserve"> </v>
      </c>
    </row>
    <row r="78" spans="1:53" ht="15" customHeight="1" x14ac:dyDescent="0.2">
      <c r="A78" s="2"/>
      <c r="B78" s="702"/>
      <c r="C78" s="57">
        <v>52</v>
      </c>
      <c r="D78" s="1" t="str">
        <f>IF([1]Employee!$D$236=" "," ",IF([1]Employee!$D$236="m"," ",IF([1]Mar09!$M$79=" "," ",IF([1]Mar09!$M$79&gt;(D7-0.01),D7," "))))</f>
        <v xml:space="preserve"> </v>
      </c>
      <c r="E78" s="1" t="str">
        <f>IF(D78=" "," ",IF([1]Mar09!$M$79&gt;=F7,E7,[1]Mar09!$M$79-D7))</f>
        <v xml:space="preserve"> </v>
      </c>
      <c r="F78" s="1" t="str">
        <f>IF(D78=" "," ",IF(E78&lt;E7," ",[1]Mar09!$M$79-F7))</f>
        <v xml:space="preserve"> </v>
      </c>
      <c r="G78" s="1" t="str">
        <f>IF(D78=" "," ",[1]Mar09!$O$79+[1]Mar09!$T$79)</f>
        <v xml:space="preserve"> </v>
      </c>
      <c r="H78" s="454" t="str">
        <f>IF(D78=" "," ",[1]Mar09!$O$79)</f>
        <v xml:space="preserve"> </v>
      </c>
      <c r="I78" s="454"/>
      <c r="J78" s="463"/>
      <c r="K78" s="4" t="str">
        <f>IF([1]Mar09!$G$79="SSP",[1]Mar09!$H$79," ")</f>
        <v xml:space="preserve"> </v>
      </c>
      <c r="L78" s="4" t="str">
        <f>IF([1]Mar09!$G$79="SMP",[1]Mar09!$H$79," ")</f>
        <v xml:space="preserve"> </v>
      </c>
      <c r="M78" s="459" t="str">
        <f>IF([1]Mar09!$G$79="SPP",[1]Mar09!$H$79," ")</f>
        <v xml:space="preserve"> </v>
      </c>
      <c r="N78" s="459"/>
      <c r="O78" s="4" t="str">
        <f>IF([1]Mar09!$G$79="SAP",[1]Mar09!$H$79," ")</f>
        <v xml:space="preserve"> </v>
      </c>
      <c r="P78" s="463"/>
      <c r="Q78" s="1" t="str">
        <f>IF([1]Mar09!$P$79=0," ",[1]Mar09!$P$79)</f>
        <v xml:space="preserve"> </v>
      </c>
      <c r="R78" s="463"/>
      <c r="S78" s="1" t="str">
        <f>IF([1]Mar09!$M$79&gt;0,[1]Mar09!$M$79," ")</f>
        <v xml:space="preserve"> </v>
      </c>
      <c r="T78" s="1" t="str">
        <f>IF(S78=" "," ",IF([1]Employee!$O$232="W1"," ",IF([1]Employee!$O$232="M1"," ",IF([1]Mar09!$V$79&gt;0,[1]Mar09!$V$79," "))))</f>
        <v xml:space="preserve"> </v>
      </c>
      <c r="U78" s="459" t="str">
        <f>IF(T78=" "," ",IF([1]Employee!$O$232="W1",[1]Mar09!$AK$79,[1]Mar09!$AE$79))</f>
        <v xml:space="preserve"> </v>
      </c>
      <c r="V78" s="459"/>
      <c r="W78" s="485"/>
      <c r="X78" s="485"/>
      <c r="Y78" s="1" t="str">
        <f t="shared" si="23"/>
        <v xml:space="preserve"> </v>
      </c>
      <c r="Z78" s="1" t="str">
        <f>IF(Y78=" "," ",IF([1]Employee!$O$232="W1"," ",[1]Mar09!$W$79-[1]Mar09!$W$64))</f>
        <v xml:space="preserve"> </v>
      </c>
      <c r="AA78" s="484"/>
      <c r="AB78" s="484"/>
      <c r="AC78" s="58"/>
      <c r="AD78" s="4" t="str">
        <f t="shared" si="25"/>
        <v xml:space="preserve"> </v>
      </c>
      <c r="AE78" s="4"/>
      <c r="AF78" s="3" t="str">
        <f>IF(S78=" "," ",IF([1]Mar09!$C$79=" "," ",[1]Mar09!$C$79))</f>
        <v xml:space="preserve"> </v>
      </c>
      <c r="AG78" s="463"/>
      <c r="AH78" s="4" t="str">
        <f t="shared" si="2"/>
        <v xml:space="preserve"> </v>
      </c>
      <c r="AI78" s="4" t="str">
        <f t="shared" si="3"/>
        <v xml:space="preserve"> </v>
      </c>
      <c r="AJ78" s="4" t="str">
        <f t="shared" si="4"/>
        <v xml:space="preserve"> </v>
      </c>
      <c r="AK78" s="4" t="str">
        <f t="shared" si="5"/>
        <v xml:space="preserve"> </v>
      </c>
      <c r="AL78" s="4" t="str">
        <f t="shared" si="6"/>
        <v xml:space="preserve"> </v>
      </c>
      <c r="AM78" s="4" t="str">
        <f t="shared" si="7"/>
        <v xml:space="preserve"> </v>
      </c>
      <c r="AN78" s="4" t="str">
        <f t="shared" si="8"/>
        <v xml:space="preserve"> </v>
      </c>
      <c r="AO78" s="4" t="str">
        <f t="shared" si="9"/>
        <v xml:space="preserve"> </v>
      </c>
      <c r="AP78" s="4" t="str">
        <f t="shared" si="10"/>
        <v xml:space="preserve"> </v>
      </c>
      <c r="AQ78" s="4" t="str">
        <f t="shared" si="11"/>
        <v xml:space="preserve"> </v>
      </c>
      <c r="AR78" s="4" t="str">
        <f t="shared" si="12"/>
        <v xml:space="preserve"> </v>
      </c>
      <c r="AS78" s="4" t="str">
        <f t="shared" si="13"/>
        <v xml:space="preserve"> </v>
      </c>
      <c r="AT78" s="4" t="str">
        <f t="shared" si="14"/>
        <v xml:space="preserve"> </v>
      </c>
      <c r="AU78" s="4" t="str">
        <f t="shared" si="15"/>
        <v xml:space="preserve"> </v>
      </c>
      <c r="AV78" s="4" t="str">
        <f t="shared" si="16"/>
        <v xml:space="preserve"> </v>
      </c>
      <c r="AW78" s="4" t="str">
        <f t="shared" si="17"/>
        <v xml:space="preserve"> </v>
      </c>
      <c r="AX78" s="4" t="str">
        <f t="shared" si="18"/>
        <v xml:space="preserve"> </v>
      </c>
      <c r="AY78" s="4" t="str">
        <f t="shared" si="19"/>
        <v xml:space="preserve"> </v>
      </c>
      <c r="AZ78" s="4" t="str">
        <f t="shared" si="20"/>
        <v xml:space="preserve"> </v>
      </c>
      <c r="BA78" s="4" t="str">
        <f t="shared" si="21"/>
        <v xml:space="preserve"> </v>
      </c>
    </row>
    <row r="79" spans="1:53" ht="15" customHeight="1" thickBot="1" x14ac:dyDescent="0.25">
      <c r="A79" s="2"/>
      <c r="B79" s="458"/>
      <c r="C79" s="60">
        <v>53</v>
      </c>
      <c r="D79" s="4" t="str">
        <f>IF([1]Employee!$D$236=" "," ",IF([1]Employee!$D$236="m"," ",IF([1]Mar09!$M$94=" "," ",IF([1]Mar09!$M$94&gt;(D7-0.01),D7," "))))</f>
        <v xml:space="preserve"> </v>
      </c>
      <c r="E79" s="4" t="str">
        <f>IF(D79=" "," ",IF([1]Mar09!$M$94&gt;=F7,E7,[1]Mar09!$M$94-D7))</f>
        <v xml:space="preserve"> </v>
      </c>
      <c r="F79" s="4" t="str">
        <f>IF(D79=" "," ",IF(E79&lt;E7," ",[1]Mar09!$M$94-F7))</f>
        <v xml:space="preserve"> </v>
      </c>
      <c r="G79" s="4" t="str">
        <f>IF(D79=" "," ",[1]Mar09!$O$94+[1]Mar09!$T$94)</f>
        <v xml:space="preserve"> </v>
      </c>
      <c r="H79" s="459" t="str">
        <f>IF(D79=" "," ",[1]Mar09!$O$94)</f>
        <v xml:space="preserve"> </v>
      </c>
      <c r="I79" s="459"/>
      <c r="J79" s="463"/>
      <c r="K79" s="4" t="str">
        <f>IF([1]Mar09!$G$94="SSP",[1]Mar09!$H$94," ")</f>
        <v xml:space="preserve"> </v>
      </c>
      <c r="L79" s="4" t="str">
        <f>IF([1]Mar09!$G$94="SMP",[1]Mar09!$H$94," ")</f>
        <v xml:space="preserve"> </v>
      </c>
      <c r="M79" s="459" t="str">
        <f>IF([1]Mar09!$G$94="SPP",[1]Mar09!$H$94," ")</f>
        <v xml:space="preserve"> </v>
      </c>
      <c r="N79" s="459"/>
      <c r="O79" s="4" t="str">
        <f>IF([1]Mar09!$G$94="SAP",[1]Mar09!$H$94," ")</f>
        <v xml:space="preserve"> </v>
      </c>
      <c r="P79" s="463"/>
      <c r="Q79" s="4" t="str">
        <f>IF([1]Mar09!$P$94=0," ",[1]Mar09!$P$94)</f>
        <v xml:space="preserve"> </v>
      </c>
      <c r="R79" s="463"/>
      <c r="S79" s="4" t="str">
        <f>IF([1]Mar09!$M$94&gt;0,[1]Mar09!$M$94," ")</f>
        <v xml:space="preserve"> </v>
      </c>
      <c r="T79" s="4" t="str">
        <f>IF(S79=" "," ",IF([1]Employee!$O$232="W1"," ",IF([1]Employee!$O$232="M1"," ",IF([1]Mar09!$V$94&gt;0,[1]Mar09!$V$94," "))))</f>
        <v xml:space="preserve"> </v>
      </c>
      <c r="U79" s="459" t="str">
        <f>IF(T79=" "," ",IF([1]Employee!$O$232="M1",[1]Mar09!$AK$94+U78,[1]Mar09!$AE$94+U78))</f>
        <v xml:space="preserve"> </v>
      </c>
      <c r="V79" s="459"/>
      <c r="W79" s="67"/>
      <c r="X79" s="67"/>
      <c r="Y79" s="4" t="str">
        <f>IF(T79=" "," ",IF(U79&gt;=T79," ",T79-U79))</f>
        <v xml:space="preserve"> </v>
      </c>
      <c r="Z79" s="4" t="str">
        <f>IF(Y79=" "," ",IF([1]Employee!$O$232="W1"," ",[1]Mar09!$W$94-[1]Mar09!$W$79))</f>
        <v xml:space="preserve"> </v>
      </c>
      <c r="AA79" s="59"/>
      <c r="AB79" s="59"/>
      <c r="AC79" s="58"/>
      <c r="AD79" s="4" t="str">
        <f>Z79</f>
        <v xml:space="preserve"> </v>
      </c>
      <c r="AE79" s="4"/>
      <c r="AF79" s="3" t="str">
        <f>IF(S79=" "," ",IF([1]Mar09!$C$94=" "," ",[1]Mar09!$C$94))</f>
        <v xml:space="preserve"> </v>
      </c>
      <c r="AG79" s="463"/>
      <c r="AH79" s="4" t="str">
        <f t="shared" si="2"/>
        <v xml:space="preserve"> </v>
      </c>
      <c r="AI79" s="4" t="str">
        <f t="shared" si="3"/>
        <v xml:space="preserve"> </v>
      </c>
      <c r="AJ79" s="4" t="str">
        <f t="shared" si="4"/>
        <v xml:space="preserve"> </v>
      </c>
      <c r="AK79" s="4" t="str">
        <f t="shared" si="5"/>
        <v xml:space="preserve"> </v>
      </c>
      <c r="AL79" s="4" t="str">
        <f t="shared" si="6"/>
        <v xml:space="preserve"> </v>
      </c>
      <c r="AM79" s="4" t="str">
        <f t="shared" si="7"/>
        <v xml:space="preserve"> </v>
      </c>
      <c r="AN79" s="4" t="str">
        <f t="shared" si="8"/>
        <v xml:space="preserve"> </v>
      </c>
      <c r="AO79" s="4" t="str">
        <f t="shared" si="9"/>
        <v xml:space="preserve"> </v>
      </c>
      <c r="AP79" s="4" t="str">
        <f t="shared" si="10"/>
        <v xml:space="preserve"> </v>
      </c>
      <c r="AQ79" s="4" t="str">
        <f t="shared" si="11"/>
        <v xml:space="preserve"> </v>
      </c>
      <c r="AR79" s="4" t="str">
        <f t="shared" si="12"/>
        <v xml:space="preserve"> </v>
      </c>
      <c r="AS79" s="4" t="str">
        <f t="shared" si="13"/>
        <v xml:space="preserve"> </v>
      </c>
      <c r="AT79" s="4" t="str">
        <f t="shared" si="14"/>
        <v xml:space="preserve"> </v>
      </c>
      <c r="AU79" s="4" t="str">
        <f t="shared" si="15"/>
        <v xml:space="preserve"> </v>
      </c>
      <c r="AV79" s="4" t="str">
        <f t="shared" si="16"/>
        <v xml:space="preserve"> </v>
      </c>
      <c r="AW79" s="4" t="str">
        <f t="shared" si="17"/>
        <v xml:space="preserve"> </v>
      </c>
      <c r="AX79" s="4" t="str">
        <f t="shared" si="18"/>
        <v xml:space="preserve"> </v>
      </c>
      <c r="AY79" s="4" t="str">
        <f t="shared" si="19"/>
        <v xml:space="preserve"> </v>
      </c>
      <c r="AZ79" s="4" t="str">
        <f t="shared" si="20"/>
        <v xml:space="preserve"> </v>
      </c>
      <c r="BA79" s="4" t="str">
        <f t="shared" si="21"/>
        <v xml:space="preserve"> </v>
      </c>
    </row>
    <row r="80" spans="1:53" ht="15" customHeight="1" thickBot="1" x14ac:dyDescent="0.25">
      <c r="A80" s="2"/>
      <c r="B80" s="703">
        <v>12</v>
      </c>
      <c r="C80" s="456"/>
      <c r="D80" s="62" t="str">
        <f>IF([1]Employee!$D$236=" "," ",IF([1]Employee!$D$236="w"," ",IF([1]Mar09!$M$109=" "," ",IF([1]Mar09!$M$109&gt;(D8-0.01),D8," "))))</f>
        <v xml:space="preserve"> </v>
      </c>
      <c r="E80" s="62" t="str">
        <f>IF(D80=" "," ",IF([1]Mar09!$M$109&gt;=F8,E8,[1]Mar09!$M$109-D8))</f>
        <v xml:space="preserve"> </v>
      </c>
      <c r="F80" s="62" t="str">
        <f>IF(D80=" "," ",IF(E80&lt;E8," ",[1]Mar09!$M$109-F8))</f>
        <v xml:space="preserve"> </v>
      </c>
      <c r="G80" s="62" t="str">
        <f>IF(D80=" "," ",[1]Mar09!$O$109+[1]Mar09!$T$109)</f>
        <v xml:space="preserve"> </v>
      </c>
      <c r="H80" s="453" t="str">
        <f>IF(D80=" "," ",[1]Mar09!$O$109)</f>
        <v xml:space="preserve"> </v>
      </c>
      <c r="I80" s="453"/>
      <c r="J80" s="463"/>
      <c r="K80" s="62" t="str">
        <f>IF([1]Mar09!$G$109="SSP",[1]Mar09!$H$109," ")</f>
        <v xml:space="preserve"> </v>
      </c>
      <c r="L80" s="62" t="str">
        <f>IF([1]Mar09!$G$109="SMP",[1]Mar09!$H$109," ")</f>
        <v xml:space="preserve"> </v>
      </c>
      <c r="M80" s="453" t="str">
        <f>IF([1]Mar09!$G$109="SPP",[1]Mar09!$H$109," ")</f>
        <v xml:space="preserve"> </v>
      </c>
      <c r="N80" s="453"/>
      <c r="O80" s="62" t="str">
        <f>IF([1]Mar09!$G$109="SAP",[1]Mar09!$H$109," ")</f>
        <v xml:space="preserve"> </v>
      </c>
      <c r="P80" s="463"/>
      <c r="Q80" s="62" t="str">
        <f>IF([1]Mar09!$P$109=0," ",[1]Mar09!$P$109)</f>
        <v xml:space="preserve"> </v>
      </c>
      <c r="R80" s="463"/>
      <c r="S80" s="62" t="str">
        <f>IF([1]Mar09!$M$109&gt;0,[1]Mar09!$M$109," ")</f>
        <v xml:space="preserve"> </v>
      </c>
      <c r="T80" s="4" t="str">
        <f>IF(S80=" "," ",IF([1]Employee!$O$232="W1"," ",IF([1]Employee!$O$232="M1"," ",IF([1]Mar09!$V$109&gt;0,[1]Mar09!$V$109," "))))</f>
        <v xml:space="preserve"> </v>
      </c>
      <c r="U80" s="453" t="str">
        <f>IF(T80=" "," ",IF([1]Employee!$O$232="M1",[1]Mar09!$AK$109,[1]Mar09!$AE$109))</f>
        <v xml:space="preserve"> </v>
      </c>
      <c r="V80" s="453"/>
      <c r="W80" s="486"/>
      <c r="X80" s="486"/>
      <c r="Y80" s="62" t="str">
        <f>IF(T80=" "," ",IF(U80&gt;=T80," ",T80-U80))</f>
        <v xml:space="preserve"> </v>
      </c>
      <c r="Z80" s="62" t="str">
        <f>IF(Y80=" "," ",IF([1]Employee!$O$232="M1"," ",[1]Mar09!$W$109-[1]Feb09!$W$79))</f>
        <v xml:space="preserve"> </v>
      </c>
      <c r="AA80" s="486"/>
      <c r="AB80" s="486"/>
      <c r="AC80" s="64"/>
      <c r="AD80" s="62" t="str">
        <f>Z80</f>
        <v xml:space="preserve"> </v>
      </c>
      <c r="AE80" s="62"/>
      <c r="AF80" s="65" t="str">
        <f>IF(S80=" "," ",IF([1]Mar09!$C$109=" "," ",[1]Mar09!$C$109))</f>
        <v xml:space="preserve"> </v>
      </c>
      <c r="AG80" s="463"/>
      <c r="AH80" s="4" t="str">
        <f t="shared" si="2"/>
        <v xml:space="preserve"> </v>
      </c>
      <c r="AI80" s="4" t="str">
        <f t="shared" si="3"/>
        <v xml:space="preserve"> </v>
      </c>
      <c r="AJ80" s="4" t="str">
        <f t="shared" si="4"/>
        <v xml:space="preserve"> </v>
      </c>
      <c r="AK80" s="4" t="str">
        <f t="shared" si="5"/>
        <v xml:space="preserve"> </v>
      </c>
      <c r="AL80" s="4" t="str">
        <f t="shared" si="6"/>
        <v xml:space="preserve"> </v>
      </c>
      <c r="AM80" s="4" t="str">
        <f t="shared" si="7"/>
        <v xml:space="preserve"> </v>
      </c>
      <c r="AN80" s="4" t="str">
        <f t="shared" si="8"/>
        <v xml:space="preserve"> </v>
      </c>
      <c r="AO80" s="4" t="str">
        <f t="shared" si="9"/>
        <v xml:space="preserve"> </v>
      </c>
      <c r="AP80" s="4" t="str">
        <f t="shared" si="10"/>
        <v xml:space="preserve"> </v>
      </c>
      <c r="AQ80" s="4" t="str">
        <f t="shared" si="11"/>
        <v xml:space="preserve"> </v>
      </c>
      <c r="AR80" s="4" t="str">
        <f t="shared" si="12"/>
        <v xml:space="preserve"> </v>
      </c>
      <c r="AS80" s="4" t="str">
        <f t="shared" si="13"/>
        <v xml:space="preserve"> </v>
      </c>
      <c r="AT80" s="4" t="str">
        <f t="shared" si="14"/>
        <v xml:space="preserve"> </v>
      </c>
      <c r="AU80" s="4" t="str">
        <f t="shared" si="15"/>
        <v xml:space="preserve"> </v>
      </c>
      <c r="AV80" s="4" t="str">
        <f t="shared" si="16"/>
        <v xml:space="preserve"> </v>
      </c>
      <c r="AW80" s="4" t="str">
        <f t="shared" si="17"/>
        <v xml:space="preserve"> </v>
      </c>
      <c r="AX80" s="4" t="str">
        <f t="shared" si="18"/>
        <v xml:space="preserve"> </v>
      </c>
      <c r="AY80" s="4" t="str">
        <f t="shared" si="19"/>
        <v xml:space="preserve"> </v>
      </c>
      <c r="AZ80" s="4" t="str">
        <f t="shared" si="20"/>
        <v xml:space="preserve"> </v>
      </c>
      <c r="BA80" s="4" t="str">
        <f t="shared" si="21"/>
        <v xml:space="preserve"> </v>
      </c>
    </row>
    <row r="81" spans="1:53" ht="13.5" customHeight="1" x14ac:dyDescent="0.2">
      <c r="A81" s="2"/>
      <c r="B81" s="10"/>
      <c r="C81" s="10"/>
      <c r="D81" s="68">
        <f>SUM(D16:D80)</f>
        <v>0</v>
      </c>
      <c r="E81" s="68">
        <f>SUM(E16:E80)</f>
        <v>0</v>
      </c>
      <c r="F81" s="68">
        <f>SUM(F16:F80)</f>
        <v>0</v>
      </c>
      <c r="G81" s="68">
        <f>SUM(G16:G80)</f>
        <v>0</v>
      </c>
      <c r="H81" s="701">
        <f>SUM(H16:H80)</f>
        <v>0</v>
      </c>
      <c r="I81" s="701"/>
      <c r="J81" s="69"/>
      <c r="K81" s="68">
        <f>SUM(K16:K80)</f>
        <v>0</v>
      </c>
      <c r="L81" s="68">
        <f>SUM(L16:L80)</f>
        <v>0</v>
      </c>
      <c r="M81" s="492">
        <f>SUM(M16:M80)</f>
        <v>0</v>
      </c>
      <c r="N81" s="492"/>
      <c r="O81" s="68">
        <f>SUM(O16:O80)</f>
        <v>0</v>
      </c>
      <c r="Q81" s="68">
        <f>SUM(Q16:Q80)</f>
        <v>0</v>
      </c>
      <c r="T81" s="68"/>
      <c r="U81" s="482"/>
      <c r="V81" s="482"/>
      <c r="W81" s="459"/>
      <c r="X81" s="459"/>
      <c r="AA81" s="459"/>
      <c r="AB81" s="459"/>
      <c r="AD81" s="68">
        <f>SUM(AD16:AD80)</f>
        <v>0</v>
      </c>
      <c r="AG81" s="463"/>
      <c r="AH81" s="68">
        <f>SUM(AH16:AH80)</f>
        <v>0</v>
      </c>
      <c r="AI81" s="68">
        <f t="shared" ref="AI81:AX81" si="26">SUM(AI16:AI80)</f>
        <v>0</v>
      </c>
      <c r="AJ81" s="68">
        <f t="shared" si="26"/>
        <v>0</v>
      </c>
      <c r="AK81" s="68">
        <f t="shared" si="26"/>
        <v>0</v>
      </c>
      <c r="AL81" s="68">
        <f t="shared" si="26"/>
        <v>0</v>
      </c>
      <c r="AM81" s="68">
        <f t="shared" si="26"/>
        <v>0</v>
      </c>
      <c r="AN81" s="68">
        <f t="shared" si="26"/>
        <v>0</v>
      </c>
      <c r="AO81" s="68">
        <f t="shared" si="26"/>
        <v>0</v>
      </c>
      <c r="AP81" s="68">
        <f t="shared" si="26"/>
        <v>0</v>
      </c>
      <c r="AQ81" s="68">
        <f t="shared" si="26"/>
        <v>0</v>
      </c>
      <c r="AR81" s="68">
        <f t="shared" si="26"/>
        <v>0</v>
      </c>
      <c r="AS81" s="68">
        <f t="shared" si="26"/>
        <v>0</v>
      </c>
      <c r="AT81" s="68">
        <f t="shared" si="26"/>
        <v>0</v>
      </c>
      <c r="AU81" s="68">
        <f t="shared" si="26"/>
        <v>0</v>
      </c>
      <c r="AV81" s="68">
        <f t="shared" si="26"/>
        <v>0</v>
      </c>
      <c r="AW81" s="68">
        <f t="shared" si="26"/>
        <v>0</v>
      </c>
      <c r="AX81" s="68">
        <f t="shared" si="26"/>
        <v>0</v>
      </c>
      <c r="AY81" s="68">
        <f>SUM(AY16:AY80)</f>
        <v>0</v>
      </c>
      <c r="AZ81" s="68">
        <f>SUM(AZ16:AZ80)</f>
        <v>0</v>
      </c>
      <c r="BA81" s="68">
        <f>SUM(BA16:BA80)</f>
        <v>0</v>
      </c>
    </row>
    <row r="82" spans="1:53" ht="13.5" customHeight="1" x14ac:dyDescent="0.2">
      <c r="A82" s="2"/>
      <c r="B82" s="700" t="s">
        <v>120</v>
      </c>
      <c r="C82" s="606"/>
      <c r="D82" s="606"/>
      <c r="E82" s="606"/>
      <c r="F82" s="606"/>
      <c r="G82" s="606"/>
      <c r="H82" s="606"/>
      <c r="I82" s="606"/>
      <c r="J82" s="10"/>
      <c r="K82" s="71" t="s">
        <v>115</v>
      </c>
      <c r="L82" s="71" t="s">
        <v>116</v>
      </c>
      <c r="M82" s="488" t="s">
        <v>117</v>
      </c>
      <c r="N82" s="488"/>
      <c r="O82" s="71" t="s">
        <v>118</v>
      </c>
      <c r="P82" s="72"/>
      <c r="Q82" s="71" t="s">
        <v>119</v>
      </c>
      <c r="R82" s="10"/>
      <c r="S82" s="10"/>
      <c r="T82" s="73" t="s">
        <v>122</v>
      </c>
      <c r="U82" s="489" t="s">
        <v>126</v>
      </c>
      <c r="V82" s="489"/>
      <c r="W82" s="490"/>
      <c r="X82" s="490"/>
      <c r="Y82" s="490"/>
      <c r="Z82" s="73" t="s">
        <v>123</v>
      </c>
      <c r="AA82" s="491"/>
      <c r="AB82" s="491"/>
      <c r="AC82" s="10"/>
      <c r="AD82" s="10"/>
      <c r="AE82" s="10"/>
      <c r="AF82" s="14"/>
      <c r="AG82" s="463"/>
    </row>
    <row r="83" spans="1:53" x14ac:dyDescent="0.2">
      <c r="A83" s="2"/>
      <c r="B83" s="10"/>
      <c r="C83" s="10"/>
      <c r="D83" s="487" t="s">
        <v>113</v>
      </c>
      <c r="E83" s="487"/>
      <c r="F83" s="10"/>
      <c r="G83" s="10"/>
      <c r="H83" s="493"/>
      <c r="I83" s="493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494">
        <f>[1]Employee!$D$242</f>
        <v>0</v>
      </c>
      <c r="U83" s="495" t="s">
        <v>128</v>
      </c>
      <c r="V83" s="496"/>
      <c r="W83" s="497"/>
      <c r="X83" s="497"/>
      <c r="Y83" s="498"/>
      <c r="Z83" s="494">
        <f>[1]Employee!$D$243</f>
        <v>0</v>
      </c>
      <c r="AA83" s="491"/>
      <c r="AB83" s="491"/>
      <c r="AC83" s="10"/>
      <c r="AD83" s="10"/>
      <c r="AE83" s="10"/>
      <c r="AF83" s="14"/>
      <c r="AG83" s="463"/>
    </row>
    <row r="84" spans="1:53" x14ac:dyDescent="0.2">
      <c r="A84" s="2"/>
      <c r="B84" s="10"/>
      <c r="C84" s="74" t="s">
        <v>114</v>
      </c>
      <c r="D84" s="74" t="s">
        <v>67</v>
      </c>
      <c r="E84" s="74" t="s">
        <v>68</v>
      </c>
      <c r="F84" s="74" t="s">
        <v>69</v>
      </c>
      <c r="G84" s="74" t="s">
        <v>70</v>
      </c>
      <c r="H84" s="500" t="s">
        <v>71</v>
      </c>
      <c r="I84" s="50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494"/>
      <c r="U84" s="499"/>
      <c r="V84" s="497"/>
      <c r="W84" s="497"/>
      <c r="X84" s="497"/>
      <c r="Y84" s="498"/>
      <c r="Z84" s="494"/>
      <c r="AA84" s="491"/>
      <c r="AB84" s="491"/>
      <c r="AC84" s="330" t="s">
        <v>272</v>
      </c>
      <c r="AD84" s="331"/>
      <c r="AE84" s="331"/>
      <c r="AF84" s="14"/>
      <c r="AG84" s="463"/>
    </row>
    <row r="85" spans="1:53" ht="13.5" customHeight="1" x14ac:dyDescent="0.2">
      <c r="A85" s="2"/>
      <c r="B85" s="10"/>
      <c r="C85" s="75" t="str">
        <f>IF(G81&gt;0,AH14," ")</f>
        <v xml:space="preserve"> </v>
      </c>
      <c r="D85" s="68" t="str">
        <f>IF(G81&gt;0,AH81," ")</f>
        <v xml:space="preserve"> </v>
      </c>
      <c r="E85" s="68" t="str">
        <f>IF(G81&gt;0,AI81," ")</f>
        <v xml:space="preserve"> </v>
      </c>
      <c r="F85" s="68" t="str">
        <f>IF(G81&gt;0,AJ81," ")</f>
        <v xml:space="preserve"> </v>
      </c>
      <c r="G85" s="68" t="str">
        <f>IF(G81&gt;0,AK81," ")</f>
        <v xml:space="preserve"> </v>
      </c>
      <c r="H85" s="492" t="str">
        <f>IF(G81&gt;0,AL81," ")</f>
        <v xml:space="preserve"> </v>
      </c>
      <c r="I85" s="49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494">
        <f>IF([1]Employee!$D$236="W",[1]Mar09!$V$94-[1]Employee!$D$242,IF([1]Employee!$D$236="M",[1]Mar09!$V$109-[1]Employee!$D$242,0))</f>
        <v>0</v>
      </c>
      <c r="U85" s="501" t="s">
        <v>127</v>
      </c>
      <c r="V85" s="502"/>
      <c r="W85" s="503"/>
      <c r="X85" s="503"/>
      <c r="Y85" s="504"/>
      <c r="Z85" s="494">
        <f>IF([1]Employee!$D$236="W",[1]Mar09!$W$94-[1]Employee!$D$243,IF([1]Employee!$D$236="M",[1]Mar09!$W$109-[1]Employee!$D$243,0))</f>
        <v>0</v>
      </c>
      <c r="AA85" s="491"/>
      <c r="AB85" s="491"/>
      <c r="AC85" s="331"/>
      <c r="AD85" s="331"/>
      <c r="AE85" s="331"/>
      <c r="AF85" s="14"/>
      <c r="AG85" s="463"/>
    </row>
    <row r="86" spans="1:53" ht="13.5" customHeight="1" x14ac:dyDescent="0.2">
      <c r="A86" s="2"/>
      <c r="B86" s="10"/>
      <c r="C86" s="75" t="str">
        <f>IF(G81&gt;0,AM14," ")</f>
        <v xml:space="preserve"> </v>
      </c>
      <c r="D86" s="68" t="str">
        <f>IF(G81&gt;0,AM81," ")</f>
        <v xml:space="preserve"> </v>
      </c>
      <c r="E86" s="68" t="str">
        <f>IF(G81&gt;0,AN81," ")</f>
        <v xml:space="preserve"> </v>
      </c>
      <c r="F86" s="68" t="str">
        <f>IF(G81&gt;0,AO81," ")</f>
        <v xml:space="preserve"> </v>
      </c>
      <c r="G86" s="68" t="str">
        <f>IF(G81&gt;0,AP81," ")</f>
        <v xml:space="preserve"> </v>
      </c>
      <c r="H86" s="492" t="str">
        <f>IF(G81&gt;0,AQ81," ")</f>
        <v xml:space="preserve"> </v>
      </c>
      <c r="I86" s="49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494"/>
      <c r="U86" s="505"/>
      <c r="V86" s="503"/>
      <c r="W86" s="503"/>
      <c r="X86" s="503"/>
      <c r="Y86" s="504"/>
      <c r="Z86" s="494"/>
      <c r="AA86" s="491"/>
      <c r="AB86" s="491"/>
      <c r="AC86" s="331"/>
      <c r="AD86" s="331"/>
      <c r="AE86" s="331"/>
      <c r="AF86" s="14"/>
      <c r="AG86" s="463"/>
    </row>
    <row r="87" spans="1:53" ht="13.5" customHeight="1" x14ac:dyDescent="0.2">
      <c r="A87" s="2"/>
      <c r="B87" s="10"/>
      <c r="C87" s="75" t="str">
        <f>IF(G81&gt;0,AR14," ")</f>
        <v xml:space="preserve"> </v>
      </c>
      <c r="D87" s="68" t="str">
        <f>IF(G81&gt;0,AR81," ")</f>
        <v xml:space="preserve"> </v>
      </c>
      <c r="E87" s="68" t="str">
        <f>IF(G81&gt;0,AS81," ")</f>
        <v xml:space="preserve"> </v>
      </c>
      <c r="F87" s="68" t="str">
        <f>IF(G81&gt;0,AT81," ")</f>
        <v xml:space="preserve"> </v>
      </c>
      <c r="G87" s="68" t="str">
        <f>IF(G81&gt;0,AU81," ")</f>
        <v xml:space="preserve"> </v>
      </c>
      <c r="H87" s="492" t="str">
        <f>IF(G81&gt;0,AV81," ")</f>
        <v xml:space="preserve"> </v>
      </c>
      <c r="I87" s="49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494">
        <f>T83+T85</f>
        <v>0</v>
      </c>
      <c r="U87" s="506" t="s">
        <v>129</v>
      </c>
      <c r="V87" s="496"/>
      <c r="W87" s="497"/>
      <c r="X87" s="497"/>
      <c r="Y87" s="498"/>
      <c r="Z87" s="494">
        <f>Z83+Z85</f>
        <v>0</v>
      </c>
      <c r="AA87" s="491"/>
      <c r="AB87" s="491"/>
      <c r="AC87" s="492"/>
      <c r="AD87" s="492"/>
      <c r="AE87" s="10"/>
      <c r="AF87" s="14"/>
      <c r="AG87" s="463"/>
    </row>
    <row r="88" spans="1:53" ht="13.5" customHeight="1" x14ac:dyDescent="0.2">
      <c r="A88" s="2"/>
      <c r="B88" s="10"/>
      <c r="C88" s="75" t="str">
        <f>IF(G81&gt;0,AW14," ")</f>
        <v xml:space="preserve"> </v>
      </c>
      <c r="D88" s="68" t="str">
        <f>IF(G81&gt;0,AW81," ")</f>
        <v xml:space="preserve"> </v>
      </c>
      <c r="E88" s="68" t="str">
        <f>IF(G81&gt;0,AX81," ")</f>
        <v xml:space="preserve"> </v>
      </c>
      <c r="F88" s="68" t="str">
        <f>IF(G81&gt;0,AY81," ")</f>
        <v xml:space="preserve"> </v>
      </c>
      <c r="G88" s="68" t="str">
        <f>IF(G81&gt;0,AZ81," ")</f>
        <v xml:space="preserve"> </v>
      </c>
      <c r="H88" s="492" t="str">
        <f>IF(G81&gt;0,BA81," ")</f>
        <v xml:space="preserve"> </v>
      </c>
      <c r="I88" s="49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494"/>
      <c r="U88" s="499"/>
      <c r="V88" s="497"/>
      <c r="W88" s="497"/>
      <c r="X88" s="497"/>
      <c r="Y88" s="498"/>
      <c r="Z88" s="494"/>
      <c r="AA88" s="491"/>
      <c r="AB88" s="491"/>
      <c r="AC88" s="10"/>
      <c r="AD88" s="10"/>
      <c r="AE88" s="10"/>
      <c r="AF88" s="14"/>
      <c r="AG88" s="463"/>
    </row>
    <row r="89" spans="1:53" ht="12.75" customHeight="1" x14ac:dyDescent="0.2">
      <c r="A89" s="2"/>
      <c r="B89" s="301" t="s">
        <v>291</v>
      </c>
      <c r="C89" s="305" t="str">
        <f>V93</f>
        <v>2008-09</v>
      </c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31"/>
      <c r="Z89" s="331"/>
      <c r="AA89" s="331"/>
      <c r="AB89" s="331"/>
      <c r="AC89" s="331"/>
      <c r="AD89" s="331"/>
      <c r="AE89" s="331"/>
      <c r="AF89" s="331"/>
      <c r="AG89" s="463"/>
    </row>
    <row r="90" spans="1:53" ht="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76"/>
      <c r="AG90" s="463"/>
    </row>
    <row r="91" spans="1:53" ht="18.75" customHeight="1" x14ac:dyDescent="0.2">
      <c r="A91" s="507"/>
      <c r="B91" s="508"/>
      <c r="C91" s="508"/>
      <c r="D91" s="508"/>
      <c r="E91" s="508"/>
      <c r="F91" s="508"/>
      <c r="G91" s="508"/>
      <c r="H91" s="508"/>
      <c r="I91" s="508"/>
      <c r="J91" s="508"/>
      <c r="K91" s="508"/>
      <c r="L91" s="508"/>
      <c r="M91" s="508"/>
      <c r="N91" s="508"/>
      <c r="O91" s="508"/>
      <c r="P91" s="508"/>
      <c r="Q91" s="508"/>
      <c r="R91" s="508"/>
      <c r="S91" s="508"/>
      <c r="T91" s="508"/>
      <c r="U91" s="508"/>
      <c r="V91" s="508"/>
      <c r="W91" s="508"/>
      <c r="X91" s="508"/>
      <c r="Y91" s="508"/>
      <c r="Z91" s="508"/>
      <c r="AA91" s="508"/>
      <c r="AB91" s="508"/>
      <c r="AC91" s="508"/>
      <c r="AD91" s="508"/>
      <c r="AE91" s="508"/>
      <c r="AF91" s="508"/>
      <c r="AG91" s="508"/>
    </row>
    <row r="92" spans="1:53" s="1" customFormat="1" ht="7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77"/>
      <c r="AF92" s="78"/>
    </row>
    <row r="93" spans="1:53" s="1" customFormat="1" ht="22.5" customHeight="1" x14ac:dyDescent="0.2">
      <c r="A93" s="2"/>
      <c r="B93" s="654" t="s">
        <v>132</v>
      </c>
      <c r="C93" s="655"/>
      <c r="D93" s="655"/>
      <c r="E93" s="655"/>
      <c r="F93" s="655"/>
      <c r="G93" s="656"/>
      <c r="H93" s="79"/>
      <c r="I93" s="653" t="s">
        <v>133</v>
      </c>
      <c r="J93" s="311"/>
      <c r="K93" s="311"/>
      <c r="L93" s="311"/>
      <c r="M93" s="311"/>
      <c r="N93" s="311"/>
      <c r="O93" s="311"/>
      <c r="P93" s="80" t="s">
        <v>270</v>
      </c>
      <c r="Q93" s="352" t="s">
        <v>290</v>
      </c>
      <c r="R93" s="707"/>
      <c r="S93" s="707"/>
      <c r="T93" s="707"/>
      <c r="U93" s="707"/>
      <c r="V93" s="351" t="str">
        <f>[1]Admin!$N$1</f>
        <v>2008-09</v>
      </c>
      <c r="W93" s="707"/>
      <c r="X93" s="2"/>
      <c r="Y93" s="77"/>
      <c r="AF93" s="3"/>
      <c r="AH93" s="4"/>
      <c r="AI93" s="4"/>
      <c r="AJ93" s="4"/>
      <c r="AK93" s="4"/>
    </row>
    <row r="94" spans="1:53" ht="4.5" customHeight="1" thickBot="1" x14ac:dyDescent="0.25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"/>
      <c r="Y94" s="77"/>
    </row>
    <row r="95" spans="1:53" ht="11.25" customHeight="1" x14ac:dyDescent="0.2">
      <c r="A95" s="2"/>
      <c r="B95" s="10"/>
      <c r="C95" s="509" t="s">
        <v>134</v>
      </c>
      <c r="D95" s="510"/>
      <c r="E95" s="510"/>
      <c r="F95" s="511"/>
      <c r="G95" s="30"/>
      <c r="H95" s="81" t="s">
        <v>97</v>
      </c>
      <c r="I95" s="10"/>
      <c r="J95" s="82"/>
      <c r="K95" s="82"/>
      <c r="L95" s="83"/>
      <c r="M95" s="83"/>
      <c r="N95" s="84"/>
      <c r="O95" s="10"/>
      <c r="P95" s="347" t="s">
        <v>39</v>
      </c>
      <c r="Q95" s="347"/>
      <c r="R95" s="347"/>
      <c r="S95" s="347"/>
      <c r="T95" s="10"/>
      <c r="U95" s="10"/>
      <c r="V95" s="10"/>
      <c r="W95" s="10"/>
      <c r="X95" s="2"/>
      <c r="Y95" s="77"/>
    </row>
    <row r="96" spans="1:53" ht="14.25" customHeight="1" x14ac:dyDescent="0.25">
      <c r="A96" s="2"/>
      <c r="B96" s="10"/>
      <c r="C96" s="356" t="str">
        <f>IF([1]Employee!$D$5&gt;0,[1]Employee!$D$5," ")</f>
        <v xml:space="preserve"> </v>
      </c>
      <c r="D96" s="357"/>
      <c r="E96" s="358"/>
      <c r="F96" s="359"/>
      <c r="G96" s="15"/>
      <c r="H96" s="364" t="str">
        <f>IF([1]Employee!$L$7&gt;0,[1]Employee!$L$7," ")</f>
        <v xml:space="preserve"> </v>
      </c>
      <c r="I96" s="365"/>
      <c r="J96" s="365"/>
      <c r="K96" s="365"/>
      <c r="L96" s="365"/>
      <c r="M96" s="366"/>
      <c r="N96" s="83"/>
      <c r="O96" s="10"/>
      <c r="P96" s="360" t="str">
        <f>IF([1]Employee!$L$5&gt;0,[1]Employee!$L$5," ")</f>
        <v xml:space="preserve"> </v>
      </c>
      <c r="Q96" s="361"/>
      <c r="R96" s="85"/>
      <c r="S96" s="362" t="str">
        <f>IF([1]Employee!$O$5&gt;0,[1]Employee!$O$5," ")</f>
        <v xml:space="preserve"> </v>
      </c>
      <c r="T96" s="363"/>
      <c r="U96" s="10"/>
      <c r="V96" s="10"/>
      <c r="W96" s="10"/>
      <c r="X96" s="2"/>
      <c r="Y96" s="77"/>
    </row>
    <row r="97" spans="1:25" ht="12" customHeight="1" x14ac:dyDescent="0.2">
      <c r="A97" s="2"/>
      <c r="B97" s="10"/>
      <c r="C97" s="356" t="str">
        <f>IF([1]Employee!$D$6&gt;0,[1]Employee!$D$6," ")</f>
        <v xml:space="preserve"> </v>
      </c>
      <c r="D97" s="357"/>
      <c r="E97" s="358"/>
      <c r="F97" s="359"/>
      <c r="G97" s="15"/>
      <c r="H97" s="86" t="s">
        <v>144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"/>
      <c r="Y97" s="77"/>
    </row>
    <row r="98" spans="1:25" ht="12" customHeight="1" x14ac:dyDescent="0.2">
      <c r="A98" s="2"/>
      <c r="B98" s="10"/>
      <c r="C98" s="356" t="str">
        <f>IF([1]Employee!$D$7&gt;0,[1]Employee!$D$7," ")</f>
        <v xml:space="preserve"> </v>
      </c>
      <c r="D98" s="357"/>
      <c r="E98" s="358"/>
      <c r="F98" s="359"/>
      <c r="G98" s="15"/>
      <c r="H98" s="10"/>
      <c r="I98" s="30"/>
      <c r="J98" s="30"/>
      <c r="K98" s="30"/>
      <c r="L98" s="30"/>
      <c r="M98" s="30"/>
      <c r="N98" s="30"/>
      <c r="O98" s="30"/>
      <c r="P98" s="514"/>
      <c r="Q98" s="515"/>
      <c r="R98" s="516" t="str">
        <f>F2</f>
        <v>Year to 5 April 2009</v>
      </c>
      <c r="S98" s="517"/>
      <c r="T98" s="518"/>
      <c r="U98" s="30"/>
      <c r="V98" s="10"/>
      <c r="W98" s="10"/>
      <c r="X98" s="2"/>
      <c r="Y98" s="77"/>
    </row>
    <row r="99" spans="1:25" ht="12" customHeight="1" thickBot="1" x14ac:dyDescent="0.25">
      <c r="A99" s="2"/>
      <c r="B99" s="10"/>
      <c r="C99" s="356" t="str">
        <f>IF([1]Employee!$D$8&gt;0,[1]Employee!$D$8," ")</f>
        <v xml:space="preserve"> </v>
      </c>
      <c r="D99" s="357"/>
      <c r="E99" s="358"/>
      <c r="F99" s="359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"/>
      <c r="Y99" s="77"/>
    </row>
    <row r="100" spans="1:25" ht="12" customHeight="1" thickBot="1" x14ac:dyDescent="0.25">
      <c r="A100" s="2"/>
      <c r="B100" s="10"/>
      <c r="C100" s="519"/>
      <c r="D100" s="520"/>
      <c r="E100" s="87" t="s">
        <v>135</v>
      </c>
      <c r="F100" s="88" t="str">
        <f>IF([1]Employee!$D$9&gt;0,[1]Employee!$D$9," ")</f>
        <v xml:space="preserve"> </v>
      </c>
      <c r="G100" s="89"/>
      <c r="H100" s="90"/>
      <c r="I100" s="90"/>
      <c r="J100" s="90"/>
      <c r="K100" s="90"/>
      <c r="L100" s="90"/>
      <c r="M100" s="90"/>
      <c r="N100" s="90"/>
      <c r="O100" s="90"/>
      <c r="P100" s="91"/>
      <c r="Q100" s="92"/>
      <c r="R100" s="93"/>
      <c r="S100" s="521" t="s">
        <v>145</v>
      </c>
      <c r="T100" s="522"/>
      <c r="U100" s="522"/>
      <c r="V100" s="523"/>
      <c r="W100" s="10"/>
      <c r="X100" s="2"/>
      <c r="Y100" s="77"/>
    </row>
    <row r="101" spans="1:25" ht="12" customHeight="1" x14ac:dyDescent="0.2">
      <c r="A101" s="2"/>
      <c r="B101" s="10"/>
      <c r="C101" s="530" t="s">
        <v>137</v>
      </c>
      <c r="D101" s="530"/>
      <c r="E101" s="531"/>
      <c r="F101" s="531"/>
      <c r="G101" s="10"/>
      <c r="H101" s="10"/>
      <c r="I101" s="10"/>
      <c r="J101" s="10"/>
      <c r="K101" s="532" t="s">
        <v>47</v>
      </c>
      <c r="L101" s="533"/>
      <c r="M101" s="94"/>
      <c r="N101" s="73" t="s">
        <v>130</v>
      </c>
      <c r="O101" s="95"/>
      <c r="P101" s="10"/>
      <c r="Q101" s="93"/>
      <c r="R101" s="93"/>
      <c r="S101" s="524"/>
      <c r="T101" s="525"/>
      <c r="U101" s="525"/>
      <c r="V101" s="526"/>
      <c r="W101" s="10"/>
      <c r="X101" s="2"/>
      <c r="Y101" s="77"/>
    </row>
    <row r="102" spans="1:25" ht="15" customHeight="1" x14ac:dyDescent="0.2">
      <c r="A102" s="2"/>
      <c r="B102" s="10"/>
      <c r="C102" s="534" t="s">
        <v>98</v>
      </c>
      <c r="D102" s="534"/>
      <c r="E102" s="535"/>
      <c r="F102" s="342" t="str">
        <f>IF([1]Employee!$M$223&gt;0,[1]Employee!$M$223," ")</f>
        <v xml:space="preserve"> </v>
      </c>
      <c r="G102" s="343"/>
      <c r="H102" s="96"/>
      <c r="I102" s="30"/>
      <c r="J102" s="10"/>
      <c r="K102" s="399" t="str">
        <f>IF([1]Employee!$M$225&gt;0,[1]Employee!$M$225," ")</f>
        <v xml:space="preserve"> </v>
      </c>
      <c r="L102" s="536"/>
      <c r="M102" s="15"/>
      <c r="N102" s="97" t="str">
        <f>IF([1]Employee!$D$230&gt;0,[1]Employee!$D$230," ")</f>
        <v xml:space="preserve"> </v>
      </c>
      <c r="O102" s="98" t="s">
        <v>142</v>
      </c>
      <c r="P102" s="10"/>
      <c r="Q102" s="93"/>
      <c r="R102" s="93"/>
      <c r="S102" s="524"/>
      <c r="T102" s="525"/>
      <c r="U102" s="525"/>
      <c r="V102" s="526"/>
      <c r="W102" s="10"/>
      <c r="X102" s="2"/>
      <c r="Y102" s="77"/>
    </row>
    <row r="103" spans="1:25" ht="6" customHeight="1" x14ac:dyDescent="0.2">
      <c r="A103" s="2"/>
      <c r="B103" s="10"/>
      <c r="C103" s="10"/>
      <c r="D103" s="10"/>
      <c r="E103" s="10"/>
      <c r="F103" s="99"/>
      <c r="G103" s="99"/>
      <c r="H103" s="10"/>
      <c r="I103" s="10"/>
      <c r="J103" s="10"/>
      <c r="K103" s="10"/>
      <c r="L103" s="10"/>
      <c r="M103" s="10"/>
      <c r="N103" s="10"/>
      <c r="O103" s="10"/>
      <c r="P103" s="8"/>
      <c r="Q103" s="93"/>
      <c r="R103" s="93"/>
      <c r="S103" s="524"/>
      <c r="T103" s="525"/>
      <c r="U103" s="525"/>
      <c r="V103" s="526"/>
      <c r="W103" s="10"/>
      <c r="X103" s="2"/>
      <c r="Y103" s="77"/>
    </row>
    <row r="104" spans="1:25" ht="15" customHeight="1" x14ac:dyDescent="0.2">
      <c r="A104" s="2"/>
      <c r="B104" s="10"/>
      <c r="C104" s="12" t="s">
        <v>42</v>
      </c>
      <c r="D104" s="10"/>
      <c r="E104" s="10"/>
      <c r="F104" s="349" t="str">
        <f>IF([1]Employee!$D$223&gt;0,[1]Employee!$D$223," ")</f>
        <v xml:space="preserve"> </v>
      </c>
      <c r="G104" s="350"/>
      <c r="H104" s="15"/>
      <c r="I104" s="10"/>
      <c r="J104" s="537" t="s">
        <v>138</v>
      </c>
      <c r="K104" s="538"/>
      <c r="L104" s="538"/>
      <c r="M104" s="538"/>
      <c r="N104" s="538"/>
      <c r="O104" s="539"/>
      <c r="P104" s="8"/>
      <c r="Q104" s="93"/>
      <c r="R104" s="93"/>
      <c r="S104" s="524"/>
      <c r="T104" s="525"/>
      <c r="U104" s="525"/>
      <c r="V104" s="526"/>
      <c r="W104" s="10"/>
      <c r="X104" s="2"/>
      <c r="Y104" s="77"/>
    </row>
    <row r="105" spans="1:25" ht="14.25" customHeight="1" x14ac:dyDescent="0.2">
      <c r="A105" s="2"/>
      <c r="B105" s="10"/>
      <c r="C105" s="10"/>
      <c r="D105" s="10"/>
      <c r="E105" s="10"/>
      <c r="F105" s="99"/>
      <c r="G105" s="99"/>
      <c r="H105" s="10"/>
      <c r="I105" s="10"/>
      <c r="J105" s="376" t="str">
        <f>IF([1]Employee!$D$225&gt;0,[1]Employee!$D$225," ")</f>
        <v xml:space="preserve"> </v>
      </c>
      <c r="K105" s="377"/>
      <c r="L105" s="377"/>
      <c r="M105" s="377"/>
      <c r="N105" s="377"/>
      <c r="O105" s="378"/>
      <c r="P105" s="8"/>
      <c r="Q105" s="93"/>
      <c r="R105" s="93"/>
      <c r="S105" s="524"/>
      <c r="T105" s="525"/>
      <c r="U105" s="525"/>
      <c r="V105" s="526"/>
      <c r="W105" s="10"/>
      <c r="X105" s="2"/>
      <c r="Y105" s="77"/>
    </row>
    <row r="106" spans="1:25" ht="14.25" customHeight="1" x14ac:dyDescent="0.2">
      <c r="A106" s="2"/>
      <c r="B106" s="10"/>
      <c r="C106" s="12" t="s">
        <v>43</v>
      </c>
      <c r="D106" s="10"/>
      <c r="E106" s="10"/>
      <c r="F106" s="349" t="str">
        <f>IF([1]Employee!$D$224&gt;0,[1]Employee!$D$224," ")</f>
        <v xml:space="preserve"> </v>
      </c>
      <c r="G106" s="350"/>
      <c r="H106" s="15"/>
      <c r="I106" s="10"/>
      <c r="J106" s="376" t="str">
        <f>IF([1]Employee!$D$226&gt;0,[1]Employee!$D$226," ")</f>
        <v xml:space="preserve"> </v>
      </c>
      <c r="K106" s="377"/>
      <c r="L106" s="377"/>
      <c r="M106" s="377"/>
      <c r="N106" s="377"/>
      <c r="O106" s="378"/>
      <c r="P106" s="8"/>
      <c r="Q106" s="93"/>
      <c r="R106" s="93"/>
      <c r="S106" s="524"/>
      <c r="T106" s="525"/>
      <c r="U106" s="525"/>
      <c r="V106" s="526"/>
      <c r="W106" s="10"/>
      <c r="X106" s="2"/>
      <c r="Y106" s="77"/>
    </row>
    <row r="107" spans="1:25" ht="13.5" customHeight="1" x14ac:dyDescent="0.2">
      <c r="A107" s="2"/>
      <c r="B107" s="10"/>
      <c r="C107" s="10"/>
      <c r="D107" s="10"/>
      <c r="E107" s="10"/>
      <c r="F107" s="100"/>
      <c r="G107" s="100"/>
      <c r="H107" s="10"/>
      <c r="I107" s="10"/>
      <c r="J107" s="376" t="str">
        <f>IF([1]Employee!$D$227&gt;0,[1]Employee!$D$227," ")</f>
        <v xml:space="preserve"> </v>
      </c>
      <c r="K107" s="377"/>
      <c r="L107" s="377"/>
      <c r="M107" s="377"/>
      <c r="N107" s="377"/>
      <c r="O107" s="378"/>
      <c r="P107" s="8"/>
      <c r="Q107" s="93"/>
      <c r="R107" s="93"/>
      <c r="S107" s="524"/>
      <c r="T107" s="525"/>
      <c r="U107" s="525"/>
      <c r="V107" s="526"/>
      <c r="W107" s="10"/>
      <c r="X107" s="2"/>
      <c r="Y107" s="77"/>
    </row>
    <row r="108" spans="1:25" ht="14.25" customHeight="1" x14ac:dyDescent="0.2">
      <c r="A108" s="2"/>
      <c r="B108" s="10"/>
      <c r="C108" s="347" t="s">
        <v>136</v>
      </c>
      <c r="D108" s="347"/>
      <c r="E108" s="348"/>
      <c r="F108" s="101">
        <f>[1]Employee!$D$237</f>
        <v>9</v>
      </c>
      <c r="G108" s="102"/>
      <c r="H108" s="96"/>
      <c r="I108" s="10"/>
      <c r="J108" s="376"/>
      <c r="K108" s="377"/>
      <c r="L108" s="377"/>
      <c r="M108" s="377"/>
      <c r="N108" s="377"/>
      <c r="O108" s="378"/>
      <c r="P108" s="8"/>
      <c r="Q108" s="93"/>
      <c r="R108" s="93"/>
      <c r="S108" s="524"/>
      <c r="T108" s="525"/>
      <c r="U108" s="525"/>
      <c r="V108" s="526"/>
      <c r="W108" s="10"/>
      <c r="X108" s="2"/>
      <c r="Y108" s="77"/>
    </row>
    <row r="109" spans="1:25" ht="14.25" customHeight="1" thickBot="1" x14ac:dyDescent="0.25">
      <c r="A109" s="2"/>
      <c r="B109" s="10"/>
      <c r="C109" s="10"/>
      <c r="D109" s="10"/>
      <c r="E109" s="10"/>
      <c r="F109" s="10"/>
      <c r="G109" s="10"/>
      <c r="H109" s="10"/>
      <c r="I109" s="10"/>
      <c r="J109" s="540"/>
      <c r="K109" s="541"/>
      <c r="L109" s="544" t="s">
        <v>135</v>
      </c>
      <c r="M109" s="545"/>
      <c r="N109" s="542" t="str">
        <f>IF([1]Employee!$D$228&gt;0,[1]Employee!$D$228," ")</f>
        <v xml:space="preserve"> </v>
      </c>
      <c r="O109" s="543"/>
      <c r="P109" s="8"/>
      <c r="Q109" s="93"/>
      <c r="R109" s="93"/>
      <c r="S109" s="527"/>
      <c r="T109" s="528"/>
      <c r="U109" s="528"/>
      <c r="V109" s="529"/>
      <c r="W109" s="10"/>
      <c r="X109" s="2"/>
      <c r="Y109" s="77"/>
    </row>
    <row r="110" spans="1:25" ht="6" customHeight="1" x14ac:dyDescent="0.2">
      <c r="A110" s="2"/>
      <c r="B110" s="1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10"/>
      <c r="X110" s="2"/>
      <c r="Y110" s="77"/>
    </row>
    <row r="111" spans="1:25" ht="12" x14ac:dyDescent="0.2">
      <c r="A111" s="2"/>
      <c r="B111" s="10"/>
      <c r="C111" s="546" t="s">
        <v>139</v>
      </c>
      <c r="D111" s="547"/>
      <c r="E111" s="547"/>
      <c r="F111" s="547"/>
      <c r="G111" s="547"/>
      <c r="H111" s="547"/>
      <c r="I111" s="547"/>
      <c r="J111" s="10"/>
      <c r="K111" s="10"/>
      <c r="L111" s="12" t="s">
        <v>140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0"/>
      <c r="X111" s="2"/>
      <c r="Y111" s="77"/>
    </row>
    <row r="112" spans="1:25" ht="4.5" customHeight="1" x14ac:dyDescent="0.2">
      <c r="A112" s="2"/>
      <c r="B112" s="10"/>
      <c r="C112" s="10"/>
      <c r="D112" s="10"/>
      <c r="E112" s="10"/>
      <c r="F112" s="10"/>
      <c r="G112" s="10"/>
      <c r="H112" s="10"/>
      <c r="I112" s="10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0"/>
      <c r="X112" s="2"/>
      <c r="Y112" s="77"/>
    </row>
    <row r="113" spans="1:32" s="109" customFormat="1" ht="6.75" customHeight="1" x14ac:dyDescent="0.2">
      <c r="A113" s="103"/>
      <c r="B113" s="104"/>
      <c r="C113" s="548" t="s">
        <v>141</v>
      </c>
      <c r="D113" s="104"/>
      <c r="E113" s="550" t="s">
        <v>271</v>
      </c>
      <c r="F113" s="551"/>
      <c r="G113" s="330" t="s">
        <v>151</v>
      </c>
      <c r="H113" s="104"/>
      <c r="I113" s="330" t="s">
        <v>152</v>
      </c>
      <c r="J113" s="104"/>
      <c r="K113" s="104"/>
      <c r="L113" s="330" t="s">
        <v>153</v>
      </c>
      <c r="M113" s="383"/>
      <c r="N113" s="104"/>
      <c r="O113" s="330" t="s">
        <v>154</v>
      </c>
      <c r="P113" s="104"/>
      <c r="Q113" s="605" t="s">
        <v>155</v>
      </c>
      <c r="R113" s="606"/>
      <c r="S113" s="607"/>
      <c r="T113" s="105"/>
      <c r="U113" s="577" t="s">
        <v>156</v>
      </c>
      <c r="V113" s="577"/>
      <c r="W113" s="107"/>
      <c r="X113" s="103"/>
      <c r="Y113" s="108"/>
      <c r="AF113" s="110"/>
    </row>
    <row r="114" spans="1:32" s="109" customFormat="1" ht="11.25" customHeight="1" x14ac:dyDescent="0.2">
      <c r="A114" s="103"/>
      <c r="B114" s="104"/>
      <c r="C114" s="548"/>
      <c r="D114" s="104"/>
      <c r="E114" s="550"/>
      <c r="F114" s="551"/>
      <c r="G114" s="330"/>
      <c r="H114" s="104"/>
      <c r="I114" s="330"/>
      <c r="J114" s="104"/>
      <c r="K114" s="104"/>
      <c r="L114" s="330"/>
      <c r="M114" s="383"/>
      <c r="N114" s="104"/>
      <c r="O114" s="330"/>
      <c r="P114" s="104"/>
      <c r="Q114" s="606"/>
      <c r="R114" s="606"/>
      <c r="S114" s="607"/>
      <c r="T114" s="105"/>
      <c r="U114" s="577"/>
      <c r="V114" s="577"/>
      <c r="W114" s="107"/>
      <c r="X114" s="103"/>
      <c r="Y114" s="108"/>
      <c r="AF114" s="110"/>
    </row>
    <row r="115" spans="1:32" s="109" customFormat="1" ht="11.25" customHeight="1" x14ac:dyDescent="0.2">
      <c r="A115" s="103"/>
      <c r="B115" s="104"/>
      <c r="C115" s="548"/>
      <c r="D115" s="104"/>
      <c r="E115" s="550"/>
      <c r="F115" s="551"/>
      <c r="G115" s="330"/>
      <c r="H115" s="104"/>
      <c r="I115" s="330"/>
      <c r="J115" s="104"/>
      <c r="K115" s="104"/>
      <c r="L115" s="330"/>
      <c r="M115" s="383"/>
      <c r="N115" s="104"/>
      <c r="O115" s="330"/>
      <c r="P115" s="104"/>
      <c r="Q115" s="606"/>
      <c r="R115" s="606"/>
      <c r="S115" s="607"/>
      <c r="T115" s="105"/>
      <c r="U115" s="577"/>
      <c r="V115" s="577"/>
      <c r="W115" s="107"/>
      <c r="X115" s="103"/>
      <c r="Y115" s="108"/>
      <c r="AF115" s="110"/>
    </row>
    <row r="116" spans="1:32" s="109" customFormat="1" ht="11.25" customHeight="1" x14ac:dyDescent="0.2">
      <c r="A116" s="103"/>
      <c r="B116" s="104"/>
      <c r="C116" s="549"/>
      <c r="D116" s="104"/>
      <c r="E116" s="550"/>
      <c r="F116" s="551"/>
      <c r="G116" s="330"/>
      <c r="H116" s="104"/>
      <c r="I116" s="330"/>
      <c r="J116" s="104"/>
      <c r="K116" s="104"/>
      <c r="L116" s="330"/>
      <c r="M116" s="383"/>
      <c r="N116" s="104"/>
      <c r="O116" s="330"/>
      <c r="P116" s="104"/>
      <c r="Q116" s="606"/>
      <c r="R116" s="606"/>
      <c r="S116" s="607"/>
      <c r="T116" s="105"/>
      <c r="U116" s="577"/>
      <c r="V116" s="577"/>
      <c r="W116" s="107"/>
      <c r="X116" s="103"/>
      <c r="Y116" s="108"/>
      <c r="AF116" s="110"/>
    </row>
    <row r="117" spans="1:32" s="117" customFormat="1" x14ac:dyDescent="0.2">
      <c r="A117" s="111"/>
      <c r="B117" s="112"/>
      <c r="C117" s="112"/>
      <c r="D117" s="112"/>
      <c r="E117" s="112" t="s">
        <v>67</v>
      </c>
      <c r="F117" s="112"/>
      <c r="G117" s="112" t="s">
        <v>68</v>
      </c>
      <c r="H117" s="112"/>
      <c r="I117" s="112" t="s">
        <v>69</v>
      </c>
      <c r="J117" s="112"/>
      <c r="K117" s="112"/>
      <c r="L117" s="112" t="s">
        <v>70</v>
      </c>
      <c r="M117" s="113"/>
      <c r="N117" s="112"/>
      <c r="O117" s="112"/>
      <c r="P117" s="112"/>
      <c r="Q117" s="112"/>
      <c r="R117" s="112"/>
      <c r="S117" s="113" t="s">
        <v>157</v>
      </c>
      <c r="T117" s="114"/>
      <c r="U117" s="115"/>
      <c r="V117" s="115"/>
      <c r="W117" s="115"/>
      <c r="X117" s="111"/>
      <c r="Y117" s="116"/>
    </row>
    <row r="118" spans="1:32" ht="12" customHeight="1" x14ac:dyDescent="0.2">
      <c r="A118" s="2"/>
      <c r="B118" s="10"/>
      <c r="C118" s="118" t="str">
        <f>IF(C85&gt;0,C85," ")</f>
        <v xml:space="preserve"> </v>
      </c>
      <c r="D118" s="10"/>
      <c r="E118" s="68" t="str">
        <f>IF(C85&gt;0,D85," ")</f>
        <v xml:space="preserve"> </v>
      </c>
      <c r="F118" s="10"/>
      <c r="G118" s="68" t="str">
        <f>IF(C85&gt;0,E85," ")</f>
        <v xml:space="preserve"> </v>
      </c>
      <c r="H118" s="10"/>
      <c r="I118" s="68" t="str">
        <f>IF(C85&gt;0,F85," ")</f>
        <v xml:space="preserve"> </v>
      </c>
      <c r="J118" s="10"/>
      <c r="K118" s="10"/>
      <c r="L118" s="70" t="str">
        <f>IF(C85&gt;0,G85," ")</f>
        <v xml:space="preserve"> </v>
      </c>
      <c r="M118" s="15"/>
      <c r="N118" s="10"/>
      <c r="O118" s="68" t="str">
        <f>IF(L118&lt;0,"R"," ")</f>
        <v xml:space="preserve"> </v>
      </c>
      <c r="P118" s="10"/>
      <c r="Q118" s="10"/>
      <c r="R118" s="492" t="str">
        <f>IF(C85&gt;0,H85," ")</f>
        <v xml:space="preserve"> </v>
      </c>
      <c r="S118" s="578"/>
      <c r="T118" s="119"/>
      <c r="U118" s="118" t="s">
        <v>143</v>
      </c>
      <c r="V118" s="492"/>
      <c r="W118" s="492"/>
      <c r="X118" s="2"/>
      <c r="Y118" s="77"/>
    </row>
    <row r="119" spans="1:32" ht="6.75" customHeight="1" x14ac:dyDescent="0.2">
      <c r="A119" s="2"/>
      <c r="B119" s="10"/>
      <c r="C119" s="72"/>
      <c r="D119" s="10"/>
      <c r="E119" s="10"/>
      <c r="F119" s="10"/>
      <c r="G119" s="10"/>
      <c r="H119" s="10"/>
      <c r="I119" s="10"/>
      <c r="J119" s="10"/>
      <c r="K119" s="10"/>
      <c r="L119" s="120"/>
      <c r="M119" s="120"/>
      <c r="N119" s="10"/>
      <c r="O119" s="10"/>
      <c r="P119" s="10"/>
      <c r="Q119" s="10"/>
      <c r="R119" s="10"/>
      <c r="S119" s="10"/>
      <c r="T119" s="119"/>
      <c r="U119" s="121"/>
      <c r="V119" s="30"/>
      <c r="W119" s="30"/>
      <c r="X119" s="2"/>
      <c r="Y119" s="77"/>
    </row>
    <row r="120" spans="1:32" ht="12" customHeight="1" x14ac:dyDescent="0.2">
      <c r="A120" s="2"/>
      <c r="B120" s="10"/>
      <c r="C120" s="118" t="str">
        <f>IF(C86&gt;0,C86," ")</f>
        <v xml:space="preserve"> </v>
      </c>
      <c r="D120" s="10"/>
      <c r="E120" s="68" t="str">
        <f>IF(C86&gt;0,D86," ")</f>
        <v xml:space="preserve"> </v>
      </c>
      <c r="F120" s="10"/>
      <c r="G120" s="68" t="str">
        <f>IF(C86&gt;0,E86," ")</f>
        <v xml:space="preserve"> </v>
      </c>
      <c r="H120" s="10"/>
      <c r="I120" s="68" t="str">
        <f>IF(C86&gt;0,F86," ")</f>
        <v xml:space="preserve"> </v>
      </c>
      <c r="J120" s="10"/>
      <c r="K120" s="10"/>
      <c r="L120" s="70" t="str">
        <f>IF(C86&gt;0,G86," ")</f>
        <v xml:space="preserve"> </v>
      </c>
      <c r="M120" s="15"/>
      <c r="N120" s="10"/>
      <c r="O120" s="68" t="str">
        <f>IF(L120&lt;0,"R"," ")</f>
        <v xml:space="preserve"> </v>
      </c>
      <c r="P120" s="10"/>
      <c r="Q120" s="10"/>
      <c r="R120" s="492" t="str">
        <f>IF(C86&gt;0,H86," ")</f>
        <v xml:space="preserve"> </v>
      </c>
      <c r="S120" s="578"/>
      <c r="T120" s="119"/>
      <c r="U120" s="118" t="s">
        <v>143</v>
      </c>
      <c r="V120" s="492"/>
      <c r="W120" s="492"/>
      <c r="X120" s="2"/>
      <c r="Y120" s="77"/>
    </row>
    <row r="121" spans="1:32" ht="6.75" customHeight="1" x14ac:dyDescent="0.2">
      <c r="A121" s="2"/>
      <c r="B121" s="10"/>
      <c r="C121" s="72"/>
      <c r="D121" s="10"/>
      <c r="E121" s="10"/>
      <c r="F121" s="10"/>
      <c r="G121" s="10"/>
      <c r="H121" s="10"/>
      <c r="I121" s="10"/>
      <c r="J121" s="10"/>
      <c r="K121" s="10"/>
      <c r="L121" s="120"/>
      <c r="M121" s="120"/>
      <c r="N121" s="10"/>
      <c r="O121" s="10"/>
      <c r="P121" s="10"/>
      <c r="Q121" s="10"/>
      <c r="R121" s="10"/>
      <c r="S121" s="10"/>
      <c r="T121" s="119"/>
      <c r="U121" s="121"/>
      <c r="V121" s="30"/>
      <c r="W121" s="30"/>
      <c r="X121" s="2"/>
      <c r="Y121" s="77"/>
    </row>
    <row r="122" spans="1:32" ht="12" customHeight="1" x14ac:dyDescent="0.2">
      <c r="A122" s="2"/>
      <c r="B122" s="10"/>
      <c r="C122" s="118" t="str">
        <f>IF(C87&gt;0,C87," ")</f>
        <v xml:space="preserve"> </v>
      </c>
      <c r="D122" s="10"/>
      <c r="E122" s="68" t="str">
        <f>IF(C87&gt;0,D87," ")</f>
        <v xml:space="preserve"> </v>
      </c>
      <c r="F122" s="10"/>
      <c r="G122" s="68" t="str">
        <f>IF(C87&gt;0,E87," ")</f>
        <v xml:space="preserve"> </v>
      </c>
      <c r="H122" s="10"/>
      <c r="I122" s="68" t="str">
        <f>IF(C87&gt;0,F87," ")</f>
        <v xml:space="preserve"> </v>
      </c>
      <c r="J122" s="10"/>
      <c r="K122" s="10"/>
      <c r="L122" s="70" t="str">
        <f>IF(C87&gt;0,G87," ")</f>
        <v xml:space="preserve"> </v>
      </c>
      <c r="M122" s="15"/>
      <c r="N122" s="10"/>
      <c r="O122" s="68" t="str">
        <f>IF(L122&lt;0,"R"," ")</f>
        <v xml:space="preserve"> </v>
      </c>
      <c r="P122" s="10"/>
      <c r="Q122" s="10"/>
      <c r="R122" s="492" t="str">
        <f>IF(C87&gt;0,H87," ")</f>
        <v xml:space="preserve"> </v>
      </c>
      <c r="S122" s="578"/>
      <c r="T122" s="119"/>
      <c r="U122" s="118" t="s">
        <v>143</v>
      </c>
      <c r="V122" s="492"/>
      <c r="W122" s="492"/>
      <c r="X122" s="2"/>
      <c r="Y122" s="77"/>
    </row>
    <row r="123" spans="1:32" ht="6.75" customHeight="1" x14ac:dyDescent="0.2">
      <c r="A123" s="2"/>
      <c r="B123" s="10"/>
      <c r="C123" s="72"/>
      <c r="D123" s="10"/>
      <c r="E123" s="10"/>
      <c r="F123" s="10"/>
      <c r="G123" s="10"/>
      <c r="H123" s="10"/>
      <c r="I123" s="10"/>
      <c r="J123" s="10"/>
      <c r="K123" s="10"/>
      <c r="L123" s="120"/>
      <c r="M123" s="120"/>
      <c r="N123" s="10"/>
      <c r="O123" s="10"/>
      <c r="P123" s="10"/>
      <c r="Q123" s="10"/>
      <c r="R123" s="10"/>
      <c r="S123" s="10"/>
      <c r="T123" s="119"/>
      <c r="U123" s="121"/>
      <c r="V123" s="30"/>
      <c r="W123" s="30"/>
      <c r="X123" s="2"/>
      <c r="Y123" s="77"/>
    </row>
    <row r="124" spans="1:32" ht="12" customHeight="1" x14ac:dyDescent="0.2">
      <c r="A124" s="2"/>
      <c r="B124" s="10"/>
      <c r="C124" s="118" t="str">
        <f>IF(C88&gt;0,C88," ")</f>
        <v xml:space="preserve"> </v>
      </c>
      <c r="D124" s="10"/>
      <c r="E124" s="68" t="str">
        <f>IF(C88&gt;0,D88," ")</f>
        <v xml:space="preserve"> </v>
      </c>
      <c r="F124" s="10"/>
      <c r="G124" s="68" t="str">
        <f>IF(C88&gt;0,E88," ")</f>
        <v xml:space="preserve"> </v>
      </c>
      <c r="H124" s="10"/>
      <c r="I124" s="68" t="str">
        <f>IF(C88&gt;0,F88," ")</f>
        <v xml:space="preserve"> </v>
      </c>
      <c r="J124" s="10"/>
      <c r="K124" s="10"/>
      <c r="L124" s="70" t="str">
        <f>IF(C88&gt;0,G88," ")</f>
        <v xml:space="preserve"> </v>
      </c>
      <c r="M124" s="15"/>
      <c r="N124" s="10"/>
      <c r="O124" s="68" t="str">
        <f>IF(L124&lt;0,"R"," ")</f>
        <v xml:space="preserve"> </v>
      </c>
      <c r="P124" s="10"/>
      <c r="Q124" s="10"/>
      <c r="R124" s="492" t="str">
        <f>IF(C88&gt;0,H88," ")</f>
        <v xml:space="preserve"> </v>
      </c>
      <c r="S124" s="578"/>
      <c r="T124" s="119"/>
      <c r="U124" s="118" t="s">
        <v>143</v>
      </c>
      <c r="V124" s="492"/>
      <c r="W124" s="492"/>
      <c r="X124" s="2"/>
      <c r="Y124" s="77"/>
    </row>
    <row r="125" spans="1:32" ht="6" customHeight="1" x14ac:dyDescent="0.2">
      <c r="A125" s="2"/>
      <c r="B125" s="1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22"/>
      <c r="P125" s="90"/>
      <c r="Q125" s="90"/>
      <c r="R125" s="90"/>
      <c r="S125" s="90"/>
      <c r="T125" s="123"/>
      <c r="U125" s="90"/>
      <c r="V125" s="90"/>
      <c r="W125" s="90"/>
      <c r="X125" s="2"/>
      <c r="Y125" s="77"/>
    </row>
    <row r="126" spans="1:32" ht="12" customHeight="1" x14ac:dyDescent="0.2">
      <c r="A126" s="2"/>
      <c r="B126" s="10"/>
      <c r="C126" s="124" t="s">
        <v>146</v>
      </c>
      <c r="D126" s="124"/>
      <c r="E126" s="124"/>
      <c r="F126" s="124"/>
      <c r="G126" s="124"/>
      <c r="H126" s="124"/>
      <c r="I126" s="124"/>
      <c r="J126" s="124"/>
      <c r="K126" s="124"/>
      <c r="L126" s="39"/>
      <c r="M126" s="10"/>
      <c r="N126" s="10"/>
      <c r="O126" s="10"/>
      <c r="P126" s="10"/>
      <c r="Q126" s="125"/>
      <c r="R126" s="10"/>
      <c r="S126" s="10"/>
      <c r="T126" s="10"/>
      <c r="U126" s="10"/>
      <c r="V126" s="10"/>
      <c r="W126" s="10"/>
      <c r="X126" s="2"/>
      <c r="Y126" s="77"/>
    </row>
    <row r="127" spans="1:32" x14ac:dyDescent="0.2">
      <c r="A127" s="2"/>
      <c r="B127" s="10"/>
      <c r="C127" s="10"/>
      <c r="D127" s="10"/>
      <c r="E127" s="533" t="s">
        <v>147</v>
      </c>
      <c r="F127" s="12"/>
      <c r="G127" s="533" t="s">
        <v>148</v>
      </c>
      <c r="H127" s="10"/>
      <c r="I127" s="533" t="s">
        <v>149</v>
      </c>
      <c r="J127" s="10"/>
      <c r="K127" s="533" t="s">
        <v>150</v>
      </c>
      <c r="L127" s="94"/>
      <c r="M127" s="10"/>
      <c r="N127" s="10"/>
      <c r="O127" s="10"/>
      <c r="P127" s="10"/>
      <c r="Q127" s="119"/>
      <c r="R127" s="347" t="s">
        <v>158</v>
      </c>
      <c r="S127" s="347"/>
      <c r="T127" s="347"/>
      <c r="U127" s="10"/>
      <c r="V127" s="12" t="s">
        <v>55</v>
      </c>
      <c r="W127" s="10"/>
      <c r="X127" s="2"/>
      <c r="Y127" s="77"/>
    </row>
    <row r="128" spans="1:32" ht="12.75" x14ac:dyDescent="0.2">
      <c r="A128" s="2"/>
      <c r="B128" s="10"/>
      <c r="C128" s="10"/>
      <c r="D128" s="10"/>
      <c r="E128" s="533"/>
      <c r="F128" s="12"/>
      <c r="G128" s="533"/>
      <c r="H128" s="10"/>
      <c r="I128" s="533"/>
      <c r="J128" s="10"/>
      <c r="K128" s="533"/>
      <c r="L128" s="94"/>
      <c r="M128" s="10"/>
      <c r="N128" s="10"/>
      <c r="O128" s="10"/>
      <c r="P128" s="10"/>
      <c r="Q128" s="119"/>
      <c r="R128" s="599" t="s">
        <v>159</v>
      </c>
      <c r="S128" s="599"/>
      <c r="T128" s="311"/>
      <c r="U128" s="10"/>
      <c r="V128" s="12" t="s">
        <v>124</v>
      </c>
      <c r="W128" s="10"/>
      <c r="X128" s="2"/>
      <c r="Y128" s="77"/>
    </row>
    <row r="129" spans="1:25" s="117" customFormat="1" ht="10.5" customHeight="1" x14ac:dyDescent="0.2">
      <c r="A129" s="111"/>
      <c r="B129" s="112"/>
      <c r="C129" s="112"/>
      <c r="D129" s="112"/>
      <c r="E129" s="112" t="s">
        <v>77</v>
      </c>
      <c r="F129" s="112"/>
      <c r="G129" s="112" t="s">
        <v>78</v>
      </c>
      <c r="H129" s="112"/>
      <c r="I129" s="112" t="s">
        <v>79</v>
      </c>
      <c r="J129" s="112"/>
      <c r="K129" s="112" t="s">
        <v>81</v>
      </c>
      <c r="L129" s="112"/>
      <c r="M129" s="112"/>
      <c r="N129" s="112"/>
      <c r="O129" s="112"/>
      <c r="P129" s="112"/>
      <c r="Q129" s="114"/>
      <c r="R129" s="112"/>
      <c r="S129" s="113" t="s">
        <v>160</v>
      </c>
      <c r="T129" s="112"/>
      <c r="U129" s="112"/>
      <c r="V129" s="112" t="s">
        <v>161</v>
      </c>
      <c r="W129" s="112"/>
      <c r="X129" s="111"/>
      <c r="Y129" s="116"/>
    </row>
    <row r="130" spans="1:25" ht="12" customHeight="1" x14ac:dyDescent="0.2">
      <c r="A130" s="2"/>
      <c r="B130" s="10"/>
      <c r="C130" s="10"/>
      <c r="D130" s="10"/>
      <c r="E130" s="68" t="str">
        <f>IF(K81&gt;0,K81," ")</f>
        <v xml:space="preserve"> </v>
      </c>
      <c r="F130" s="10"/>
      <c r="G130" s="68" t="str">
        <f>IF(L81&gt;0,L81," ")</f>
        <v xml:space="preserve"> </v>
      </c>
      <c r="H130" s="10"/>
      <c r="I130" s="68" t="str">
        <f>IF(M81&gt;0,M81," ")</f>
        <v xml:space="preserve"> </v>
      </c>
      <c r="J130" s="10"/>
      <c r="K130" s="70" t="str">
        <f>IF(O81&gt;0,O81," ")</f>
        <v xml:space="preserve"> </v>
      </c>
      <c r="L130" s="15"/>
      <c r="M130" s="10"/>
      <c r="N130" s="10"/>
      <c r="O130" s="10"/>
      <c r="P130" s="10"/>
      <c r="Q130" s="119"/>
      <c r="R130" s="617" t="str">
        <f>IF(Q81&gt;0,Q81," ")</f>
        <v xml:space="preserve"> </v>
      </c>
      <c r="S130" s="618"/>
      <c r="T130" s="10"/>
      <c r="U130" s="10"/>
      <c r="V130" s="608"/>
      <c r="W130" s="609"/>
      <c r="X130" s="2"/>
      <c r="Y130" s="77"/>
    </row>
    <row r="131" spans="1:25" ht="6.75" customHeight="1" x14ac:dyDescent="0.2">
      <c r="A131" s="2"/>
      <c r="B131" s="10"/>
      <c r="C131" s="30"/>
      <c r="D131" s="30"/>
      <c r="E131" s="30"/>
      <c r="F131" s="3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"/>
      <c r="Y131" s="77"/>
    </row>
    <row r="132" spans="1:25" ht="14.25" customHeight="1" x14ac:dyDescent="0.2">
      <c r="A132" s="2"/>
      <c r="B132" s="10"/>
      <c r="C132" s="81"/>
      <c r="D132" s="81"/>
      <c r="E132" s="30"/>
      <c r="F132" s="30"/>
      <c r="G132" s="10"/>
      <c r="H132" s="126" t="s">
        <v>162</v>
      </c>
      <c r="I132" s="127"/>
      <c r="J132" s="127"/>
      <c r="K132" s="127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9"/>
      <c r="X132" s="130"/>
      <c r="Y132" s="77"/>
    </row>
    <row r="133" spans="1:25" ht="4.5" customHeight="1" x14ac:dyDescent="0.2">
      <c r="A133" s="2"/>
      <c r="B133" s="10"/>
      <c r="C133" s="98"/>
      <c r="D133" s="98"/>
      <c r="E133" s="10"/>
      <c r="F133" s="10"/>
      <c r="G133" s="10"/>
      <c r="H133" s="131"/>
      <c r="I133" s="132"/>
      <c r="J133" s="132"/>
      <c r="K133" s="1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133"/>
      <c r="X133" s="130"/>
      <c r="Y133" s="77"/>
    </row>
    <row r="134" spans="1:25" ht="12" customHeight="1" x14ac:dyDescent="0.2">
      <c r="A134" s="2"/>
      <c r="B134" s="10"/>
      <c r="C134" s="641" t="s">
        <v>293</v>
      </c>
      <c r="D134" s="642"/>
      <c r="E134" s="610" t="str">
        <f>IF([1]Employee!$D$232=" "," ",IF([1]Employee!$D$232&gt;38812,[1]Employee!$D$232," "))</f>
        <v xml:space="preserve"> </v>
      </c>
      <c r="F134" s="611"/>
      <c r="G134" s="10"/>
      <c r="H134" s="119"/>
      <c r="I134" s="30"/>
      <c r="J134" s="30"/>
      <c r="K134" s="28" t="s">
        <v>122</v>
      </c>
      <c r="L134" s="30"/>
      <c r="M134" s="30"/>
      <c r="N134" s="409" t="s">
        <v>123</v>
      </c>
      <c r="O134" s="409"/>
      <c r="P134" s="30"/>
      <c r="Q134" s="409" t="s">
        <v>167</v>
      </c>
      <c r="R134" s="620"/>
      <c r="S134" s="30"/>
      <c r="T134" s="30"/>
      <c r="U134" s="30"/>
      <c r="V134" s="614" t="s">
        <v>166</v>
      </c>
      <c r="W134" s="133"/>
      <c r="X134" s="130"/>
      <c r="Y134" s="77"/>
    </row>
    <row r="135" spans="1:25" ht="12" customHeight="1" x14ac:dyDescent="0.2">
      <c r="A135" s="2"/>
      <c r="B135" s="10"/>
      <c r="C135" s="628" t="str">
        <f>F2</f>
        <v>Year to 5 April 2009</v>
      </c>
      <c r="D135" s="629"/>
      <c r="E135" s="612"/>
      <c r="F135" s="613"/>
      <c r="G135" s="10"/>
      <c r="H135" s="619" t="s">
        <v>254</v>
      </c>
      <c r="I135" s="615"/>
      <c r="J135" s="30"/>
      <c r="K135" s="579" t="str">
        <f>IF(T83&gt;0,T83," ")</f>
        <v xml:space="preserve"> </v>
      </c>
      <c r="L135" s="580"/>
      <c r="M135" s="135"/>
      <c r="N135" s="579" t="str">
        <f>IF(Z83&gt;0,Z83," ")</f>
        <v xml:space="preserve"> </v>
      </c>
      <c r="O135" s="580"/>
      <c r="P135" s="30"/>
      <c r="Q135" s="620"/>
      <c r="R135" s="620"/>
      <c r="S135" s="30"/>
      <c r="T135" s="30"/>
      <c r="U135" s="30"/>
      <c r="V135" s="615"/>
      <c r="W135" s="133"/>
      <c r="X135" s="130"/>
      <c r="Y135" s="77"/>
    </row>
    <row r="136" spans="1:25" ht="8.25" customHeight="1" x14ac:dyDescent="0.2">
      <c r="A136" s="2"/>
      <c r="B136" s="10"/>
      <c r="C136" s="98"/>
      <c r="D136" s="98"/>
      <c r="E136" s="10"/>
      <c r="F136" s="10"/>
      <c r="G136" s="10"/>
      <c r="H136" s="619"/>
      <c r="I136" s="615"/>
      <c r="J136" s="30"/>
      <c r="K136" s="583"/>
      <c r="L136" s="584"/>
      <c r="M136" s="135"/>
      <c r="N136" s="583"/>
      <c r="O136" s="584"/>
      <c r="P136" s="30"/>
      <c r="Q136" s="620"/>
      <c r="R136" s="620"/>
      <c r="S136" s="30"/>
      <c r="T136" s="30"/>
      <c r="U136" s="30"/>
      <c r="V136" s="615"/>
      <c r="W136" s="133"/>
      <c r="X136" s="130"/>
      <c r="Y136" s="77"/>
    </row>
    <row r="137" spans="1:25" ht="4.5" customHeight="1" x14ac:dyDescent="0.2">
      <c r="A137" s="2"/>
      <c r="B137" s="10"/>
      <c r="C137" s="98"/>
      <c r="D137" s="84"/>
      <c r="E137" s="10"/>
      <c r="F137" s="10"/>
      <c r="G137" s="10"/>
      <c r="H137" s="134"/>
      <c r="I137" s="30"/>
      <c r="J137" s="30"/>
      <c r="K137" s="136"/>
      <c r="L137" s="136"/>
      <c r="M137" s="135"/>
      <c r="N137" s="135"/>
      <c r="O137" s="135"/>
      <c r="P137" s="30"/>
      <c r="Q137" s="30"/>
      <c r="R137" s="30"/>
      <c r="S137" s="30"/>
      <c r="T137" s="30"/>
      <c r="U137" s="30"/>
      <c r="V137" s="615"/>
      <c r="W137" s="133"/>
      <c r="X137" s="130"/>
      <c r="Y137" s="77"/>
    </row>
    <row r="138" spans="1:25" ht="12" customHeight="1" x14ac:dyDescent="0.2">
      <c r="A138" s="2"/>
      <c r="B138" s="10"/>
      <c r="C138" s="84"/>
      <c r="D138" s="84"/>
      <c r="E138" s="10"/>
      <c r="F138" s="10"/>
      <c r="G138" s="10"/>
      <c r="H138" s="616" t="s">
        <v>124</v>
      </c>
      <c r="I138" s="615"/>
      <c r="J138" s="30"/>
      <c r="K138" s="579" t="str">
        <f>IF(T85&gt;0,T85," ")</f>
        <v xml:space="preserve"> </v>
      </c>
      <c r="L138" s="580"/>
      <c r="M138" s="135"/>
      <c r="N138" s="579" t="str">
        <f>IF(Z85&gt;0,Z85," ")</f>
        <v xml:space="preserve"> </v>
      </c>
      <c r="O138" s="580"/>
      <c r="P138" s="30"/>
      <c r="Q138" s="595" t="str">
        <f>IF(N138&lt;0,"R"," ")</f>
        <v xml:space="preserve"> </v>
      </c>
      <c r="R138" s="596"/>
      <c r="S138" s="30"/>
      <c r="T138" s="20"/>
      <c r="U138" s="20"/>
      <c r="V138" s="615"/>
      <c r="W138" s="138"/>
      <c r="X138" s="130"/>
      <c r="Y138" s="77"/>
    </row>
    <row r="139" spans="1:25" ht="10.5" customHeight="1" x14ac:dyDescent="0.2">
      <c r="A139" s="2"/>
      <c r="B139" s="10"/>
      <c r="C139" s="646" t="s">
        <v>294</v>
      </c>
      <c r="D139" s="647"/>
      <c r="E139" s="610" t="str">
        <f>IF([1]Employee!$D$234&gt;0,[1]Employee!$D$234," ")</f>
        <v xml:space="preserve"> </v>
      </c>
      <c r="F139" s="611"/>
      <c r="G139" s="10"/>
      <c r="H139" s="616"/>
      <c r="I139" s="615"/>
      <c r="J139" s="30"/>
      <c r="K139" s="583"/>
      <c r="L139" s="584"/>
      <c r="M139" s="135"/>
      <c r="N139" s="583"/>
      <c r="O139" s="584"/>
      <c r="P139" s="30"/>
      <c r="Q139" s="597"/>
      <c r="R139" s="598"/>
      <c r="S139" s="30"/>
      <c r="T139" s="20"/>
      <c r="U139" s="20"/>
      <c r="V139" s="615"/>
      <c r="W139" s="138"/>
      <c r="X139" s="130"/>
      <c r="Y139" s="77"/>
    </row>
    <row r="140" spans="1:25" ht="4.5" customHeight="1" x14ac:dyDescent="0.2">
      <c r="A140" s="2"/>
      <c r="B140" s="10"/>
      <c r="C140" s="330" t="str">
        <f>F2</f>
        <v>Year to 5 April 2009</v>
      </c>
      <c r="D140" s="630"/>
      <c r="E140" s="644"/>
      <c r="F140" s="645"/>
      <c r="G140" s="10"/>
      <c r="H140" s="137"/>
      <c r="I140" s="30"/>
      <c r="J140" s="30"/>
      <c r="K140" s="136"/>
      <c r="L140" s="136"/>
      <c r="M140" s="135"/>
      <c r="N140" s="135"/>
      <c r="O140" s="135"/>
      <c r="P140" s="30"/>
      <c r="Q140" s="30"/>
      <c r="R140" s="30"/>
      <c r="S140" s="30"/>
      <c r="T140" s="20"/>
      <c r="U140" s="20"/>
      <c r="V140" s="20"/>
      <c r="W140" s="138"/>
      <c r="X140" s="130"/>
      <c r="Y140" s="77"/>
    </row>
    <row r="141" spans="1:25" ht="8.25" customHeight="1" x14ac:dyDescent="0.2">
      <c r="A141" s="2"/>
      <c r="B141" s="10"/>
      <c r="C141" s="631"/>
      <c r="D141" s="632"/>
      <c r="E141" s="612"/>
      <c r="F141" s="613"/>
      <c r="G141" s="10"/>
      <c r="H141" s="372" t="s">
        <v>125</v>
      </c>
      <c r="I141" s="373"/>
      <c r="J141" s="30"/>
      <c r="K141" s="579" t="str">
        <f>IF(T87&gt;0,T87," ")</f>
        <v xml:space="preserve"> </v>
      </c>
      <c r="L141" s="585"/>
      <c r="M141" s="135"/>
      <c r="N141" s="579" t="str">
        <f>IF(Z87&gt;0,Z87," ")</f>
        <v xml:space="preserve"> </v>
      </c>
      <c r="O141" s="580"/>
      <c r="P141" s="30"/>
      <c r="Q141" s="30"/>
      <c r="R141" s="30"/>
      <c r="S141" s="30"/>
      <c r="T141" s="30"/>
      <c r="U141" s="30"/>
      <c r="V141" s="574" t="str">
        <f>IF(S80=" "," ","53")</f>
        <v xml:space="preserve"> </v>
      </c>
      <c r="W141" s="133"/>
      <c r="X141" s="130"/>
      <c r="Y141" s="77"/>
    </row>
    <row r="142" spans="1:25" ht="3.75" customHeight="1" x14ac:dyDescent="0.2">
      <c r="A142" s="2"/>
      <c r="B142" s="10"/>
      <c r="C142" s="9"/>
      <c r="D142" s="9"/>
      <c r="E142" s="139"/>
      <c r="F142" s="139"/>
      <c r="G142" s="10"/>
      <c r="H142" s="372"/>
      <c r="I142" s="373"/>
      <c r="J142" s="30"/>
      <c r="K142" s="581"/>
      <c r="L142" s="586"/>
      <c r="M142" s="135"/>
      <c r="N142" s="581"/>
      <c r="O142" s="582"/>
      <c r="P142" s="30"/>
      <c r="Q142" s="30"/>
      <c r="R142" s="30"/>
      <c r="S142" s="30"/>
      <c r="T142" s="30"/>
      <c r="U142" s="30"/>
      <c r="V142" s="575"/>
      <c r="W142" s="133"/>
      <c r="X142" s="130"/>
      <c r="Y142" s="77"/>
    </row>
    <row r="143" spans="1:25" ht="11.25" customHeight="1" x14ac:dyDescent="0.2">
      <c r="A143" s="2"/>
      <c r="B143" s="643" t="s">
        <v>169</v>
      </c>
      <c r="C143" s="421"/>
      <c r="D143" s="421"/>
      <c r="E143" s="421"/>
      <c r="F143" s="421"/>
      <c r="G143" s="422"/>
      <c r="H143" s="372"/>
      <c r="I143" s="373"/>
      <c r="J143" s="30"/>
      <c r="K143" s="583"/>
      <c r="L143" s="587"/>
      <c r="M143" s="135"/>
      <c r="N143" s="583"/>
      <c r="O143" s="584"/>
      <c r="P143" s="30"/>
      <c r="Q143" s="30"/>
      <c r="R143" s="30"/>
      <c r="S143" s="30"/>
      <c r="T143" s="30"/>
      <c r="U143" s="30"/>
      <c r="V143" s="576"/>
      <c r="W143" s="133"/>
      <c r="X143" s="130"/>
      <c r="Y143" s="77"/>
    </row>
    <row r="144" spans="1:25" ht="6" customHeight="1" x14ac:dyDescent="0.2">
      <c r="A144" s="2"/>
      <c r="B144" s="468"/>
      <c r="C144" s="311"/>
      <c r="D144" s="311"/>
      <c r="E144" s="311"/>
      <c r="F144" s="311"/>
      <c r="G144" s="311"/>
      <c r="H144" s="119"/>
      <c r="I144" s="30"/>
      <c r="J144" s="30"/>
      <c r="K144" s="30"/>
      <c r="L144" s="30"/>
      <c r="M144" s="30"/>
      <c r="N144" s="30"/>
      <c r="O144" s="30"/>
      <c r="P144" s="30"/>
      <c r="Q144" s="600" t="s">
        <v>165</v>
      </c>
      <c r="R144" s="600"/>
      <c r="S144" s="15"/>
      <c r="T144" s="30"/>
      <c r="U144" s="30"/>
      <c r="V144" s="30"/>
      <c r="W144" s="133"/>
      <c r="X144" s="130"/>
      <c r="Y144" s="77"/>
    </row>
    <row r="145" spans="1:25" ht="11.25" customHeight="1" x14ac:dyDescent="0.2">
      <c r="A145" s="2"/>
      <c r="B145" s="397"/>
      <c r="C145" s="311"/>
      <c r="D145" s="311"/>
      <c r="E145" s="311"/>
      <c r="F145" s="311"/>
      <c r="G145" s="311"/>
      <c r="H145" s="140" t="s">
        <v>163</v>
      </c>
      <c r="I145" s="374" t="s">
        <v>272</v>
      </c>
      <c r="J145" s="374"/>
      <c r="K145" s="374"/>
      <c r="L145" s="374"/>
      <c r="M145" s="141"/>
      <c r="N145" s="601"/>
      <c r="O145" s="602"/>
      <c r="P145" s="30"/>
      <c r="Q145" s="600"/>
      <c r="R145" s="600"/>
      <c r="S145" s="591" t="str">
        <f>IF(Y4&gt;0,Y4," ")</f>
        <v xml:space="preserve"> </v>
      </c>
      <c r="T145" s="593" t="str">
        <f>IF(Z4&gt;0,Z4," ")</f>
        <v xml:space="preserve"> </v>
      </c>
      <c r="U145" s="30"/>
      <c r="V145" s="30"/>
      <c r="W145" s="133"/>
      <c r="X145" s="130"/>
      <c r="Y145" s="77"/>
    </row>
    <row r="146" spans="1:25" ht="11.25" customHeight="1" x14ac:dyDescent="0.2">
      <c r="A146" s="2"/>
      <c r="B146" s="397"/>
      <c r="C146" s="311"/>
      <c r="D146" s="311"/>
      <c r="E146" s="311"/>
      <c r="F146" s="311"/>
      <c r="G146" s="311"/>
      <c r="H146" s="140" t="s">
        <v>164</v>
      </c>
      <c r="I146" s="374"/>
      <c r="J146" s="374"/>
      <c r="K146" s="374"/>
      <c r="L146" s="374"/>
      <c r="M146" s="141"/>
      <c r="N146" s="603"/>
      <c r="O146" s="604"/>
      <c r="P146" s="30"/>
      <c r="Q146" s="600"/>
      <c r="R146" s="600"/>
      <c r="S146" s="592"/>
      <c r="T146" s="594"/>
      <c r="U146" s="30"/>
      <c r="V146" s="30"/>
      <c r="W146" s="133"/>
      <c r="X146" s="130"/>
      <c r="Y146" s="77"/>
    </row>
    <row r="147" spans="1:25" ht="9.75" customHeight="1" thickBot="1" x14ac:dyDescent="0.25">
      <c r="A147" s="2"/>
      <c r="B147" s="397"/>
      <c r="C147" s="311"/>
      <c r="D147" s="311"/>
      <c r="E147" s="311"/>
      <c r="F147" s="311"/>
      <c r="G147" s="311"/>
      <c r="H147" s="123"/>
      <c r="I147" s="90"/>
      <c r="J147" s="90"/>
      <c r="K147" s="30"/>
      <c r="L147" s="30"/>
      <c r="M147" s="30"/>
      <c r="N147" s="90"/>
      <c r="O147" s="90"/>
      <c r="P147" s="90"/>
      <c r="Q147" s="90"/>
      <c r="R147" s="90"/>
      <c r="S147" s="90"/>
      <c r="T147" s="90"/>
      <c r="U147" s="90"/>
      <c r="V147" s="90"/>
      <c r="W147" s="142"/>
      <c r="X147" s="130"/>
      <c r="Y147" s="77"/>
    </row>
    <row r="148" spans="1:25" ht="13.5" thickBot="1" x14ac:dyDescent="0.25">
      <c r="A148" s="2"/>
      <c r="B148" s="633"/>
      <c r="C148" s="423"/>
      <c r="D148" s="423"/>
      <c r="E148" s="423"/>
      <c r="F148" s="423"/>
      <c r="G148" s="423"/>
      <c r="H148" s="143"/>
      <c r="I148" s="143"/>
      <c r="J148" s="143"/>
      <c r="K148" s="625" t="s">
        <v>168</v>
      </c>
      <c r="L148" s="626"/>
      <c r="M148" s="627"/>
      <c r="N148" s="588" t="s">
        <v>170</v>
      </c>
      <c r="O148" s="589"/>
      <c r="P148" s="589"/>
      <c r="Q148" s="589"/>
      <c r="R148" s="590"/>
      <c r="S148" s="590"/>
      <c r="T148" s="590"/>
      <c r="U148" s="590"/>
      <c r="V148" s="590"/>
      <c r="W148" s="590"/>
      <c r="X148" s="144"/>
      <c r="Y148" s="77"/>
    </row>
    <row r="149" spans="1:25" x14ac:dyDescent="0.2">
      <c r="A149" s="507"/>
      <c r="B149" s="508"/>
      <c r="C149" s="508"/>
      <c r="D149" s="508"/>
      <c r="E149" s="508"/>
      <c r="F149" s="508"/>
      <c r="G149" s="508"/>
      <c r="H149" s="508"/>
      <c r="I149" s="508"/>
      <c r="J149" s="508"/>
      <c r="K149" s="508"/>
      <c r="L149" s="508"/>
      <c r="M149" s="508"/>
      <c r="N149" s="508"/>
      <c r="O149" s="508"/>
      <c r="P149" s="508"/>
      <c r="Q149" s="508"/>
      <c r="R149" s="508"/>
      <c r="S149" s="508"/>
      <c r="T149" s="508"/>
      <c r="U149" s="508"/>
      <c r="V149" s="508"/>
      <c r="W149" s="508"/>
      <c r="X149" s="508"/>
    </row>
    <row r="150" spans="1:25" ht="12" thickBot="1" x14ac:dyDescent="0.25">
      <c r="A150" s="571"/>
      <c r="B150" s="508"/>
      <c r="C150" s="508"/>
      <c r="D150" s="508"/>
      <c r="E150" s="508"/>
      <c r="F150" s="508"/>
      <c r="G150" s="508"/>
      <c r="H150" s="508"/>
      <c r="I150" s="508"/>
      <c r="J150" s="508"/>
      <c r="K150" s="508"/>
      <c r="L150" s="508"/>
      <c r="M150" s="508"/>
      <c r="N150" s="508"/>
      <c r="O150" s="508"/>
      <c r="P150" s="508"/>
      <c r="Q150" s="508"/>
      <c r="R150" s="508"/>
      <c r="S150" s="508"/>
      <c r="T150" s="508"/>
      <c r="U150" s="508"/>
      <c r="V150" s="508"/>
      <c r="W150" s="508"/>
      <c r="X150" s="508"/>
    </row>
    <row r="151" spans="1:25" ht="13.5" customHeight="1" x14ac:dyDescent="0.25">
      <c r="B151" s="145"/>
      <c r="C151" s="621" t="s">
        <v>20</v>
      </c>
      <c r="D151" s="622"/>
      <c r="E151" s="572" t="s">
        <v>4</v>
      </c>
      <c r="F151" s="573"/>
      <c r="G151" s="573"/>
      <c r="H151" s="573"/>
      <c r="I151" s="573"/>
      <c r="J151" s="146"/>
      <c r="K151" s="634" t="s">
        <v>0</v>
      </c>
      <c r="L151" s="635"/>
      <c r="M151" s="147"/>
    </row>
    <row r="152" spans="1:25" ht="18" customHeight="1" x14ac:dyDescent="0.25">
      <c r="B152" s="148"/>
      <c r="C152" s="623" t="s">
        <v>21</v>
      </c>
      <c r="D152" s="624"/>
      <c r="E152" s="398"/>
      <c r="F152" s="398"/>
      <c r="G152" s="398"/>
      <c r="H152" s="398"/>
      <c r="I152" s="398"/>
      <c r="J152" s="149"/>
      <c r="K152" s="371" t="s">
        <v>1</v>
      </c>
      <c r="L152" s="371"/>
      <c r="M152" s="150"/>
    </row>
    <row r="153" spans="1:25" x14ac:dyDescent="0.2">
      <c r="B153" s="148"/>
      <c r="C153" s="30"/>
      <c r="D153" s="30"/>
      <c r="E153" s="30"/>
      <c r="F153" s="30"/>
      <c r="G153" s="86" t="s">
        <v>3</v>
      </c>
      <c r="H153" s="30"/>
      <c r="I153" s="86" t="s">
        <v>26</v>
      </c>
      <c r="J153" s="30"/>
      <c r="K153" s="30"/>
      <c r="L153" s="30"/>
      <c r="M153" s="151"/>
    </row>
    <row r="154" spans="1:25" ht="15" customHeight="1" x14ac:dyDescent="0.25">
      <c r="B154" s="148"/>
      <c r="C154" s="326" t="s">
        <v>2</v>
      </c>
      <c r="D154" s="375"/>
      <c r="E154" s="375"/>
      <c r="F154" s="375"/>
      <c r="G154" s="154" t="str">
        <f>IF([1]Employee!$D$234&gt;0,[1]Employee!$L$5," ")</f>
        <v xml:space="preserve"> </v>
      </c>
      <c r="H154" s="30"/>
      <c r="I154" s="560" t="str">
        <f>IF([1]Employee!$D$234&gt;0,[1]Employee!$O$5," ")</f>
        <v xml:space="preserve"> </v>
      </c>
      <c r="J154" s="561"/>
      <c r="K154" s="562"/>
      <c r="L154" s="155"/>
      <c r="M154" s="151"/>
    </row>
    <row r="155" spans="1:25" ht="4.5" customHeight="1" x14ac:dyDescent="0.2">
      <c r="B155" s="148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151"/>
    </row>
    <row r="156" spans="1:25" ht="15" customHeight="1" x14ac:dyDescent="0.25">
      <c r="B156" s="148"/>
      <c r="C156" s="326" t="s">
        <v>5</v>
      </c>
      <c r="D156" s="326"/>
      <c r="E156" s="326"/>
      <c r="F156" s="326"/>
      <c r="G156" s="563" t="str">
        <f>IF([1]Employee!$D$234&gt;0,[1]Employee!$M$223," ")</f>
        <v xml:space="preserve"> </v>
      </c>
      <c r="H156" s="564"/>
      <c r="I156" s="564"/>
      <c r="J156" s="565"/>
      <c r="K156" s="155"/>
      <c r="L156" s="155"/>
      <c r="M156" s="151"/>
    </row>
    <row r="157" spans="1:25" ht="10.5" customHeight="1" x14ac:dyDescent="0.2">
      <c r="B157" s="148"/>
      <c r="C157" s="30"/>
      <c r="D157" s="30"/>
      <c r="E157" s="30"/>
      <c r="F157" s="30"/>
      <c r="G157" s="30"/>
      <c r="H157" s="30"/>
      <c r="I157" s="30"/>
      <c r="J157" s="30"/>
      <c r="K157" s="30" t="s">
        <v>10</v>
      </c>
      <c r="L157" s="30"/>
      <c r="M157" s="151"/>
    </row>
    <row r="158" spans="1:25" ht="15" customHeight="1" x14ac:dyDescent="0.2">
      <c r="B158" s="148"/>
      <c r="C158" s="326" t="s">
        <v>6</v>
      </c>
      <c r="D158" s="326"/>
      <c r="E158" s="326"/>
      <c r="F158" s="566" t="str">
        <f>IF([1]Employee!$D$234&gt;0,[1]Employee!$D$223," ")</f>
        <v xml:space="preserve"> </v>
      </c>
      <c r="G158" s="567"/>
      <c r="H158" s="567"/>
      <c r="I158" s="568"/>
      <c r="J158" s="156"/>
      <c r="K158" s="157" t="str">
        <f>IF([1]Employee!$D$234=" "," ",IF([1]Employee!$D$230="M","Mr","Ms"))</f>
        <v>Ms</v>
      </c>
      <c r="L158" s="30"/>
      <c r="M158" s="151"/>
    </row>
    <row r="159" spans="1:25" ht="4.5" customHeight="1" x14ac:dyDescent="0.2">
      <c r="B159" s="148"/>
      <c r="C159" s="30"/>
      <c r="D159" s="30"/>
      <c r="E159" s="30"/>
      <c r="F159" s="158"/>
      <c r="G159" s="158"/>
      <c r="H159" s="158"/>
      <c r="I159" s="158"/>
      <c r="J159" s="158"/>
      <c r="K159" s="158"/>
      <c r="L159" s="30"/>
      <c r="M159" s="151"/>
    </row>
    <row r="160" spans="1:25" ht="15" customHeight="1" x14ac:dyDescent="0.25">
      <c r="B160" s="148"/>
      <c r="C160" s="326" t="s">
        <v>7</v>
      </c>
      <c r="D160" s="375"/>
      <c r="E160" s="153"/>
      <c r="F160" s="679" t="str">
        <f>IF([1]Employee!$D$234&gt;0,[1]Employee!$D$224," ")</f>
        <v xml:space="preserve"> </v>
      </c>
      <c r="G160" s="680"/>
      <c r="H160" s="680"/>
      <c r="I160" s="681"/>
      <c r="J160" s="159"/>
      <c r="K160" s="159"/>
      <c r="L160" s="155"/>
      <c r="M160" s="151"/>
    </row>
    <row r="161" spans="2:13" ht="4.5" customHeight="1" x14ac:dyDescent="0.2">
      <c r="B161" s="148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151"/>
    </row>
    <row r="162" spans="2:13" ht="15" customHeight="1" x14ac:dyDescent="0.25">
      <c r="B162" s="148"/>
      <c r="C162" s="326" t="s">
        <v>8</v>
      </c>
      <c r="D162" s="326"/>
      <c r="E162" s="326"/>
      <c r="F162" s="553" t="str">
        <f>IF([1]Employee!$D$234&gt;0,[1]Employee!$D$234," ")</f>
        <v xml:space="preserve"> </v>
      </c>
      <c r="G162" s="554"/>
      <c r="H162" s="155"/>
      <c r="I162" s="335" t="s">
        <v>267</v>
      </c>
      <c r="J162" s="398"/>
      <c r="K162" s="559"/>
      <c r="L162" s="157" t="str">
        <f>IF([1]Employee!$D$234&gt;0,[1]Employee!$O$242," ")</f>
        <v xml:space="preserve"> </v>
      </c>
      <c r="M162" s="151"/>
    </row>
    <row r="163" spans="2:13" ht="11.25" customHeight="1" x14ac:dyDescent="0.2">
      <c r="B163" s="148"/>
      <c r="C163" s="30"/>
      <c r="D163" s="30"/>
      <c r="E163" s="30"/>
      <c r="F163" s="30"/>
      <c r="G163" s="30"/>
      <c r="H163" s="30"/>
      <c r="I163" s="30"/>
      <c r="J163" s="86" t="s">
        <v>263</v>
      </c>
      <c r="K163" s="368" t="s">
        <v>264</v>
      </c>
      <c r="L163" s="368"/>
      <c r="M163" s="151"/>
    </row>
    <row r="164" spans="2:13" ht="15" customHeight="1" x14ac:dyDescent="0.2">
      <c r="B164" s="148"/>
      <c r="C164" s="326" t="s">
        <v>9</v>
      </c>
      <c r="D164" s="375"/>
      <c r="E164" s="375"/>
      <c r="F164" s="375"/>
      <c r="G164" s="369" t="str">
        <f>IF([1]Employee!$D$234&gt;0,Y4," ")</f>
        <v xml:space="preserve"> </v>
      </c>
      <c r="H164" s="370"/>
      <c r="I164" s="160" t="str">
        <f>IF([1]Employee!$D$234&gt;0,Z4," ")</f>
        <v xml:space="preserve"> </v>
      </c>
      <c r="J164" s="159"/>
      <c r="K164" s="637" t="str">
        <f>IF([1]Employee!$D$234=" "," ",IF([1]Employee!$O$232="W1","X",IF([1]Employee!$O$232="M!","X"," ")))</f>
        <v xml:space="preserve"> </v>
      </c>
      <c r="L164" s="638"/>
      <c r="M164" s="151"/>
    </row>
    <row r="165" spans="2:13" ht="10.5" customHeight="1" x14ac:dyDescent="0.2">
      <c r="B165" s="148"/>
      <c r="C165" s="30"/>
      <c r="D165" s="30"/>
      <c r="E165" s="30"/>
      <c r="F165" s="30"/>
      <c r="G165" s="28"/>
      <c r="H165" s="28"/>
      <c r="I165" s="28" t="s">
        <v>12</v>
      </c>
      <c r="J165" s="28"/>
      <c r="K165" s="161" t="s">
        <v>13</v>
      </c>
      <c r="L165" s="30"/>
      <c r="M165" s="151"/>
    </row>
    <row r="166" spans="2:13" ht="21.75" customHeight="1" x14ac:dyDescent="0.25">
      <c r="B166" s="148"/>
      <c r="C166" s="374" t="s">
        <v>265</v>
      </c>
      <c r="D166" s="636"/>
      <c r="E166" s="636"/>
      <c r="F166" s="106"/>
      <c r="G166" s="20" t="s">
        <v>11</v>
      </c>
      <c r="H166" s="155"/>
      <c r="I166" s="162" t="str">
        <f>IF([1]Employee!$D$234=" "," ",IF([1]Employee!$D$236="W",[1]Employee!$F$234," "))</f>
        <v xml:space="preserve"> </v>
      </c>
      <c r="J166" s="163"/>
      <c r="K166" s="164" t="str">
        <f>IF([1]Employee!$D$234=" "," ",IF([1]Employee!$D$236="M",[1]Employee!$F$234," "))</f>
        <v xml:space="preserve"> </v>
      </c>
      <c r="L166" s="165"/>
      <c r="M166" s="151"/>
    </row>
    <row r="167" spans="2:13" ht="4.5" customHeight="1" x14ac:dyDescent="0.2">
      <c r="B167" s="148"/>
      <c r="C167" s="535"/>
      <c r="D167" s="535"/>
      <c r="E167" s="535"/>
      <c r="F167" s="30"/>
      <c r="G167" s="30"/>
      <c r="H167" s="30"/>
      <c r="I167" s="30"/>
      <c r="J167" s="30"/>
      <c r="K167" s="30"/>
      <c r="L167" s="30"/>
      <c r="M167" s="151"/>
    </row>
    <row r="168" spans="2:13" ht="21.75" customHeight="1" x14ac:dyDescent="0.25">
      <c r="B168" s="148"/>
      <c r="C168" s="639" t="s">
        <v>14</v>
      </c>
      <c r="D168" s="640"/>
      <c r="E168" s="640"/>
      <c r="F168" s="335" t="s">
        <v>15</v>
      </c>
      <c r="G168" s="348"/>
      <c r="H168" s="165"/>
      <c r="I168" s="557">
        <f>IF([1]Employee!$D$234=" "," ",IF(K$164="X"," ",T87))</f>
        <v>0</v>
      </c>
      <c r="J168" s="558"/>
      <c r="K168" s="165"/>
      <c r="L168" s="30"/>
      <c r="M168" s="151"/>
    </row>
    <row r="169" spans="2:13" ht="4.5" customHeight="1" x14ac:dyDescent="0.2">
      <c r="B169" s="148"/>
      <c r="C169" s="335" t="s">
        <v>22</v>
      </c>
      <c r="D169" s="335"/>
      <c r="E169" s="335"/>
      <c r="F169" s="30"/>
      <c r="G169" s="120"/>
      <c r="H169" s="120"/>
      <c r="I169" s="166"/>
      <c r="J169" s="166"/>
      <c r="K169" s="120"/>
      <c r="L169" s="30"/>
      <c r="M169" s="151"/>
    </row>
    <row r="170" spans="2:13" ht="21.75" customHeight="1" x14ac:dyDescent="0.25">
      <c r="B170" s="148"/>
      <c r="C170" s="552" t="s">
        <v>23</v>
      </c>
      <c r="D170" s="552"/>
      <c r="E170" s="552"/>
      <c r="F170" s="335" t="s">
        <v>16</v>
      </c>
      <c r="G170" s="348"/>
      <c r="H170" s="165"/>
      <c r="I170" s="557">
        <f>IF([1]Employee!$D$234=" "," ",IF(K164="X"," ",Z87))</f>
        <v>0</v>
      </c>
      <c r="J170" s="558"/>
      <c r="K170" s="165"/>
      <c r="L170" s="30"/>
      <c r="M170" s="151"/>
    </row>
    <row r="171" spans="2:13" ht="6.75" customHeight="1" x14ac:dyDescent="0.2">
      <c r="B171" s="148"/>
      <c r="C171" s="30"/>
      <c r="D171" s="30"/>
      <c r="E171" s="30"/>
      <c r="F171" s="30"/>
      <c r="G171" s="120"/>
      <c r="H171" s="120"/>
      <c r="I171" s="120"/>
      <c r="J171" s="120"/>
      <c r="K171" s="120"/>
      <c r="L171" s="30"/>
      <c r="M171" s="151"/>
    </row>
    <row r="172" spans="2:13" ht="21.75" customHeight="1" x14ac:dyDescent="0.25">
      <c r="B172" s="148"/>
      <c r="C172" s="335" t="s">
        <v>17</v>
      </c>
      <c r="D172" s="335"/>
      <c r="E172" s="335"/>
      <c r="F172" s="335" t="s">
        <v>18</v>
      </c>
      <c r="G172" s="348"/>
      <c r="H172" s="165"/>
      <c r="I172" s="557" t="str">
        <f>IF([1]Employee!$D$234=" "," ",IF(K$164="X",T85," "))</f>
        <v xml:space="preserve"> </v>
      </c>
      <c r="J172" s="558"/>
      <c r="K172" s="165"/>
      <c r="L172" s="30"/>
      <c r="M172" s="151"/>
    </row>
    <row r="173" spans="2:13" ht="4.5" customHeight="1" x14ac:dyDescent="0.2">
      <c r="B173" s="148"/>
      <c r="C173" s="335"/>
      <c r="D173" s="335"/>
      <c r="E173" s="335"/>
      <c r="F173" s="30"/>
      <c r="G173" s="120"/>
      <c r="H173" s="120"/>
      <c r="I173" s="166"/>
      <c r="J173" s="166"/>
      <c r="K173" s="120"/>
      <c r="L173" s="30"/>
      <c r="M173" s="151"/>
    </row>
    <row r="174" spans="2:13" ht="21.75" customHeight="1" x14ac:dyDescent="0.25">
      <c r="B174" s="148"/>
      <c r="C174" s="552" t="s">
        <v>266</v>
      </c>
      <c r="D174" s="552"/>
      <c r="E174" s="552"/>
      <c r="F174" s="335" t="s">
        <v>19</v>
      </c>
      <c r="G174" s="348"/>
      <c r="H174" s="165"/>
      <c r="I174" s="557" t="str">
        <f>IF([1]Employee!$D$234=" "," ",IF(K$164="X",Z85," "))</f>
        <v xml:space="preserve"> </v>
      </c>
      <c r="J174" s="558"/>
      <c r="K174" s="165"/>
      <c r="L174" s="30"/>
      <c r="M174" s="151"/>
    </row>
    <row r="175" spans="2:13" x14ac:dyDescent="0.2">
      <c r="B175" s="148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51"/>
    </row>
    <row r="176" spans="2:13" ht="21.75" customHeight="1" x14ac:dyDescent="0.2">
      <c r="B176" s="148"/>
      <c r="C176" s="335" t="s">
        <v>24</v>
      </c>
      <c r="D176" s="335"/>
      <c r="E176" s="555" t="str">
        <f>IF([1]Employee!$D$234&gt;0,[1]Employee!$D$237," ")</f>
        <v xml:space="preserve"> </v>
      </c>
      <c r="F176" s="556"/>
      <c r="G176" s="374" t="s">
        <v>25</v>
      </c>
      <c r="H176" s="636"/>
      <c r="I176" s="636"/>
      <c r="J176" s="704"/>
      <c r="K176" s="705"/>
      <c r="L176" s="706"/>
      <c r="M176" s="151"/>
    </row>
    <row r="177" spans="2:13" ht="4.5" customHeight="1" x14ac:dyDescent="0.2">
      <c r="B177" s="148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51"/>
    </row>
    <row r="178" spans="2:13" ht="15" customHeight="1" x14ac:dyDescent="0.2">
      <c r="B178" s="148"/>
      <c r="C178" s="335" t="s">
        <v>27</v>
      </c>
      <c r="D178" s="335"/>
      <c r="E178" s="344" t="str">
        <f>IF([1]Employee!$D$234&gt;0,[1]Employee!$D$225," ")</f>
        <v xml:space="preserve"> </v>
      </c>
      <c r="F178" s="345"/>
      <c r="G178" s="345"/>
      <c r="H178" s="345"/>
      <c r="I178" s="345"/>
      <c r="J178" s="345"/>
      <c r="K178" s="345"/>
      <c r="L178" s="346"/>
      <c r="M178" s="151"/>
    </row>
    <row r="179" spans="2:13" ht="15" customHeight="1" x14ac:dyDescent="0.2">
      <c r="B179" s="148"/>
      <c r="C179" s="335" t="s">
        <v>28</v>
      </c>
      <c r="D179" s="335"/>
      <c r="E179" s="336" t="str">
        <f>IF([1]Employee!$D$234&gt;0,[1]Employee!$D$226," ")</f>
        <v xml:space="preserve"> </v>
      </c>
      <c r="F179" s="337"/>
      <c r="G179" s="337"/>
      <c r="H179" s="337"/>
      <c r="I179" s="337" t="str">
        <f>IF([1]Employee!$D$234&gt;0,[1]Employee!$D$227," ")</f>
        <v xml:space="preserve"> </v>
      </c>
      <c r="J179" s="337"/>
      <c r="K179" s="337"/>
      <c r="L179" s="338"/>
      <c r="M179" s="151"/>
    </row>
    <row r="180" spans="2:13" ht="15" customHeight="1" x14ac:dyDescent="0.2">
      <c r="B180" s="148"/>
      <c r="C180" s="335" t="s">
        <v>29</v>
      </c>
      <c r="D180" s="335"/>
      <c r="E180" s="332" t="str">
        <f>IF([1]Employee!$D$234&gt;0,[1]Employee!$D$228," ")</f>
        <v xml:space="preserve"> </v>
      </c>
      <c r="F180" s="333"/>
      <c r="G180" s="333"/>
      <c r="H180" s="333"/>
      <c r="I180" s="333"/>
      <c r="J180" s="333"/>
      <c r="K180" s="333"/>
      <c r="L180" s="334"/>
      <c r="M180" s="151"/>
    </row>
    <row r="181" spans="2:13" ht="10.5" customHeight="1" x14ac:dyDescent="0.2">
      <c r="B181" s="148"/>
      <c r="C181" s="335" t="s">
        <v>37</v>
      </c>
      <c r="D181" s="335"/>
      <c r="E181" s="335"/>
      <c r="F181" s="335"/>
      <c r="G181" s="335"/>
      <c r="H181" s="335"/>
      <c r="I181" s="335"/>
      <c r="J181" s="335"/>
      <c r="K181" s="335"/>
      <c r="L181" s="20"/>
      <c r="M181" s="151"/>
    </row>
    <row r="182" spans="2:13" ht="15" customHeight="1" x14ac:dyDescent="0.2">
      <c r="B182" s="148"/>
      <c r="C182" s="335" t="s">
        <v>255</v>
      </c>
      <c r="D182" s="335"/>
      <c r="E182" s="367" t="str">
        <f>IF([1]Employee!$D$234&gt;0,[1]Employee!$D$5," ")</f>
        <v xml:space="preserve"> </v>
      </c>
      <c r="F182" s="353"/>
      <c r="G182" s="353"/>
      <c r="H182" s="353"/>
      <c r="I182" s="353" t="str">
        <f>IF([1]Employee!$D$234&gt;0,[1]Employee!$D$6," ")</f>
        <v xml:space="preserve"> </v>
      </c>
      <c r="J182" s="354"/>
      <c r="K182" s="354"/>
      <c r="L182" s="355"/>
      <c r="M182" s="151"/>
    </row>
    <row r="183" spans="2:13" ht="15" customHeight="1" x14ac:dyDescent="0.2">
      <c r="B183" s="148"/>
      <c r="C183" s="335" t="s">
        <v>257</v>
      </c>
      <c r="D183" s="335"/>
      <c r="E183" s="367" t="str">
        <f>IF([1]Employee!$D$234&gt;0,[1]Employee!$D$7," ")</f>
        <v xml:space="preserve"> </v>
      </c>
      <c r="F183" s="353"/>
      <c r="G183" s="353"/>
      <c r="H183" s="353"/>
      <c r="I183" s="353" t="str">
        <f>IF([1]Employee!$D$234&gt;0,[1]Employee!$D$8," ")</f>
        <v xml:space="preserve"> </v>
      </c>
      <c r="J183" s="354"/>
      <c r="K183" s="354"/>
      <c r="L183" s="355"/>
      <c r="M183" s="151"/>
    </row>
    <row r="184" spans="2:13" ht="15" customHeight="1" x14ac:dyDescent="0.2">
      <c r="B184" s="148"/>
      <c r="C184" s="30" t="s">
        <v>256</v>
      </c>
      <c r="D184" s="30"/>
      <c r="E184" s="569" t="str">
        <f>IF([1]Employee!$D$234&gt;0,[1]Employee!$D$9," ")</f>
        <v xml:space="preserve"> </v>
      </c>
      <c r="F184" s="570"/>
      <c r="G184" s="570"/>
      <c r="H184" s="570"/>
      <c r="I184" s="379"/>
      <c r="J184" s="380"/>
      <c r="K184" s="380"/>
      <c r="L184" s="381"/>
      <c r="M184" s="151"/>
    </row>
    <row r="185" spans="2:13" ht="15" customHeight="1" x14ac:dyDescent="0.2">
      <c r="B185" s="148"/>
      <c r="C185" s="15" t="s">
        <v>258</v>
      </c>
      <c r="D185" s="15"/>
      <c r="E185" s="399" t="str">
        <f ca="1">IF([1]Employee!$D$234&gt;0,TODAY()," ")</f>
        <v xml:space="preserve"> </v>
      </c>
      <c r="F185" s="400"/>
      <c r="G185" s="15"/>
      <c r="H185" s="15"/>
      <c r="I185" s="30"/>
      <c r="J185" s="30"/>
      <c r="K185" s="30"/>
      <c r="L185" s="15"/>
      <c r="M185" s="151"/>
    </row>
    <row r="186" spans="2:13" ht="4.5" customHeight="1" x14ac:dyDescent="0.2">
      <c r="B186" s="148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51"/>
    </row>
    <row r="187" spans="2:13" ht="15" customHeight="1" x14ac:dyDescent="0.2">
      <c r="B187" s="306" t="s">
        <v>269</v>
      </c>
      <c r="C187" s="307"/>
      <c r="D187" s="307"/>
      <c r="E187" s="307"/>
      <c r="F187" s="307"/>
      <c r="G187" s="307"/>
      <c r="H187" s="307"/>
      <c r="I187" s="307"/>
      <c r="J187" s="307"/>
      <c r="K187" s="328" t="s">
        <v>30</v>
      </c>
      <c r="L187" s="329"/>
      <c r="M187" s="167"/>
    </row>
    <row r="188" spans="2:13" ht="12.75" customHeight="1" x14ac:dyDescent="0.2">
      <c r="B188" s="670" t="s">
        <v>31</v>
      </c>
      <c r="C188" s="671"/>
      <c r="D188" s="671"/>
      <c r="E188" s="671"/>
      <c r="F188" s="308" t="s">
        <v>34</v>
      </c>
      <c r="G188" s="309"/>
      <c r="H188" s="309"/>
      <c r="I188" s="310"/>
      <c r="J188" s="311"/>
      <c r="K188" s="397"/>
      <c r="L188" s="398"/>
      <c r="M188" s="168"/>
    </row>
    <row r="189" spans="2:13" ht="11.25" customHeight="1" x14ac:dyDescent="0.2">
      <c r="B189" s="672"/>
      <c r="C189" s="671"/>
      <c r="D189" s="671"/>
      <c r="E189" s="671"/>
      <c r="F189" s="308" t="s">
        <v>35</v>
      </c>
      <c r="G189" s="309"/>
      <c r="H189" s="309"/>
      <c r="I189" s="309"/>
      <c r="J189" s="311"/>
      <c r="K189" s="397"/>
      <c r="L189" s="398"/>
      <c r="M189" s="168"/>
    </row>
    <row r="190" spans="2:13" ht="11.25" customHeight="1" x14ac:dyDescent="0.2">
      <c r="B190" s="672"/>
      <c r="C190" s="671"/>
      <c r="D190" s="671"/>
      <c r="E190" s="671"/>
      <c r="F190" s="309"/>
      <c r="G190" s="309"/>
      <c r="H190" s="309"/>
      <c r="I190" s="309"/>
      <c r="J190" s="311"/>
      <c r="K190" s="397"/>
      <c r="L190" s="398"/>
      <c r="M190" s="168"/>
    </row>
    <row r="191" spans="2:13" ht="11.25" customHeight="1" x14ac:dyDescent="0.2">
      <c r="B191" s="672"/>
      <c r="C191" s="671"/>
      <c r="D191" s="671"/>
      <c r="E191" s="671"/>
      <c r="F191" s="525" t="s">
        <v>36</v>
      </c>
      <c r="G191" s="525"/>
      <c r="H191" s="688"/>
      <c r="I191" s="323"/>
      <c r="J191" s="397"/>
      <c r="K191" s="397"/>
      <c r="L191" s="398"/>
      <c r="M191" s="168"/>
    </row>
    <row r="192" spans="2:13" ht="12.75" customHeight="1" x14ac:dyDescent="0.2">
      <c r="B192" s="524" t="s">
        <v>32</v>
      </c>
      <c r="C192" s="671"/>
      <c r="D192" s="671"/>
      <c r="E192" s="671"/>
      <c r="F192" s="525"/>
      <c r="G192" s="525"/>
      <c r="H192" s="688"/>
      <c r="I192" s="324"/>
      <c r="J192" s="397"/>
      <c r="K192" s="397"/>
      <c r="L192" s="398"/>
      <c r="M192" s="168"/>
    </row>
    <row r="193" spans="1:32" ht="11.25" customHeight="1" x14ac:dyDescent="0.2">
      <c r="B193" s="672"/>
      <c r="C193" s="671"/>
      <c r="D193" s="671"/>
      <c r="E193" s="671"/>
      <c r="F193" s="525"/>
      <c r="G193" s="525"/>
      <c r="H193" s="688"/>
      <c r="I193" s="324"/>
      <c r="J193" s="397"/>
      <c r="K193" s="397"/>
      <c r="L193" s="398"/>
      <c r="M193" s="168"/>
    </row>
    <row r="194" spans="1:32" ht="9.75" customHeight="1" x14ac:dyDescent="0.2">
      <c r="B194" s="672"/>
      <c r="C194" s="671"/>
      <c r="D194" s="671"/>
      <c r="E194" s="671"/>
      <c r="F194" s="525"/>
      <c r="G194" s="525"/>
      <c r="H194" s="688"/>
      <c r="I194" s="324"/>
      <c r="J194" s="397"/>
      <c r="K194" s="397"/>
      <c r="L194" s="398"/>
      <c r="M194" s="168"/>
    </row>
    <row r="195" spans="1:32" ht="12.75" customHeight="1" x14ac:dyDescent="0.2">
      <c r="B195" s="524" t="s">
        <v>33</v>
      </c>
      <c r="C195" s="671"/>
      <c r="D195" s="671"/>
      <c r="E195" s="671"/>
      <c r="F195" s="525"/>
      <c r="G195" s="525"/>
      <c r="H195" s="688"/>
      <c r="I195" s="325"/>
      <c r="J195" s="397"/>
      <c r="K195" s="397"/>
      <c r="L195" s="398"/>
      <c r="M195" s="168"/>
    </row>
    <row r="196" spans="1:32" ht="13.5" customHeight="1" thickBot="1" x14ac:dyDescent="0.25">
      <c r="B196" s="657" t="s">
        <v>0</v>
      </c>
      <c r="C196" s="658"/>
      <c r="D196" s="658"/>
      <c r="E196" s="658"/>
      <c r="F196" s="658"/>
      <c r="G196" s="658"/>
      <c r="H196" s="658"/>
      <c r="I196" s="658"/>
      <c r="J196" s="417" t="s">
        <v>268</v>
      </c>
      <c r="K196" s="417"/>
      <c r="L196" s="417"/>
      <c r="M196" s="169"/>
    </row>
    <row r="197" spans="1:32" x14ac:dyDescent="0.2">
      <c r="A197" s="314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6"/>
    </row>
    <row r="198" spans="1:32" ht="12" thickBot="1" x14ac:dyDescent="0.25">
      <c r="A198" s="317"/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9"/>
    </row>
    <row r="199" spans="1:32" s="173" customFormat="1" ht="13.5" customHeight="1" x14ac:dyDescent="0.2">
      <c r="A199" s="170"/>
      <c r="B199" s="320" t="s">
        <v>171</v>
      </c>
      <c r="C199" s="321"/>
      <c r="D199" s="322"/>
      <c r="E199" s="171"/>
      <c r="F199" s="675" t="s">
        <v>172</v>
      </c>
      <c r="G199" s="676"/>
      <c r="H199" s="676"/>
      <c r="I199" s="676"/>
      <c r="J199" s="676"/>
      <c r="K199" s="676"/>
      <c r="L199" s="676"/>
      <c r="M199" s="172"/>
      <c r="AF199" s="174"/>
    </row>
    <row r="200" spans="1:32" s="173" customFormat="1" ht="13.5" customHeight="1" x14ac:dyDescent="0.2">
      <c r="A200" s="175"/>
      <c r="B200" s="662" t="str">
        <f>F2</f>
        <v>Year to 5 April 2009</v>
      </c>
      <c r="C200" s="663"/>
      <c r="D200" s="663"/>
      <c r="E200" s="176"/>
      <c r="F200" s="395" t="s">
        <v>42</v>
      </c>
      <c r="G200" s="395"/>
      <c r="H200" s="396"/>
      <c r="I200" s="667" t="str">
        <f>IF(T$87&gt;0,[1]Employee!$D$223," ")</f>
        <v xml:space="preserve"> </v>
      </c>
      <c r="J200" s="668"/>
      <c r="K200" s="668"/>
      <c r="L200" s="668"/>
      <c r="M200" s="177"/>
      <c r="AF200" s="174"/>
    </row>
    <row r="201" spans="1:32" s="173" customFormat="1" ht="13.5" customHeight="1" x14ac:dyDescent="0.2">
      <c r="A201" s="175"/>
      <c r="B201" s="178"/>
      <c r="C201" s="86"/>
      <c r="D201" s="86"/>
      <c r="E201" s="86"/>
      <c r="F201" s="395" t="s">
        <v>173</v>
      </c>
      <c r="G201" s="395"/>
      <c r="H201" s="396"/>
      <c r="I201" s="664" t="str">
        <f>IF(T$87&gt;0,[1]Employee!$D$224," ")</f>
        <v xml:space="preserve"> </v>
      </c>
      <c r="J201" s="665"/>
      <c r="K201" s="665"/>
      <c r="L201" s="665"/>
      <c r="M201" s="177"/>
      <c r="AF201" s="174"/>
    </row>
    <row r="202" spans="1:32" s="173" customFormat="1" ht="15" customHeight="1" x14ac:dyDescent="0.2">
      <c r="A202" s="175"/>
      <c r="B202" s="650" t="s">
        <v>177</v>
      </c>
      <c r="C202" s="651"/>
      <c r="D202" s="652"/>
      <c r="E202" s="179"/>
      <c r="F202" s="86" t="s">
        <v>98</v>
      </c>
      <c r="G202" s="86"/>
      <c r="H202" s="86"/>
      <c r="I202" s="86"/>
      <c r="J202" s="86" t="s">
        <v>99</v>
      </c>
      <c r="K202" s="86"/>
      <c r="L202" s="86"/>
      <c r="M202" s="180"/>
      <c r="AF202" s="174"/>
    </row>
    <row r="203" spans="1:32" s="173" customFormat="1" ht="13.5" customHeight="1" x14ac:dyDescent="0.2">
      <c r="A203" s="175"/>
      <c r="B203" s="659" t="s">
        <v>250</v>
      </c>
      <c r="C203" s="660"/>
      <c r="D203" s="661"/>
      <c r="E203" s="20"/>
      <c r="F203" s="682" t="str">
        <f>IF(T$87&gt;0,[1]Employee!$M$223," ")</f>
        <v xml:space="preserve"> </v>
      </c>
      <c r="G203" s="683"/>
      <c r="H203" s="684"/>
      <c r="I203" s="86"/>
      <c r="J203" s="685">
        <f>[1]Employee!$D$237</f>
        <v>9</v>
      </c>
      <c r="K203" s="686"/>
      <c r="L203" s="687"/>
      <c r="M203" s="180"/>
      <c r="AF203" s="174"/>
    </row>
    <row r="204" spans="1:32" s="173" customFormat="1" ht="13.5" customHeight="1" x14ac:dyDescent="0.2">
      <c r="A204" s="175"/>
      <c r="B204" s="385"/>
      <c r="C204" s="383"/>
      <c r="D204" s="384"/>
      <c r="E204" s="20"/>
      <c r="F204" s="152"/>
      <c r="G204" s="152"/>
      <c r="H204" s="152"/>
      <c r="I204" s="86"/>
      <c r="J204" s="152"/>
      <c r="K204" s="152"/>
      <c r="L204" s="152"/>
      <c r="M204" s="180"/>
      <c r="AF204" s="174"/>
    </row>
    <row r="205" spans="1:32" s="173" customFormat="1" ht="15" customHeight="1" x14ac:dyDescent="0.2">
      <c r="A205" s="175"/>
      <c r="B205" s="385"/>
      <c r="C205" s="383"/>
      <c r="D205" s="384"/>
      <c r="E205" s="20"/>
      <c r="F205" s="666" t="s">
        <v>193</v>
      </c>
      <c r="G205" s="666"/>
      <c r="H205" s="666"/>
      <c r="I205" s="666"/>
      <c r="J205" s="666"/>
      <c r="K205" s="666"/>
      <c r="L205" s="666"/>
      <c r="M205" s="181"/>
      <c r="AF205" s="174"/>
    </row>
    <row r="206" spans="1:32" s="173" customFormat="1" ht="24.75" customHeight="1" x14ac:dyDescent="0.2">
      <c r="A206" s="175"/>
      <c r="B206" s="382" t="s">
        <v>179</v>
      </c>
      <c r="C206" s="383"/>
      <c r="D206" s="384"/>
      <c r="E206" s="20"/>
      <c r="F206" s="86"/>
      <c r="G206" s="86"/>
      <c r="H206" s="86"/>
      <c r="I206" s="86"/>
      <c r="J206" s="86"/>
      <c r="K206" s="86"/>
      <c r="L206" s="86"/>
      <c r="M206" s="180"/>
      <c r="AF206" s="174"/>
    </row>
    <row r="207" spans="1:32" s="173" customFormat="1" ht="32.25" customHeight="1" x14ac:dyDescent="0.2">
      <c r="A207" s="175"/>
      <c r="B207" s="385"/>
      <c r="C207" s="383"/>
      <c r="D207" s="384"/>
      <c r="E207" s="20"/>
      <c r="F207" s="86"/>
      <c r="G207" s="86"/>
      <c r="H207" s="86"/>
      <c r="I207" s="182" t="s">
        <v>122</v>
      </c>
      <c r="J207" s="183"/>
      <c r="K207" s="106" t="s">
        <v>123</v>
      </c>
      <c r="L207" s="86"/>
      <c r="M207" s="180"/>
      <c r="AF207" s="174"/>
    </row>
    <row r="208" spans="1:32" s="173" customFormat="1" ht="15" customHeight="1" x14ac:dyDescent="0.2">
      <c r="A208" s="175"/>
      <c r="B208" s="390" t="s">
        <v>178</v>
      </c>
      <c r="C208" s="383"/>
      <c r="D208" s="384"/>
      <c r="E208" s="20"/>
      <c r="F208" s="107" t="s">
        <v>174</v>
      </c>
      <c r="G208" s="107"/>
      <c r="H208" s="86"/>
      <c r="I208" s="42" t="str">
        <f>IF(T87&gt;0,T83," ")</f>
        <v xml:space="preserve"> </v>
      </c>
      <c r="J208" s="96"/>
      <c r="K208" s="43" t="str">
        <f>IF(T87&gt;0,Z83," ")</f>
        <v xml:space="preserve"> </v>
      </c>
      <c r="L208" s="86"/>
      <c r="M208" s="180"/>
      <c r="AF208" s="174"/>
    </row>
    <row r="209" spans="1:32" s="173" customFormat="1" ht="13.5" customHeight="1" x14ac:dyDescent="0.2">
      <c r="A209" s="175"/>
      <c r="B209" s="385"/>
      <c r="C209" s="383"/>
      <c r="D209" s="384"/>
      <c r="E209" s="20"/>
      <c r="F209" s="86"/>
      <c r="G209" s="86"/>
      <c r="H209" s="86"/>
      <c r="I209" s="86"/>
      <c r="J209" s="86"/>
      <c r="K209" s="86"/>
      <c r="L209" s="86"/>
      <c r="M209" s="180"/>
      <c r="AF209" s="174"/>
    </row>
    <row r="210" spans="1:32" s="173" customFormat="1" ht="15" customHeight="1" x14ac:dyDescent="0.2">
      <c r="A210" s="175"/>
      <c r="B210" s="385"/>
      <c r="C210" s="383"/>
      <c r="D210" s="384"/>
      <c r="E210" s="184"/>
      <c r="F210" s="326" t="s">
        <v>124</v>
      </c>
      <c r="G210" s="326"/>
      <c r="H210" s="185" t="s">
        <v>181</v>
      </c>
      <c r="I210" s="42" t="str">
        <f>IF(T87&gt;0,T85," ")</f>
        <v xml:space="preserve"> </v>
      </c>
      <c r="J210" s="186" t="s">
        <v>194</v>
      </c>
      <c r="K210" s="43" t="str">
        <f>IF(T87&gt;0,Z85," ")</f>
        <v xml:space="preserve"> </v>
      </c>
      <c r="L210" s="86"/>
      <c r="M210" s="180"/>
      <c r="AF210" s="174"/>
    </row>
    <row r="211" spans="1:32" s="173" customFormat="1" ht="6.75" customHeight="1" x14ac:dyDescent="0.2">
      <c r="A211" s="175"/>
      <c r="B211" s="385"/>
      <c r="C211" s="383"/>
      <c r="D211" s="384"/>
      <c r="E211" s="86"/>
      <c r="F211" s="86"/>
      <c r="G211" s="86"/>
      <c r="H211" s="86"/>
      <c r="I211" s="86"/>
      <c r="J211" s="86"/>
      <c r="K211" s="86"/>
      <c r="L211" s="86"/>
      <c r="M211" s="180"/>
      <c r="AF211" s="174"/>
    </row>
    <row r="212" spans="1:32" s="173" customFormat="1" ht="15" customHeight="1" x14ac:dyDescent="0.2">
      <c r="A212" s="175"/>
      <c r="B212" s="391" t="s">
        <v>180</v>
      </c>
      <c r="C212" s="392"/>
      <c r="D212" s="393"/>
      <c r="E212" s="86"/>
      <c r="F212" s="86" t="s">
        <v>125</v>
      </c>
      <c r="G212" s="86"/>
      <c r="H212" s="86"/>
      <c r="I212" s="42" t="str">
        <f>IF(T87&gt;0,T87," ")</f>
        <v xml:space="preserve"> </v>
      </c>
      <c r="J212" s="96"/>
      <c r="K212" s="43" t="str">
        <f>IF(T87&gt;0,Z87," ")</f>
        <v xml:space="preserve"> </v>
      </c>
      <c r="L212" s="86"/>
      <c r="M212" s="180"/>
      <c r="AF212" s="174"/>
    </row>
    <row r="213" spans="1:32" s="173" customFormat="1" ht="6.75" customHeight="1" x14ac:dyDescent="0.2">
      <c r="A213" s="175"/>
      <c r="B213" s="178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180"/>
      <c r="AF213" s="174"/>
    </row>
    <row r="214" spans="1:32" s="173" customFormat="1" ht="20.25" customHeight="1" x14ac:dyDescent="0.2">
      <c r="A214" s="175"/>
      <c r="B214" s="394" t="s">
        <v>195</v>
      </c>
      <c r="C214" s="311"/>
      <c r="D214" s="311"/>
      <c r="E214" s="311"/>
      <c r="F214" s="327" t="s">
        <v>175</v>
      </c>
      <c r="G214" s="327"/>
      <c r="H214" s="327"/>
      <c r="I214" s="327"/>
      <c r="J214" s="185" t="s">
        <v>181</v>
      </c>
      <c r="K214" s="187" t="str">
        <f>IF(AC87&gt;0,AC87," ")</f>
        <v xml:space="preserve"> </v>
      </c>
      <c r="L214" s="86"/>
      <c r="M214" s="180"/>
      <c r="AF214" s="174"/>
    </row>
    <row r="215" spans="1:32" s="173" customFormat="1" ht="4.5" customHeight="1" x14ac:dyDescent="0.2">
      <c r="A215" s="175"/>
      <c r="B215" s="178"/>
      <c r="C215" s="86"/>
      <c r="D215" s="86"/>
      <c r="E215" s="86"/>
      <c r="F215" s="20"/>
      <c r="G215" s="20"/>
      <c r="H215" s="20"/>
      <c r="I215" s="20"/>
      <c r="J215" s="86"/>
      <c r="K215" s="86"/>
      <c r="L215" s="86"/>
      <c r="M215" s="180"/>
      <c r="AF215" s="174"/>
    </row>
    <row r="216" spans="1:32" s="173" customFormat="1" ht="18" customHeight="1" x14ac:dyDescent="0.2">
      <c r="A216" s="175"/>
      <c r="B216" s="649" t="s">
        <v>182</v>
      </c>
      <c r="C216" s="311"/>
      <c r="D216" s="311"/>
      <c r="E216" s="311"/>
      <c r="F216" s="86"/>
      <c r="G216" s="86"/>
      <c r="H216" s="86" t="s">
        <v>176</v>
      </c>
      <c r="I216" s="86"/>
      <c r="J216" s="188"/>
      <c r="K216" s="189" t="str">
        <f>IF(T87&gt;0,Y4," ")</f>
        <v xml:space="preserve"> </v>
      </c>
      <c r="L216" s="190" t="str">
        <f>IF(T87&gt;0,Z4," ")</f>
        <v xml:space="preserve"> </v>
      </c>
      <c r="M216" s="180"/>
      <c r="AF216" s="174"/>
    </row>
    <row r="217" spans="1:32" s="173" customFormat="1" ht="5.25" customHeight="1" x14ac:dyDescent="0.2">
      <c r="A217" s="175"/>
      <c r="B217" s="178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180"/>
      <c r="AF217" s="174"/>
    </row>
    <row r="218" spans="1:32" s="173" customFormat="1" ht="13.5" customHeight="1" x14ac:dyDescent="0.25">
      <c r="A218" s="175"/>
      <c r="B218" s="424" t="s">
        <v>139</v>
      </c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191"/>
      <c r="AF218" s="174"/>
    </row>
    <row r="219" spans="1:32" s="173" customFormat="1" ht="20.25" customHeight="1" x14ac:dyDescent="0.2">
      <c r="A219" s="175"/>
      <c r="B219" s="178"/>
      <c r="C219" s="326" t="s">
        <v>141</v>
      </c>
      <c r="D219" s="86"/>
      <c r="E219" s="326" t="s">
        <v>183</v>
      </c>
      <c r="F219" s="86"/>
      <c r="G219" s="326" t="s">
        <v>184</v>
      </c>
      <c r="H219" s="311"/>
      <c r="I219" s="86"/>
      <c r="J219" s="386" t="s">
        <v>251</v>
      </c>
      <c r="K219" s="375"/>
      <c r="L219" s="86"/>
      <c r="M219" s="180"/>
      <c r="AF219" s="174"/>
    </row>
    <row r="220" spans="1:32" s="173" customFormat="1" ht="19.5" customHeight="1" x14ac:dyDescent="0.2">
      <c r="A220" s="175"/>
      <c r="B220" s="178"/>
      <c r="C220" s="326"/>
      <c r="D220" s="86"/>
      <c r="E220" s="326"/>
      <c r="F220" s="86"/>
      <c r="G220" s="326"/>
      <c r="H220" s="311"/>
      <c r="I220" s="86"/>
      <c r="J220" s="386"/>
      <c r="K220" s="375"/>
      <c r="L220" s="86"/>
      <c r="M220" s="180"/>
      <c r="AF220" s="174"/>
    </row>
    <row r="221" spans="1:32" s="173" customFormat="1" ht="25.5" customHeight="1" x14ac:dyDescent="0.2">
      <c r="A221" s="175"/>
      <c r="B221" s="178"/>
      <c r="C221" s="389"/>
      <c r="D221" s="86"/>
      <c r="E221" s="389"/>
      <c r="F221" s="86"/>
      <c r="G221" s="389"/>
      <c r="H221" s="423"/>
      <c r="I221" s="86"/>
      <c r="J221" s="387"/>
      <c r="K221" s="388"/>
      <c r="L221" s="86"/>
      <c r="M221" s="180"/>
      <c r="AF221" s="174"/>
    </row>
    <row r="222" spans="1:32" s="173" customFormat="1" ht="12.75" x14ac:dyDescent="0.2">
      <c r="A222" s="175"/>
      <c r="B222" s="178"/>
      <c r="C222" s="192" t="str">
        <f>IF(T$87&gt;0,C85," ")</f>
        <v xml:space="preserve"> </v>
      </c>
      <c r="D222" s="86"/>
      <c r="E222" s="43" t="str">
        <f>IF(D85=" "," ",D85+E85)</f>
        <v xml:space="preserve"> </v>
      </c>
      <c r="F222" s="86"/>
      <c r="G222" s="312" t="str">
        <f>IF(D85=" "," ",F85)</f>
        <v xml:space="preserve"> </v>
      </c>
      <c r="H222" s="313"/>
      <c r="I222" s="86"/>
      <c r="J222" s="412" t="str">
        <f>IF(D85=" "," ",H85)</f>
        <v xml:space="preserve"> </v>
      </c>
      <c r="K222" s="413"/>
      <c r="L222" s="86"/>
      <c r="M222" s="180"/>
      <c r="AF222" s="174"/>
    </row>
    <row r="223" spans="1:32" s="173" customFormat="1" ht="12.75" x14ac:dyDescent="0.2">
      <c r="A223" s="175"/>
      <c r="B223" s="178"/>
      <c r="C223" s="192" t="str">
        <f>IF(T$87&gt;0,C86," ")</f>
        <v xml:space="preserve"> </v>
      </c>
      <c r="D223" s="86"/>
      <c r="E223" s="43" t="str">
        <f>IF(D86=" "," ",D86+E86)</f>
        <v xml:space="preserve"> </v>
      </c>
      <c r="F223" s="86"/>
      <c r="G223" s="312" t="str">
        <f>IF(D86=" "," ",F86)</f>
        <v xml:space="preserve"> </v>
      </c>
      <c r="H223" s="313"/>
      <c r="I223" s="86"/>
      <c r="J223" s="412" t="str">
        <f>IF(D86=" "," ",H86)</f>
        <v xml:space="preserve"> </v>
      </c>
      <c r="K223" s="413"/>
      <c r="L223" s="86"/>
      <c r="M223" s="180"/>
      <c r="AF223" s="174"/>
    </row>
    <row r="224" spans="1:32" s="173" customFormat="1" ht="12.75" x14ac:dyDescent="0.2">
      <c r="A224" s="175"/>
      <c r="B224" s="178"/>
      <c r="C224" s="192" t="str">
        <f>IF(T$87&gt;0,C87," ")</f>
        <v xml:space="preserve"> </v>
      </c>
      <c r="D224" s="86"/>
      <c r="E224" s="43" t="str">
        <f>IF(D87=" "," ",D87+E87)</f>
        <v xml:space="preserve"> </v>
      </c>
      <c r="F224" s="86"/>
      <c r="G224" s="312" t="str">
        <f>IF(D87=" "," ",F87)</f>
        <v xml:space="preserve"> </v>
      </c>
      <c r="H224" s="313"/>
      <c r="I224" s="86"/>
      <c r="J224" s="412" t="str">
        <f>IF(D87=" "," ",H87)</f>
        <v xml:space="preserve"> </v>
      </c>
      <c r="K224" s="413"/>
      <c r="L224" s="86"/>
      <c r="M224" s="180"/>
      <c r="AF224" s="174"/>
    </row>
    <row r="225" spans="1:32" s="173" customFormat="1" ht="12.75" x14ac:dyDescent="0.2">
      <c r="A225" s="175"/>
      <c r="B225" s="178"/>
      <c r="C225" s="192" t="str">
        <f>IF(T$87&gt;0,C88," ")</f>
        <v xml:space="preserve"> </v>
      </c>
      <c r="D225" s="86"/>
      <c r="E225" s="43" t="str">
        <f>IF(D88=" "," ",D88+E88)</f>
        <v xml:space="preserve"> </v>
      </c>
      <c r="F225" s="86"/>
      <c r="G225" s="312" t="str">
        <f>IF(D88=" "," ",F88)</f>
        <v xml:space="preserve"> </v>
      </c>
      <c r="H225" s="313"/>
      <c r="I225" s="86"/>
      <c r="J225" s="412" t="str">
        <f>IF(D88=" "," ",H88)</f>
        <v xml:space="preserve"> </v>
      </c>
      <c r="K225" s="413"/>
      <c r="L225" s="86"/>
      <c r="M225" s="180"/>
      <c r="AF225" s="174"/>
    </row>
    <row r="226" spans="1:32" s="173" customFormat="1" ht="4.5" customHeight="1" x14ac:dyDescent="0.2">
      <c r="A226" s="175"/>
      <c r="B226" s="178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180"/>
      <c r="AF226" s="174"/>
    </row>
    <row r="227" spans="1:32" s="173" customFormat="1" ht="16.5" customHeight="1" x14ac:dyDescent="0.2">
      <c r="A227" s="175"/>
      <c r="B227" s="648" t="s">
        <v>253</v>
      </c>
      <c r="C227" s="383"/>
      <c r="D227" s="409" t="s">
        <v>148</v>
      </c>
      <c r="E227" s="86"/>
      <c r="F227" s="409" t="s">
        <v>149</v>
      </c>
      <c r="G227" s="20"/>
      <c r="H227" s="86"/>
      <c r="I227" s="409" t="s">
        <v>150</v>
      </c>
      <c r="J227" s="141"/>
      <c r="K227" s="86"/>
      <c r="L227" s="86"/>
      <c r="M227" s="180"/>
      <c r="AF227" s="174"/>
    </row>
    <row r="228" spans="1:32" s="173" customFormat="1" ht="18.75" customHeight="1" x14ac:dyDescent="0.2">
      <c r="A228" s="175"/>
      <c r="B228" s="385"/>
      <c r="C228" s="383"/>
      <c r="D228" s="409"/>
      <c r="E228" s="193" t="str">
        <f>IF(T87&gt;0,L81," ")</f>
        <v xml:space="preserve"> </v>
      </c>
      <c r="F228" s="409"/>
      <c r="G228" s="193" t="str">
        <f>IF(T87&gt;0,M81," ")</f>
        <v xml:space="preserve"> </v>
      </c>
      <c r="H228" s="86"/>
      <c r="I228" s="409"/>
      <c r="J228" s="410" t="str">
        <f>IF(T87&gt;0,O81," ")</f>
        <v xml:space="preserve"> </v>
      </c>
      <c r="K228" s="411"/>
      <c r="L228" s="86"/>
      <c r="M228" s="180"/>
      <c r="AF228" s="174"/>
    </row>
    <row r="229" spans="1:32" s="173" customFormat="1" ht="6.75" customHeight="1" x14ac:dyDescent="0.2">
      <c r="A229" s="175"/>
      <c r="B229" s="105"/>
      <c r="C229" s="152"/>
      <c r="D229" s="20"/>
      <c r="E229" s="86"/>
      <c r="F229" s="20"/>
      <c r="G229" s="20"/>
      <c r="H229" s="86"/>
      <c r="I229" s="86"/>
      <c r="J229" s="20"/>
      <c r="K229" s="20"/>
      <c r="L229" s="86"/>
      <c r="M229" s="180"/>
      <c r="AF229" s="174"/>
    </row>
    <row r="230" spans="1:32" s="173" customFormat="1" ht="16.5" customHeight="1" x14ac:dyDescent="0.2">
      <c r="A230" s="175"/>
      <c r="B230" s="673" t="s">
        <v>185</v>
      </c>
      <c r="C230" s="674"/>
      <c r="D230" s="674"/>
      <c r="E230" s="674"/>
      <c r="F230" s="86"/>
      <c r="G230" s="420" t="s">
        <v>196</v>
      </c>
      <c r="H230" s="421"/>
      <c r="I230" s="421"/>
      <c r="J230" s="421"/>
      <c r="K230" s="421"/>
      <c r="L230" s="422"/>
      <c r="M230" s="194"/>
      <c r="AF230" s="174"/>
    </row>
    <row r="231" spans="1:32" s="173" customFormat="1" ht="13.5" customHeight="1" x14ac:dyDescent="0.2">
      <c r="A231" s="175"/>
      <c r="B231" s="178"/>
      <c r="C231" s="86"/>
      <c r="D231" s="86"/>
      <c r="E231" s="86"/>
      <c r="F231" s="86"/>
      <c r="G231" s="406">
        <f>[1]Employee!$D$5</f>
        <v>0</v>
      </c>
      <c r="H231" s="407"/>
      <c r="I231" s="407"/>
      <c r="J231" s="407"/>
      <c r="K231" s="407"/>
      <c r="L231" s="408"/>
      <c r="M231" s="195"/>
      <c r="AF231" s="174"/>
    </row>
    <row r="232" spans="1:32" s="173" customFormat="1" ht="15" customHeight="1" x14ac:dyDescent="0.2">
      <c r="A232" s="175"/>
      <c r="B232" s="178"/>
      <c r="C232" s="326" t="s">
        <v>186</v>
      </c>
      <c r="D232" s="669"/>
      <c r="E232" s="86"/>
      <c r="F232" s="86"/>
      <c r="G232" s="414">
        <f>[1]Employee!$D$6</f>
        <v>0</v>
      </c>
      <c r="H232" s="415"/>
      <c r="I232" s="415"/>
      <c r="J232" s="415"/>
      <c r="K232" s="415"/>
      <c r="L232" s="416"/>
      <c r="M232" s="196"/>
      <c r="AF232" s="174"/>
    </row>
    <row r="233" spans="1:32" s="173" customFormat="1" ht="17.25" customHeight="1" x14ac:dyDescent="0.2">
      <c r="A233" s="175"/>
      <c r="B233" s="178"/>
      <c r="C233" s="669"/>
      <c r="D233" s="669"/>
      <c r="E233" s="43" t="str">
        <f>IF(T87&gt;0,Q81," ")</f>
        <v xml:space="preserve"> </v>
      </c>
      <c r="F233" s="86"/>
      <c r="G233" s="414">
        <f>[1]Employee!$D$7</f>
        <v>0</v>
      </c>
      <c r="H233" s="415"/>
      <c r="I233" s="415"/>
      <c r="J233" s="415">
        <f>[1]Employee!$D$8</f>
        <v>0</v>
      </c>
      <c r="K233" s="415"/>
      <c r="L233" s="416"/>
      <c r="M233" s="196"/>
      <c r="AF233" s="174"/>
    </row>
    <row r="234" spans="1:32" s="173" customFormat="1" ht="15" customHeight="1" x14ac:dyDescent="0.2">
      <c r="A234" s="175"/>
      <c r="B234" s="178"/>
      <c r="C234" s="326" t="s">
        <v>187</v>
      </c>
      <c r="D234" s="669"/>
      <c r="E234" s="86"/>
      <c r="F234" s="86"/>
      <c r="G234" s="431">
        <f>[1]Employee!$D$9</f>
        <v>0</v>
      </c>
      <c r="H234" s="432"/>
      <c r="I234" s="432"/>
      <c r="J234" s="429"/>
      <c r="K234" s="429"/>
      <c r="L234" s="430"/>
      <c r="M234" s="196"/>
      <c r="AF234" s="174"/>
    </row>
    <row r="235" spans="1:32" s="173" customFormat="1" ht="18" customHeight="1" x14ac:dyDescent="0.2">
      <c r="A235" s="175"/>
      <c r="B235" s="178"/>
      <c r="C235" s="669"/>
      <c r="D235" s="669"/>
      <c r="E235" s="43"/>
      <c r="F235" s="86"/>
      <c r="G235" s="426"/>
      <c r="H235" s="427"/>
      <c r="I235" s="427"/>
      <c r="J235" s="427"/>
      <c r="K235" s="427"/>
      <c r="L235" s="428"/>
      <c r="M235" s="197"/>
      <c r="AF235" s="174"/>
    </row>
    <row r="236" spans="1:32" s="173" customFormat="1" ht="11.25" customHeight="1" x14ac:dyDescent="0.2">
      <c r="A236" s="175"/>
      <c r="B236" s="198" t="s">
        <v>197</v>
      </c>
      <c r="C236" s="199"/>
      <c r="D236" s="86"/>
      <c r="E236" s="86"/>
      <c r="F236" s="86"/>
      <c r="G236" s="86"/>
      <c r="H236" s="86"/>
      <c r="I236" s="86"/>
      <c r="J236" s="86"/>
      <c r="K236" s="86"/>
      <c r="L236" s="86"/>
      <c r="M236" s="180"/>
      <c r="AF236" s="174"/>
    </row>
    <row r="237" spans="1:32" s="173" customFormat="1" ht="18" customHeight="1" x14ac:dyDescent="0.2">
      <c r="A237" s="175"/>
      <c r="B237" s="200"/>
      <c r="C237" s="201"/>
      <c r="D237" s="201"/>
      <c r="E237" s="201"/>
      <c r="F237" s="202"/>
      <c r="G237" s="619" t="s">
        <v>39</v>
      </c>
      <c r="H237" s="669"/>
      <c r="I237" s="469"/>
      <c r="J237" s="418">
        <f>[1]Employee!$L$5</f>
        <v>0</v>
      </c>
      <c r="K237" s="419"/>
      <c r="L237" s="677">
        <f>[1]Employee!$O$5</f>
        <v>0</v>
      </c>
      <c r="M237" s="678"/>
      <c r="AF237" s="174"/>
    </row>
    <row r="238" spans="1:32" s="173" customFormat="1" ht="6.75" customHeight="1" x14ac:dyDescent="0.2">
      <c r="A238" s="175"/>
      <c r="B238" s="203"/>
      <c r="C238" s="204"/>
      <c r="D238" s="204"/>
      <c r="E238" s="204"/>
      <c r="F238" s="205"/>
      <c r="G238" s="206"/>
      <c r="H238" s="86"/>
      <c r="I238" s="86"/>
      <c r="J238" s="86"/>
      <c r="K238" s="86"/>
      <c r="L238" s="86"/>
      <c r="M238" s="180"/>
      <c r="AF238" s="174"/>
    </row>
    <row r="239" spans="1:32" s="173" customFormat="1" ht="15" customHeight="1" x14ac:dyDescent="0.2">
      <c r="A239" s="175"/>
      <c r="B239" s="203"/>
      <c r="C239" s="204"/>
      <c r="D239" s="204"/>
      <c r="E239" s="204"/>
      <c r="F239" s="205"/>
      <c r="G239" s="402" t="s">
        <v>188</v>
      </c>
      <c r="H239" s="311"/>
      <c r="I239" s="311"/>
      <c r="J239" s="311"/>
      <c r="K239" s="311"/>
      <c r="L239" s="311"/>
      <c r="M239" s="194"/>
      <c r="AF239" s="174"/>
    </row>
    <row r="240" spans="1:32" s="173" customFormat="1" ht="21" customHeight="1" x14ac:dyDescent="0.2">
      <c r="A240" s="175"/>
      <c r="B240" s="203"/>
      <c r="C240" s="204"/>
      <c r="D240" s="204"/>
      <c r="E240" s="204"/>
      <c r="F240" s="205"/>
      <c r="G240" s="328" t="s">
        <v>189</v>
      </c>
      <c r="H240" s="311"/>
      <c r="I240" s="311"/>
      <c r="J240" s="311"/>
      <c r="K240" s="311"/>
      <c r="L240" s="311"/>
      <c r="M240" s="194"/>
      <c r="AF240" s="174"/>
    </row>
    <row r="241" spans="1:32" s="173" customFormat="1" ht="21.75" customHeight="1" x14ac:dyDescent="0.2">
      <c r="A241" s="175"/>
      <c r="B241" s="207"/>
      <c r="C241" s="208"/>
      <c r="D241" s="208"/>
      <c r="E241" s="208"/>
      <c r="F241" s="209"/>
      <c r="G241" s="328" t="s">
        <v>190</v>
      </c>
      <c r="H241" s="311"/>
      <c r="I241" s="311"/>
      <c r="J241" s="311"/>
      <c r="K241" s="311"/>
      <c r="L241" s="311"/>
      <c r="M241" s="194"/>
      <c r="AF241" s="174"/>
    </row>
    <row r="242" spans="1:32" s="173" customFormat="1" ht="5.25" customHeight="1" x14ac:dyDescent="0.2">
      <c r="A242" s="175"/>
      <c r="B242" s="178"/>
      <c r="C242" s="86"/>
      <c r="D242" s="86"/>
      <c r="E242" s="86"/>
      <c r="F242" s="86"/>
      <c r="G242" s="86"/>
      <c r="H242" s="20"/>
      <c r="I242" s="20"/>
      <c r="J242" s="20"/>
      <c r="K242" s="20"/>
      <c r="L242" s="20"/>
      <c r="M242" s="210"/>
      <c r="AF242" s="174"/>
    </row>
    <row r="243" spans="1:32" s="173" customFormat="1" ht="13.5" thickBot="1" x14ac:dyDescent="0.25">
      <c r="A243" s="211"/>
      <c r="B243" s="303" t="s">
        <v>292</v>
      </c>
      <c r="C243" s="304" t="str">
        <f>V93</f>
        <v>2008-09</v>
      </c>
      <c r="D243" s="304"/>
      <c r="E243" s="401" t="s">
        <v>191</v>
      </c>
      <c r="F243" s="401"/>
      <c r="G243" s="401"/>
      <c r="H243" s="401"/>
      <c r="I243" s="401"/>
      <c r="J243" s="401"/>
      <c r="K243" s="403" t="s">
        <v>192</v>
      </c>
      <c r="L243" s="404"/>
      <c r="M243" s="405"/>
      <c r="AF243" s="174"/>
    </row>
    <row r="244" spans="1:32" s="173" customFormat="1" x14ac:dyDescent="0.2">
      <c r="AF244" s="174"/>
    </row>
  </sheetData>
  <sheetProtection sheet="1" objects="1" scenarios="1"/>
  <mergeCells count="634">
    <mergeCell ref="D83:E83"/>
    <mergeCell ref="B2:E2"/>
    <mergeCell ref="B6:E6"/>
    <mergeCell ref="C5:E5"/>
    <mergeCell ref="B13:B15"/>
    <mergeCell ref="C13:C15"/>
    <mergeCell ref="B16:B19"/>
    <mergeCell ref="B25:C25"/>
    <mergeCell ref="B32:B35"/>
    <mergeCell ref="B36:C36"/>
    <mergeCell ref="AC4:AE4"/>
    <mergeCell ref="W5:W6"/>
    <mergeCell ref="AC5:AE5"/>
    <mergeCell ref="I6:L6"/>
    <mergeCell ref="N6:O6"/>
    <mergeCell ref="W3:W4"/>
    <mergeCell ref="AD3:AE3"/>
    <mergeCell ref="C3:D3"/>
    <mergeCell ref="E3:G3"/>
    <mergeCell ref="J3:L3"/>
    <mergeCell ref="O3:Q3"/>
    <mergeCell ref="F2:G2"/>
    <mergeCell ref="I2:AE2"/>
    <mergeCell ref="O5:Q5"/>
    <mergeCell ref="B9:G9"/>
    <mergeCell ref="B7:C7"/>
    <mergeCell ref="B8:C8"/>
    <mergeCell ref="I4:L4"/>
    <mergeCell ref="N4:O4"/>
    <mergeCell ref="B4:G4"/>
    <mergeCell ref="D13:F13"/>
    <mergeCell ref="G13:I13"/>
    <mergeCell ref="K13:K14"/>
    <mergeCell ref="L13:L14"/>
    <mergeCell ref="F5:G5"/>
    <mergeCell ref="J5:L5"/>
    <mergeCell ref="M13:N14"/>
    <mergeCell ref="H14:I14"/>
    <mergeCell ref="O13:O14"/>
    <mergeCell ref="Q13:Q14"/>
    <mergeCell ref="T10:V10"/>
    <mergeCell ref="D12:I12"/>
    <mergeCell ref="J12:J80"/>
    <mergeCell ref="K12:O12"/>
    <mergeCell ref="P12:P80"/>
    <mergeCell ref="R12:R80"/>
    <mergeCell ref="Y13:Y14"/>
    <mergeCell ref="Z13:Z14"/>
    <mergeCell ref="W14:X14"/>
    <mergeCell ref="AA13:AC13"/>
    <mergeCell ref="S13:S14"/>
    <mergeCell ref="T13:T14"/>
    <mergeCell ref="U13:V14"/>
    <mergeCell ref="W13:X13"/>
    <mergeCell ref="W15:X15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H18:I18"/>
    <mergeCell ref="M18:N18"/>
    <mergeCell ref="U18:V18"/>
    <mergeCell ref="H15:I15"/>
    <mergeCell ref="M15:N15"/>
    <mergeCell ref="U15:V15"/>
    <mergeCell ref="W16:X16"/>
    <mergeCell ref="AA16:AB16"/>
    <mergeCell ref="H17:I17"/>
    <mergeCell ref="M17:N17"/>
    <mergeCell ref="U17:V17"/>
    <mergeCell ref="W17:X17"/>
    <mergeCell ref="AA17:AB17"/>
    <mergeCell ref="H16:I16"/>
    <mergeCell ref="M16:N16"/>
    <mergeCell ref="U16:V16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H25:I25"/>
    <mergeCell ref="M25:N25"/>
    <mergeCell ref="U25:V25"/>
    <mergeCell ref="W26:X26"/>
    <mergeCell ref="W23:X23"/>
    <mergeCell ref="AA23:AB23"/>
    <mergeCell ref="H24:I24"/>
    <mergeCell ref="M24:N24"/>
    <mergeCell ref="U24:V24"/>
    <mergeCell ref="W24:X24"/>
    <mergeCell ref="AA27:AB27"/>
    <mergeCell ref="H26:I26"/>
    <mergeCell ref="M26:N26"/>
    <mergeCell ref="U26:V26"/>
    <mergeCell ref="H27:I27"/>
    <mergeCell ref="M27:N27"/>
    <mergeCell ref="U27:V27"/>
    <mergeCell ref="W27:X27"/>
    <mergeCell ref="AA26:AB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W32:X32"/>
    <mergeCell ref="AA32:AB32"/>
    <mergeCell ref="H33:I33"/>
    <mergeCell ref="M33:N33"/>
    <mergeCell ref="U33:V33"/>
    <mergeCell ref="W33:X33"/>
    <mergeCell ref="AA33:AB33"/>
    <mergeCell ref="H32:I32"/>
    <mergeCell ref="M32:N32"/>
    <mergeCell ref="U32:V32"/>
    <mergeCell ref="W34:X34"/>
    <mergeCell ref="AA34:AB34"/>
    <mergeCell ref="H35:I35"/>
    <mergeCell ref="M35:N35"/>
    <mergeCell ref="U35:V35"/>
    <mergeCell ref="W35:X35"/>
    <mergeCell ref="AA35:AB35"/>
    <mergeCell ref="H34:I34"/>
    <mergeCell ref="M34:N34"/>
    <mergeCell ref="U34:V34"/>
    <mergeCell ref="H36:I36"/>
    <mergeCell ref="M36:N36"/>
    <mergeCell ref="U36:V36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AA88:AB88"/>
    <mergeCell ref="H87:I87"/>
    <mergeCell ref="T87:T88"/>
    <mergeCell ref="U87:Y88"/>
    <mergeCell ref="Z87:Z88"/>
    <mergeCell ref="AA83:AB83"/>
    <mergeCell ref="H84:I84"/>
    <mergeCell ref="AA84:AB84"/>
    <mergeCell ref="H83:I83"/>
    <mergeCell ref="Q93:U93"/>
    <mergeCell ref="V93:W93"/>
    <mergeCell ref="AA86:AB86"/>
    <mergeCell ref="AA87:AB87"/>
    <mergeCell ref="D89:AF89"/>
    <mergeCell ref="A91:AG91"/>
    <mergeCell ref="B93:G93"/>
    <mergeCell ref="I93:O93"/>
    <mergeCell ref="AC87:AD87"/>
    <mergeCell ref="H88:I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G240:L240"/>
    <mergeCell ref="G241:L241"/>
    <mergeCell ref="E243:J243"/>
    <mergeCell ref="K243:M243"/>
    <mergeCell ref="G237:I237"/>
    <mergeCell ref="J237:K237"/>
    <mergeCell ref="L237:M237"/>
    <mergeCell ref="G239:L239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Payment</vt:lpstr>
      <vt:lpstr>P35 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2006-09-15T20:44:41Z</cp:lastPrinted>
  <dcterms:created xsi:type="dcterms:W3CDTF">2006-09-02T11:14:52Z</dcterms:created>
  <dcterms:modified xsi:type="dcterms:W3CDTF">2011-01-02T20:26:18Z</dcterms:modified>
</cp:coreProperties>
</file>