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 fullCalcOnLoad="1"/>
</workbook>
</file>

<file path=xl/calcChain.xml><?xml version="1.0" encoding="utf-8"?>
<calcChain xmlns="http://schemas.openxmlformats.org/spreadsheetml/2006/main">
  <c r="R14" i="11" l="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R38" i="11"/>
  <c r="R39" i="11"/>
  <c r="R40" i="11"/>
  <c r="R41" i="11"/>
  <c r="R42" i="11"/>
  <c r="R44" i="11"/>
  <c r="R45" i="11"/>
  <c r="R46" i="11"/>
  <c r="R47" i="11"/>
  <c r="R48" i="11"/>
  <c r="R50" i="11"/>
  <c r="R51" i="11"/>
  <c r="R52" i="11"/>
  <c r="R53" i="11"/>
  <c r="R54" i="11"/>
  <c r="R91" i="11"/>
  <c r="R92" i="11"/>
  <c r="R93" i="11"/>
  <c r="R94" i="11"/>
  <c r="R95" i="11"/>
  <c r="R97" i="11"/>
  <c r="R98" i="11"/>
  <c r="R99" i="11"/>
  <c r="R100" i="11"/>
  <c r="R10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S67" i="11"/>
  <c r="S68" i="11"/>
  <c r="S69" i="11"/>
  <c r="S70" i="11"/>
  <c r="S71" i="11"/>
  <c r="S75" i="11"/>
  <c r="S76" i="11"/>
  <c r="S77" i="11"/>
  <c r="S78" i="11"/>
  <c r="S79" i="11"/>
  <c r="S83" i="11"/>
  <c r="S88" i="11" s="1"/>
  <c r="S84" i="11"/>
  <c r="S85" i="11"/>
  <c r="S86" i="11"/>
  <c r="S87" i="11"/>
  <c r="S91" i="11"/>
  <c r="S108" i="11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Z67" i="11"/>
  <c r="Z68" i="11"/>
  <c r="Z69" i="11"/>
  <c r="Z70" i="11"/>
  <c r="Z71" i="11"/>
  <c r="Z72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5" i="11" s="1"/>
  <c r="Y33" i="11"/>
  <c r="Y3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X38" i="11"/>
  <c r="X39" i="11"/>
  <c r="X55" i="11" s="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W38" i="11"/>
  <c r="W39" i="11"/>
  <c r="V55" i="11"/>
  <c r="Q55" i="11"/>
  <c r="O55" i="11"/>
  <c r="G38" i="11"/>
  <c r="I38" i="11"/>
  <c r="J38" i="11"/>
  <c r="K38" i="11"/>
  <c r="G39" i="11"/>
  <c r="I39" i="11"/>
  <c r="J39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F55" i="11"/>
  <c r="E55" i="11"/>
  <c r="X8" i="11"/>
  <c r="X9" i="11"/>
  <c r="X10" i="11"/>
  <c r="X11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2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44" i="11"/>
  <c r="I45" i="11"/>
  <c r="I46" i="11"/>
  <c r="I47" i="11"/>
  <c r="I48" i="11"/>
  <c r="I50" i="11"/>
  <c r="I51" i="11"/>
  <c r="I52" i="11"/>
  <c r="I53" i="11"/>
  <c r="I5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8" i="11" s="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8" i="11" s="1"/>
  <c r="Q106" i="11"/>
  <c r="Q107" i="11"/>
  <c r="H37" i="11"/>
  <c r="H29" i="11"/>
  <c r="H21" i="11"/>
  <c r="H23" i="11" s="1"/>
  <c r="H13" i="11"/>
  <c r="H18" i="11" s="1"/>
  <c r="H7" i="11"/>
  <c r="D43" i="11"/>
  <c r="D96" i="11"/>
  <c r="B96" i="11"/>
  <c r="D37" i="11"/>
  <c r="D90" i="11"/>
  <c r="B90" i="11"/>
  <c r="P107" i="11"/>
  <c r="P106" i="11"/>
  <c r="P105" i="11"/>
  <c r="P104" i="11"/>
  <c r="P103" i="11"/>
  <c r="P87" i="11"/>
  <c r="P86" i="11"/>
  <c r="P85" i="11"/>
  <c r="P84" i="11"/>
  <c r="P83" i="11"/>
  <c r="P79" i="11"/>
  <c r="P78" i="11"/>
  <c r="P77" i="11"/>
  <c r="P76" i="11"/>
  <c r="P75" i="11"/>
  <c r="P71" i="11"/>
  <c r="P70" i="11"/>
  <c r="P69" i="11"/>
  <c r="P68" i="11"/>
  <c r="P67" i="11"/>
  <c r="R4" i="11"/>
  <c r="D6" i="11"/>
  <c r="D57" i="11"/>
  <c r="B57" i="11"/>
  <c r="B110" i="11"/>
  <c r="D59" i="11"/>
  <c r="D110" i="11" s="1"/>
  <c r="S4" i="11"/>
  <c r="O4" i="11"/>
  <c r="K4" i="11"/>
  <c r="J4" i="11"/>
  <c r="G4" i="11"/>
  <c r="F4" i="11"/>
  <c r="W67" i="11"/>
  <c r="W72" i="11" s="1"/>
  <c r="J91" i="11"/>
  <c r="W91" i="11"/>
  <c r="V108" i="11"/>
  <c r="V110" i="11" s="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V88" i="11"/>
  <c r="W83" i="11"/>
  <c r="J83" i="11"/>
  <c r="W95" i="11"/>
  <c r="H90" i="11"/>
  <c r="H103" i="11" s="1"/>
  <c r="W94" i="11"/>
  <c r="W93" i="11"/>
  <c r="W92" i="11"/>
  <c r="W42" i="11"/>
  <c r="J42" i="11"/>
  <c r="I42" i="11"/>
  <c r="H42" i="11"/>
  <c r="G42" i="11"/>
  <c r="W41" i="11"/>
  <c r="J41" i="11"/>
  <c r="I41" i="11"/>
  <c r="H41" i="11"/>
  <c r="G41" i="11"/>
  <c r="W40" i="11"/>
  <c r="G40" i="11"/>
  <c r="I40" i="11"/>
  <c r="J40" i="11"/>
  <c r="H40" i="11"/>
  <c r="H39" i="11"/>
  <c r="H38" i="11"/>
  <c r="W14" i="11"/>
  <c r="W15" i="11"/>
  <c r="W16" i="11"/>
  <c r="W17" i="11"/>
  <c r="W18" i="11"/>
  <c r="W22" i="11"/>
  <c r="W23" i="11"/>
  <c r="W24" i="11"/>
  <c r="W25" i="11"/>
  <c r="W26" i="11"/>
  <c r="W27" i="11"/>
  <c r="W30" i="11"/>
  <c r="W31" i="11"/>
  <c r="W35" i="11" s="1"/>
  <c r="W32" i="11"/>
  <c r="W33" i="11"/>
  <c r="W34" i="11"/>
  <c r="W44" i="11"/>
  <c r="W50" i="11"/>
  <c r="W55" i="11" s="1"/>
  <c r="W45" i="11"/>
  <c r="W46" i="11"/>
  <c r="W47" i="11"/>
  <c r="W48" i="11"/>
  <c r="W51" i="11"/>
  <c r="W52" i="11"/>
  <c r="W53" i="11"/>
  <c r="W54" i="11"/>
  <c r="W8" i="11"/>
  <c r="W9" i="11"/>
  <c r="W10" i="11"/>
  <c r="W11" i="11"/>
  <c r="W61" i="11"/>
  <c r="W62" i="11"/>
  <c r="W63" i="11"/>
  <c r="W64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8" i="11" s="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K6" i="12" s="1"/>
  <c r="V19" i="11"/>
  <c r="K7" i="12" s="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E72" i="11"/>
  <c r="E80" i="11"/>
  <c r="E64" i="11"/>
  <c r="E88" i="11"/>
  <c r="E9" i="12" s="1"/>
  <c r="E110" i="11"/>
  <c r="H100" i="11"/>
  <c r="J48" i="11"/>
  <c r="H48" i="11"/>
  <c r="G48" i="11"/>
  <c r="J47" i="11"/>
  <c r="H47" i="11"/>
  <c r="G47" i="11"/>
  <c r="J46" i="11"/>
  <c r="H46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F57" i="11" s="1"/>
  <c r="E11" i="11"/>
  <c r="F11" i="11"/>
  <c r="K8" i="12"/>
  <c r="K11" i="12" s="1"/>
  <c r="K10" i="12"/>
  <c r="E6" i="12"/>
  <c r="E7" i="12"/>
  <c r="E8" i="12"/>
  <c r="E10" i="12"/>
  <c r="E11" i="12"/>
  <c r="G51" i="11"/>
  <c r="G23" i="11"/>
  <c r="G10" i="11"/>
  <c r="G8" i="11"/>
  <c r="H104" i="11"/>
  <c r="H106" i="11"/>
  <c r="H82" i="11"/>
  <c r="H84" i="11"/>
  <c r="H74" i="11"/>
  <c r="H77" i="11"/>
  <c r="H78" i="11"/>
  <c r="H45" i="11"/>
  <c r="H50" i="11"/>
  <c r="H51" i="11"/>
  <c r="H52" i="11"/>
  <c r="H53" i="11"/>
  <c r="H54" i="11"/>
  <c r="H44" i="11"/>
  <c r="H31" i="11"/>
  <c r="H32" i="11"/>
  <c r="H33" i="11"/>
  <c r="H34" i="11"/>
  <c r="H30" i="11"/>
  <c r="H24" i="11"/>
  <c r="H25" i="11"/>
  <c r="H26" i="11"/>
  <c r="H22" i="11"/>
  <c r="H16" i="11"/>
  <c r="H17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K80" i="11" s="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J54" i="11"/>
  <c r="J53" i="11"/>
  <c r="J52" i="11"/>
  <c r="J51" i="11"/>
  <c r="J50" i="11"/>
  <c r="J45" i="11"/>
  <c r="J44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5" i="11" s="1"/>
  <c r="G31" i="11"/>
  <c r="G26" i="11"/>
  <c r="G25" i="11"/>
  <c r="G24" i="11"/>
  <c r="G18" i="11"/>
  <c r="G17" i="11"/>
  <c r="G16" i="11"/>
  <c r="G15" i="11"/>
  <c r="G9" i="11"/>
  <c r="S11" i="11"/>
  <c r="S64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57" i="11"/>
  <c r="O1" i="11" s="1"/>
  <c r="O64" i="11"/>
  <c r="O110" i="11" s="1"/>
  <c r="O72" i="11"/>
  <c r="O80" i="11"/>
  <c r="O88" i="11"/>
  <c r="G64" i="11"/>
  <c r="G72" i="11"/>
  <c r="G80" i="11"/>
  <c r="G88" i="11"/>
  <c r="F64" i="11"/>
  <c r="F72" i="11"/>
  <c r="F80" i="11"/>
  <c r="F88" i="11"/>
  <c r="Y80" i="11" l="1"/>
  <c r="J64" i="11"/>
  <c r="H107" i="11"/>
  <c r="I11" i="11"/>
  <c r="Y55" i="11"/>
  <c r="H105" i="11"/>
  <c r="H99" i="11"/>
  <c r="H95" i="11"/>
  <c r="X80" i="11"/>
  <c r="X64" i="11"/>
  <c r="J80" i="11"/>
  <c r="H98" i="11"/>
  <c r="H101" i="11"/>
  <c r="H91" i="11"/>
  <c r="I55" i="11"/>
  <c r="Z19" i="11"/>
  <c r="S80" i="11"/>
  <c r="S72" i="11"/>
  <c r="S110" i="11" s="1"/>
  <c r="K108" i="11"/>
  <c r="K27" i="11"/>
  <c r="K35" i="11"/>
  <c r="J72" i="11"/>
  <c r="J11" i="11"/>
  <c r="K19" i="11"/>
  <c r="J27" i="11"/>
  <c r="K64" i="11"/>
  <c r="K72" i="11"/>
  <c r="J88" i="11"/>
  <c r="H92" i="11"/>
  <c r="I80" i="11"/>
  <c r="I110" i="11" s="1"/>
  <c r="I64" i="11"/>
  <c r="Y72" i="11"/>
  <c r="Z80" i="11"/>
  <c r="R27" i="11"/>
  <c r="I19" i="11"/>
  <c r="H97" i="11"/>
  <c r="H93" i="11"/>
  <c r="Q88" i="11"/>
  <c r="I72" i="11"/>
  <c r="Z27" i="11"/>
  <c r="K11" i="11"/>
  <c r="W108" i="11"/>
  <c r="K55" i="11"/>
  <c r="Z55" i="11"/>
  <c r="G27" i="11"/>
  <c r="J108" i="11"/>
  <c r="J110" i="11" s="1"/>
  <c r="Q80" i="11"/>
  <c r="I35" i="11"/>
  <c r="Y108" i="11"/>
  <c r="Y19" i="11"/>
  <c r="Z108" i="11"/>
  <c r="S27" i="11"/>
  <c r="R108" i="11"/>
  <c r="R110" i="11" s="1"/>
  <c r="J35" i="11"/>
  <c r="V57" i="11"/>
  <c r="V1" i="11" s="1"/>
  <c r="S19" i="11"/>
  <c r="S57" i="11" s="1"/>
  <c r="S1" i="11" s="1"/>
  <c r="W110" i="11"/>
  <c r="H60" i="11"/>
  <c r="H10" i="11"/>
  <c r="H9" i="11"/>
  <c r="Y27" i="11"/>
  <c r="S35" i="11"/>
  <c r="R19" i="11"/>
  <c r="J55" i="11"/>
  <c r="K88" i="11"/>
  <c r="H79" i="11"/>
  <c r="H75" i="11"/>
  <c r="H76" i="11"/>
  <c r="F1" i="11"/>
  <c r="G19" i="11"/>
  <c r="W19" i="11"/>
  <c r="W57" i="11" s="1"/>
  <c r="X19" i="11"/>
  <c r="Z35" i="11"/>
  <c r="R35" i="11"/>
  <c r="X88" i="11"/>
  <c r="X110" i="11" s="1"/>
  <c r="X27" i="11"/>
  <c r="G110" i="11"/>
  <c r="H8" i="11"/>
  <c r="E57" i="11"/>
  <c r="E1" i="11" s="1"/>
  <c r="Q72" i="11"/>
  <c r="I108" i="11"/>
  <c r="I27" i="11"/>
  <c r="I57" i="11" s="1"/>
  <c r="X108" i="11"/>
  <c r="X35" i="11"/>
  <c r="Y88" i="11"/>
  <c r="Y110" i="11" s="1"/>
  <c r="Z88" i="11"/>
  <c r="S55" i="11"/>
  <c r="F110" i="11"/>
  <c r="Q57" i="11"/>
  <c r="G55" i="11"/>
  <c r="J19" i="11"/>
  <c r="J57" i="11" s="1"/>
  <c r="H85" i="11"/>
  <c r="H83" i="11"/>
  <c r="H86" i="11"/>
  <c r="H87" i="11"/>
  <c r="G11" i="11"/>
  <c r="G57" i="11" s="1"/>
  <c r="G1" i="11" s="1"/>
  <c r="W80" i="11"/>
  <c r="R55" i="11"/>
  <c r="R57" i="11" s="1"/>
  <c r="H15" i="11"/>
  <c r="H94" i="11"/>
  <c r="H66" i="11"/>
  <c r="H14" i="11"/>
  <c r="I1" i="11" l="1"/>
  <c r="Y57" i="11"/>
  <c r="Y1" i="11" s="1"/>
  <c r="X57" i="11"/>
  <c r="X1" i="11" s="1"/>
  <c r="K110" i="11"/>
  <c r="Z110" i="11"/>
  <c r="Z57" i="11"/>
  <c r="Z1" i="11" s="1"/>
  <c r="Q110" i="11"/>
  <c r="Q1" i="11" s="1"/>
  <c r="K13" i="12"/>
  <c r="K15" i="12" s="1"/>
  <c r="G15" i="12" s="1"/>
  <c r="J1" i="11"/>
  <c r="R1" i="11"/>
  <c r="H68" i="11"/>
  <c r="H70" i="11"/>
  <c r="H69" i="11"/>
  <c r="H71" i="11"/>
  <c r="H67" i="11"/>
  <c r="H62" i="11"/>
  <c r="H61" i="11"/>
  <c r="H63" i="11"/>
  <c r="W1" i="11"/>
  <c r="K57" i="11"/>
  <c r="K1" i="11" l="1"/>
  <c r="E13" i="12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<sst xmlns="http://schemas.openxmlformats.org/spreadsheetml/2006/main" count="98" uniqueCount="73">
  <si>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</si>
  <si>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</si>
  <si>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</si>
  <si>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</si>
  <si>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</si>
  <si>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</si>
  <si>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</si>
  <si>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</si>
  <si>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</si>
  <si>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</si>
  <si>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</si>
  <si>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</si>
  <si>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</si>
  <si>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</si>
  <si>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</si>
  <si>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</si>
  <si>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</si>
  <si>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</si>
  <si>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</si>
  <si>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</si>
  <si>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</si>
  <si>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</si>
  <si>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</si>
  <si>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</si>
  <si>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</si>
  <si>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</si>
  <si>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</si>
  <si>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</si>
  <si>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</si>
  <si>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</si>
  <si>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</si>
  <si>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</si>
  <si>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</si>
  <si>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</si>
  <si>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</si>
  <si>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</si>
  <si>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</si>
  <si>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</si>
  <si>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</si>
  <si>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</si>
  <si>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</si>
  <si>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</si>
  <si>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</si>
  <si>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</si>
  <si>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</si>
  <si>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</si>
  <si>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</si>
  <si>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</si>
  <si>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</si>
  <si>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</si>
  <si>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</si>
  <si>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</si>
  <si>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</si>
  <si>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</si>
  <si>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</si>
  <si>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</si>
  <si>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</si>
  <si>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</si>
  <si>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</si>
  <si>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</si>
  <si>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</si>
  <si>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</si>
  <si>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</si>
  <si>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</si>
  <si>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</si>
  <si>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</si>
  <si>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Annual Invest Allow %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</si>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</sst>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#,##0.00_ ;[Red]\-#,##0.00\ "/>
    <numFmt numFmtId="174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7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74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7" fontId="4" fillId="2" borderId="13" xfId="0" applyNumberFormat="1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167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19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7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 wrapText="1"/>
    </xf>
    <xf numFmtId="167" fontId="3" fillId="2" borderId="20" xfId="0" applyNumberFormat="1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7" fontId="2" fillId="2" borderId="2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Creditors"/>
    </sheetNames>
    <sheetDataSet>
      <sheetData sheetId="0"/>
      <sheetData sheetId="1">
        <row r="1">
          <cell r="AB1">
            <v>0</v>
          </cell>
        </row>
      </sheetData>
      <sheetData sheetId="2">
        <row r="1">
          <cell r="AB1">
            <v>0</v>
          </cell>
        </row>
      </sheetData>
      <sheetData sheetId="3">
        <row r="1">
          <cell r="AB1">
            <v>0</v>
          </cell>
        </row>
      </sheetData>
      <sheetData sheetId="4">
        <row r="1">
          <cell r="AB1">
            <v>0</v>
          </cell>
        </row>
      </sheetData>
      <sheetData sheetId="5">
        <row r="1">
          <cell r="AB1">
            <v>0</v>
          </cell>
        </row>
      </sheetData>
      <sheetData sheetId="6">
        <row r="1">
          <cell r="AB1">
            <v>0</v>
          </cell>
        </row>
      </sheetData>
      <sheetData sheetId="7">
        <row r="1">
          <cell r="AB1">
            <v>0</v>
          </cell>
        </row>
      </sheetData>
      <sheetData sheetId="8">
        <row r="1">
          <cell r="AB1">
            <v>0</v>
          </cell>
        </row>
      </sheetData>
      <sheetData sheetId="9">
        <row r="1">
          <cell r="AB1">
            <v>0</v>
          </cell>
        </row>
      </sheetData>
      <sheetData sheetId="10">
        <row r="1">
          <cell r="AB1">
            <v>0</v>
          </cell>
        </row>
      </sheetData>
      <sheetData sheetId="11">
        <row r="1">
          <cell r="AB1">
            <v>0</v>
          </cell>
        </row>
      </sheetData>
      <sheetData sheetId="12">
        <row r="1">
          <cell r="AB1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Debtors"/>
    </sheetNames>
    <sheetDataSet>
      <sheetData sheetId="0"/>
      <sheetData sheetId="1">
        <row r="1">
          <cell r="V1">
            <v>0</v>
          </cell>
        </row>
      </sheetData>
      <sheetData sheetId="2">
        <row r="1">
          <cell r="V1">
            <v>0</v>
          </cell>
        </row>
      </sheetData>
      <sheetData sheetId="3">
        <row r="1">
          <cell r="V1">
            <v>0</v>
          </cell>
        </row>
      </sheetData>
      <sheetData sheetId="4">
        <row r="1">
          <cell r="V1">
            <v>0</v>
          </cell>
        </row>
      </sheetData>
      <sheetData sheetId="5">
        <row r="1">
          <cell r="V1">
            <v>0</v>
          </cell>
        </row>
      </sheetData>
      <sheetData sheetId="6">
        <row r="1">
          <cell r="V1">
            <v>0</v>
          </cell>
        </row>
      </sheetData>
      <sheetData sheetId="7">
        <row r="1">
          <cell r="V1">
            <v>0</v>
          </cell>
        </row>
      </sheetData>
      <sheetData sheetId="8">
        <row r="1">
          <cell r="V1">
            <v>0</v>
          </cell>
        </row>
      </sheetData>
      <sheetData sheetId="9">
        <row r="1">
          <cell r="V1">
            <v>0</v>
          </cell>
        </row>
      </sheetData>
      <sheetData sheetId="10">
        <row r="1">
          <cell r="V1">
            <v>0</v>
          </cell>
        </row>
      </sheetData>
      <sheetData sheetId="11">
        <row r="1">
          <cell r="V1">
            <v>0</v>
          </cell>
        </row>
      </sheetData>
      <sheetData sheetId="12">
        <row r="1">
          <cell r="V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39544</v>
          </cell>
          <cell r="G4">
            <v>1</v>
          </cell>
        </row>
        <row r="5">
          <cell r="G5">
            <v>0.2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39908</v>
          </cell>
          <cell r="G17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1" sqref="B1:B4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33"/>
      <c r="B1" s="152" t="s">
        <v>0</v>
      </c>
      <c r="C1" s="156" t="s">
        <v>7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35" t="s">
        <v>10</v>
      </c>
      <c r="I1" s="20">
        <f>I57+I110</f>
        <v>0</v>
      </c>
      <c r="J1" s="20">
        <f>J57+J110</f>
        <v>0</v>
      </c>
      <c r="K1" s="20">
        <f>K57+K110</f>
        <v>0</v>
      </c>
      <c r="L1" s="159"/>
      <c r="M1" s="135" t="s">
        <v>5</v>
      </c>
      <c r="N1" s="159"/>
      <c r="O1" s="20">
        <f>O57+O110</f>
        <v>0</v>
      </c>
      <c r="P1" s="166" t="s">
        <v>66</v>
      </c>
      <c r="Q1" s="20">
        <f>Q57+Q110</f>
        <v>0</v>
      </c>
      <c r="R1" s="20">
        <f>R57+R110</f>
        <v>0</v>
      </c>
      <c r="S1" s="20">
        <f>S57+S110</f>
        <v>0</v>
      </c>
      <c r="T1" s="159"/>
      <c r="U1" s="151" t="s">
        <v>30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34"/>
      <c r="B2" s="152"/>
      <c r="C2" s="153" t="s">
        <v>1</v>
      </c>
      <c r="D2" s="155" t="s">
        <v>2</v>
      </c>
      <c r="E2" s="150" t="s">
        <v>3</v>
      </c>
      <c r="F2" s="138" t="s">
        <v>55</v>
      </c>
      <c r="G2" s="140" t="s">
        <v>56</v>
      </c>
      <c r="H2" s="137"/>
      <c r="I2" s="158" t="s">
        <v>16</v>
      </c>
      <c r="J2" s="138" t="s">
        <v>55</v>
      </c>
      <c r="K2" s="140" t="s">
        <v>57</v>
      </c>
      <c r="L2" s="160"/>
      <c r="M2" s="136"/>
      <c r="N2" s="160"/>
      <c r="O2" s="140" t="s">
        <v>58</v>
      </c>
      <c r="P2" s="167"/>
      <c r="Q2" s="140" t="s">
        <v>72</v>
      </c>
      <c r="R2" s="150" t="s">
        <v>4</v>
      </c>
      <c r="S2" s="140" t="s">
        <v>59</v>
      </c>
      <c r="T2" s="164"/>
      <c r="U2" s="152"/>
      <c r="V2" s="165" t="s">
        <v>28</v>
      </c>
      <c r="W2" s="165" t="s">
        <v>29</v>
      </c>
      <c r="X2" s="165" t="s">
        <v>31</v>
      </c>
      <c r="Y2" s="150" t="s">
        <v>49</v>
      </c>
      <c r="Z2" s="150" t="s">
        <v>50</v>
      </c>
      <c r="AA2" s="22"/>
    </row>
    <row r="3" spans="1:27" ht="12" customHeight="1" x14ac:dyDescent="0.2">
      <c r="A3" s="134"/>
      <c r="B3" s="152"/>
      <c r="C3" s="154"/>
      <c r="D3" s="155"/>
      <c r="E3" s="150"/>
      <c r="F3" s="139"/>
      <c r="G3" s="141"/>
      <c r="H3" s="137"/>
      <c r="I3" s="158"/>
      <c r="J3" s="139"/>
      <c r="K3" s="141"/>
      <c r="L3" s="160"/>
      <c r="M3" s="136"/>
      <c r="N3" s="160"/>
      <c r="O3" s="141"/>
      <c r="P3" s="167"/>
      <c r="Q3" s="162"/>
      <c r="R3" s="150"/>
      <c r="S3" s="141"/>
      <c r="T3" s="164"/>
      <c r="U3" s="152"/>
      <c r="V3" s="150"/>
      <c r="W3" s="150"/>
      <c r="X3" s="150"/>
      <c r="Y3" s="150"/>
      <c r="Z3" s="150"/>
      <c r="AA3" s="22"/>
    </row>
    <row r="4" spans="1:27" s="16" customFormat="1" ht="12.75" customHeight="1" x14ac:dyDescent="0.2">
      <c r="A4" s="134"/>
      <c r="B4" s="152"/>
      <c r="C4" s="154"/>
      <c r="D4" s="155"/>
      <c r="E4" s="150"/>
      <c r="F4" s="130">
        <f>[3]Admin!$B$4</f>
        <v>39544</v>
      </c>
      <c r="G4" s="130">
        <f>[3]Admin!$B$4</f>
        <v>39544</v>
      </c>
      <c r="H4" s="137"/>
      <c r="I4" s="158"/>
      <c r="J4" s="130">
        <f>[3]Admin!$B$17</f>
        <v>39908</v>
      </c>
      <c r="K4" s="130">
        <f>[3]Admin!$B$17</f>
        <v>39908</v>
      </c>
      <c r="L4" s="161"/>
      <c r="M4" s="136"/>
      <c r="N4" s="161"/>
      <c r="O4" s="130">
        <f>[3]Admin!$B$4</f>
        <v>39544</v>
      </c>
      <c r="P4" s="168"/>
      <c r="Q4" s="163"/>
      <c r="R4" s="15">
        <f>[3]Admin!$G$5</f>
        <v>0.2</v>
      </c>
      <c r="S4" s="130">
        <f>[3]Admin!$B$17</f>
        <v>39908</v>
      </c>
      <c r="T4" s="164"/>
      <c r="U4" s="152"/>
      <c r="V4" s="150"/>
      <c r="W4" s="150"/>
      <c r="X4" s="150"/>
      <c r="Y4" s="150"/>
      <c r="Z4" s="150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69" t="s">
        <v>60</v>
      </c>
      <c r="C6" s="171"/>
      <c r="D6" s="131">
        <f>[3]Admin!$B$4</f>
        <v>39544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7" t="s">
        <v>9</v>
      </c>
      <c r="C7" s="147"/>
      <c r="D7" s="30"/>
      <c r="E7" s="8"/>
      <c r="F7" s="8"/>
      <c r="G7" s="8"/>
      <c r="H7" s="40">
        <f>[3]Admin!$G$13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7" t="s">
        <v>8</v>
      </c>
      <c r="C13" s="147"/>
      <c r="D13" s="32"/>
      <c r="E13" s="7"/>
      <c r="F13" s="7"/>
      <c r="G13" s="7"/>
      <c r="H13" s="29">
        <f>[3]Admin!$G$14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7" t="s">
        <v>54</v>
      </c>
      <c r="C21" s="147"/>
      <c r="D21" s="32"/>
      <c r="E21" s="7"/>
      <c r="F21" s="7"/>
      <c r="G21" s="7"/>
      <c r="H21" s="29">
        <f>[3]Admin!$G$15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7" t="s">
        <v>6</v>
      </c>
      <c r="C29" s="147"/>
      <c r="D29" s="33"/>
      <c r="E29" s="7"/>
      <c r="F29" s="7"/>
      <c r="G29" s="7"/>
      <c r="H29" s="29">
        <f>[3]Admin!$G$16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45" t="s">
        <v>62</v>
      </c>
      <c r="C37" s="146"/>
      <c r="D37" s="132">
        <f>[3]Admin!$E$8</f>
        <v>12000</v>
      </c>
      <c r="E37" s="7"/>
      <c r="F37" s="7"/>
      <c r="G37" s="7"/>
      <c r="H37" s="29">
        <f>[3]Admin!$G$17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IF(O38&gt;0,MIN(O38*R$4*(1-M38),[3]Admin!$G$8*(1-M38)),"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IF(O39&gt;0,MIN(O39*R$4*(1-M39),[3]Admin!$G$8*(1-M39)),"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IF(O40&gt;0,MIN(O40*R$4*(1-M40),[3]Admin!$G$8*(1-M40)),"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IF(O41&gt;0,MIN(O41*R$4*(1-M41),[3]Admin!$G$8*(1-M41)),"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IF(O42&gt;0,MIN(O42*R$4*(1-M42),[3]Admin!$G$8*(1-M42)),"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45" t="s">
        <v>63</v>
      </c>
      <c r="C43" s="146"/>
      <c r="D43" s="132">
        <f>[3]Admin!$E$8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IF(O44&gt;0,MIN(O44*R$4*(1-M44),[3]Admin!$G$8*(1-M44)),"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IF(O45&gt;0,MIN(O45*R$4*(1-M45),[3]Admin!$G$8*(1-M45)),"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IF(O46&gt;0,MIN(O46*R$4*(1-M46),[3]Admin!$G$8*(1-M46)),"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IF(O47&gt;0,MIN(O47*R$4*(1-M47),[3]Admin!$G$8*(1-M47)),"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IF(O48&gt;0,MIN(O48*R$4*(1-M48),[3]Admin!$G$8*(1-M48)),"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7" t="s">
        <v>53</v>
      </c>
      <c r="C49" s="147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SUM(I44:I54)</f>
        <v>0</v>
      </c>
      <c r="J55" s="17">
        <f>SUM(J44:J54)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69" t="str">
        <f>B6</f>
        <v xml:space="preserve">EXISTING FIXED ASSETS at </v>
      </c>
      <c r="C57" s="171"/>
      <c r="D57" s="131">
        <f>D6</f>
        <v>39544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69" t="s">
        <v>61</v>
      </c>
      <c r="C59" s="170"/>
      <c r="D59" s="131">
        <f>[3]Admin!$B$4</f>
        <v>39544</v>
      </c>
      <c r="E59" s="11"/>
      <c r="F59" s="148"/>
      <c r="G59" s="14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7" t="s">
        <v>9</v>
      </c>
      <c r="C60" s="147"/>
      <c r="D60" s="30"/>
      <c r="E60" s="8"/>
      <c r="F60" s="149"/>
      <c r="G60" s="14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2" t="s">
        <v>11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7" t="s">
        <v>8</v>
      </c>
      <c r="C66" s="147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[3]Admin!$G$4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[3]Admin!$G$4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[3]Admin!$G$4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[3]Admin!$G$4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[3]Admin!$G$4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42" t="s">
        <v>12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7" t="s">
        <v>54</v>
      </c>
      <c r="C74" s="147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[3]Admin!$G$4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[3]Admin!$G$4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[3]Admin!$G$4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[3]Admin!$G$4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[3]Admin!$G$4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42" t="s">
        <v>13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7" t="s">
        <v>6</v>
      </c>
      <c r="C82" s="147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[3]Admin!$G$4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[3]Admin!$G$4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[3]Admin!$G$4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[3]Admin!$G$4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[3]Admin!$G$4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42" t="s">
        <v>14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45" t="str">
        <f>B37</f>
        <v>Motor Vehicles - costing over £</v>
      </c>
      <c r="C90" s="145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IF(E91&gt;0,MIN(E91*R$4*(1-M91),[3]Admin!$G$8*(1-M91)),"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IF(E92&gt;0,MIN(E92*R$4*(1-M92),[3]Admin!$G$8*(1-M92)),"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IF(E93&gt;0,MIN(E93*R$4*(1-M93),[3]Admin!$G$8*(1-M93)),"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IF(E94&gt;0,MIN(E94*R$4*(1-M94),[3]Admin!$G$8*(1-M94)),"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IF(E95&gt;0,MIN(E95*R$4*(1-M95),[3]Admin!$G$8*(1-M95)),"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72" t="str">
        <f>B43</f>
        <v>Motor Vehicles - costing under £</v>
      </c>
      <c r="C96" s="172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IF(E97&gt;0,MIN(E97*R$4*(1-M97),[3]Admin!$G$8*(1-M97)),"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IF(E98&gt;0,MIN(E98*R$4*(1-M98),[3]Admin!$G$8*(1-M98)),"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IF(E99&gt;0,MIN(E99*R$4*(1-M99),[3]Admin!$G$8*(1-M99)),"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IF(E100&gt;0,MIN(E100*R$4*(1-M100),[3]Admin!$G$8*(1-M100)),"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IF(E101&gt;0,MIN(E101*R$4*(1-M101),[3]Admin!$G$8*(1-M101)),"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7" t="s">
        <v>53</v>
      </c>
      <c r="C102" s="147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[3]Admin!$G$4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[3]Admin!$G$4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[3]Admin!$G$4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[3]Admin!$G$4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[3]Admin!$G$4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42" t="s">
        <v>15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69" t="str">
        <f>B59</f>
        <v xml:space="preserve">NEW FIXED ASSETS Bought AFTER </v>
      </c>
      <c r="C110" s="170"/>
      <c r="D110" s="131">
        <f>D59</f>
        <v>39544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R2:R3"/>
    <mergeCell ref="B11:D11"/>
    <mergeCell ref="B19:D19"/>
    <mergeCell ref="B1:B4"/>
    <mergeCell ref="N1:N4"/>
    <mergeCell ref="P1:P4"/>
    <mergeCell ref="J2:J3"/>
    <mergeCell ref="K2:K3"/>
    <mergeCell ref="C1:D1"/>
    <mergeCell ref="I2:I4"/>
    <mergeCell ref="L1:L4"/>
    <mergeCell ref="Q2:Q4"/>
    <mergeCell ref="O2:O3"/>
    <mergeCell ref="Y2:Y4"/>
    <mergeCell ref="T1:T4"/>
    <mergeCell ref="X2:X4"/>
    <mergeCell ref="V2:V4"/>
    <mergeCell ref="W2:W4"/>
    <mergeCell ref="F59:G60"/>
    <mergeCell ref="B55:D55"/>
    <mergeCell ref="B60:C60"/>
    <mergeCell ref="B64:D64"/>
    <mergeCell ref="B66:C66"/>
    <mergeCell ref="Z2:Z4"/>
    <mergeCell ref="U1:U4"/>
    <mergeCell ref="C2:C4"/>
    <mergeCell ref="D2:D4"/>
    <mergeCell ref="E2:E4"/>
    <mergeCell ref="B102:C102"/>
    <mergeCell ref="B27:D27"/>
    <mergeCell ref="B88:D88"/>
    <mergeCell ref="B90:C90"/>
    <mergeCell ref="B72:D72"/>
    <mergeCell ref="B74:C74"/>
    <mergeCell ref="B82:C82"/>
    <mergeCell ref="B43:C4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8" t="s">
        <v>17</v>
      </c>
      <c r="F2" s="179"/>
      <c r="G2" s="180"/>
      <c r="H2" s="181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64</v>
      </c>
      <c r="C4" s="48"/>
      <c r="D4" s="49"/>
      <c r="E4" s="123" t="s">
        <v>3</v>
      </c>
      <c r="F4" s="50"/>
      <c r="G4" s="190" t="s">
        <v>51</v>
      </c>
      <c r="H4" s="191"/>
      <c r="I4" s="192"/>
      <c r="J4" s="50"/>
      <c r="K4" s="123" t="s">
        <v>26</v>
      </c>
      <c r="L4" s="50"/>
      <c r="M4" s="187" t="s">
        <v>52</v>
      </c>
      <c r="N4" s="18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18</v>
      </c>
      <c r="C5" s="48"/>
      <c r="D5" s="49"/>
      <c r="E5" s="50"/>
      <c r="F5" s="50"/>
      <c r="G5" s="47" t="s">
        <v>20</v>
      </c>
      <c r="H5" s="48"/>
      <c r="I5" s="49"/>
      <c r="J5" s="50"/>
      <c r="K5" s="50"/>
      <c r="L5" s="50"/>
      <c r="M5" s="188"/>
      <c r="N5" s="18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84" t="s">
        <v>11</v>
      </c>
      <c r="C6" s="185"/>
      <c r="D6" s="186"/>
      <c r="E6" s="53">
        <f>Schedule!E64</f>
        <v>0</v>
      </c>
      <c r="F6" s="50"/>
      <c r="G6" s="184" t="s">
        <v>21</v>
      </c>
      <c r="H6" s="185"/>
      <c r="I6" s="185"/>
      <c r="J6" s="195"/>
      <c r="K6" s="53">
        <f>Schedule!V11+Schedule!V64</f>
        <v>0</v>
      </c>
      <c r="L6" s="50"/>
      <c r="M6" s="188"/>
      <c r="N6" s="18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84" t="s">
        <v>12</v>
      </c>
      <c r="C7" s="185"/>
      <c r="D7" s="186"/>
      <c r="E7" s="53">
        <f>Schedule!E72</f>
        <v>0</v>
      </c>
      <c r="F7" s="50"/>
      <c r="G7" s="184" t="s">
        <v>22</v>
      </c>
      <c r="H7" s="185"/>
      <c r="I7" s="185"/>
      <c r="J7" s="195"/>
      <c r="K7" s="53">
        <f>Schedule!V19+Schedule!V72</f>
        <v>0</v>
      </c>
      <c r="L7" s="50"/>
      <c r="M7" s="188"/>
      <c r="N7" s="18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84" t="s">
        <v>13</v>
      </c>
      <c r="C8" s="185"/>
      <c r="D8" s="186"/>
      <c r="E8" s="53">
        <f>Schedule!E80</f>
        <v>0</v>
      </c>
      <c r="F8" s="50"/>
      <c r="G8" s="184" t="s">
        <v>23</v>
      </c>
      <c r="H8" s="185"/>
      <c r="I8" s="185"/>
      <c r="J8" s="195"/>
      <c r="K8" s="53">
        <f>Schedule!V27+Schedule!V80</f>
        <v>0</v>
      </c>
      <c r="L8" s="50"/>
      <c r="M8" s="188"/>
      <c r="N8" s="18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84" t="s">
        <v>14</v>
      </c>
      <c r="C9" s="185"/>
      <c r="D9" s="186"/>
      <c r="E9" s="53">
        <f>Schedule!E88</f>
        <v>0</v>
      </c>
      <c r="F9" s="50"/>
      <c r="G9" s="184" t="s">
        <v>24</v>
      </c>
      <c r="H9" s="185"/>
      <c r="I9" s="185"/>
      <c r="J9" s="195"/>
      <c r="K9" s="53">
        <f>Schedule!V35+Schedule!V88</f>
        <v>0</v>
      </c>
      <c r="L9" s="50"/>
      <c r="M9" s="188"/>
      <c r="N9" s="18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84" t="s">
        <v>15</v>
      </c>
      <c r="C10" s="185"/>
      <c r="D10" s="186"/>
      <c r="E10" s="53">
        <f>Schedule!E108</f>
        <v>0</v>
      </c>
      <c r="F10" s="50"/>
      <c r="G10" s="184" t="s">
        <v>25</v>
      </c>
      <c r="H10" s="185"/>
      <c r="I10" s="185"/>
      <c r="J10" s="195"/>
      <c r="K10" s="53">
        <f>Schedule!V55+Schedule!V108</f>
        <v>0</v>
      </c>
      <c r="L10" s="50"/>
      <c r="M10" s="188"/>
      <c r="N10" s="18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82" t="s">
        <v>19</v>
      </c>
      <c r="C11" s="182"/>
      <c r="D11" s="183"/>
      <c r="E11" s="54">
        <f>SUM(E6:E10)</f>
        <v>0</v>
      </c>
      <c r="F11" s="50"/>
      <c r="G11" s="176" t="s">
        <v>19</v>
      </c>
      <c r="H11" s="176"/>
      <c r="I11" s="176"/>
      <c r="J11" s="177"/>
      <c r="K11" s="54">
        <f>SUM(K6:K10)</f>
        <v>0</v>
      </c>
      <c r="L11" s="50"/>
      <c r="M11" s="188"/>
      <c r="N11" s="18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88"/>
      <c r="N12" s="18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82" t="s">
        <v>65</v>
      </c>
      <c r="C13" s="182"/>
      <c r="D13" s="183"/>
      <c r="E13" s="54">
        <f>[1]Apr08!$AB$1+[1]May08!$AB$1+[1]Jun08!$AB$1+[1]Jul08!$AB$1+[1]Aug08!$AB$1+[1]Sep08!$AB$1+[1]Oct08!$AB$1+[1]Nov08!$AB$1+[1]Dec08!$AB$1+[1]Jan09!$AB$1+[1]Feb09!$AB$1+[1]Mar09!$AB$1</f>
        <v>0</v>
      </c>
      <c r="F13" s="50"/>
      <c r="G13" s="176" t="s">
        <v>27</v>
      </c>
      <c r="H13" s="176"/>
      <c r="I13" s="176"/>
      <c r="J13" s="177"/>
      <c r="K13" s="54">
        <f>[2]Apr08!$V$1+[2]May08!$V$1+[2]Jun08!$V$1+[2]Jul08!$V$1+[2]Aug08!$V$1+[2]Sep08!$V$1+[2]Oct08!$V$1+[2]Nov08!$V$1+[2]Dec08!$V$1+[2]Jan09!$V$1+[2]Feb09!$V$1+[2]Mar09!$V$1</f>
        <v>0</v>
      </c>
      <c r="L13" s="50"/>
      <c r="M13" s="189"/>
      <c r="N13" s="18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89"/>
      <c r="N14" s="18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73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4"/>
      <c r="D15" s="175"/>
      <c r="E15" s="121">
        <f>E13-E11</f>
        <v>0</v>
      </c>
      <c r="F15" s="50"/>
      <c r="G15" s="173" t="str">
        <f>IF(K15&gt;0,"Sales exceed Assets listed on Schedule",IF(K15&lt;0,"Assets listed on Schedule exceed Sales values","Sales reconcile with Fixed asset Schedule"))</f>
        <v>Sales reconcile with Fixed asset Schedule</v>
      </c>
      <c r="H15" s="174"/>
      <c r="I15" s="174"/>
      <c r="J15" s="175"/>
      <c r="K15" s="121">
        <f>K13-K11</f>
        <v>0</v>
      </c>
      <c r="L15" s="50"/>
      <c r="M15" s="189"/>
      <c r="N15" s="18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E2" sqref="E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0" t="s">
        <v>47</v>
      </c>
      <c r="D2" s="201"/>
      <c r="E2" s="114">
        <f>SUM(E8:E14)</f>
        <v>0</v>
      </c>
      <c r="F2" s="88"/>
      <c r="G2" s="196" t="s">
        <v>48</v>
      </c>
      <c r="H2" s="197"/>
      <c r="I2" s="197"/>
      <c r="J2" s="197"/>
      <c r="K2" s="197"/>
      <c r="L2" s="90"/>
      <c r="M2" s="93"/>
    </row>
    <row r="3" spans="1:13" ht="18" customHeight="1" x14ac:dyDescent="0.2">
      <c r="A3" s="93"/>
      <c r="B3" s="102" t="s">
        <v>39</v>
      </c>
      <c r="C3" s="104"/>
      <c r="D3" s="103"/>
      <c r="E3" s="88"/>
      <c r="F3" s="88"/>
      <c r="G3" s="197"/>
      <c r="H3" s="197"/>
      <c r="I3" s="197"/>
      <c r="J3" s="197"/>
      <c r="K3" s="197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52" t="s">
        <v>38</v>
      </c>
      <c r="C5" s="155" t="s">
        <v>32</v>
      </c>
      <c r="D5" s="155" t="s">
        <v>36</v>
      </c>
      <c r="E5" s="198" t="s">
        <v>44</v>
      </c>
      <c r="F5" s="198" t="s">
        <v>43</v>
      </c>
      <c r="G5" s="198" t="s">
        <v>37</v>
      </c>
      <c r="H5" s="155" t="s">
        <v>34</v>
      </c>
      <c r="I5" s="198" t="s">
        <v>46</v>
      </c>
      <c r="J5" s="199"/>
      <c r="K5" s="199"/>
      <c r="L5" s="155" t="s">
        <v>45</v>
      </c>
      <c r="M5" s="101"/>
    </row>
    <row r="6" spans="1:13" s="87" customFormat="1" ht="30.75" customHeight="1" x14ac:dyDescent="0.2">
      <c r="A6" s="110"/>
      <c r="B6" s="202"/>
      <c r="C6" s="202"/>
      <c r="D6" s="202"/>
      <c r="E6" s="202"/>
      <c r="F6" s="202"/>
      <c r="G6" s="202"/>
      <c r="H6" s="202"/>
      <c r="I6" s="86" t="s">
        <v>33</v>
      </c>
      <c r="J6" s="86" t="s">
        <v>41</v>
      </c>
      <c r="K6" s="86" t="s">
        <v>35</v>
      </c>
      <c r="L6" s="202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40</v>
      </c>
      <c r="C17" s="104"/>
      <c r="D17" s="103"/>
      <c r="E17" s="84"/>
      <c r="F17" s="84"/>
      <c r="G17" s="84"/>
      <c r="H17" s="32" t="s">
        <v>42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52" t="s">
        <v>38</v>
      </c>
      <c r="C19" s="155" t="s">
        <v>32</v>
      </c>
      <c r="D19" s="155" t="s">
        <v>36</v>
      </c>
      <c r="E19" s="198" t="s">
        <v>44</v>
      </c>
      <c r="F19" s="198" t="s">
        <v>43</v>
      </c>
      <c r="G19" s="198" t="s">
        <v>37</v>
      </c>
      <c r="H19" s="155" t="s">
        <v>34</v>
      </c>
      <c r="I19" s="198" t="s">
        <v>46</v>
      </c>
      <c r="J19" s="199"/>
      <c r="K19" s="199"/>
      <c r="L19" s="155" t="s">
        <v>45</v>
      </c>
      <c r="M19" s="101"/>
    </row>
    <row r="20" spans="1:13" s="87" customFormat="1" ht="30.75" customHeight="1" x14ac:dyDescent="0.2">
      <c r="A20" s="110"/>
      <c r="B20" s="202"/>
      <c r="C20" s="202"/>
      <c r="D20" s="202"/>
      <c r="E20" s="202"/>
      <c r="F20" s="202"/>
      <c r="G20" s="202"/>
      <c r="H20" s="202"/>
      <c r="I20" s="86" t="s">
        <v>33</v>
      </c>
      <c r="J20" s="86" t="s">
        <v>41</v>
      </c>
      <c r="K20" s="86" t="s">
        <v>35</v>
      </c>
      <c r="L20" s="202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2011-02-14T18:40:07Z</dcterms:modified>
</cp:coreProperties>
</file>