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42" i="11"/>
  <c r="R41" i="11"/>
  <c r="R40" i="11"/>
  <c r="R39" i="11"/>
  <c r="R38" i="11"/>
  <c r="Z38" i="11"/>
  <c r="Z55" i="11" s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55" i="11" s="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W38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G38" i="11"/>
  <c r="G55" i="11" s="1"/>
  <c r="I38" i="11"/>
  <c r="J38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Q108" i="11"/>
  <c r="R14" i="11"/>
  <c r="R15" i="11"/>
  <c r="R16" i="11"/>
  <c r="R17" i="11"/>
  <c r="R18" i="11"/>
  <c r="R19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72" i="11" s="1"/>
  <c r="Y68" i="11"/>
  <c r="Y69" i="11"/>
  <c r="Y70" i="11"/>
  <c r="Y71" i="11"/>
  <c r="Y75" i="11"/>
  <c r="Y80" i="11" s="1"/>
  <c r="Y76" i="11"/>
  <c r="Y77" i="11"/>
  <c r="Y78" i="11"/>
  <c r="Y79" i="11"/>
  <c r="Y83" i="11"/>
  <c r="Y84" i="11"/>
  <c r="Y85" i="11"/>
  <c r="Y86" i="11"/>
  <c r="Y87" i="11"/>
  <c r="Y91" i="11"/>
  <c r="Y108" i="11" s="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72" i="11" s="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9" i="11" s="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2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1" i="11" s="1"/>
  <c r="X10" i="11"/>
  <c r="X14" i="11"/>
  <c r="X19" i="11" s="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4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P4" i="11"/>
  <c r="P106" i="11" s="1"/>
  <c r="P107" i="11"/>
  <c r="P85" i="11"/>
  <c r="P84" i="11"/>
  <c r="P71" i="11"/>
  <c r="P70" i="11"/>
  <c r="D59" i="11"/>
  <c r="D110" i="11" s="1"/>
  <c r="D43" i="11"/>
  <c r="D96" i="11" s="1"/>
  <c r="H37" i="11"/>
  <c r="H39" i="11" s="1"/>
  <c r="D37" i="11"/>
  <c r="D90" i="11" s="1"/>
  <c r="H29" i="11"/>
  <c r="H33" i="11" s="1"/>
  <c r="H21" i="11"/>
  <c r="H13" i="11"/>
  <c r="H66" i="11" s="1"/>
  <c r="D6" i="11"/>
  <c r="S4" i="11"/>
  <c r="R4" i="11"/>
  <c r="O4" i="11"/>
  <c r="H7" i="11"/>
  <c r="H9" i="11" s="1"/>
  <c r="K4" i="11"/>
  <c r="J4" i="11"/>
  <c r="G4" i="11"/>
  <c r="F4" i="11"/>
  <c r="B96" i="11"/>
  <c r="B90" i="11"/>
  <c r="D57" i="11"/>
  <c r="B57" i="11"/>
  <c r="B110" i="11"/>
  <c r="W67" i="11"/>
  <c r="W72" i="11" s="1"/>
  <c r="W91" i="11"/>
  <c r="S91" i="11"/>
  <c r="J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K9" i="12" s="1"/>
  <c r="W83" i="11"/>
  <c r="W88" i="11" s="1"/>
  <c r="J83" i="11"/>
  <c r="S83" i="11"/>
  <c r="W95" i="11"/>
  <c r="W94" i="11"/>
  <c r="W93" i="11"/>
  <c r="W92" i="11"/>
  <c r="W108" i="11" s="1"/>
  <c r="W42" i="11"/>
  <c r="G42" i="11"/>
  <c r="W41" i="11"/>
  <c r="H41" i="11"/>
  <c r="G41" i="11"/>
  <c r="W40" i="11"/>
  <c r="G40" i="11"/>
  <c r="W39" i="11"/>
  <c r="W55" i="11" s="1"/>
  <c r="G39" i="11"/>
  <c r="H38" i="11"/>
  <c r="W14" i="11"/>
  <c r="W19" i="11" s="1"/>
  <c r="W15" i="11"/>
  <c r="W16" i="11"/>
  <c r="W17" i="11"/>
  <c r="W18" i="11"/>
  <c r="W22" i="11"/>
  <c r="W23" i="11"/>
  <c r="W24" i="11"/>
  <c r="W27" i="11" s="1"/>
  <c r="W25" i="11"/>
  <c r="W26" i="11"/>
  <c r="W30" i="11"/>
  <c r="W31" i="11"/>
  <c r="W32" i="11"/>
  <c r="W33" i="11"/>
  <c r="W34" i="11"/>
  <c r="W35" i="11"/>
  <c r="W44" i="11"/>
  <c r="W50" i="11"/>
  <c r="W45" i="11"/>
  <c r="W46" i="11"/>
  <c r="W47" i="11"/>
  <c r="W48" i="11"/>
  <c r="W51" i="11"/>
  <c r="W52" i="11"/>
  <c r="W53" i="11"/>
  <c r="W54" i="11"/>
  <c r="W8" i="11"/>
  <c r="W11" i="11" s="1"/>
  <c r="W9" i="11"/>
  <c r="W10" i="11"/>
  <c r="W61" i="11"/>
  <c r="W64" i="11" s="1"/>
  <c r="W62" i="11"/>
  <c r="W63" i="11"/>
  <c r="W68" i="11"/>
  <c r="W69" i="11"/>
  <c r="W70" i="11"/>
  <c r="W71" i="11"/>
  <c r="W75" i="11"/>
  <c r="W80" i="11" s="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K6" i="12" s="1"/>
  <c r="K11" i="12" s="1"/>
  <c r="V72" i="11"/>
  <c r="V80" i="11"/>
  <c r="V11" i="11"/>
  <c r="V19" i="11"/>
  <c r="V57" i="11" s="1"/>
  <c r="V27" i="11"/>
  <c r="V35" i="11"/>
  <c r="G14" i="11"/>
  <c r="G22" i="11"/>
  <c r="G30" i="11"/>
  <c r="G35" i="11" s="1"/>
  <c r="G44" i="11"/>
  <c r="G50" i="11"/>
  <c r="Z64" i="11"/>
  <c r="Z11" i="11"/>
  <c r="Y64" i="11"/>
  <c r="Y11" i="11"/>
  <c r="S84" i="11"/>
  <c r="S85" i="11"/>
  <c r="S86" i="11"/>
  <c r="S88" i="11" s="1"/>
  <c r="S87" i="11"/>
  <c r="E72" i="11"/>
  <c r="E110" i="11" s="1"/>
  <c r="E80" i="11"/>
  <c r="E64" i="11"/>
  <c r="E6" i="12" s="1"/>
  <c r="E88" i="11"/>
  <c r="E9" i="12" s="1"/>
  <c r="H48" i="1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F57" i="11" s="1"/>
  <c r="F1" i="11" s="1"/>
  <c r="K7" i="12"/>
  <c r="K8" i="12"/>
  <c r="K10" i="12"/>
  <c r="E7" i="12"/>
  <c r="E8" i="12"/>
  <c r="G51" i="11"/>
  <c r="G23" i="11"/>
  <c r="G10" i="11"/>
  <c r="G11" i="11" s="1"/>
  <c r="G57" i="11" s="1"/>
  <c r="G1" i="11" s="1"/>
  <c r="G8" i="11"/>
  <c r="H74" i="11"/>
  <c r="H76" i="11" s="1"/>
  <c r="H45" i="11"/>
  <c r="H50" i="11"/>
  <c r="H23" i="11"/>
  <c r="H24" i="11"/>
  <c r="H25" i="11"/>
  <c r="H26" i="11"/>
  <c r="H22" i="11"/>
  <c r="H15" i="11"/>
  <c r="H16" i="11"/>
  <c r="H17" i="11"/>
  <c r="H18" i="11"/>
  <c r="H14" i="11"/>
  <c r="J87" i="11"/>
  <c r="K87" i="11"/>
  <c r="J86" i="11"/>
  <c r="K86" i="11"/>
  <c r="J85" i="11"/>
  <c r="K85" i="11"/>
  <c r="J84" i="11"/>
  <c r="J88" i="11" s="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J72" i="11" s="1"/>
  <c r="K67" i="11"/>
  <c r="J63" i="11"/>
  <c r="K63" i="11"/>
  <c r="K64" i="11" s="1"/>
  <c r="J62" i="11"/>
  <c r="K62" i="11"/>
  <c r="J61" i="11"/>
  <c r="J64" i="11" s="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27" i="11" s="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K11" i="11" s="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19" i="11" s="1"/>
  <c r="G9" i="11"/>
  <c r="S11" i="11"/>
  <c r="S14" i="11"/>
  <c r="S19" i="11" s="1"/>
  <c r="S15" i="11"/>
  <c r="S16" i="11"/>
  <c r="S17" i="11"/>
  <c r="S18" i="11"/>
  <c r="S22" i="11"/>
  <c r="S23" i="11"/>
  <c r="S24" i="11"/>
  <c r="S25" i="11"/>
  <c r="S26" i="11"/>
  <c r="S27" i="11"/>
  <c r="S30" i="11"/>
  <c r="S35" i="11" s="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57" i="11" s="1"/>
  <c r="Q19" i="11"/>
  <c r="Q27" i="11"/>
  <c r="Q35" i="11"/>
  <c r="Q64" i="11"/>
  <c r="O11" i="11"/>
  <c r="O57" i="11" s="1"/>
  <c r="O19" i="11"/>
  <c r="O27" i="11"/>
  <c r="O35" i="11"/>
  <c r="O64" i="11"/>
  <c r="O110" i="11" s="1"/>
  <c r="O72" i="11"/>
  <c r="O80" i="11"/>
  <c r="O88" i="11"/>
  <c r="G27" i="11"/>
  <c r="G64" i="11"/>
  <c r="G72" i="11"/>
  <c r="G80" i="11"/>
  <c r="G88" i="11"/>
  <c r="G110" i="11"/>
  <c r="F64" i="11"/>
  <c r="F72" i="11"/>
  <c r="F80" i="11"/>
  <c r="F88" i="11"/>
  <c r="F110" i="11"/>
  <c r="E57" i="11"/>
  <c r="S68" i="11"/>
  <c r="S75" i="11"/>
  <c r="S67" i="11"/>
  <c r="X108" i="11" l="1"/>
  <c r="Z108" i="11"/>
  <c r="Y35" i="11"/>
  <c r="S108" i="11"/>
  <c r="I88" i="11"/>
  <c r="Z19" i="11"/>
  <c r="Z57" i="11" s="1"/>
  <c r="Z1" i="11" s="1"/>
  <c r="R27" i="11"/>
  <c r="R57" i="11" s="1"/>
  <c r="R1" i="11" s="1"/>
  <c r="K55" i="11"/>
  <c r="R110" i="11"/>
  <c r="S72" i="11"/>
  <c r="K72" i="11"/>
  <c r="H32" i="11"/>
  <c r="J108" i="11"/>
  <c r="J110" i="11" s="1"/>
  <c r="K108" i="11"/>
  <c r="P75" i="11"/>
  <c r="P86" i="11"/>
  <c r="X80" i="11"/>
  <c r="I27" i="11"/>
  <c r="Y27" i="11"/>
  <c r="Q88" i="11"/>
  <c r="J55" i="11"/>
  <c r="S55" i="11"/>
  <c r="S57" i="11" s="1"/>
  <c r="R108" i="11"/>
  <c r="H44" i="11"/>
  <c r="P76" i="11"/>
  <c r="P87" i="11"/>
  <c r="X88" i="11"/>
  <c r="X110" i="11" s="1"/>
  <c r="I11" i="11"/>
  <c r="Z27" i="11"/>
  <c r="I55" i="11"/>
  <c r="S80" i="11"/>
  <c r="H54" i="11"/>
  <c r="H46" i="11"/>
  <c r="H42" i="11"/>
  <c r="P77" i="11"/>
  <c r="P103" i="11"/>
  <c r="Z80" i="11"/>
  <c r="R35" i="11"/>
  <c r="Q72" i="11"/>
  <c r="Q110" i="11" s="1"/>
  <c r="Q1" i="11" s="1"/>
  <c r="R55" i="11"/>
  <c r="Y55" i="11"/>
  <c r="K19" i="11"/>
  <c r="J27" i="11"/>
  <c r="J35" i="11"/>
  <c r="K80" i="11"/>
  <c r="K88" i="11"/>
  <c r="K110" i="11" s="1"/>
  <c r="H52" i="11"/>
  <c r="H47" i="11"/>
  <c r="P68" i="11"/>
  <c r="P79" i="11"/>
  <c r="P105" i="11"/>
  <c r="Q80" i="11"/>
  <c r="H53" i="11"/>
  <c r="H40" i="11"/>
  <c r="H90" i="11"/>
  <c r="P67" i="11"/>
  <c r="P78" i="11"/>
  <c r="P104" i="11"/>
  <c r="X27" i="11"/>
  <c r="I108" i="11"/>
  <c r="I35" i="11"/>
  <c r="Y88" i="11"/>
  <c r="Y110" i="11" s="1"/>
  <c r="J19" i="11"/>
  <c r="J57" i="11" s="1"/>
  <c r="K35" i="11"/>
  <c r="K57" i="11" s="1"/>
  <c r="J80" i="11"/>
  <c r="H10" i="11"/>
  <c r="H51" i="11"/>
  <c r="P69" i="11"/>
  <c r="P83" i="11"/>
  <c r="X72" i="11"/>
  <c r="X35" i="11"/>
  <c r="X57" i="11" s="1"/>
  <c r="X1" i="11" s="1"/>
  <c r="I80" i="11"/>
  <c r="I110" i="11" s="1"/>
  <c r="I64" i="11"/>
  <c r="Z88" i="11"/>
  <c r="Z35" i="11"/>
  <c r="Y19" i="11"/>
  <c r="Y57" i="11" s="1"/>
  <c r="E11" i="12"/>
  <c r="W110" i="11"/>
  <c r="E1" i="11"/>
  <c r="I57" i="11"/>
  <c r="Z110" i="11"/>
  <c r="W57" i="11"/>
  <c r="W1" i="11" s="1"/>
  <c r="V1" i="11"/>
  <c r="H69" i="11"/>
  <c r="H70" i="11"/>
  <c r="H68" i="11"/>
  <c r="H71" i="11"/>
  <c r="H67" i="11"/>
  <c r="O1" i="11"/>
  <c r="H31" i="11"/>
  <c r="H60" i="11"/>
  <c r="H79" i="11"/>
  <c r="H30" i="11"/>
  <c r="H78" i="11"/>
  <c r="H75" i="11"/>
  <c r="H34" i="11"/>
  <c r="H77" i="11"/>
  <c r="H82" i="11"/>
  <c r="H8" i="11"/>
  <c r="V110" i="11"/>
  <c r="Y1" i="11" l="1"/>
  <c r="H93" i="11"/>
  <c r="H92" i="11"/>
  <c r="H103" i="11"/>
  <c r="H106" i="11"/>
  <c r="H91" i="11"/>
  <c r="H104" i="11"/>
  <c r="H95" i="11"/>
  <c r="H107" i="11"/>
  <c r="H97" i="11"/>
  <c r="H94" i="11"/>
  <c r="H101" i="11"/>
  <c r="H100" i="11"/>
  <c r="H98" i="11"/>
  <c r="H99" i="11"/>
  <c r="H105" i="11"/>
  <c r="S110" i="11"/>
  <c r="S1" i="11" s="1"/>
  <c r="H87" i="11"/>
  <c r="H86" i="11"/>
  <c r="H84" i="11"/>
  <c r="H85" i="11"/>
  <c r="H83" i="11"/>
  <c r="K1" i="11"/>
  <c r="H63" i="11"/>
  <c r="H61" i="11"/>
  <c r="H62" i="11"/>
  <c r="J1" i="11"/>
  <c r="I1" i="11"/>
  <c r="K13" i="12" l="1"/>
  <c r="K15" i="12" s="1"/>
  <c r="G15" i="12" s="1"/>
  <c r="E13" i="12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<sst xmlns="http://schemas.openxmlformats.org/spreadsheetml/2006/main" count="98" uniqueCount="73">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</sst>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#,##0.00_ ;[Red]\-#,##0.00\ "/>
    <numFmt numFmtId="174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74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3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167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19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 wrapText="1"/>
    </xf>
    <xf numFmtId="167" fontId="3" fillId="2" borderId="20" xfId="0" applyNumberFormat="1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7" fontId="2" fillId="2" borderId="2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39872</v>
          </cell>
        </row>
        <row r="4">
          <cell r="B4">
            <v>39909</v>
          </cell>
          <cell r="G4">
            <v>1</v>
          </cell>
        </row>
        <row r="5">
          <cell r="G5">
            <v>0.2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40273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>
        <row r="2">
          <cell r="H2">
            <v>15</v>
          </cell>
        </row>
      </sheetData>
      <sheetData sheetId="1">
        <row r="1">
          <cell r="H1">
            <v>0</v>
          </cell>
        </row>
      </sheetData>
      <sheetData sheetId="2">
        <row r="1">
          <cell r="H1">
            <v>0</v>
          </cell>
        </row>
      </sheetData>
      <sheetData sheetId="3">
        <row r="1">
          <cell r="H1">
            <v>0</v>
          </cell>
        </row>
      </sheetData>
      <sheetData sheetId="4">
        <row r="1">
          <cell r="H1">
            <v>0</v>
          </cell>
        </row>
      </sheetData>
      <sheetData sheetId="5">
        <row r="1">
          <cell r="H1">
            <v>0</v>
          </cell>
        </row>
      </sheetData>
      <sheetData sheetId="6">
        <row r="1">
          <cell r="H1">
            <v>0</v>
          </cell>
        </row>
      </sheetData>
      <sheetData sheetId="7">
        <row r="1">
          <cell r="H1">
            <v>0</v>
          </cell>
        </row>
      </sheetData>
      <sheetData sheetId="8">
        <row r="1">
          <cell r="H1">
            <v>0</v>
          </cell>
        </row>
      </sheetData>
      <sheetData sheetId="9">
        <row r="1">
          <cell r="H1">
            <v>0</v>
          </cell>
        </row>
      </sheetData>
      <sheetData sheetId="10">
        <row r="1">
          <cell r="H1">
            <v>0</v>
          </cell>
        </row>
      </sheetData>
      <sheetData sheetId="11">
        <row r="1">
          <cell r="H1">
            <v>0</v>
          </cell>
        </row>
      </sheetData>
      <sheetData sheetId="12">
        <row r="1">
          <cell r="H1">
            <v>0</v>
          </cell>
        </row>
        <row r="2">
          <cell r="AB2">
            <v>0</v>
          </cell>
        </row>
      </sheetData>
      <sheetData sheetId="13">
        <row r="2">
          <cell r="H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</row>
      </sheetData>
      <sheetData sheetId="2">
        <row r="1">
          <cell r="H1">
            <v>0</v>
          </cell>
        </row>
      </sheetData>
      <sheetData sheetId="3">
        <row r="1">
          <cell r="H1">
            <v>0</v>
          </cell>
        </row>
      </sheetData>
      <sheetData sheetId="4">
        <row r="1">
          <cell r="H1">
            <v>0</v>
          </cell>
        </row>
      </sheetData>
      <sheetData sheetId="5">
        <row r="1">
          <cell r="H1">
            <v>0</v>
          </cell>
        </row>
      </sheetData>
      <sheetData sheetId="6">
        <row r="1">
          <cell r="H1">
            <v>0</v>
          </cell>
        </row>
      </sheetData>
      <sheetData sheetId="7">
        <row r="1">
          <cell r="H1">
            <v>0</v>
          </cell>
        </row>
      </sheetData>
      <sheetData sheetId="8">
        <row r="1">
          <cell r="H1">
            <v>0</v>
          </cell>
        </row>
      </sheetData>
      <sheetData sheetId="9">
        <row r="1">
          <cell r="H1">
            <v>0</v>
          </cell>
        </row>
      </sheetData>
      <sheetData sheetId="10">
        <row r="1">
          <cell r="H1">
            <v>0</v>
          </cell>
        </row>
      </sheetData>
      <sheetData sheetId="11">
        <row r="1">
          <cell r="H1">
            <v>0</v>
          </cell>
        </row>
      </sheetData>
      <sheetData sheetId="12">
        <row r="1">
          <cell r="H1">
            <v>0</v>
          </cell>
        </row>
        <row r="2">
          <cell r="V2">
            <v>0</v>
          </cell>
        </row>
      </sheetData>
      <sheetData sheetId="13">
        <row r="2">
          <cell r="H2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5"/>
      <c r="B1" s="154" t="s">
        <v>0</v>
      </c>
      <c r="C1" s="158" t="s">
        <v>8</v>
      </c>
      <c r="D1" s="159"/>
      <c r="E1" s="62">
        <f>E57+E110</f>
        <v>0</v>
      </c>
      <c r="F1" s="20">
        <f>F57+F110</f>
        <v>0</v>
      </c>
      <c r="G1" s="20">
        <f>G57+G110</f>
        <v>0</v>
      </c>
      <c r="H1" s="137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1"/>
      <c r="M1" s="137" t="s">
        <v>6</v>
      </c>
      <c r="N1" s="161"/>
      <c r="O1" s="20">
        <f>O57+O110</f>
        <v>0</v>
      </c>
      <c r="P1" s="16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1"/>
      <c r="U1" s="15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6"/>
      <c r="B2" s="154"/>
      <c r="C2" s="155" t="s">
        <v>1</v>
      </c>
      <c r="D2" s="157" t="s">
        <v>2</v>
      </c>
      <c r="E2" s="152" t="s">
        <v>3</v>
      </c>
      <c r="F2" s="140" t="s">
        <v>56</v>
      </c>
      <c r="G2" s="142" t="s">
        <v>57</v>
      </c>
      <c r="H2" s="139"/>
      <c r="I2" s="160" t="s">
        <v>17</v>
      </c>
      <c r="J2" s="140" t="s">
        <v>56</v>
      </c>
      <c r="K2" s="142" t="s">
        <v>58</v>
      </c>
      <c r="L2" s="162"/>
      <c r="M2" s="138"/>
      <c r="N2" s="162"/>
      <c r="O2" s="142" t="s">
        <v>59</v>
      </c>
      <c r="P2" s="169"/>
      <c r="Q2" s="142" t="s">
        <v>4</v>
      </c>
      <c r="R2" s="152" t="s">
        <v>5</v>
      </c>
      <c r="S2" s="142" t="s">
        <v>60</v>
      </c>
      <c r="T2" s="166"/>
      <c r="U2" s="154"/>
      <c r="V2" s="167" t="s">
        <v>29</v>
      </c>
      <c r="W2" s="167" t="s">
        <v>30</v>
      </c>
      <c r="X2" s="167" t="s">
        <v>32</v>
      </c>
      <c r="Y2" s="152" t="s">
        <v>50</v>
      </c>
      <c r="Z2" s="152" t="s">
        <v>51</v>
      </c>
      <c r="AA2" s="22"/>
    </row>
    <row r="3" spans="1:27" ht="12" customHeight="1" x14ac:dyDescent="0.2">
      <c r="A3" s="136"/>
      <c r="B3" s="154"/>
      <c r="C3" s="156"/>
      <c r="D3" s="157"/>
      <c r="E3" s="152"/>
      <c r="F3" s="141"/>
      <c r="G3" s="143"/>
      <c r="H3" s="139"/>
      <c r="I3" s="160"/>
      <c r="J3" s="141"/>
      <c r="K3" s="143"/>
      <c r="L3" s="162"/>
      <c r="M3" s="138"/>
      <c r="N3" s="162"/>
      <c r="O3" s="143"/>
      <c r="P3" s="169"/>
      <c r="Q3" s="164"/>
      <c r="R3" s="152"/>
      <c r="S3" s="143"/>
      <c r="T3" s="166"/>
      <c r="U3" s="154"/>
      <c r="V3" s="152"/>
      <c r="W3" s="152"/>
      <c r="X3" s="152"/>
      <c r="Y3" s="152"/>
      <c r="Z3" s="152"/>
      <c r="AA3" s="22"/>
    </row>
    <row r="4" spans="1:27" s="16" customFormat="1" ht="12.75" customHeight="1" x14ac:dyDescent="0.2">
      <c r="A4" s="136"/>
      <c r="B4" s="154"/>
      <c r="C4" s="156"/>
      <c r="D4" s="157"/>
      <c r="E4" s="152"/>
      <c r="F4" s="130">
        <f>[1]Admin!$B$4</f>
        <v>39909</v>
      </c>
      <c r="G4" s="130">
        <f>[1]Admin!$B$4</f>
        <v>39909</v>
      </c>
      <c r="H4" s="139"/>
      <c r="I4" s="160"/>
      <c r="J4" s="130">
        <f>[1]Admin!$B$17</f>
        <v>40273</v>
      </c>
      <c r="K4" s="130">
        <f>[1]Admin!$B$17</f>
        <v>40273</v>
      </c>
      <c r="L4" s="163"/>
      <c r="M4" s="138"/>
      <c r="N4" s="163"/>
      <c r="O4" s="130">
        <f>[1]Admin!$B$4</f>
        <v>39909</v>
      </c>
      <c r="P4" s="134">
        <f>[1]Admin!$G$4</f>
        <v>1</v>
      </c>
      <c r="Q4" s="165"/>
      <c r="R4" s="15">
        <f>[1]Admin!$G$5</f>
        <v>0.2</v>
      </c>
      <c r="S4" s="130">
        <f>[1]Admin!$B$17</f>
        <v>40273</v>
      </c>
      <c r="T4" s="166"/>
      <c r="U4" s="154"/>
      <c r="V4" s="152"/>
      <c r="W4" s="152"/>
      <c r="X4" s="152"/>
      <c r="Y4" s="152"/>
      <c r="Z4" s="152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70" t="s">
        <v>61</v>
      </c>
      <c r="C6" s="172"/>
      <c r="D6" s="131">
        <f>[1]Admin!$B$4</f>
        <v>39909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9" t="s">
        <v>10</v>
      </c>
      <c r="C7" s="149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4" t="s">
        <v>67</v>
      </c>
      <c r="C11" s="145"/>
      <c r="D11" s="146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9" t="s">
        <v>9</v>
      </c>
      <c r="C13" s="149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44" t="s">
        <v>68</v>
      </c>
      <c r="C19" s="145"/>
      <c r="D19" s="146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9" t="s">
        <v>55</v>
      </c>
      <c r="C21" s="149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44" t="s">
        <v>69</v>
      </c>
      <c r="C27" s="145"/>
      <c r="D27" s="146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9" t="s">
        <v>7</v>
      </c>
      <c r="C29" s="149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44" t="s">
        <v>70</v>
      </c>
      <c r="C35" s="145"/>
      <c r="D35" s="146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47" t="s">
        <v>63</v>
      </c>
      <c r="C37" s="148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47" t="s">
        <v>64</v>
      </c>
      <c r="C43" s="148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9" t="s">
        <v>54</v>
      </c>
      <c r="C49" s="149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44" t="s">
        <v>71</v>
      </c>
      <c r="C55" s="145"/>
      <c r="D55" s="146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70" t="str">
        <f>B6</f>
        <v xml:space="preserve">EXISTING FIXED ASSETS at </v>
      </c>
      <c r="C57" s="172"/>
      <c r="D57" s="131">
        <f>D6</f>
        <v>39909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70" t="s">
        <v>62</v>
      </c>
      <c r="C59" s="171"/>
      <c r="D59" s="131">
        <f>[1]Admin!$B$4</f>
        <v>39909</v>
      </c>
      <c r="E59" s="11"/>
      <c r="F59" s="150"/>
      <c r="G59" s="151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9" t="s">
        <v>10</v>
      </c>
      <c r="C60" s="149"/>
      <c r="D60" s="30"/>
      <c r="E60" s="8"/>
      <c r="F60" s="151"/>
      <c r="G60" s="151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4" t="s">
        <v>12</v>
      </c>
      <c r="C64" s="145"/>
      <c r="D64" s="146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9" t="s">
        <v>9</v>
      </c>
      <c r="C66" s="149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44" t="s">
        <v>13</v>
      </c>
      <c r="C72" s="145"/>
      <c r="D72" s="146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9" t="s">
        <v>55</v>
      </c>
      <c r="C74" s="149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44" t="s">
        <v>14</v>
      </c>
      <c r="C80" s="145"/>
      <c r="D80" s="146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9" t="s">
        <v>7</v>
      </c>
      <c r="C82" s="149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44" t="s">
        <v>15</v>
      </c>
      <c r="C88" s="145"/>
      <c r="D88" s="146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47" t="str">
        <f>B37</f>
        <v>Motor Vehicles - costing over £</v>
      </c>
      <c r="C90" s="147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9" t="s">
        <v>54</v>
      </c>
      <c r="C102" s="149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44" t="s">
        <v>16</v>
      </c>
      <c r="C108" s="145"/>
      <c r="D108" s="146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70" t="str">
        <f>B59</f>
        <v xml:space="preserve">NEW FIXED ASSETS Bought AFTER </v>
      </c>
      <c r="C110" s="171"/>
      <c r="D110" s="131">
        <f>D59</f>
        <v>39909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R2:R3"/>
    <mergeCell ref="B11:D11"/>
    <mergeCell ref="B19:D19"/>
    <mergeCell ref="B1:B4"/>
    <mergeCell ref="N1:N4"/>
    <mergeCell ref="J2:J3"/>
    <mergeCell ref="K2:K3"/>
    <mergeCell ref="P1:P3"/>
    <mergeCell ref="C1:D1"/>
    <mergeCell ref="I2:I4"/>
    <mergeCell ref="L1:L4"/>
    <mergeCell ref="Q2:Q4"/>
    <mergeCell ref="O2:O3"/>
    <mergeCell ref="Y2:Y4"/>
    <mergeCell ref="T1:T4"/>
    <mergeCell ref="X2:X4"/>
    <mergeCell ref="V2:V4"/>
    <mergeCell ref="W2:W4"/>
    <mergeCell ref="F59:G60"/>
    <mergeCell ref="B55:D55"/>
    <mergeCell ref="B60:C60"/>
    <mergeCell ref="B64:D64"/>
    <mergeCell ref="B66:C66"/>
    <mergeCell ref="Z2:Z4"/>
    <mergeCell ref="U1:U4"/>
    <mergeCell ref="C2:C4"/>
    <mergeCell ref="D2:D4"/>
    <mergeCell ref="E2:E4"/>
    <mergeCell ref="B102:C102"/>
    <mergeCell ref="B27:D27"/>
    <mergeCell ref="B88:D88"/>
    <mergeCell ref="B90:C90"/>
    <mergeCell ref="B72:D72"/>
    <mergeCell ref="B74:C74"/>
    <mergeCell ref="B82:C82"/>
    <mergeCell ref="B43:C4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9" t="s">
        <v>18</v>
      </c>
      <c r="F2" s="180"/>
      <c r="G2" s="181"/>
      <c r="H2" s="182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91" t="s">
        <v>52</v>
      </c>
      <c r="H4" s="192"/>
      <c r="I4" s="193"/>
      <c r="J4" s="50"/>
      <c r="K4" s="123" t="s">
        <v>27</v>
      </c>
      <c r="L4" s="50"/>
      <c r="M4" s="188" t="s">
        <v>53</v>
      </c>
      <c r="N4" s="189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89"/>
      <c r="N5" s="189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85" t="s">
        <v>12</v>
      </c>
      <c r="C6" s="186"/>
      <c r="D6" s="187"/>
      <c r="E6" s="53">
        <f>Schedule!E64</f>
        <v>0</v>
      </c>
      <c r="F6" s="50"/>
      <c r="G6" s="185" t="s">
        <v>22</v>
      </c>
      <c r="H6" s="186"/>
      <c r="I6" s="186"/>
      <c r="J6" s="196"/>
      <c r="K6" s="53">
        <f>Schedule!V11+Schedule!V64</f>
        <v>0</v>
      </c>
      <c r="L6" s="50"/>
      <c r="M6" s="189"/>
      <c r="N6" s="189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85" t="s">
        <v>13</v>
      </c>
      <c r="C7" s="186"/>
      <c r="D7" s="187"/>
      <c r="E7" s="53">
        <f>Schedule!E72</f>
        <v>0</v>
      </c>
      <c r="F7" s="50"/>
      <c r="G7" s="185" t="s">
        <v>23</v>
      </c>
      <c r="H7" s="186"/>
      <c r="I7" s="186"/>
      <c r="J7" s="196"/>
      <c r="K7" s="53">
        <f>Schedule!V19+Schedule!V72</f>
        <v>0</v>
      </c>
      <c r="L7" s="50"/>
      <c r="M7" s="189"/>
      <c r="N7" s="189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85" t="s">
        <v>14</v>
      </c>
      <c r="C8" s="186"/>
      <c r="D8" s="187"/>
      <c r="E8" s="53">
        <f>Schedule!E80</f>
        <v>0</v>
      </c>
      <c r="F8" s="50"/>
      <c r="G8" s="185" t="s">
        <v>24</v>
      </c>
      <c r="H8" s="186"/>
      <c r="I8" s="186"/>
      <c r="J8" s="196"/>
      <c r="K8" s="53">
        <f>Schedule!V27+Schedule!V80</f>
        <v>0</v>
      </c>
      <c r="L8" s="50"/>
      <c r="M8" s="189"/>
      <c r="N8" s="189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85" t="s">
        <v>15</v>
      </c>
      <c r="C9" s="186"/>
      <c r="D9" s="187"/>
      <c r="E9" s="53">
        <f>Schedule!E88</f>
        <v>0</v>
      </c>
      <c r="F9" s="50"/>
      <c r="G9" s="185" t="s">
        <v>25</v>
      </c>
      <c r="H9" s="186"/>
      <c r="I9" s="186"/>
      <c r="J9" s="196"/>
      <c r="K9" s="53">
        <f>Schedule!V35+Schedule!V88</f>
        <v>0</v>
      </c>
      <c r="L9" s="50"/>
      <c r="M9" s="189"/>
      <c r="N9" s="189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85" t="s">
        <v>16</v>
      </c>
      <c r="C10" s="186"/>
      <c r="D10" s="187"/>
      <c r="E10" s="53">
        <f>Schedule!E108</f>
        <v>0</v>
      </c>
      <c r="F10" s="50"/>
      <c r="G10" s="185" t="s">
        <v>26</v>
      </c>
      <c r="H10" s="186"/>
      <c r="I10" s="186"/>
      <c r="J10" s="196"/>
      <c r="K10" s="53">
        <f>Schedule!V55+Schedule!V108</f>
        <v>0</v>
      </c>
      <c r="L10" s="50"/>
      <c r="M10" s="189"/>
      <c r="N10" s="189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83" t="s">
        <v>20</v>
      </c>
      <c r="C11" s="183"/>
      <c r="D11" s="184"/>
      <c r="E11" s="54">
        <f>SUM(E6:E10)</f>
        <v>0</v>
      </c>
      <c r="F11" s="50"/>
      <c r="G11" s="177" t="s">
        <v>20</v>
      </c>
      <c r="H11" s="177"/>
      <c r="I11" s="177"/>
      <c r="J11" s="178"/>
      <c r="K11" s="54">
        <f>SUM(K6:K10)</f>
        <v>0</v>
      </c>
      <c r="L11" s="50"/>
      <c r="M11" s="189"/>
      <c r="N11" s="189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89"/>
      <c r="N12" s="189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83" t="s">
        <v>66</v>
      </c>
      <c r="C13" s="183"/>
      <c r="D13" s="184"/>
      <c r="E13" s="133">
        <f>[2]Mar10!$AB$2</f>
        <v>0</v>
      </c>
      <c r="F13" s="50"/>
      <c r="G13" s="177" t="s">
        <v>28</v>
      </c>
      <c r="H13" s="177"/>
      <c r="I13" s="177"/>
      <c r="J13" s="178"/>
      <c r="K13" s="133">
        <f>[3]Mar10!$V$2</f>
        <v>0</v>
      </c>
      <c r="L13" s="50"/>
      <c r="M13" s="190"/>
      <c r="N13" s="190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90"/>
      <c r="N14" s="190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4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5"/>
      <c r="D15" s="176"/>
      <c r="E15" s="121">
        <f>E13-E11</f>
        <v>0</v>
      </c>
      <c r="F15" s="50"/>
      <c r="G15" s="174" t="str">
        <f>IF(K15&gt;0,"Sales exceed Assets listed on Schedule",IF(K15&lt;0,"Assets listed on Schedule exceed Sales values","Sales reconcile with Fixed asset Schedule"))</f>
        <v>Sales reconcile with Fixed asset Schedule</v>
      </c>
      <c r="H15" s="175"/>
      <c r="I15" s="175"/>
      <c r="J15" s="176"/>
      <c r="K15" s="121">
        <f>K13-K11</f>
        <v>0</v>
      </c>
      <c r="L15" s="50"/>
      <c r="M15" s="190"/>
      <c r="N15" s="190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54" t="s">
        <v>39</v>
      </c>
      <c r="C5" s="157" t="s">
        <v>33</v>
      </c>
      <c r="D5" s="157" t="s">
        <v>37</v>
      </c>
      <c r="E5" s="199" t="s">
        <v>45</v>
      </c>
      <c r="F5" s="199" t="s">
        <v>44</v>
      </c>
      <c r="G5" s="199" t="s">
        <v>38</v>
      </c>
      <c r="H5" s="157" t="s">
        <v>35</v>
      </c>
      <c r="I5" s="199" t="s">
        <v>47</v>
      </c>
      <c r="J5" s="200"/>
      <c r="K5" s="200"/>
      <c r="L5" s="157" t="s">
        <v>46</v>
      </c>
      <c r="M5" s="101"/>
    </row>
    <row r="6" spans="1:13" s="87" customFormat="1" ht="30.75" customHeight="1" x14ac:dyDescent="0.2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54" t="s">
        <v>39</v>
      </c>
      <c r="C19" s="157" t="s">
        <v>33</v>
      </c>
      <c r="D19" s="157" t="s">
        <v>37</v>
      </c>
      <c r="E19" s="199" t="s">
        <v>45</v>
      </c>
      <c r="F19" s="199" t="s">
        <v>44</v>
      </c>
      <c r="G19" s="199" t="s">
        <v>38</v>
      </c>
      <c r="H19" s="157" t="s">
        <v>35</v>
      </c>
      <c r="I19" s="199" t="s">
        <v>47</v>
      </c>
      <c r="J19" s="200"/>
      <c r="K19" s="200"/>
      <c r="L19" s="157" t="s">
        <v>46</v>
      </c>
      <c r="M19" s="101"/>
    </row>
    <row r="20" spans="1:13" s="87" customFormat="1" ht="30.75" customHeight="1" x14ac:dyDescent="0.2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2010-11-19T13:08:46Z</dcterms:modified>
</cp:coreProperties>
</file>