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R50" i="11" l="1"/>
  <c r="R51" i="11"/>
  <c r="R52" i="11"/>
  <c r="R53" i="11"/>
  <c r="R54" i="11"/>
  <c r="Q67" i="11"/>
  <c r="Q68" i="11"/>
  <c r="Q69" i="11"/>
  <c r="Q70" i="11"/>
  <c r="Q71" i="11"/>
  <c r="Q72" i="11"/>
  <c r="Q73" i="11"/>
  <c r="Q74" i="11"/>
  <c r="Q78" i="11"/>
  <c r="Q79" i="11"/>
  <c r="Q80" i="11"/>
  <c r="Q81" i="11"/>
  <c r="Q82" i="11"/>
  <c r="Q86" i="11"/>
  <c r="Q87" i="11"/>
  <c r="Q88" i="11"/>
  <c r="Q89" i="11"/>
  <c r="Q90" i="11"/>
  <c r="Q91" i="11"/>
  <c r="Q92" i="11"/>
  <c r="Q93" i="11"/>
  <c r="Q103" i="11"/>
  <c r="Q104" i="11"/>
  <c r="Q105" i="11"/>
  <c r="Q106" i="11"/>
  <c r="Q107" i="11"/>
  <c r="P107" i="1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K4" i="11"/>
  <c r="F59" i="11"/>
  <c r="D110" i="11" s="1"/>
  <c r="G4" i="11"/>
  <c r="S4" i="11"/>
  <c r="W14" i="11"/>
  <c r="W25" i="11"/>
  <c r="W30" i="11" s="1"/>
  <c r="W33" i="11"/>
  <c r="W44" i="11"/>
  <c r="W50" i="11"/>
  <c r="W61" i="11"/>
  <c r="W62" i="11"/>
  <c r="W64" i="11" s="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4" i="11" s="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30" i="11" s="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110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W41" i="11" s="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22" i="11" s="1"/>
  <c r="W9" i="11"/>
  <c r="X9" i="11"/>
  <c r="W10" i="11"/>
  <c r="X10" i="11"/>
  <c r="X8" i="11"/>
  <c r="W8" i="11"/>
  <c r="W11" i="11"/>
  <c r="V11" i="11"/>
  <c r="V64" i="11"/>
  <c r="V22" i="11"/>
  <c r="V75" i="11"/>
  <c r="V30" i="11"/>
  <c r="V83" i="11"/>
  <c r="K8" i="12" s="1"/>
  <c r="V41" i="11"/>
  <c r="V94" i="11"/>
  <c r="K9" i="12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5" i="11" s="1"/>
  <c r="H103" i="11"/>
  <c r="H107" i="11"/>
  <c r="H85" i="11"/>
  <c r="H90" i="11" s="1"/>
  <c r="H88" i="11"/>
  <c r="H92" i="11"/>
  <c r="H86" i="11"/>
  <c r="H77" i="11"/>
  <c r="H81" i="11" s="1"/>
  <c r="H79" i="11"/>
  <c r="H78" i="11"/>
  <c r="H66" i="11"/>
  <c r="H70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83" i="11"/>
  <c r="J30" i="11"/>
  <c r="J41" i="11"/>
  <c r="J55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64" i="11"/>
  <c r="R75" i="11"/>
  <c r="R83" i="11"/>
  <c r="R94" i="11"/>
  <c r="Q11" i="11"/>
  <c r="Q22" i="11"/>
  <c r="Q30" i="11"/>
  <c r="Q41" i="11"/>
  <c r="Q55" i="11"/>
  <c r="Q64" i="11"/>
  <c r="O11" i="11"/>
  <c r="O57" i="11" s="1"/>
  <c r="O22" i="11"/>
  <c r="O30" i="11"/>
  <c r="O41" i="11"/>
  <c r="O55" i="11"/>
  <c r="O64" i="11"/>
  <c r="O75" i="11"/>
  <c r="O83" i="11"/>
  <c r="O94" i="11"/>
  <c r="O108" i="11"/>
  <c r="K11" i="11"/>
  <c r="K22" i="11"/>
  <c r="K30" i="11"/>
  <c r="K83" i="11"/>
  <c r="K108" i="11"/>
  <c r="G11" i="11"/>
  <c r="G41" i="11"/>
  <c r="G64" i="11"/>
  <c r="G110" i="11" s="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S30" i="11" l="1"/>
  <c r="K94" i="11"/>
  <c r="E11" i="12"/>
  <c r="V110" i="11"/>
  <c r="B41" i="11"/>
  <c r="H100" i="11"/>
  <c r="Y41" i="11"/>
  <c r="Y83" i="11"/>
  <c r="G30" i="11"/>
  <c r="X108" i="11"/>
  <c r="X83" i="11"/>
  <c r="X64" i="11"/>
  <c r="W83" i="11"/>
  <c r="R22" i="11"/>
  <c r="R41" i="11"/>
  <c r="S41" i="11"/>
  <c r="J11" i="11"/>
  <c r="J22" i="11"/>
  <c r="J94" i="11"/>
  <c r="H61" i="11"/>
  <c r="H93" i="11"/>
  <c r="H89" i="11"/>
  <c r="H87" i="11"/>
  <c r="H97" i="11"/>
  <c r="H104" i="11"/>
  <c r="H98" i="11"/>
  <c r="I11" i="11"/>
  <c r="K7" i="12"/>
  <c r="B11" i="11"/>
  <c r="B30" i="11"/>
  <c r="J108" i="11"/>
  <c r="Z22" i="11"/>
  <c r="I108" i="11"/>
  <c r="I75" i="11"/>
  <c r="I22" i="11"/>
  <c r="X41" i="11"/>
  <c r="W75" i="11"/>
  <c r="W55" i="11"/>
  <c r="Y94" i="11"/>
  <c r="S94" i="11"/>
  <c r="S108" i="11"/>
  <c r="Z75" i="11"/>
  <c r="Q75" i="11"/>
  <c r="Z83" i="11"/>
  <c r="Q83" i="11"/>
  <c r="R108" i="11"/>
  <c r="R110" i="11" s="1"/>
  <c r="Z55" i="11"/>
  <c r="Y55" i="11"/>
  <c r="Z108" i="11"/>
  <c r="D57" i="11"/>
  <c r="D59" i="11" s="1"/>
  <c r="W108" i="11"/>
  <c r="R30" i="11"/>
  <c r="Q108" i="11"/>
  <c r="Y108" i="11"/>
  <c r="J110" i="11"/>
  <c r="S75" i="11"/>
  <c r="S22" i="11"/>
  <c r="I55" i="11"/>
  <c r="I94" i="11"/>
  <c r="I110" i="11"/>
  <c r="K6" i="12"/>
  <c r="K11" i="12" s="1"/>
  <c r="V57" i="11"/>
  <c r="V1" i="11" s="1"/>
  <c r="X55" i="11"/>
  <c r="X75" i="11"/>
  <c r="F57" i="11"/>
  <c r="Q57" i="11"/>
  <c r="O110" i="11"/>
  <c r="O1" i="11" s="1"/>
  <c r="H72" i="11"/>
  <c r="H73" i="11"/>
  <c r="H68" i="11"/>
  <c r="H69" i="11"/>
  <c r="H71" i="11"/>
  <c r="I30" i="11"/>
  <c r="B22" i="11"/>
  <c r="E57" i="11"/>
  <c r="E1" i="11" s="1"/>
  <c r="S55" i="11"/>
  <c r="Z41" i="11"/>
  <c r="Z94" i="11"/>
  <c r="F110" i="11"/>
  <c r="K75" i="11"/>
  <c r="W57" i="11"/>
  <c r="X30" i="11"/>
  <c r="G22" i="11"/>
  <c r="G57" i="11" s="1"/>
  <c r="G1" i="11" s="1"/>
  <c r="J57" i="11"/>
  <c r="K41" i="11"/>
  <c r="H67" i="11"/>
  <c r="I41" i="11"/>
  <c r="Y30" i="11"/>
  <c r="Y22" i="11"/>
  <c r="Y75" i="11"/>
  <c r="X22" i="11"/>
  <c r="W94" i="11"/>
  <c r="S83" i="11"/>
  <c r="K55" i="11"/>
  <c r="K64" i="11"/>
  <c r="K110" i="11" s="1"/>
  <c r="H74" i="11"/>
  <c r="X94" i="11"/>
  <c r="R55" i="11"/>
  <c r="Q94" i="11"/>
  <c r="H80" i="11"/>
  <c r="H101" i="11"/>
  <c r="O4" i="11"/>
  <c r="H99" i="11"/>
  <c r="H82" i="11"/>
  <c r="H91" i="11"/>
  <c r="H106" i="11"/>
  <c r="F4" i="11"/>
  <c r="Z110" i="11" l="1"/>
  <c r="Z57" i="11"/>
  <c r="Z1" i="11" s="1"/>
  <c r="Y110" i="11"/>
  <c r="K57" i="11"/>
  <c r="K1" i="11" s="1"/>
  <c r="I57" i="11"/>
  <c r="I1" i="11" s="1"/>
  <c r="X110" i="11"/>
  <c r="Q110" i="11"/>
  <c r="Q1" i="11" s="1"/>
  <c r="S57" i="11"/>
  <c r="S110" i="11"/>
  <c r="X57" i="11"/>
  <c r="X1" i="11" s="1"/>
  <c r="J1" i="11"/>
  <c r="W110" i="11"/>
  <c r="W1" i="11" s="1"/>
  <c r="F1" i="11"/>
  <c r="Y57" i="11"/>
  <c r="R57" i="11"/>
  <c r="R1" i="11" s="1"/>
  <c r="Y1" i="11" l="1"/>
  <c r="S1" i="11"/>
  <c r="K13" i="12"/>
  <c r="K15" i="12" s="1"/>
  <c r="G15" i="12" s="1"/>
  <c r="E13" i="12"/>
  <c r="E15" i="12" s="1"/>
  <c r="B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<sst xmlns="http://schemas.openxmlformats.org/spreadsheetml/2006/main" count="95" uniqueCount="67">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</sst>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1" xfId="0" applyFont="1" applyFill="1" applyBorder="1" applyAlignment="1"/>
    <xf numFmtId="0" fontId="0" fillId="0" borderId="1" xfId="0" applyBorder="1" applyAlignment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3" xfId="0" applyNumberFormat="1" applyFont="1" applyFill="1" applyBorder="1" applyAlignment="1">
      <alignment horizontal="left" vertical="center" wrapText="1" indent="1"/>
    </xf>
    <xf numFmtId="0" fontId="0" fillId="0" borderId="24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2" fillId="3" borderId="26" xfId="0" applyFont="1" applyFill="1" applyBorder="1" applyAlignment="1"/>
    <xf numFmtId="0" fontId="11" fillId="3" borderId="27" xfId="0" applyFont="1" applyFill="1" applyBorder="1" applyAlignment="1"/>
    <xf numFmtId="0" fontId="11" fillId="3" borderId="18" xfId="0" applyFont="1" applyFill="1" applyBorder="1" applyAlignment="1">
      <alignment horizontal="left" wrapText="1" indent="6"/>
    </xf>
    <xf numFmtId="0" fontId="12" fillId="3" borderId="20" xfId="0" applyFont="1" applyFill="1" applyBorder="1" applyAlignment="1">
      <alignment horizontal="left" vertical="center" wrapText="1" indent="1"/>
    </xf>
    <xf numFmtId="0" fontId="13" fillId="3" borderId="21" xfId="0" applyFont="1" applyFill="1" applyBorder="1" applyAlignment="1">
      <alignment horizontal="left" vertical="center" wrapText="1" indent="1"/>
    </xf>
    <xf numFmtId="0" fontId="13" fillId="3" borderId="2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40269</v>
          </cell>
        </row>
        <row r="7">
          <cell r="G7">
            <v>100</v>
          </cell>
          <cell r="N7">
            <v>40633</v>
          </cell>
        </row>
        <row r="11">
          <cell r="E11">
            <v>12000</v>
          </cell>
          <cell r="G11">
            <v>3000</v>
          </cell>
          <cell r="N11">
            <v>40633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Creditors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Debtors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51"/>
      <c r="B1" s="156" t="s">
        <v>0</v>
      </c>
      <c r="C1" s="153" t="s">
        <v>7</v>
      </c>
      <c r="D1" s="154"/>
      <c r="E1" s="61">
        <f>E57+E110</f>
        <v>0</v>
      </c>
      <c r="F1" s="19">
        <f>F57+F110</f>
        <v>0</v>
      </c>
      <c r="G1" s="19">
        <f>G57+G110</f>
        <v>0</v>
      </c>
      <c r="H1" s="14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67"/>
      <c r="M1" s="140" t="s">
        <v>5</v>
      </c>
      <c r="N1" s="167"/>
      <c r="O1" s="19">
        <f>O57+O110</f>
        <v>0</v>
      </c>
      <c r="P1" s="172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67"/>
      <c r="U1" s="163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52"/>
      <c r="B2" s="156"/>
      <c r="C2" s="164" t="s">
        <v>1</v>
      </c>
      <c r="D2" s="166" t="s">
        <v>2</v>
      </c>
      <c r="E2" s="162" t="s">
        <v>3</v>
      </c>
      <c r="F2" s="143" t="s">
        <v>58</v>
      </c>
      <c r="G2" s="145" t="s">
        <v>64</v>
      </c>
      <c r="H2" s="142"/>
      <c r="I2" s="155" t="s">
        <v>16</v>
      </c>
      <c r="J2" s="143" t="s">
        <v>58</v>
      </c>
      <c r="K2" s="145" t="s">
        <v>64</v>
      </c>
      <c r="L2" s="168"/>
      <c r="M2" s="141"/>
      <c r="N2" s="168"/>
      <c r="O2" s="145" t="s">
        <v>63</v>
      </c>
      <c r="P2" s="173"/>
      <c r="Q2" s="145" t="s">
        <v>66</v>
      </c>
      <c r="R2" s="145" t="s">
        <v>4</v>
      </c>
      <c r="S2" s="145" t="s">
        <v>63</v>
      </c>
      <c r="T2" s="174"/>
      <c r="U2" s="156"/>
      <c r="V2" s="161" t="s">
        <v>29</v>
      </c>
      <c r="W2" s="161" t="s">
        <v>30</v>
      </c>
      <c r="X2" s="161" t="s">
        <v>32</v>
      </c>
      <c r="Y2" s="162" t="s">
        <v>50</v>
      </c>
      <c r="Z2" s="162" t="s">
        <v>51</v>
      </c>
      <c r="AA2" s="21"/>
    </row>
    <row r="3" spans="1:27" ht="12" customHeight="1" x14ac:dyDescent="0.2">
      <c r="A3" s="152"/>
      <c r="B3" s="156"/>
      <c r="C3" s="165"/>
      <c r="D3" s="166"/>
      <c r="E3" s="162"/>
      <c r="F3" s="144"/>
      <c r="G3" s="146"/>
      <c r="H3" s="142"/>
      <c r="I3" s="155"/>
      <c r="J3" s="144"/>
      <c r="K3" s="146"/>
      <c r="L3" s="168"/>
      <c r="M3" s="141"/>
      <c r="N3" s="168"/>
      <c r="O3" s="146"/>
      <c r="P3" s="173"/>
      <c r="Q3" s="170"/>
      <c r="R3" s="146"/>
      <c r="S3" s="146"/>
      <c r="T3" s="174"/>
      <c r="U3" s="156"/>
      <c r="V3" s="162"/>
      <c r="W3" s="162"/>
      <c r="X3" s="162"/>
      <c r="Y3" s="162"/>
      <c r="Z3" s="162"/>
      <c r="AA3" s="21"/>
    </row>
    <row r="4" spans="1:27" s="15" customFormat="1" ht="12.75" customHeight="1" x14ac:dyDescent="0.2">
      <c r="A4" s="152"/>
      <c r="B4" s="156"/>
      <c r="C4" s="165"/>
      <c r="D4" s="166"/>
      <c r="E4" s="162"/>
      <c r="F4" s="129">
        <f>D6</f>
        <v>40269</v>
      </c>
      <c r="G4" s="129">
        <f>D6</f>
        <v>40269</v>
      </c>
      <c r="H4" s="142"/>
      <c r="I4" s="155"/>
      <c r="J4" s="129">
        <f>[1]Admin!$N$7</f>
        <v>40633</v>
      </c>
      <c r="K4" s="129">
        <f>J4</f>
        <v>40633</v>
      </c>
      <c r="L4" s="169"/>
      <c r="M4" s="141"/>
      <c r="N4" s="169"/>
      <c r="O4" s="128">
        <f>D6</f>
        <v>40269</v>
      </c>
      <c r="P4" s="137">
        <v>100</v>
      </c>
      <c r="Q4" s="171"/>
      <c r="R4" s="136">
        <v>20</v>
      </c>
      <c r="S4" s="128">
        <f>J4</f>
        <v>40633</v>
      </c>
      <c r="T4" s="174"/>
      <c r="U4" s="156"/>
      <c r="V4" s="162"/>
      <c r="W4" s="162"/>
      <c r="X4" s="162"/>
      <c r="Y4" s="162"/>
      <c r="Z4" s="162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40269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7" t="s">
        <v>9</v>
      </c>
      <c r="C7" s="147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8" t="str">
        <f>IF((E11-F11)=([1]OpenAccounts!$G$13-[1]OpenAccounts!$M$13),"Existing Land &amp; Property","Check Opening Balance Sheet figures agree")</f>
        <v>Existing Land &amp; Property</v>
      </c>
      <c r="C11" s="149"/>
      <c r="D11" s="150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7" t="s">
        <v>8</v>
      </c>
      <c r="C13" s="147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8" t="str">
        <f>IF((E22-F22)=([1]OpenAccounts!$H$13-[1]OpenAccounts!$N$13),"Existing Plant &amp; Machinery", "Check Opening Balance Sheet figures agree")</f>
        <v>Existing Plant &amp; Machinery</v>
      </c>
      <c r="C22" s="149"/>
      <c r="D22" s="150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7" t="s">
        <v>57</v>
      </c>
      <c r="C24" s="147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8" t="str">
        <f>IF((E30-F30)=([1]OpenAccounts!$I$13-[1]OpenAccounts!$O$13),"Existing Fixtures &amp; Fittings","Check Opening Balance Sheet figures agree")</f>
        <v>Existing Fixtures &amp; Fittings</v>
      </c>
      <c r="C30" s="149"/>
      <c r="D30" s="150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7" t="s">
        <v>6</v>
      </c>
      <c r="C32" s="147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8" t="str">
        <f>IF((E41-F41)=([1]OpenAccounts!$J$13-[1]OpenAccounts!$P$13),"Existing Computers","Check Opening Balkance Sheet figures agree")</f>
        <v>Existing Computers</v>
      </c>
      <c r="C41" s="149"/>
      <c r="D41" s="150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7" t="s">
        <v>55</v>
      </c>
      <c r="C43" s="147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7" t="s">
        <v>56</v>
      </c>
      <c r="C49" s="147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8" t="str">
        <f>IF((E55-F55)=([1]OpenAccounts!$K$13-[1]OpenAccounts!$Q$13),"Existing Motor Vehicles","Check Opening Balance Sheet figures agree")</f>
        <v>Existing Motor Vehicles</v>
      </c>
      <c r="C55" s="149"/>
      <c r="D55" s="150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40269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59" t="s">
        <v>60</v>
      </c>
      <c r="C59" s="160"/>
      <c r="D59" s="134">
        <f>D57</f>
        <v>40269</v>
      </c>
      <c r="E59" s="131" t="s">
        <v>61</v>
      </c>
      <c r="F59" s="135">
        <f>J4</f>
        <v>40633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7" t="s">
        <v>9</v>
      </c>
      <c r="C60" s="147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8" t="s">
        <v>11</v>
      </c>
      <c r="C64" s="149"/>
      <c r="D64" s="150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7" t="s">
        <v>8</v>
      </c>
      <c r="C66" s="147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8" t="s">
        <v>12</v>
      </c>
      <c r="C75" s="149"/>
      <c r="D75" s="150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7" t="s">
        <v>57</v>
      </c>
      <c r="C77" s="147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8" t="s">
        <v>13</v>
      </c>
      <c r="C83" s="149"/>
      <c r="D83" s="150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7" t="s">
        <v>6</v>
      </c>
      <c r="C85" s="147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8" t="s">
        <v>14</v>
      </c>
      <c r="C94" s="149"/>
      <c r="D94" s="150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7" t="s">
        <v>55</v>
      </c>
      <c r="C96" s="147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7" t="s">
        <v>56</v>
      </c>
      <c r="C102" s="147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8" t="s">
        <v>15</v>
      </c>
      <c r="C108" s="149"/>
      <c r="D108" s="150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40633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Z2:Z4"/>
    <mergeCell ref="U1:U4"/>
    <mergeCell ref="C2:C4"/>
    <mergeCell ref="D2:D4"/>
    <mergeCell ref="E2:E4"/>
    <mergeCell ref="S2:S3"/>
    <mergeCell ref="R2:R3"/>
    <mergeCell ref="L1:L4"/>
    <mergeCell ref="Q2:Q4"/>
    <mergeCell ref="O2:O3"/>
    <mergeCell ref="N1:N4"/>
    <mergeCell ref="P1:P3"/>
    <mergeCell ref="Y2:Y4"/>
    <mergeCell ref="T1:T4"/>
    <mergeCell ref="X2:X4"/>
    <mergeCell ref="V2:V4"/>
    <mergeCell ref="W2:W4"/>
    <mergeCell ref="B24:C24"/>
    <mergeCell ref="B32:C32"/>
    <mergeCell ref="B41:D41"/>
    <mergeCell ref="B7:C7"/>
    <mergeCell ref="B30:D30"/>
    <mergeCell ref="A1:A4"/>
    <mergeCell ref="B108:D108"/>
    <mergeCell ref="B43:C43"/>
    <mergeCell ref="C1:D1"/>
    <mergeCell ref="I2:I4"/>
    <mergeCell ref="B13:C13"/>
    <mergeCell ref="B77:C77"/>
    <mergeCell ref="B11:D11"/>
    <mergeCell ref="B22:D22"/>
    <mergeCell ref="B1:B4"/>
    <mergeCell ref="B6:C6"/>
    <mergeCell ref="D6:E6"/>
    <mergeCell ref="B57:C57"/>
    <mergeCell ref="B59:C59"/>
    <mergeCell ref="B66:C66"/>
    <mergeCell ref="B75:D75"/>
    <mergeCell ref="B110:C110"/>
    <mergeCell ref="M1:M4"/>
    <mergeCell ref="H1:H4"/>
    <mergeCell ref="F2:F3"/>
    <mergeCell ref="G2:G3"/>
    <mergeCell ref="J2:J3"/>
    <mergeCell ref="K2:K3"/>
    <mergeCell ref="B102:C102"/>
    <mergeCell ref="B94:D94"/>
    <mergeCell ref="B96:C96"/>
    <mergeCell ref="B55:D55"/>
    <mergeCell ref="B60:C60"/>
    <mergeCell ref="B64:D64"/>
    <mergeCell ref="B85:C85"/>
    <mergeCell ref="B83:D83"/>
    <mergeCell ref="B49:C49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[2]Mar11!$AI$2</f>
        <v>0</v>
      </c>
      <c r="F13" s="49"/>
      <c r="G13" s="190" t="s">
        <v>27</v>
      </c>
      <c r="H13" s="190"/>
      <c r="I13" s="190"/>
      <c r="J13" s="191"/>
      <c r="K13" s="53">
        <f>[3]Mar11!$U$2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6" t="s">
        <v>33</v>
      </c>
      <c r="D5" s="166" t="s">
        <v>37</v>
      </c>
      <c r="E5" s="200" t="s">
        <v>45</v>
      </c>
      <c r="F5" s="200" t="s">
        <v>44</v>
      </c>
      <c r="G5" s="200" t="s">
        <v>38</v>
      </c>
      <c r="H5" s="166" t="s">
        <v>35</v>
      </c>
      <c r="I5" s="200" t="s">
        <v>47</v>
      </c>
      <c r="J5" s="201"/>
      <c r="K5" s="201"/>
      <c r="L5" s="166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6" t="s">
        <v>33</v>
      </c>
      <c r="D31" s="166" t="s">
        <v>37</v>
      </c>
      <c r="E31" s="200" t="s">
        <v>45</v>
      </c>
      <c r="F31" s="200" t="s">
        <v>44</v>
      </c>
      <c r="G31" s="200" t="s">
        <v>38</v>
      </c>
      <c r="H31" s="166" t="s">
        <v>35</v>
      </c>
      <c r="I31" s="200" t="s">
        <v>47</v>
      </c>
      <c r="J31" s="201"/>
      <c r="K31" s="201"/>
      <c r="L31" s="166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2011-03-19T19:01:14Z</dcterms:modified>
</cp:coreProperties>
</file>