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4525"/>
</workbook>
</file>

<file path=xl/calcChain.xml><?xml version="1.0" encoding="utf-8"?>
<calcChain xmlns="http://schemas.openxmlformats.org/spreadsheetml/2006/main">
  <c r="R45" i="11" l="1"/>
  <c r="R46" i="11"/>
  <c r="R47" i="11"/>
  <c r="R48" i="11"/>
  <c r="R44" i="11"/>
  <c r="R98" i="11" l="1"/>
  <c r="R99" i="11"/>
  <c r="R100" i="11"/>
  <c r="R101" i="11"/>
  <c r="R97" i="11"/>
  <c r="K13" i="12" l="1"/>
  <c r="E13" i="12"/>
  <c r="J4" i="11" l="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41" i="11" s="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R22" i="11" s="1"/>
  <c r="F59" i="11"/>
  <c r="D110" i="11" s="1"/>
  <c r="D57" i="11"/>
  <c r="D59" i="11" s="1"/>
  <c r="G4" i="11"/>
  <c r="R30" i="11"/>
  <c r="R55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75" i="11" s="1"/>
  <c r="W69" i="11"/>
  <c r="W70" i="11"/>
  <c r="W71" i="11"/>
  <c r="W72" i="11"/>
  <c r="W73" i="11"/>
  <c r="W74" i="11"/>
  <c r="W78" i="11"/>
  <c r="W83" i="11" s="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W108" i="11"/>
  <c r="X14" i="11"/>
  <c r="X25" i="11"/>
  <c r="X33" i="11"/>
  <c r="X44" i="11"/>
  <c r="X50" i="11"/>
  <c r="X61" i="11"/>
  <c r="X62" i="11"/>
  <c r="X63" i="11"/>
  <c r="X67" i="11"/>
  <c r="X68" i="11"/>
  <c r="X75" i="11" s="1"/>
  <c r="X69" i="11"/>
  <c r="X70" i="11"/>
  <c r="X71" i="11"/>
  <c r="X72" i="11"/>
  <c r="X73" i="11"/>
  <c r="X74" i="11"/>
  <c r="X78" i="11"/>
  <c r="X83" i="11" s="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75" i="11" s="1"/>
  <c r="I69" i="11"/>
  <c r="I70" i="11"/>
  <c r="I71" i="11"/>
  <c r="I72" i="11"/>
  <c r="I73" i="11"/>
  <c r="I74" i="11"/>
  <c r="I78" i="11"/>
  <c r="I83" i="11" s="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I108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41" i="11" s="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5" i="11" s="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2" i="11"/>
  <c r="Y25" i="11"/>
  <c r="Y26" i="11"/>
  <c r="Y27" i="11"/>
  <c r="Y28" i="11"/>
  <c r="Y29" i="11"/>
  <c r="Y30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Y55" i="11" s="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7" i="12" s="1"/>
  <c r="E83" i="11"/>
  <c r="E64" i="11"/>
  <c r="E94" i="11"/>
  <c r="E110" i="1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K10" i="12" s="1"/>
  <c r="I45" i="11"/>
  <c r="I51" i="11"/>
  <c r="I52" i="11"/>
  <c r="I53" i="11"/>
  <c r="I54" i="11"/>
  <c r="E55" i="11"/>
  <c r="B55" i="11" s="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W11" i="11"/>
  <c r="V11" i="11"/>
  <c r="V64" i="11"/>
  <c r="K6" i="12" s="1"/>
  <c r="V22" i="11"/>
  <c r="V75" i="11"/>
  <c r="K7" i="12" s="1"/>
  <c r="V30" i="11"/>
  <c r="V83" i="11"/>
  <c r="V41" i="11"/>
  <c r="V94" i="11"/>
  <c r="K9" i="12"/>
  <c r="E6" i="12"/>
  <c r="E8" i="12"/>
  <c r="E9" i="12"/>
  <c r="E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30" i="11" s="1"/>
  <c r="I21" i="11"/>
  <c r="I20" i="11"/>
  <c r="I19" i="11"/>
  <c r="G18" i="11"/>
  <c r="I18" i="11"/>
  <c r="G17" i="11"/>
  <c r="I17" i="11"/>
  <c r="I16" i="11"/>
  <c r="I15" i="11"/>
  <c r="G10" i="11"/>
  <c r="I10" i="11"/>
  <c r="I9" i="11"/>
  <c r="I11" i="11" s="1"/>
  <c r="G8" i="11"/>
  <c r="H8" i="11"/>
  <c r="I8" i="11"/>
  <c r="H96" i="11"/>
  <c r="H101" i="11" s="1"/>
  <c r="H105" i="11"/>
  <c r="H85" i="11"/>
  <c r="H87" i="11" s="1"/>
  <c r="H90" i="11"/>
  <c r="H86" i="11"/>
  <c r="H77" i="11"/>
  <c r="H79" i="11"/>
  <c r="H80" i="11"/>
  <c r="H81" i="11"/>
  <c r="H82" i="11"/>
  <c r="H78" i="11"/>
  <c r="H66" i="11"/>
  <c r="H68" i="11"/>
  <c r="H69" i="11"/>
  <c r="H70" i="11"/>
  <c r="H71" i="11"/>
  <c r="H72" i="11"/>
  <c r="H73" i="11"/>
  <c r="H74" i="11"/>
  <c r="H67" i="1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J108" i="11" s="1"/>
  <c r="J110" i="11" s="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K94" i="11" s="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K75" i="11" s="1"/>
  <c r="J63" i="11"/>
  <c r="K63" i="11"/>
  <c r="J62" i="1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55" i="11" s="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41" i="11" s="1"/>
  <c r="K29" i="11"/>
  <c r="J29" i="11"/>
  <c r="K28" i="11"/>
  <c r="J28" i="11"/>
  <c r="K27" i="11"/>
  <c r="J27" i="11"/>
  <c r="J30" i="11" s="1"/>
  <c r="J57" i="11" s="1"/>
  <c r="J1" i="11" s="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K22" i="11" s="1"/>
  <c r="J9" i="11"/>
  <c r="K9" i="11"/>
  <c r="J10" i="11"/>
  <c r="K10" i="11"/>
  <c r="J8" i="11"/>
  <c r="K8" i="11"/>
  <c r="J64" i="11"/>
  <c r="J75" i="11"/>
  <c r="J83" i="11"/>
  <c r="J94" i="11"/>
  <c r="J11" i="11"/>
  <c r="J22" i="11"/>
  <c r="J41" i="11"/>
  <c r="X11" i="11"/>
  <c r="G54" i="11"/>
  <c r="G53" i="11"/>
  <c r="G52" i="11"/>
  <c r="G45" i="11"/>
  <c r="G40" i="11"/>
  <c r="G39" i="11"/>
  <c r="G38" i="11"/>
  <c r="G36" i="11"/>
  <c r="G35" i="11"/>
  <c r="G34" i="11"/>
  <c r="G41" i="11" s="1"/>
  <c r="G29" i="11"/>
  <c r="G28" i="11"/>
  <c r="G27" i="11"/>
  <c r="G21" i="11"/>
  <c r="G20" i="11"/>
  <c r="G19" i="11"/>
  <c r="G16" i="11"/>
  <c r="G15" i="11"/>
  <c r="G22" i="11" s="1"/>
  <c r="G9" i="11"/>
  <c r="S11" i="11"/>
  <c r="S14" i="11"/>
  <c r="S15" i="11"/>
  <c r="S22" i="11" s="1"/>
  <c r="S16" i="11"/>
  <c r="S17" i="11"/>
  <c r="S18" i="11"/>
  <c r="S19" i="11"/>
  <c r="S20" i="11"/>
  <c r="S21" i="11"/>
  <c r="S25" i="11"/>
  <c r="S30" i="11" s="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S108" i="11"/>
  <c r="R11" i="11"/>
  <c r="R108" i="11"/>
  <c r="R64" i="11"/>
  <c r="R75" i="11"/>
  <c r="R110" i="11" s="1"/>
  <c r="R83" i="11"/>
  <c r="R94" i="11"/>
  <c r="Q11" i="11"/>
  <c r="Q22" i="11"/>
  <c r="Q30" i="11"/>
  <c r="Q41" i="11"/>
  <c r="Q55" i="11"/>
  <c r="Q64" i="11"/>
  <c r="Q108" i="11"/>
  <c r="O11" i="11"/>
  <c r="O22" i="11"/>
  <c r="O30" i="11"/>
  <c r="O41" i="11"/>
  <c r="O55" i="11"/>
  <c r="O64" i="11"/>
  <c r="O75" i="11"/>
  <c r="O83" i="11"/>
  <c r="O94" i="11"/>
  <c r="O108" i="11"/>
  <c r="K11" i="11"/>
  <c r="K57" i="11" s="1"/>
  <c r="K30" i="11"/>
  <c r="K55" i="11"/>
  <c r="K64" i="11"/>
  <c r="K83" i="11"/>
  <c r="K108" i="11"/>
  <c r="G11" i="11"/>
  <c r="G30" i="11"/>
  <c r="G55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E57" i="11"/>
  <c r="E1" i="11"/>
  <c r="S69" i="11"/>
  <c r="S68" i="11"/>
  <c r="S70" i="11"/>
  <c r="S78" i="11"/>
  <c r="S83" i="11" s="1"/>
  <c r="Q83" i="11"/>
  <c r="S67" i="11"/>
  <c r="S75" i="11" s="1"/>
  <c r="Q75" i="11"/>
  <c r="S86" i="11"/>
  <c r="S94" i="11" s="1"/>
  <c r="Q94" i="11"/>
  <c r="S55" i="11" l="1"/>
  <c r="K110" i="11"/>
  <c r="K1" i="11"/>
  <c r="F110" i="11"/>
  <c r="G57" i="11"/>
  <c r="O57" i="11"/>
  <c r="F57" i="11"/>
  <c r="F1" i="11" s="1"/>
  <c r="G110" i="11"/>
  <c r="O110" i="11"/>
  <c r="Q57" i="11"/>
  <c r="R57" i="11"/>
  <c r="S41" i="11"/>
  <c r="H63" i="11"/>
  <c r="H92" i="11"/>
  <c r="H88" i="11"/>
  <c r="H107" i="11"/>
  <c r="H103" i="11"/>
  <c r="K8" i="12"/>
  <c r="V57" i="11"/>
  <c r="B11" i="11"/>
  <c r="B30" i="11"/>
  <c r="I55" i="11"/>
  <c r="X55" i="11"/>
  <c r="Y108" i="11"/>
  <c r="Y110" i="11" s="1"/>
  <c r="Y83" i="11"/>
  <c r="Z22" i="11"/>
  <c r="I64" i="11"/>
  <c r="X108" i="11"/>
  <c r="X64" i="11"/>
  <c r="X30" i="11"/>
  <c r="W64" i="11"/>
  <c r="W30" i="11"/>
  <c r="E11" i="12"/>
  <c r="B22" i="11"/>
  <c r="B41" i="11"/>
  <c r="W55" i="11"/>
  <c r="Y41" i="11"/>
  <c r="Z30" i="11"/>
  <c r="Z94" i="11"/>
  <c r="I94" i="11"/>
  <c r="I41" i="11"/>
  <c r="I22" i="11"/>
  <c r="I57" i="11" s="1"/>
  <c r="X94" i="11"/>
  <c r="X41" i="11"/>
  <c r="X22" i="11"/>
  <c r="X57" i="11" s="1"/>
  <c r="X1" i="11" s="1"/>
  <c r="W94" i="11"/>
  <c r="W41" i="11"/>
  <c r="W22" i="11"/>
  <c r="W57" i="11" s="1"/>
  <c r="O4" i="11"/>
  <c r="Q110" i="11"/>
  <c r="Q1" i="11" s="1"/>
  <c r="R1" i="11"/>
  <c r="Y57" i="11"/>
  <c r="Y94" i="11"/>
  <c r="Z75" i="11"/>
  <c r="Z55" i="11"/>
  <c r="Z57" i="11" s="1"/>
  <c r="Z108" i="11"/>
  <c r="Z83" i="11"/>
  <c r="K11" i="12"/>
  <c r="E15" i="12"/>
  <c r="B15" i="12" s="1"/>
  <c r="S57" i="11"/>
  <c r="I110" i="11"/>
  <c r="X110" i="11"/>
  <c r="W110" i="11"/>
  <c r="S110" i="11"/>
  <c r="G1" i="11"/>
  <c r="O1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Z110" i="11" l="1"/>
  <c r="Z1" i="11" s="1"/>
  <c r="W1" i="11"/>
  <c r="I1" i="11"/>
  <c r="Y1" i="11"/>
  <c r="S1" i="11"/>
  <c r="K15" i="12" l="1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<sst xmlns="http://schemas.openxmlformats.org/spreadsheetml/2006/main" count="95" uniqueCount="67">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</sst>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40330</v>
          </cell>
        </row>
        <row r="7">
          <cell r="G7">
            <v>100</v>
          </cell>
          <cell r="N7">
            <v>40694</v>
          </cell>
        </row>
        <row r="11">
          <cell r="E11">
            <v>12000</v>
          </cell>
          <cell r="G11">
            <v>3000</v>
          </cell>
          <cell r="N11">
            <v>40633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Apr11"/>
      <sheetName val="May11"/>
      <sheetName val="ClosingCreditors"/>
      <sheetName val="Jun0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Apr11"/>
      <sheetName val="May11"/>
      <sheetName val="ClosingDebtors"/>
      <sheetName val="Jun0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40330</v>
      </c>
      <c r="G4" s="129">
        <f>D6</f>
        <v>40330</v>
      </c>
      <c r="H4" s="172"/>
      <c r="I4" s="152"/>
      <c r="J4" s="129">
        <f>[1]Admin!$N$7</f>
        <v>40694</v>
      </c>
      <c r="K4" s="129">
        <f>J4</f>
        <v>40694</v>
      </c>
      <c r="L4" s="161"/>
      <c r="M4" s="171"/>
      <c r="N4" s="161"/>
      <c r="O4" s="128">
        <f>D6</f>
        <v>40330</v>
      </c>
      <c r="P4" s="137">
        <v>100</v>
      </c>
      <c r="Q4" s="163"/>
      <c r="R4" s="136">
        <v>20</v>
      </c>
      <c r="S4" s="128">
        <f>J4</f>
        <v>40694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59</v>
      </c>
      <c r="C6" s="165"/>
      <c r="D6" s="166">
        <f>[1]Admin!$L$6</f>
        <v>40330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40330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60</v>
      </c>
      <c r="C59" s="139"/>
      <c r="D59" s="134">
        <f>D57</f>
        <v>40330</v>
      </c>
      <c r="E59" s="131" t="s">
        <v>61</v>
      </c>
      <c r="F59" s="135">
        <f>J4</f>
        <v>40694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62</v>
      </c>
      <c r="C110" s="165"/>
      <c r="D110" s="130">
        <f>F59</f>
        <v>40694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E2" sqref="E2:H2"/>
    </sheetView>
  </sheetViews>
  <sheetFormatPr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6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4" t="s">
        <v>17</v>
      </c>
      <c r="F2" s="195"/>
      <c r="G2" s="196"/>
      <c r="H2" s="197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3" t="s">
        <v>53</v>
      </c>
      <c r="H4" s="184"/>
      <c r="I4" s="185"/>
      <c r="J4" s="49"/>
      <c r="K4" s="122" t="s">
        <v>26</v>
      </c>
      <c r="L4" s="49"/>
      <c r="M4" s="180" t="s">
        <v>54</v>
      </c>
      <c r="N4" s="181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81"/>
      <c r="N5" s="181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8"/>
      <c r="K6" s="52">
        <f>Schedule!V11+Schedule!V64</f>
        <v>0</v>
      </c>
      <c r="L6" s="49"/>
      <c r="M6" s="181"/>
      <c r="N6" s="181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8"/>
      <c r="K7" s="52">
        <f>Schedule!V22+Schedule!V75</f>
        <v>0</v>
      </c>
      <c r="L7" s="49"/>
      <c r="M7" s="181"/>
      <c r="N7" s="181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8"/>
      <c r="K8" s="52">
        <f>Schedule!V30+Schedule!V83</f>
        <v>0</v>
      </c>
      <c r="L8" s="49"/>
      <c r="M8" s="181"/>
      <c r="N8" s="181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8"/>
      <c r="K9" s="52">
        <f>Schedule!V41+Schedule!V94</f>
        <v>0</v>
      </c>
      <c r="L9" s="49"/>
      <c r="M9" s="181"/>
      <c r="N9" s="181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8"/>
      <c r="K10" s="52">
        <f>Schedule!V55+Schedule!V108</f>
        <v>0</v>
      </c>
      <c r="L10" s="49"/>
      <c r="M10" s="181"/>
      <c r="N10" s="181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78" t="s">
        <v>19</v>
      </c>
      <c r="C11" s="178"/>
      <c r="D11" s="179"/>
      <c r="E11" s="53">
        <f>SUM(E6:E10)</f>
        <v>0</v>
      </c>
      <c r="F11" s="49"/>
      <c r="G11" s="192" t="s">
        <v>19</v>
      </c>
      <c r="H11" s="192"/>
      <c r="I11" s="192"/>
      <c r="J11" s="193"/>
      <c r="K11" s="53">
        <f>SUM(K6:K10)</f>
        <v>0</v>
      </c>
      <c r="L11" s="49"/>
      <c r="M11" s="181"/>
      <c r="N11" s="181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81"/>
      <c r="N12" s="181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78" t="s">
        <v>28</v>
      </c>
      <c r="C13" s="178"/>
      <c r="D13" s="179"/>
      <c r="E13" s="53">
        <f>[2]May11!$AI$2</f>
        <v>0</v>
      </c>
      <c r="F13" s="49"/>
      <c r="G13" s="192" t="s">
        <v>27</v>
      </c>
      <c r="H13" s="192"/>
      <c r="I13" s="192"/>
      <c r="J13" s="193"/>
      <c r="K13" s="53">
        <f>[3]May11!$U$2</f>
        <v>0</v>
      </c>
      <c r="L13" s="49"/>
      <c r="M13" s="182"/>
      <c r="N13" s="182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2"/>
      <c r="N14" s="182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9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90"/>
      <c r="D15" s="191"/>
      <c r="E15" s="120">
        <f>E13-E11</f>
        <v>0</v>
      </c>
      <c r="F15" s="49"/>
      <c r="G15" s="189" t="str">
        <f>IF(K15&gt;0,"Sales exceed Assets listed on Schedule",IF(K15&lt;0,"Assets listed on Schedule exceed Sales values","Sales reconcile with Fixed asset Schedule"))</f>
        <v>Sales reconcile with Fixed asset Schedule</v>
      </c>
      <c r="H15" s="190"/>
      <c r="I15" s="190"/>
      <c r="J15" s="191"/>
      <c r="K15" s="120">
        <f>K13-K11</f>
        <v>0</v>
      </c>
      <c r="L15" s="49"/>
      <c r="M15" s="182"/>
      <c r="N15" s="182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2011-02-27T22:39:41Z</dcterms:modified>
</cp:coreProperties>
</file>