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212" sheetId="20" r:id="rId7"/>
    <sheet name="S0112" sheetId="26" r:id="rId8"/>
    <sheet name="S0213" sheetId="25" r:id="rId9"/>
    <sheet name="S0313" sheetId="24" r:id="rId10"/>
    <sheet name="P1212" sheetId="23" r:id="rId11"/>
    <sheet name="P0112" sheetId="22" r:id="rId12"/>
    <sheet name="P0213" sheetId="21" r:id="rId13"/>
    <sheet name="P031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VATQtr4!$A$2:$I$32</definedName>
    <definedName name="_xlnm.Print_Area" localSheetId="4">VATQtr5!$A$1:$I$32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4" i="24" s="1"/>
  <c r="G100" i="24"/>
  <c r="G162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12" i="25"/>
  <c r="G15" i="25"/>
  <c r="G18" i="25"/>
  <c r="G38" i="25"/>
  <c r="G40" i="25"/>
  <c r="G44" i="25"/>
  <c r="G50" i="25"/>
  <c r="G54" i="25"/>
  <c r="G56" i="25"/>
  <c r="G70" i="25"/>
  <c r="G76" i="25"/>
  <c r="G79" i="25"/>
  <c r="G82" i="25"/>
  <c r="G88" i="25"/>
  <c r="G92" i="25"/>
  <c r="G104" i="25"/>
  <c r="G108" i="25"/>
  <c r="G114" i="25"/>
  <c r="G118" i="25"/>
  <c r="G120" i="25"/>
  <c r="G124" i="25"/>
  <c r="G130" i="25"/>
  <c r="G132" i="25"/>
  <c r="G134" i="25"/>
  <c r="G136" i="25"/>
  <c r="G140" i="25"/>
  <c r="G142" i="25"/>
  <c r="G146" i="25"/>
  <c r="G150" i="25"/>
  <c r="G152" i="25"/>
  <c r="G154" i="25"/>
  <c r="G156" i="25"/>
  <c r="G158" i="25"/>
  <c r="G166" i="25"/>
  <c r="G167" i="25"/>
  <c r="G168" i="25"/>
  <c r="G170" i="25"/>
  <c r="G172" i="25"/>
  <c r="G175" i="25"/>
  <c r="G182" i="25"/>
  <c r="G183" i="25"/>
  <c r="G184" i="25"/>
  <c r="G188" i="25"/>
  <c r="G191" i="25"/>
  <c r="G192" i="25"/>
  <c r="G198" i="25"/>
  <c r="G200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4" i="20"/>
  <c r="G6" i="20" s="1"/>
  <c r="G36" i="20"/>
  <c r="G100" i="20"/>
  <c r="G110" i="20"/>
  <c r="F1" i="20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B19" i="19"/>
  <c r="K15" i="18" s="1"/>
  <c r="B18" i="19"/>
  <c r="K14" i="2" s="1"/>
  <c r="B17" i="19"/>
  <c r="K13" i="18"/>
  <c r="B16" i="19"/>
  <c r="K12" i="11" s="1"/>
  <c r="B15" i="19"/>
  <c r="K11" i="18" s="1"/>
  <c r="B14" i="19"/>
  <c r="K10" i="18" s="1"/>
  <c r="B13" i="19"/>
  <c r="K9" i="5" s="1"/>
  <c r="B12" i="19"/>
  <c r="C11" i="19" s="1"/>
  <c r="B11" i="19"/>
  <c r="K7" i="18" s="1"/>
  <c r="B10" i="19"/>
  <c r="K6" i="18"/>
  <c r="B9" i="19"/>
  <c r="B8" i="19"/>
  <c r="C7" i="19" s="1"/>
  <c r="K4" i="18"/>
  <c r="B7" i="19"/>
  <c r="K3" i="18" s="1"/>
  <c r="B6" i="19"/>
  <c r="K2" i="18" s="1"/>
  <c r="K13" i="2"/>
  <c r="K6" i="2"/>
  <c r="K4" i="2"/>
  <c r="K2" i="2"/>
  <c r="K13" i="5"/>
  <c r="K6" i="5"/>
  <c r="K4" i="5"/>
  <c r="K13" i="8"/>
  <c r="K12" i="8"/>
  <c r="K6" i="8"/>
  <c r="K4" i="11"/>
  <c r="K5" i="11"/>
  <c r="K6" i="11"/>
  <c r="K10" i="11"/>
  <c r="K13" i="11"/>
  <c r="C19" i="19"/>
  <c r="C9" i="19"/>
  <c r="C13" i="19"/>
  <c r="C15" i="19"/>
  <c r="C16" i="19"/>
  <c r="B5" i="19"/>
  <c r="C4" i="19" s="1"/>
  <c r="B4" i="19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" i="26" s="1"/>
  <c r="E19" i="8"/>
  <c r="G201" i="27"/>
  <c r="F1" i="27"/>
  <c r="G201" i="21"/>
  <c r="F1" i="21"/>
  <c r="G201" i="22"/>
  <c r="G201" i="23"/>
  <c r="F1" i="23"/>
  <c r="F1" i="26"/>
  <c r="G2" i="20"/>
  <c r="G84" i="20" l="1"/>
  <c r="G174" i="20"/>
  <c r="G181" i="26"/>
  <c r="G164" i="20"/>
  <c r="G24" i="25"/>
  <c r="G95" i="26"/>
  <c r="B19" i="11"/>
  <c r="G148" i="20"/>
  <c r="G117" i="26"/>
  <c r="G31" i="26"/>
  <c r="G179" i="24"/>
  <c r="G118" i="24"/>
  <c r="G18" i="24"/>
  <c r="G199" i="26"/>
  <c r="G114" i="26"/>
  <c r="G7" i="26"/>
  <c r="G163" i="24"/>
  <c r="G116" i="24"/>
  <c r="G11" i="24"/>
  <c r="G178" i="26"/>
  <c r="G156" i="24"/>
  <c r="G99" i="24"/>
  <c r="G74" i="26"/>
  <c r="G98" i="24"/>
  <c r="G198" i="24"/>
  <c r="G139" i="24"/>
  <c r="G66" i="24"/>
  <c r="G93" i="26"/>
  <c r="G159" i="26"/>
  <c r="G71" i="26"/>
  <c r="G53" i="26"/>
  <c r="G68" i="20"/>
  <c r="G182" i="24"/>
  <c r="G138" i="24"/>
  <c r="G59" i="24"/>
  <c r="G140" i="24"/>
  <c r="G157" i="26"/>
  <c r="G138" i="26"/>
  <c r="G135" i="26"/>
  <c r="G50" i="26"/>
  <c r="G196" i="20"/>
  <c r="G46" i="20"/>
  <c r="G180" i="24"/>
  <c r="G122" i="24"/>
  <c r="G54" i="24"/>
  <c r="G133" i="26"/>
  <c r="G47" i="26"/>
  <c r="G29" i="26"/>
  <c r="G175" i="26"/>
  <c r="G154" i="26"/>
  <c r="G111" i="26"/>
  <c r="G69" i="26"/>
  <c r="G26" i="26"/>
  <c r="K15" i="8"/>
  <c r="G173" i="26"/>
  <c r="G130" i="26"/>
  <c r="G87" i="26"/>
  <c r="G45" i="26"/>
  <c r="K8" i="2"/>
  <c r="G178" i="24"/>
  <c r="G134" i="24"/>
  <c r="G115" i="24"/>
  <c r="G44" i="24"/>
  <c r="K12" i="18"/>
  <c r="G195" i="24"/>
  <c r="G172" i="24"/>
  <c r="G154" i="24"/>
  <c r="G132" i="24"/>
  <c r="G108" i="24"/>
  <c r="G90" i="24"/>
  <c r="G42" i="24"/>
  <c r="G170" i="26"/>
  <c r="K4" i="8"/>
  <c r="G167" i="26"/>
  <c r="G61" i="26"/>
  <c r="K11" i="2"/>
  <c r="G194" i="24"/>
  <c r="G171" i="24"/>
  <c r="G150" i="24"/>
  <c r="G130" i="24"/>
  <c r="G107" i="24"/>
  <c r="G84" i="24"/>
  <c r="G36" i="24"/>
  <c r="G127" i="26"/>
  <c r="G63" i="26"/>
  <c r="G146" i="26"/>
  <c r="G125" i="26"/>
  <c r="G82" i="26"/>
  <c r="G39" i="26"/>
  <c r="G17" i="26"/>
  <c r="G143" i="26"/>
  <c r="G101" i="26"/>
  <c r="G37" i="26"/>
  <c r="K9" i="8"/>
  <c r="K12" i="5"/>
  <c r="K12" i="2"/>
  <c r="G196" i="25"/>
  <c r="G180" i="25"/>
  <c r="G162" i="25"/>
  <c r="G144" i="25"/>
  <c r="G128" i="25"/>
  <c r="G102" i="25"/>
  <c r="G66" i="25"/>
  <c r="G31" i="25"/>
  <c r="G188" i="24"/>
  <c r="G170" i="24"/>
  <c r="G147" i="24"/>
  <c r="G124" i="24"/>
  <c r="G106" i="24"/>
  <c r="G76" i="24"/>
  <c r="G27" i="24"/>
  <c r="G197" i="26"/>
  <c r="G90" i="26"/>
  <c r="G194" i="26"/>
  <c r="G151" i="26"/>
  <c r="G109" i="26"/>
  <c r="G66" i="26"/>
  <c r="G23" i="26"/>
  <c r="G196" i="24"/>
  <c r="G155" i="24"/>
  <c r="G91" i="24"/>
  <c r="G191" i="26"/>
  <c r="G149" i="26"/>
  <c r="G106" i="26"/>
  <c r="G85" i="26"/>
  <c r="G42" i="26"/>
  <c r="G21" i="26"/>
  <c r="K10" i="2"/>
  <c r="G189" i="26"/>
  <c r="G103" i="26"/>
  <c r="K10" i="5"/>
  <c r="G186" i="26"/>
  <c r="G165" i="26"/>
  <c r="G122" i="26"/>
  <c r="G79" i="26"/>
  <c r="G58" i="26"/>
  <c r="G14" i="26"/>
  <c r="G183" i="26"/>
  <c r="G162" i="26"/>
  <c r="G141" i="26"/>
  <c r="G119" i="26"/>
  <c r="G98" i="26"/>
  <c r="G77" i="26"/>
  <c r="G55" i="26"/>
  <c r="G34" i="26"/>
  <c r="G12" i="26"/>
  <c r="K10" i="8"/>
  <c r="G132" i="20"/>
  <c r="G194" i="25"/>
  <c r="G178" i="25"/>
  <c r="G159" i="25"/>
  <c r="G143" i="25"/>
  <c r="G127" i="25"/>
  <c r="G95" i="25"/>
  <c r="G63" i="25"/>
  <c r="G28" i="25"/>
  <c r="G187" i="24"/>
  <c r="G164" i="24"/>
  <c r="G146" i="24"/>
  <c r="G123" i="24"/>
  <c r="G102" i="24"/>
  <c r="G70" i="24"/>
  <c r="G22" i="24"/>
  <c r="G119" i="25"/>
  <c r="G116" i="25"/>
  <c r="G111" i="25"/>
  <c r="G106" i="25"/>
  <c r="G103" i="25"/>
  <c r="G98" i="25"/>
  <c r="G94" i="25"/>
  <c r="G90" i="25"/>
  <c r="G86" i="25"/>
  <c r="G80" i="25"/>
  <c r="G78" i="25"/>
  <c r="G72" i="25"/>
  <c r="G68" i="25"/>
  <c r="G64" i="25"/>
  <c r="G60" i="25"/>
  <c r="G55" i="25"/>
  <c r="G52" i="25"/>
  <c r="G47" i="25"/>
  <c r="G42" i="25"/>
  <c r="G39" i="25"/>
  <c r="G34" i="25"/>
  <c r="G30" i="25"/>
  <c r="G26" i="25"/>
  <c r="G22" i="25"/>
  <c r="G16" i="25"/>
  <c r="G14" i="25"/>
  <c r="G8" i="25"/>
  <c r="G86" i="24"/>
  <c r="G82" i="24"/>
  <c r="G75" i="24"/>
  <c r="G68" i="24"/>
  <c r="G60" i="24"/>
  <c r="G58" i="24"/>
  <c r="G50" i="24"/>
  <c r="G43" i="24"/>
  <c r="G38" i="24"/>
  <c r="G34" i="24"/>
  <c r="G26" i="24"/>
  <c r="G20" i="24"/>
  <c r="G12" i="24"/>
  <c r="G6" i="24"/>
  <c r="G200" i="26"/>
  <c r="G198" i="26"/>
  <c r="G196" i="26"/>
  <c r="G192" i="26"/>
  <c r="G190" i="26"/>
  <c r="G188" i="26"/>
  <c r="G184" i="26"/>
  <c r="G182" i="26"/>
  <c r="G180" i="26"/>
  <c r="G176" i="26"/>
  <c r="G174" i="26"/>
  <c r="G172" i="26"/>
  <c r="G168" i="26"/>
  <c r="G166" i="26"/>
  <c r="G164" i="26"/>
  <c r="G160" i="26"/>
  <c r="G158" i="26"/>
  <c r="G156" i="26"/>
  <c r="G152" i="26"/>
  <c r="G150" i="26"/>
  <c r="G148" i="26"/>
  <c r="G144" i="26"/>
  <c r="G142" i="26"/>
  <c r="G140" i="26"/>
  <c r="G136" i="26"/>
  <c r="G134" i="26"/>
  <c r="G132" i="26"/>
  <c r="G128" i="26"/>
  <c r="G126" i="26"/>
  <c r="G124" i="26"/>
  <c r="G120" i="26"/>
  <c r="G118" i="26"/>
  <c r="G116" i="26"/>
  <c r="G112" i="26"/>
  <c r="G110" i="26"/>
  <c r="G108" i="26"/>
  <c r="G104" i="26"/>
  <c r="G102" i="26"/>
  <c r="G100" i="26"/>
  <c r="G96" i="26"/>
  <c r="G94" i="26"/>
  <c r="G92" i="26"/>
  <c r="G88" i="26"/>
  <c r="G86" i="26"/>
  <c r="G84" i="26"/>
  <c r="G80" i="26"/>
  <c r="G78" i="26"/>
  <c r="G76" i="26"/>
  <c r="G72" i="26"/>
  <c r="G70" i="26"/>
  <c r="G68" i="26"/>
  <c r="G64" i="26"/>
  <c r="G62" i="26"/>
  <c r="G60" i="26"/>
  <c r="G56" i="26"/>
  <c r="G54" i="26"/>
  <c r="G52" i="26"/>
  <c r="G48" i="26"/>
  <c r="G46" i="26"/>
  <c r="G44" i="26"/>
  <c r="G40" i="26"/>
  <c r="G38" i="26"/>
  <c r="G36" i="26"/>
  <c r="G32" i="26"/>
  <c r="G30" i="26"/>
  <c r="G28" i="26"/>
  <c r="G24" i="26"/>
  <c r="G22" i="26"/>
  <c r="G20" i="26"/>
  <c r="G15" i="26"/>
  <c r="G13" i="26"/>
  <c r="G11" i="26"/>
  <c r="G5" i="26"/>
  <c r="K2" i="11"/>
  <c r="G20" i="20"/>
  <c r="G6" i="25"/>
  <c r="G2" i="26"/>
  <c r="G7" i="18"/>
  <c r="K14" i="8"/>
  <c r="B19" i="2"/>
  <c r="C8" i="19"/>
  <c r="K5" i="8"/>
  <c r="K9" i="2"/>
  <c r="K8" i="18"/>
  <c r="C17" i="19"/>
  <c r="K9" i="11"/>
  <c r="K2" i="5"/>
  <c r="E19" i="11"/>
  <c r="C5" i="19"/>
  <c r="K8" i="11"/>
  <c r="K8" i="8"/>
  <c r="K14" i="5"/>
  <c r="K9" i="18"/>
  <c r="B21" i="11"/>
  <c r="K5" i="5"/>
  <c r="K5" i="18"/>
  <c r="K14" i="18"/>
  <c r="G7" i="11"/>
  <c r="B19" i="5"/>
  <c r="C12" i="19"/>
  <c r="K14" i="11"/>
  <c r="K8" i="5"/>
  <c r="K5" i="2"/>
  <c r="E19" i="5"/>
  <c r="K2" i="8"/>
  <c r="G1" i="23"/>
  <c r="J4" i="19" s="1"/>
  <c r="G190" i="20"/>
  <c r="G126" i="20"/>
  <c r="G62" i="20"/>
  <c r="H1" i="27"/>
  <c r="B2" i="27" s="1"/>
  <c r="G180" i="20"/>
  <c r="G116" i="20"/>
  <c r="G52" i="20"/>
  <c r="E19" i="2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9" i="26"/>
  <c r="G158" i="20"/>
  <c r="G94" i="20"/>
  <c r="G30" i="20"/>
  <c r="G190" i="25"/>
  <c r="G176" i="25"/>
  <c r="G164" i="25"/>
  <c r="G151" i="25"/>
  <c r="G138" i="25"/>
  <c r="G126" i="25"/>
  <c r="G112" i="25"/>
  <c r="G100" i="25"/>
  <c r="G87" i="25"/>
  <c r="G74" i="25"/>
  <c r="G62" i="25"/>
  <c r="G48" i="25"/>
  <c r="G36" i="25"/>
  <c r="G23" i="25"/>
  <c r="G10" i="25"/>
  <c r="G186" i="24"/>
  <c r="G166" i="24"/>
  <c r="G148" i="24"/>
  <c r="G131" i="24"/>
  <c r="G114" i="24"/>
  <c r="G92" i="24"/>
  <c r="G74" i="24"/>
  <c r="G52" i="24"/>
  <c r="G28" i="24"/>
  <c r="G10" i="24"/>
  <c r="H8" i="19"/>
  <c r="H1" i="23"/>
  <c r="B2" i="23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6" i="26"/>
  <c r="G142" i="20"/>
  <c r="G78" i="20"/>
  <c r="G14" i="20"/>
  <c r="H1" i="20"/>
  <c r="D4" i="19" s="1"/>
  <c r="G199" i="25"/>
  <c r="G186" i="25"/>
  <c r="G174" i="25"/>
  <c r="G160" i="25"/>
  <c r="G148" i="25"/>
  <c r="G135" i="25"/>
  <c r="G122" i="25"/>
  <c r="G110" i="25"/>
  <c r="G96" i="25"/>
  <c r="G84" i="25"/>
  <c r="G71" i="25"/>
  <c r="G58" i="25"/>
  <c r="G46" i="25"/>
  <c r="G32" i="25"/>
  <c r="G20" i="25"/>
  <c r="G7" i="25"/>
  <c r="H1" i="26"/>
  <c r="D5" i="19" s="1"/>
  <c r="H14" i="19"/>
  <c r="G1" i="27"/>
  <c r="J19" i="19" s="1"/>
  <c r="H1" i="24"/>
  <c r="D19" i="19" s="1"/>
  <c r="G1" i="21"/>
  <c r="J18" i="19" s="1"/>
  <c r="H1" i="21"/>
  <c r="B19" i="8"/>
  <c r="B21" i="2"/>
  <c r="G10" i="26"/>
  <c r="G18" i="26"/>
  <c r="G8" i="26"/>
  <c r="G188" i="20"/>
  <c r="G172" i="20"/>
  <c r="G156" i="20"/>
  <c r="G140" i="20"/>
  <c r="G124" i="20"/>
  <c r="G108" i="20"/>
  <c r="G92" i="20"/>
  <c r="G76" i="20"/>
  <c r="G60" i="20"/>
  <c r="G44" i="20"/>
  <c r="G28" i="20"/>
  <c r="G12" i="20"/>
  <c r="G190" i="24"/>
  <c r="G174" i="24"/>
  <c r="G158" i="24"/>
  <c r="G142" i="24"/>
  <c r="G126" i="24"/>
  <c r="G110" i="24"/>
  <c r="G94" i="24"/>
  <c r="G78" i="24"/>
  <c r="G62" i="24"/>
  <c r="G46" i="24"/>
  <c r="G30" i="24"/>
  <c r="G187" i="20"/>
  <c r="G171" i="20"/>
  <c r="G155" i="20"/>
  <c r="G139" i="20"/>
  <c r="G123" i="20"/>
  <c r="G107" i="20"/>
  <c r="G91" i="20"/>
  <c r="G75" i="20"/>
  <c r="G59" i="20"/>
  <c r="G43" i="20"/>
  <c r="G27" i="20"/>
  <c r="G11" i="20"/>
  <c r="G7" i="8"/>
  <c r="B21" i="8"/>
  <c r="E19" i="18"/>
  <c r="K7" i="8"/>
  <c r="G186" i="20"/>
  <c r="G170" i="20"/>
  <c r="G154" i="20"/>
  <c r="G138" i="20"/>
  <c r="G122" i="20"/>
  <c r="G106" i="20"/>
  <c r="G90" i="20"/>
  <c r="G74" i="20"/>
  <c r="G58" i="20"/>
  <c r="G42" i="20"/>
  <c r="G26" i="20"/>
  <c r="G10" i="20"/>
  <c r="H1" i="25"/>
  <c r="D18" i="19" s="1"/>
  <c r="K3" i="8"/>
  <c r="K3" i="5"/>
  <c r="K3" i="11"/>
  <c r="C6" i="19"/>
  <c r="K7" i="2"/>
  <c r="K7" i="5"/>
  <c r="K7" i="11"/>
  <c r="C10" i="19"/>
  <c r="K11" i="8"/>
  <c r="K11" i="5"/>
  <c r="K11" i="11"/>
  <c r="C14" i="19"/>
  <c r="K15" i="2"/>
  <c r="B19" i="18"/>
  <c r="K15" i="5"/>
  <c r="K15" i="11"/>
  <c r="C18" i="19"/>
  <c r="B21" i="18"/>
  <c r="G198" i="20"/>
  <c r="G182" i="20"/>
  <c r="G166" i="20"/>
  <c r="G150" i="20"/>
  <c r="G134" i="20"/>
  <c r="G118" i="20"/>
  <c r="G102" i="20"/>
  <c r="G86" i="20"/>
  <c r="G70" i="20"/>
  <c r="G54" i="20"/>
  <c r="G38" i="20"/>
  <c r="G22" i="20"/>
  <c r="H1" i="22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109" i="20"/>
  <c r="G117" i="20"/>
  <c r="G125" i="20"/>
  <c r="G133" i="20"/>
  <c r="G141" i="20"/>
  <c r="G149" i="20"/>
  <c r="G157" i="20"/>
  <c r="G165" i="20"/>
  <c r="G173" i="20"/>
  <c r="G181" i="20"/>
  <c r="G189" i="20"/>
  <c r="G197" i="20"/>
  <c r="G7" i="5"/>
  <c r="B21" i="5"/>
  <c r="K3" i="2"/>
  <c r="G195" i="20"/>
  <c r="G179" i="20"/>
  <c r="G163" i="20"/>
  <c r="G147" i="20"/>
  <c r="G131" i="20"/>
  <c r="G115" i="20"/>
  <c r="G99" i="20"/>
  <c r="G83" i="20"/>
  <c r="G67" i="20"/>
  <c r="G51" i="20"/>
  <c r="G35" i="20"/>
  <c r="G19" i="20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194" i="20"/>
  <c r="G178" i="20"/>
  <c r="G162" i="20"/>
  <c r="G146" i="20"/>
  <c r="G130" i="20"/>
  <c r="G114" i="20"/>
  <c r="G98" i="20"/>
  <c r="G82" i="20"/>
  <c r="G66" i="20"/>
  <c r="G50" i="20"/>
  <c r="G34" i="20"/>
  <c r="G18" i="20"/>
  <c r="G83" i="24"/>
  <c r="G67" i="24"/>
  <c r="G51" i="24"/>
  <c r="G35" i="24"/>
  <c r="G19" i="24"/>
  <c r="G1" i="22"/>
  <c r="J5" i="19" s="1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5" i="25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H13" i="19"/>
  <c r="D6" i="19"/>
  <c r="D7" i="19"/>
  <c r="D10" i="19"/>
  <c r="H6" i="19"/>
  <c r="J10" i="19"/>
  <c r="J9" i="19"/>
  <c r="J17" i="19"/>
  <c r="H9" i="19"/>
  <c r="H11" i="19"/>
  <c r="H16" i="19"/>
  <c r="H15" i="19"/>
  <c r="H17" i="19"/>
  <c r="H7" i="19"/>
  <c r="H10" i="19"/>
  <c r="H12" i="19"/>
  <c r="J11" i="19"/>
  <c r="J14" i="19"/>
  <c r="J16" i="19"/>
  <c r="J13" i="19"/>
  <c r="J15" i="19"/>
  <c r="D11" i="19"/>
  <c r="D12" i="19"/>
  <c r="D15" i="19"/>
  <c r="D17" i="19"/>
  <c r="D16" i="19"/>
  <c r="D9" i="19"/>
  <c r="D8" i="19"/>
  <c r="D14" i="19"/>
  <c r="D13" i="19"/>
  <c r="E11" i="19" l="1"/>
  <c r="G21" i="8" s="1"/>
  <c r="I14" i="19"/>
  <c r="G23" i="5" s="1"/>
  <c r="E8" i="19"/>
  <c r="G21" i="11" s="1"/>
  <c r="E15" i="19"/>
  <c r="E12" i="19"/>
  <c r="I11" i="19"/>
  <c r="G23" i="8" s="1"/>
  <c r="G7" i="2"/>
  <c r="E13" i="19"/>
  <c r="F7" i="19"/>
  <c r="F6" i="19"/>
  <c r="G2" i="24"/>
  <c r="G2" i="25"/>
  <c r="F8" i="19"/>
  <c r="E9" i="19"/>
  <c r="E10" i="19"/>
  <c r="E17" i="19"/>
  <c r="G21" i="2" s="1"/>
  <c r="I9" i="19"/>
  <c r="E14" i="19"/>
  <c r="G21" i="5" s="1"/>
  <c r="E16" i="19"/>
  <c r="E7" i="19"/>
  <c r="K15" i="19"/>
  <c r="H19" i="19"/>
  <c r="I8" i="19"/>
  <c r="G23" i="11" s="1"/>
  <c r="I17" i="19"/>
  <c r="G23" i="2" s="1"/>
  <c r="K11" i="19"/>
  <c r="G15" i="8" s="1"/>
  <c r="K19" i="19"/>
  <c r="I15" i="19"/>
  <c r="G1" i="26"/>
  <c r="F5" i="19" s="1"/>
  <c r="J6" i="19"/>
  <c r="K7" i="19" s="1"/>
  <c r="I12" i="19"/>
  <c r="E6" i="19"/>
  <c r="I13" i="19"/>
  <c r="H4" i="19"/>
  <c r="K16" i="19"/>
  <c r="K17" i="19"/>
  <c r="G15" i="2" s="1"/>
  <c r="J7" i="19"/>
  <c r="I10" i="19"/>
  <c r="J12" i="19"/>
  <c r="K14" i="19" s="1"/>
  <c r="G15" i="5" s="1"/>
  <c r="G2" i="27"/>
  <c r="G2" i="21"/>
  <c r="G2" i="22"/>
  <c r="G2" i="23"/>
  <c r="J8" i="19"/>
  <c r="K10" i="19" s="1"/>
  <c r="I16" i="19"/>
  <c r="G1" i="24"/>
  <c r="F19" i="19" s="1"/>
  <c r="E19" i="19"/>
  <c r="G21" i="18" s="1"/>
  <c r="E18" i="19"/>
  <c r="B2" i="21"/>
  <c r="H18" i="19"/>
  <c r="G1" i="25"/>
  <c r="F18" i="19" s="1"/>
  <c r="K18" i="19"/>
  <c r="G1" i="20"/>
  <c r="F4" i="19" s="1"/>
  <c r="G6" i="19" s="1"/>
  <c r="B2" i="22"/>
  <c r="H5" i="19"/>
  <c r="I7" i="19" s="1"/>
  <c r="K6" i="19" l="1"/>
  <c r="G7" i="19"/>
  <c r="G15" i="18"/>
  <c r="G8" i="19"/>
  <c r="G9" i="11" s="1"/>
  <c r="G13" i="11" s="1"/>
  <c r="F9" i="19"/>
  <c r="G9" i="19" s="1"/>
  <c r="I6" i="19"/>
  <c r="K13" i="19"/>
  <c r="K12" i="19"/>
  <c r="K8" i="19"/>
  <c r="G15" i="11" s="1"/>
  <c r="K9" i="19"/>
  <c r="I18" i="19"/>
  <c r="I19" i="19"/>
  <c r="G23" i="18" s="1"/>
  <c r="F10" i="19"/>
  <c r="G17" i="11" l="1"/>
  <c r="B17" i="11" s="1"/>
  <c r="G10" i="19"/>
  <c r="F11" i="19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s="1"/>
  <c r="G9" i="5" s="1"/>
  <c r="G13" i="5" s="1"/>
  <c r="G17" i="5" s="1"/>
  <c r="B17" i="5" s="1"/>
  <c r="F15" i="19" l="1"/>
  <c r="G15" i="19" s="1"/>
  <c r="F16" i="19" l="1"/>
  <c r="G16" i="19" l="1"/>
  <c r="F17" i="19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<sst xmlns="http://schemas.openxmlformats.org/spreadsheetml/2006/main" count="172" uniqueCount="44">
  <si>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</si>
  <si>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</si>
  <si>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</si>
  <si>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</si>
  <si>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</si>
  <si>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</si>
  <si>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</si>
  <si>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</si>
  <si>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</si>
  <si>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</si>
  <si>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</si>
  <si>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</si>
  <si>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</si>
  <si>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</si>
  <si>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</si>
  <si>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</si>
  <si>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</si>
  <si>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</si>
  <si>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</si>
  <si>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</si>
  <si>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</si>
  <si>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</si>
  <si>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</si>
  <si>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</si>
  <si>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</si>
  <si>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</si>
  <si>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</si>
  <si>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</si>
  <si>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</si>
  <si>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</si>
  <si>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</si>
  <si>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</si>
  <si>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</si>
  <si>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</si>
  <si>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</si>
  <si>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</si>
  <si>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</si>
  <si>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</si>
  <si>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Total value of purchases excluding VAT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</si>
  <si>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</si>
  <si>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</si>
  <si>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</si>
  <si>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</si>
  <si>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 xml:space="preserve">    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</si>
</sst>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10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0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7" xfId="0" applyFont="1" applyFill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66" fontId="16" fillId="4" borderId="13" xfId="0" applyNumberFormat="1" applyFont="1" applyFill="1" applyBorder="1" applyAlignment="1">
      <alignment horizontal="center" vertical="center" wrapText="1"/>
    </xf>
    <xf numFmtId="166" fontId="16" fillId="4" borderId="14" xfId="0" applyNumberFormat="1" applyFont="1" applyFill="1" applyBorder="1" applyAlignment="1">
      <alignment horizontal="left" indent="1"/>
    </xf>
    <xf numFmtId="164" fontId="16" fillId="4" borderId="13" xfId="0" applyNumberFormat="1" applyFont="1" applyFill="1" applyBorder="1" applyAlignment="1">
      <alignment horizontal="center" vertical="center" wrapText="1"/>
    </xf>
    <xf numFmtId="164" fontId="16" fillId="4" borderId="14" xfId="0" applyNumberFormat="1" applyFont="1" applyFill="1" applyBorder="1"/>
    <xf numFmtId="0" fontId="16" fillId="5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protection hidden="1"/>
    </xf>
    <xf numFmtId="0" fontId="2" fillId="2" borderId="4" xfId="0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protection hidden="1"/>
    </xf>
    <xf numFmtId="166" fontId="2" fillId="0" borderId="0" xfId="0" applyNumberFormat="1" applyFont="1" applyAlignment="1" applyProtection="1">
      <protection hidden="1"/>
    </xf>
    <xf numFmtId="0" fontId="2" fillId="0" borderId="0" xfId="0" applyFont="1" applyAlignment="1" applyProtection="1"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166" fontId="17" fillId="2" borderId="18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17" fillId="6" borderId="22" xfId="0" applyFont="1" applyFill="1" applyBorder="1" applyAlignment="1">
      <alignment horizontal="left" vertical="center" wrapText="1" indent="1"/>
    </xf>
    <xf numFmtId="0" fontId="17" fillId="6" borderId="23" xfId="0" applyFont="1" applyFill="1" applyBorder="1" applyAlignment="1">
      <alignment horizontal="left" vertical="center" wrapText="1" indent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21" fillId="3" borderId="16" xfId="0" applyFont="1" applyFill="1" applyBorder="1" applyAlignment="1" applyProtection="1">
      <alignment horizontal="left" vertical="center" indent="1"/>
      <protection hidden="1"/>
    </xf>
    <xf numFmtId="0" fontId="21" fillId="3" borderId="17" xfId="0" applyFont="1" applyFill="1" applyBorder="1" applyAlignment="1" applyProtection="1">
      <alignment horizontal="left" vertical="center" indent="1"/>
      <protection hidden="1"/>
    </xf>
    <xf numFmtId="0" fontId="23" fillId="2" borderId="15" xfId="0" applyFont="1" applyFill="1" applyBorder="1" applyAlignment="1" applyProtection="1">
      <alignment horizontal="left" vertical="center" indent="1"/>
      <protection hidden="1"/>
    </xf>
    <xf numFmtId="0" fontId="23" fillId="2" borderId="16" xfId="0" applyFont="1" applyFill="1" applyBorder="1" applyAlignment="1" applyProtection="1">
      <alignment horizontal="left" vertical="center" indent="1"/>
      <protection hidden="1"/>
    </xf>
    <xf numFmtId="0" fontId="23" fillId="2" borderId="17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6" fillId="4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164" fontId="6" fillId="4" borderId="29" xfId="0" applyNumberFormat="1" applyFont="1" applyFill="1" applyBorder="1" applyAlignment="1">
      <alignment horizontal="center" vertical="center"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4" borderId="3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40908</v>
          </cell>
        </row>
        <row r="4">
          <cell r="B4">
            <v>40939</v>
          </cell>
        </row>
        <row r="6">
          <cell r="B6">
            <v>40967</v>
          </cell>
        </row>
        <row r="8">
          <cell r="B8">
            <v>40999</v>
          </cell>
        </row>
        <row r="10">
          <cell r="B10">
            <v>41029</v>
          </cell>
        </row>
        <row r="12">
          <cell r="B12">
            <v>41060</v>
          </cell>
        </row>
        <row r="14">
          <cell r="B14">
            <v>41090</v>
          </cell>
        </row>
        <row r="16">
          <cell r="B16">
            <v>41121</v>
          </cell>
        </row>
        <row r="18">
          <cell r="B18">
            <v>41152</v>
          </cell>
        </row>
        <row r="20">
          <cell r="B20">
            <v>41182</v>
          </cell>
        </row>
        <row r="22">
          <cell r="B22">
            <v>41213</v>
          </cell>
        </row>
        <row r="24">
          <cell r="B24">
            <v>41243</v>
          </cell>
        </row>
        <row r="26">
          <cell r="B26">
            <v>41274</v>
          </cell>
        </row>
        <row r="28">
          <cell r="B28">
            <v>41305</v>
          </cell>
        </row>
        <row r="30">
          <cell r="B30">
            <v>41333</v>
          </cell>
        </row>
        <row r="32">
          <cell r="B32">
            <v>41364</v>
          </cell>
        </row>
        <row r="34">
          <cell r="B34">
            <v>41394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B4" sqref="B4:C7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40967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40999</v>
      </c>
    </row>
    <row r="4" spans="1:12" ht="16.5" customHeight="1" thickTop="1" x14ac:dyDescent="0.25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41029</v>
      </c>
    </row>
    <row r="5" spans="1:12" x14ac:dyDescent="0.2">
      <c r="A5" s="1"/>
      <c r="B5" s="150"/>
      <c r="C5" s="151"/>
      <c r="D5" s="10"/>
      <c r="E5" s="162" t="s">
        <v>4</v>
      </c>
      <c r="F5" s="163"/>
      <c r="G5" s="43">
        <v>41029</v>
      </c>
      <c r="H5" s="10"/>
      <c r="I5" s="13"/>
      <c r="J5" s="19"/>
      <c r="K5" s="69">
        <f>Vatinterface!B9</f>
        <v>41060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41090</v>
      </c>
      <c r="L6" s="44"/>
    </row>
    <row r="7" spans="1:12" ht="13.5" customHeight="1" thickBot="1" x14ac:dyDescent="0.25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41060</v>
      </c>
      <c r="H7" s="10"/>
      <c r="I7" s="13"/>
      <c r="J7" s="19"/>
      <c r="K7" s="69">
        <f>Vatinterface!B11</f>
        <v>41121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41152</v>
      </c>
    </row>
    <row r="9" spans="1:12" ht="15" customHeight="1" thickBot="1" x14ac:dyDescent="0.25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41182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41213</v>
      </c>
    </row>
    <row r="11" spans="1:12" ht="15" customHeight="1" thickBot="1" x14ac:dyDescent="0.25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41243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41274</v>
      </c>
    </row>
    <row r="13" spans="1:12" ht="15" customHeight="1" thickBot="1" x14ac:dyDescent="0.25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41305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41333</v>
      </c>
    </row>
    <row r="15" spans="1:12" ht="15" customHeight="1" thickBot="1" x14ac:dyDescent="0.25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41364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21:E21"/>
    <mergeCell ref="B17:E1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[2]ClosingDebtors!$G$2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[2]ClosingDebtors!$G$4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3.710937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90" t="s">
        <v>35</v>
      </c>
      <c r="B1" s="191"/>
      <c r="C1" s="192"/>
      <c r="D1" s="186" t="s">
        <v>28</v>
      </c>
      <c r="E1" s="187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83" t="s">
        <v>34</v>
      </c>
      <c r="B2" s="182" t="str">
        <f>IF((H1-SUM(O1:AK1)&lt;&gt;0),"COMPLETE EXPENSE ANALYSIS by inserting expense letter in col F","Supplier")</f>
        <v>Supplier</v>
      </c>
      <c r="C2" s="189" t="s">
        <v>33</v>
      </c>
      <c r="D2" s="177" t="s">
        <v>32</v>
      </c>
      <c r="E2" s="188"/>
      <c r="F2" s="182" t="s">
        <v>31</v>
      </c>
      <c r="G2" s="115">
        <f>[3]OpeningCreditors!$G$2</f>
        <v>20</v>
      </c>
      <c r="H2" s="182" t="s">
        <v>30</v>
      </c>
    </row>
    <row r="3" spans="1:8" s="113" customFormat="1" ht="12" customHeight="1" x14ac:dyDescent="0.2">
      <c r="A3" s="184"/>
      <c r="B3" s="184"/>
      <c r="C3" s="184"/>
      <c r="D3" s="172"/>
      <c r="E3" s="188"/>
      <c r="F3" s="180"/>
      <c r="G3" s="182" t="s">
        <v>29</v>
      </c>
      <c r="H3" s="180"/>
    </row>
    <row r="4" spans="1:8" x14ac:dyDescent="0.2">
      <c r="A4" s="185"/>
      <c r="B4" s="185"/>
      <c r="C4" s="185"/>
      <c r="D4" s="172"/>
      <c r="E4" s="188"/>
      <c r="F4" s="181"/>
      <c r="G4" s="193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D1:E1"/>
    <mergeCell ref="E2:E4"/>
    <mergeCell ref="C2:C4"/>
    <mergeCell ref="A1:C1"/>
    <mergeCell ref="G3:G4"/>
    <mergeCell ref="H2:H4"/>
    <mergeCell ref="F2:F4"/>
    <mergeCell ref="A2:A4"/>
    <mergeCell ref="D2:D4"/>
    <mergeCell ref="B2:B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4.570312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90" t="s">
        <v>35</v>
      </c>
      <c r="B1" s="191"/>
      <c r="C1" s="192"/>
      <c r="D1" s="186" t="s">
        <v>28</v>
      </c>
      <c r="E1" s="187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83" t="s">
        <v>34</v>
      </c>
      <c r="B2" s="182" t="str">
        <f>IF((H1-SUM(O1:AK1)&lt;&gt;0),"COMPLETE EXPENSE ANALYSIS by inserting expense letter in col F","Supplier")</f>
        <v>Supplier</v>
      </c>
      <c r="C2" s="189" t="s">
        <v>33</v>
      </c>
      <c r="D2" s="177" t="s">
        <v>32</v>
      </c>
      <c r="E2" s="188"/>
      <c r="F2" s="182" t="s">
        <v>31</v>
      </c>
      <c r="G2" s="115">
        <f>[3]OpeningCreditors!$G$2</f>
        <v>20</v>
      </c>
      <c r="H2" s="182" t="s">
        <v>30</v>
      </c>
    </row>
    <row r="3" spans="1:8" s="113" customFormat="1" ht="12" customHeight="1" x14ac:dyDescent="0.2">
      <c r="A3" s="184"/>
      <c r="B3" s="184"/>
      <c r="C3" s="184"/>
      <c r="D3" s="172"/>
      <c r="E3" s="188"/>
      <c r="F3" s="180"/>
      <c r="G3" s="182" t="s">
        <v>29</v>
      </c>
      <c r="H3" s="180"/>
    </row>
    <row r="4" spans="1:8" x14ac:dyDescent="0.2">
      <c r="A4" s="185"/>
      <c r="B4" s="185"/>
      <c r="C4" s="185"/>
      <c r="D4" s="172"/>
      <c r="E4" s="188"/>
      <c r="F4" s="181"/>
      <c r="G4" s="193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4.710937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90" t="s">
        <v>35</v>
      </c>
      <c r="B1" s="191"/>
      <c r="C1" s="192"/>
      <c r="D1" s="186" t="s">
        <v>28</v>
      </c>
      <c r="E1" s="187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83" t="s">
        <v>34</v>
      </c>
      <c r="B2" s="182" t="str">
        <f>IF((H1-SUM(O1:AK1)&lt;&gt;0),"COMPLETE EXPENSE ANALYSIS by inserting expense letter in col F","Supplier")</f>
        <v>Supplier</v>
      </c>
      <c r="C2" s="189" t="s">
        <v>33</v>
      </c>
      <c r="D2" s="177" t="s">
        <v>32</v>
      </c>
      <c r="E2" s="188"/>
      <c r="F2" s="182" t="s">
        <v>31</v>
      </c>
      <c r="G2" s="115">
        <f>[3]ClosingCreditors!$G$2</f>
        <v>20</v>
      </c>
      <c r="H2" s="182" t="s">
        <v>30</v>
      </c>
    </row>
    <row r="3" spans="1:8" s="113" customFormat="1" ht="12" customHeight="1" x14ac:dyDescent="0.2">
      <c r="A3" s="184"/>
      <c r="B3" s="184"/>
      <c r="C3" s="184"/>
      <c r="D3" s="172"/>
      <c r="E3" s="188"/>
      <c r="F3" s="180"/>
      <c r="G3" s="182" t="s">
        <v>29</v>
      </c>
      <c r="H3" s="180"/>
    </row>
    <row r="4" spans="1:8" x14ac:dyDescent="0.2">
      <c r="A4" s="185"/>
      <c r="B4" s="185"/>
      <c r="C4" s="185"/>
      <c r="D4" s="172"/>
      <c r="E4" s="188"/>
      <c r="F4" s="181"/>
      <c r="G4" s="193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6" activePane="bottomLeft" state="frozen"/>
      <selection pane="bottomLeft" activeCell="A6" sqref="A6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4.14062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90" t="s">
        <v>35</v>
      </c>
      <c r="B1" s="191"/>
      <c r="C1" s="192"/>
      <c r="D1" s="186" t="s">
        <v>28</v>
      </c>
      <c r="E1" s="187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83" t="s">
        <v>34</v>
      </c>
      <c r="B2" s="182" t="str">
        <f>IF((H1-SUM(O1:AK1)&lt;&gt;0),"COMPLETE EXPENSE ANALYSIS by inserting expense letter in col F","Supplier")</f>
        <v>Supplier</v>
      </c>
      <c r="C2" s="189" t="s">
        <v>33</v>
      </c>
      <c r="D2" s="177" t="s">
        <v>32</v>
      </c>
      <c r="E2" s="188"/>
      <c r="F2" s="182" t="s">
        <v>31</v>
      </c>
      <c r="G2" s="115">
        <f>[3]ClosingCreditors!$G$2</f>
        <v>20</v>
      </c>
      <c r="H2" s="182" t="s">
        <v>30</v>
      </c>
    </row>
    <row r="3" spans="1:8" s="113" customFormat="1" ht="12" customHeight="1" x14ac:dyDescent="0.2">
      <c r="A3" s="184"/>
      <c r="B3" s="184"/>
      <c r="C3" s="184"/>
      <c r="D3" s="172"/>
      <c r="E3" s="188"/>
      <c r="F3" s="180"/>
      <c r="G3" s="182" t="s">
        <v>29</v>
      </c>
      <c r="H3" s="180"/>
    </row>
    <row r="4" spans="1:8" x14ac:dyDescent="0.2">
      <c r="A4" s="185"/>
      <c r="B4" s="185"/>
      <c r="C4" s="185"/>
      <c r="D4" s="172"/>
      <c r="E4" s="188"/>
      <c r="F4" s="181"/>
      <c r="G4" s="193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40967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40999</v>
      </c>
    </row>
    <row r="4" spans="1:12" ht="16.5" customHeight="1" thickTop="1" x14ac:dyDescent="0.25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41029</v>
      </c>
    </row>
    <row r="5" spans="1:12" x14ac:dyDescent="0.2">
      <c r="A5" s="1"/>
      <c r="B5" s="150"/>
      <c r="C5" s="151"/>
      <c r="D5" s="10"/>
      <c r="E5" s="162" t="s">
        <v>4</v>
      </c>
      <c r="F5" s="163"/>
      <c r="G5" s="43">
        <v>41121</v>
      </c>
      <c r="H5" s="10"/>
      <c r="I5" s="13"/>
      <c r="J5" s="19"/>
      <c r="K5" s="69">
        <f>Vatinterface!B9</f>
        <v>41060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41090</v>
      </c>
      <c r="L6" s="44"/>
    </row>
    <row r="7" spans="1:12" ht="13.5" customHeight="1" thickBot="1" x14ac:dyDescent="0.25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41152</v>
      </c>
      <c r="H7" s="10"/>
      <c r="I7" s="13"/>
      <c r="J7" s="19"/>
      <c r="K7" s="69">
        <f>Vatinterface!B11</f>
        <v>41121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41152</v>
      </c>
    </row>
    <row r="9" spans="1:12" ht="15" customHeight="1" thickBot="1" x14ac:dyDescent="0.25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41182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41213</v>
      </c>
    </row>
    <row r="11" spans="1:12" ht="15" customHeight="1" thickBot="1" x14ac:dyDescent="0.25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41243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41274</v>
      </c>
    </row>
    <row r="13" spans="1:12" ht="15" customHeight="1" thickBot="1" x14ac:dyDescent="0.25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41305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41333</v>
      </c>
    </row>
    <row r="15" spans="1:12" ht="15" customHeight="1" thickBot="1" x14ac:dyDescent="0.25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41364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40967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40999</v>
      </c>
    </row>
    <row r="4" spans="1:12" ht="16.5" customHeight="1" thickTop="1" x14ac:dyDescent="0.25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41029</v>
      </c>
    </row>
    <row r="5" spans="1:12" x14ac:dyDescent="0.2">
      <c r="A5" s="1"/>
      <c r="B5" s="150"/>
      <c r="C5" s="151"/>
      <c r="D5" s="10"/>
      <c r="E5" s="162" t="s">
        <v>4</v>
      </c>
      <c r="F5" s="163"/>
      <c r="G5" s="43">
        <v>41213</v>
      </c>
      <c r="H5" s="10"/>
      <c r="I5" s="13"/>
      <c r="J5" s="19"/>
      <c r="K5" s="69">
        <f>Vatinterface!B9</f>
        <v>41060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41090</v>
      </c>
      <c r="L6" s="44"/>
    </row>
    <row r="7" spans="1:12" ht="13.5" customHeight="1" thickBot="1" x14ac:dyDescent="0.25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41243</v>
      </c>
      <c r="H7" s="10"/>
      <c r="I7" s="13"/>
      <c r="J7" s="19"/>
      <c r="K7" s="69">
        <f>Vatinterface!B11</f>
        <v>41121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41152</v>
      </c>
    </row>
    <row r="9" spans="1:12" ht="15" customHeight="1" thickBot="1" x14ac:dyDescent="0.25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41182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41213</v>
      </c>
    </row>
    <row r="11" spans="1:12" ht="15" customHeight="1" thickBot="1" x14ac:dyDescent="0.25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41243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41274</v>
      </c>
    </row>
    <row r="13" spans="1:12" ht="15" customHeight="1" thickBot="1" x14ac:dyDescent="0.25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41305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41333</v>
      </c>
    </row>
    <row r="15" spans="1:12" ht="15" customHeight="1" thickBot="1" x14ac:dyDescent="0.25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41364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40967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40999</v>
      </c>
    </row>
    <row r="4" spans="1:12" ht="16.5" customHeight="1" thickTop="1" x14ac:dyDescent="0.25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41029</v>
      </c>
    </row>
    <row r="5" spans="1:12" x14ac:dyDescent="0.2">
      <c r="A5" s="1"/>
      <c r="B5" s="150"/>
      <c r="C5" s="151"/>
      <c r="D5" s="10"/>
      <c r="E5" s="162" t="s">
        <v>4</v>
      </c>
      <c r="F5" s="163"/>
      <c r="G5" s="43">
        <v>41305</v>
      </c>
      <c r="H5" s="10"/>
      <c r="I5" s="13"/>
      <c r="J5" s="19"/>
      <c r="K5" s="69">
        <f>Vatinterface!B9</f>
        <v>41060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41090</v>
      </c>
      <c r="L6" s="44"/>
    </row>
    <row r="7" spans="1:12" ht="13.5" customHeight="1" thickBot="1" x14ac:dyDescent="0.25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41333</v>
      </c>
      <c r="H7" s="10"/>
      <c r="I7" s="13"/>
      <c r="J7" s="19"/>
      <c r="K7" s="69">
        <f>Vatinterface!B11</f>
        <v>41121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41152</v>
      </c>
    </row>
    <row r="9" spans="1:12" ht="15" customHeight="1" thickBot="1" x14ac:dyDescent="0.25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41182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41213</v>
      </c>
    </row>
    <row r="11" spans="1:12" ht="15" customHeight="1" thickBot="1" x14ac:dyDescent="0.25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41243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41274</v>
      </c>
    </row>
    <row r="13" spans="1:12" ht="15" customHeight="1" thickBot="1" x14ac:dyDescent="0.25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41305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41333</v>
      </c>
    </row>
    <row r="15" spans="1:12" ht="15" customHeight="1" thickBot="1" x14ac:dyDescent="0.25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41364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2" ht="15" customHeight="1" thickBot="1" x14ac:dyDescent="0.25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2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2" ht="13.5" thickBot="1" x14ac:dyDescent="0.25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2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2" ht="15" customHeight="1" thickBot="1" x14ac:dyDescent="0.25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2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2" ht="15" customHeight="1" thickBot="1" x14ac:dyDescent="0.25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2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2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2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2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2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2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2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2" s="144" customFormat="1" ht="13.9" customHeight="1" x14ac:dyDescent="0.2">
      <c r="A31" s="139" t="s">
        <v>43</v>
      </c>
      <c r="B31" s="140"/>
      <c r="C31" s="140"/>
      <c r="D31" s="140"/>
      <c r="E31" s="140"/>
      <c r="F31" s="14"/>
      <c r="G31" s="15"/>
      <c r="H31" s="140"/>
      <c r="I31" s="141"/>
      <c r="J31" s="142"/>
      <c r="K31" s="143"/>
      <c r="L31" s="143"/>
    </row>
    <row r="32" spans="1:12" ht="6.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40967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40999</v>
      </c>
    </row>
    <row r="4" spans="1:12" ht="16.5" customHeight="1" thickTop="1" x14ac:dyDescent="0.25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41029</v>
      </c>
    </row>
    <row r="5" spans="1:12" x14ac:dyDescent="0.2">
      <c r="A5" s="1"/>
      <c r="B5" s="150"/>
      <c r="C5" s="151"/>
      <c r="D5" s="10"/>
      <c r="E5" s="162" t="s">
        <v>4</v>
      </c>
      <c r="F5" s="163"/>
      <c r="G5" s="43">
        <v>41364</v>
      </c>
      <c r="H5" s="10"/>
      <c r="I5" s="13"/>
      <c r="J5" s="19"/>
      <c r="K5" s="69">
        <f>Vatinterface!B9</f>
        <v>41060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41090</v>
      </c>
      <c r="L6" s="44"/>
    </row>
    <row r="7" spans="1:12" ht="13.5" customHeight="1" thickBot="1" x14ac:dyDescent="0.25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41394</v>
      </c>
      <c r="H7" s="10"/>
      <c r="I7" s="13"/>
      <c r="J7" s="19"/>
      <c r="K7" s="69">
        <f>Vatinterface!B11</f>
        <v>41121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41152</v>
      </c>
    </row>
    <row r="9" spans="1:12" ht="15" customHeight="1" thickBot="1" x14ac:dyDescent="0.25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41182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41213</v>
      </c>
    </row>
    <row r="11" spans="1:12" ht="15" customHeight="1" thickBot="1" x14ac:dyDescent="0.25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41243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41274</v>
      </c>
    </row>
    <row r="13" spans="1:12" ht="15" customHeight="1" thickBot="1" x14ac:dyDescent="0.25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41305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41333</v>
      </c>
    </row>
    <row r="15" spans="1:12" ht="15" customHeight="1" thickBot="1" x14ac:dyDescent="0.25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41364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ht="9" customHeight="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4.9000000000000004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4" sqref="D4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26"/>
    <col min="14" max="14" width="1.7109375" style="12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1"/>
      <c r="M1" s="128"/>
      <c r="N1" s="55"/>
    </row>
    <row r="2" spans="1:14" s="48" customFormat="1" ht="37.5" customHeight="1" x14ac:dyDescent="0.2">
      <c r="A2" s="56"/>
      <c r="B2" s="50" t="s">
        <v>11</v>
      </c>
      <c r="C2" s="50" t="s">
        <v>36</v>
      </c>
      <c r="D2" s="51" t="s">
        <v>19</v>
      </c>
      <c r="E2" s="51" t="s">
        <v>16</v>
      </c>
      <c r="F2" s="51" t="s">
        <v>13</v>
      </c>
      <c r="G2" s="73" t="s">
        <v>18</v>
      </c>
      <c r="H2" s="51" t="s">
        <v>12</v>
      </c>
      <c r="I2" s="51" t="s">
        <v>15</v>
      </c>
      <c r="J2" s="51" t="s">
        <v>14</v>
      </c>
      <c r="K2" s="73" t="s">
        <v>17</v>
      </c>
      <c r="L2" s="122"/>
      <c r="M2" s="134" t="s">
        <v>37</v>
      </c>
      <c r="N2" s="57"/>
    </row>
    <row r="3" spans="1:14" s="48" customFormat="1" ht="11.25" customHeight="1" x14ac:dyDescent="0.2">
      <c r="A3" s="56"/>
      <c r="B3" s="130"/>
      <c r="C3" s="130"/>
      <c r="D3" s="132"/>
      <c r="E3" s="66"/>
      <c r="F3" s="66"/>
      <c r="G3" s="66"/>
      <c r="H3" s="66"/>
      <c r="I3" s="66"/>
      <c r="J3" s="66"/>
      <c r="K3" s="66"/>
      <c r="L3" s="122"/>
      <c r="M3" s="122"/>
      <c r="N3" s="57"/>
    </row>
    <row r="4" spans="1:14" x14ac:dyDescent="0.2">
      <c r="A4" s="58"/>
      <c r="B4" s="63">
        <f>[1]Admin!$B$2</f>
        <v>40908</v>
      </c>
      <c r="C4" s="63">
        <f>B5</f>
        <v>40939</v>
      </c>
      <c r="D4" s="116">
        <f>'S1212'!$H$1</f>
        <v>0</v>
      </c>
      <c r="E4" s="117"/>
      <c r="F4" s="117">
        <f>'S1212'!$G$1</f>
        <v>0</v>
      </c>
      <c r="G4" s="117"/>
      <c r="H4" s="117">
        <f>'P1212'!$H$1</f>
        <v>0</v>
      </c>
      <c r="I4" s="117"/>
      <c r="J4" s="117">
        <f>'P1212'!$G$1</f>
        <v>0</v>
      </c>
      <c r="K4" s="117"/>
      <c r="L4" s="123"/>
      <c r="M4" s="127">
        <f>IF([2]Feb12!$G$4&gt;0,[2]Feb12!$G$4,0)</f>
        <v>0</v>
      </c>
      <c r="N4" s="59"/>
    </row>
    <row r="5" spans="1:14" x14ac:dyDescent="0.2">
      <c r="A5" s="58"/>
      <c r="B5" s="63">
        <f>[1]Admin!$B$4</f>
        <v>40939</v>
      </c>
      <c r="C5" s="63">
        <f t="shared" ref="C5:C18" si="0">B6</f>
        <v>40967</v>
      </c>
      <c r="D5" s="116">
        <f>'S0112'!$H$1</f>
        <v>0</v>
      </c>
      <c r="E5" s="117"/>
      <c r="F5" s="117">
        <f>'S0112'!$G$1</f>
        <v>0</v>
      </c>
      <c r="G5" s="117"/>
      <c r="H5" s="117">
        <f>'P0112'!$H$1</f>
        <v>0</v>
      </c>
      <c r="I5" s="117"/>
      <c r="J5" s="117">
        <f>'P0112'!$G$1</f>
        <v>0</v>
      </c>
      <c r="K5" s="117"/>
      <c r="L5" s="123"/>
      <c r="M5" s="127">
        <f>IF([2]Feb12!$G$4&gt;0,[2]Feb12!$G$4,0)</f>
        <v>0</v>
      </c>
      <c r="N5" s="59"/>
    </row>
    <row r="6" spans="1:14" x14ac:dyDescent="0.2">
      <c r="A6" s="58"/>
      <c r="B6" s="63">
        <f>[1]Admin!$B$6</f>
        <v>40967</v>
      </c>
      <c r="C6" s="63">
        <f t="shared" si="0"/>
        <v>40999</v>
      </c>
      <c r="D6" s="116">
        <f>[2]Feb12!$H$1</f>
        <v>0</v>
      </c>
      <c r="E6" s="117">
        <f>SUM(D4:D6)</f>
        <v>0</v>
      </c>
      <c r="F6" s="117">
        <f>[2]Feb12!$G$1</f>
        <v>0</v>
      </c>
      <c r="G6" s="117">
        <f>SUM(F4:F6)</f>
        <v>0</v>
      </c>
      <c r="H6" s="117">
        <f>[3]Feb12!$H$1</f>
        <v>0</v>
      </c>
      <c r="I6" s="117">
        <f t="shared" ref="I6:I19" si="1">SUM(H4:H6)</f>
        <v>0</v>
      </c>
      <c r="J6" s="117">
        <f>[3]Feb12!$G$1</f>
        <v>0</v>
      </c>
      <c r="K6" s="117">
        <f t="shared" ref="K6:K19" si="2">SUM(J4:J6)</f>
        <v>0</v>
      </c>
      <c r="L6" s="123"/>
      <c r="M6" s="127">
        <f>IF([2]Feb12!$G$4&gt;0,[2]Feb12!$G$4,0)</f>
        <v>0</v>
      </c>
      <c r="N6" s="59"/>
    </row>
    <row r="7" spans="1:14" x14ac:dyDescent="0.2">
      <c r="A7" s="58"/>
      <c r="B7" s="63">
        <f>[1]Admin!$B$8</f>
        <v>40999</v>
      </c>
      <c r="C7" s="63">
        <f t="shared" si="0"/>
        <v>41029</v>
      </c>
      <c r="D7" s="116">
        <f>[2]Mar12!$H$1</f>
        <v>0</v>
      </c>
      <c r="E7" s="117">
        <f t="shared" ref="E7:G19" si="3">SUM(D5:D7)</f>
        <v>0</v>
      </c>
      <c r="F7" s="117">
        <f>[2]Mar12!$G$1</f>
        <v>0</v>
      </c>
      <c r="G7" s="117">
        <f t="shared" si="3"/>
        <v>0</v>
      </c>
      <c r="H7" s="117">
        <f>[3]Mar12!$H$1</f>
        <v>0</v>
      </c>
      <c r="I7" s="117">
        <f t="shared" si="1"/>
        <v>0</v>
      </c>
      <c r="J7" s="117">
        <f>[3]Mar12!$G$1</f>
        <v>0</v>
      </c>
      <c r="K7" s="117">
        <f t="shared" si="2"/>
        <v>0</v>
      </c>
      <c r="L7" s="123"/>
      <c r="M7" s="127">
        <f>IF([2]Mar12!$G$4&gt;0,[2]Mar12!$G$4,0)</f>
        <v>0</v>
      </c>
      <c r="N7" s="59"/>
    </row>
    <row r="8" spans="1:14" x14ac:dyDescent="0.2">
      <c r="A8" s="58"/>
      <c r="B8" s="63">
        <f>[1]Admin!$B$10</f>
        <v>41029</v>
      </c>
      <c r="C8" s="63">
        <f t="shared" si="0"/>
        <v>41060</v>
      </c>
      <c r="D8" s="116">
        <f>[2]Apr12!$H$1</f>
        <v>0</v>
      </c>
      <c r="E8" s="117">
        <f t="shared" si="3"/>
        <v>0</v>
      </c>
      <c r="F8" s="117">
        <f>[2]Apr12!$G$1</f>
        <v>0</v>
      </c>
      <c r="G8" s="117">
        <f t="shared" si="3"/>
        <v>0</v>
      </c>
      <c r="H8" s="117">
        <f>[3]Apr12!$H$1</f>
        <v>0</v>
      </c>
      <c r="I8" s="117">
        <f t="shared" si="1"/>
        <v>0</v>
      </c>
      <c r="J8" s="117">
        <f>[3]Apr12!$G$1</f>
        <v>0</v>
      </c>
      <c r="K8" s="117">
        <f t="shared" si="2"/>
        <v>0</v>
      </c>
      <c r="L8" s="123"/>
      <c r="M8" s="127">
        <f>IF([2]Apr12!$G$4&gt;0,[2]Apr12!$G$4,0)</f>
        <v>0</v>
      </c>
      <c r="N8" s="59"/>
    </row>
    <row r="9" spans="1:14" x14ac:dyDescent="0.2">
      <c r="A9" s="58"/>
      <c r="B9" s="63">
        <f>[1]Admin!$B$12</f>
        <v>41060</v>
      </c>
      <c r="C9" s="63">
        <f t="shared" si="0"/>
        <v>41090</v>
      </c>
      <c r="D9" s="116">
        <f>[2]May12!$H$1</f>
        <v>0</v>
      </c>
      <c r="E9" s="117">
        <f t="shared" si="3"/>
        <v>0</v>
      </c>
      <c r="F9" s="117">
        <f>[2]May12!$G$1</f>
        <v>0</v>
      </c>
      <c r="G9" s="117">
        <f t="shared" si="3"/>
        <v>0</v>
      </c>
      <c r="H9" s="117">
        <f>[3]May12!$H$1</f>
        <v>0</v>
      </c>
      <c r="I9" s="117">
        <f t="shared" si="1"/>
        <v>0</v>
      </c>
      <c r="J9" s="117">
        <f>[3]May12!$G$1</f>
        <v>0</v>
      </c>
      <c r="K9" s="117">
        <f t="shared" si="2"/>
        <v>0</v>
      </c>
      <c r="L9" s="123"/>
      <c r="M9" s="127">
        <f>IF([2]May12!$G$4&gt;0,[2]May12!$G$4,0)</f>
        <v>0</v>
      </c>
      <c r="N9" s="59"/>
    </row>
    <row r="10" spans="1:14" x14ac:dyDescent="0.2">
      <c r="A10" s="58"/>
      <c r="B10" s="63">
        <f>[1]Admin!$B$14</f>
        <v>41090</v>
      </c>
      <c r="C10" s="63">
        <f t="shared" si="0"/>
        <v>41121</v>
      </c>
      <c r="D10" s="116">
        <f>[2]Jun12!$H$1</f>
        <v>0</v>
      </c>
      <c r="E10" s="117">
        <f t="shared" si="3"/>
        <v>0</v>
      </c>
      <c r="F10" s="117">
        <f>[2]Jun12!$G$1</f>
        <v>0</v>
      </c>
      <c r="G10" s="117">
        <f t="shared" si="3"/>
        <v>0</v>
      </c>
      <c r="H10" s="117">
        <f>[3]Jun12!$H$1</f>
        <v>0</v>
      </c>
      <c r="I10" s="117">
        <f t="shared" si="1"/>
        <v>0</v>
      </c>
      <c r="J10" s="117">
        <f>[3]Jun12!$G$1</f>
        <v>0</v>
      </c>
      <c r="K10" s="117">
        <f t="shared" si="2"/>
        <v>0</v>
      </c>
      <c r="L10" s="123"/>
      <c r="M10" s="127">
        <f>IF([2]Jun12!$G$4&gt;0,[2]Jun12!$G$4,0)</f>
        <v>0</v>
      </c>
      <c r="N10" s="59"/>
    </row>
    <row r="11" spans="1:14" x14ac:dyDescent="0.2">
      <c r="A11" s="58"/>
      <c r="B11" s="63">
        <f>[1]Admin!$B$16</f>
        <v>41121</v>
      </c>
      <c r="C11" s="63">
        <f t="shared" si="0"/>
        <v>41152</v>
      </c>
      <c r="D11" s="116">
        <f>[2]Jul12!$H$1</f>
        <v>0</v>
      </c>
      <c r="E11" s="117">
        <f t="shared" si="3"/>
        <v>0</v>
      </c>
      <c r="F11" s="117">
        <f>[2]Jul12!$G$1</f>
        <v>0</v>
      </c>
      <c r="G11" s="117">
        <f t="shared" si="3"/>
        <v>0</v>
      </c>
      <c r="H11" s="117">
        <f>[3]Jul12!$H$1</f>
        <v>0</v>
      </c>
      <c r="I11" s="117">
        <f t="shared" si="1"/>
        <v>0</v>
      </c>
      <c r="J11" s="117">
        <f>[3]Jul12!$G$1</f>
        <v>0</v>
      </c>
      <c r="K11" s="117">
        <f t="shared" si="2"/>
        <v>0</v>
      </c>
      <c r="L11" s="123"/>
      <c r="M11" s="127">
        <f>IF([2]Jul12!$G$4&gt;0,[2]Jul12!$G$4,0)</f>
        <v>0</v>
      </c>
      <c r="N11" s="59"/>
    </row>
    <row r="12" spans="1:14" x14ac:dyDescent="0.2">
      <c r="A12" s="58"/>
      <c r="B12" s="63">
        <f>[1]Admin!$B$18</f>
        <v>41152</v>
      </c>
      <c r="C12" s="63">
        <f t="shared" si="0"/>
        <v>41182</v>
      </c>
      <c r="D12" s="116">
        <f>[2]Aug12!$H$1</f>
        <v>0</v>
      </c>
      <c r="E12" s="117">
        <f t="shared" si="3"/>
        <v>0</v>
      </c>
      <c r="F12" s="117">
        <f>[2]Aug12!$G$1</f>
        <v>0</v>
      </c>
      <c r="G12" s="117">
        <f t="shared" si="3"/>
        <v>0</v>
      </c>
      <c r="H12" s="117">
        <f>[3]Aug12!$H$1</f>
        <v>0</v>
      </c>
      <c r="I12" s="117">
        <f t="shared" si="1"/>
        <v>0</v>
      </c>
      <c r="J12" s="117">
        <f>[3]Aug12!$G$1</f>
        <v>0</v>
      </c>
      <c r="K12" s="117">
        <f t="shared" si="2"/>
        <v>0</v>
      </c>
      <c r="L12" s="123"/>
      <c r="M12" s="127">
        <f>IF([2]Aug12!$G$4&gt;0,[2]Aug12!$G$4,0)</f>
        <v>0</v>
      </c>
      <c r="N12" s="59"/>
    </row>
    <row r="13" spans="1:14" x14ac:dyDescent="0.2">
      <c r="A13" s="58"/>
      <c r="B13" s="63">
        <f>[1]Admin!$B$20</f>
        <v>41182</v>
      </c>
      <c r="C13" s="63">
        <f t="shared" si="0"/>
        <v>41213</v>
      </c>
      <c r="D13" s="116">
        <f>[2]Sep12!$H$1</f>
        <v>0</v>
      </c>
      <c r="E13" s="117">
        <f t="shared" si="3"/>
        <v>0</v>
      </c>
      <c r="F13" s="117">
        <f>[2]Sep12!$G$1</f>
        <v>0</v>
      </c>
      <c r="G13" s="117">
        <f t="shared" si="3"/>
        <v>0</v>
      </c>
      <c r="H13" s="117">
        <f>[3]Sep12!$H$1</f>
        <v>0</v>
      </c>
      <c r="I13" s="117">
        <f t="shared" si="1"/>
        <v>0</v>
      </c>
      <c r="J13" s="117">
        <f>[3]Sep12!$G$1</f>
        <v>0</v>
      </c>
      <c r="K13" s="117">
        <f t="shared" si="2"/>
        <v>0</v>
      </c>
      <c r="L13" s="123"/>
      <c r="M13" s="127">
        <f>IF([2]Sep12!$G$4&gt;0,[2]Sep12!$G$4,0)</f>
        <v>0</v>
      </c>
      <c r="N13" s="59"/>
    </row>
    <row r="14" spans="1:14" x14ac:dyDescent="0.2">
      <c r="A14" s="58"/>
      <c r="B14" s="63">
        <f>[1]Admin!$B$22</f>
        <v>41213</v>
      </c>
      <c r="C14" s="63">
        <f t="shared" si="0"/>
        <v>41243</v>
      </c>
      <c r="D14" s="116">
        <f>[2]Oct12!$H$1</f>
        <v>0</v>
      </c>
      <c r="E14" s="117">
        <f t="shared" si="3"/>
        <v>0</v>
      </c>
      <c r="F14" s="117">
        <f>[2]Oct12!$G$1</f>
        <v>0</v>
      </c>
      <c r="G14" s="117">
        <f t="shared" si="3"/>
        <v>0</v>
      </c>
      <c r="H14" s="117">
        <f>[3]Oct12!$H$1</f>
        <v>0</v>
      </c>
      <c r="I14" s="117">
        <f t="shared" si="1"/>
        <v>0</v>
      </c>
      <c r="J14" s="117">
        <f>[3]Oct12!$G$1</f>
        <v>0</v>
      </c>
      <c r="K14" s="117">
        <f t="shared" si="2"/>
        <v>0</v>
      </c>
      <c r="L14" s="123"/>
      <c r="M14" s="127">
        <f>IF([2]Oct12!$G$4&gt;0,[2]Oct12!$G$4,0)</f>
        <v>0</v>
      </c>
      <c r="N14" s="59"/>
    </row>
    <row r="15" spans="1:14" x14ac:dyDescent="0.2">
      <c r="A15" s="58"/>
      <c r="B15" s="63">
        <f>[1]Admin!$B$24</f>
        <v>41243</v>
      </c>
      <c r="C15" s="63">
        <f t="shared" si="0"/>
        <v>41274</v>
      </c>
      <c r="D15" s="116">
        <f>[2]Nov12!$H$1</f>
        <v>0</v>
      </c>
      <c r="E15" s="117">
        <f t="shared" si="3"/>
        <v>0</v>
      </c>
      <c r="F15" s="117">
        <f>[2]Nov12!$G$1</f>
        <v>0</v>
      </c>
      <c r="G15" s="117">
        <f t="shared" si="3"/>
        <v>0</v>
      </c>
      <c r="H15" s="117">
        <f>[3]Nov12!$H$1</f>
        <v>0</v>
      </c>
      <c r="I15" s="117">
        <f t="shared" si="1"/>
        <v>0</v>
      </c>
      <c r="J15" s="117">
        <f>[3]Nov12!$G$1</f>
        <v>0</v>
      </c>
      <c r="K15" s="117">
        <f t="shared" si="2"/>
        <v>0</v>
      </c>
      <c r="L15" s="123"/>
      <c r="M15" s="127">
        <f>IF([2]Nov12!$G$4&gt;0,[2]Nov12!$G$4,0)</f>
        <v>0</v>
      </c>
      <c r="N15" s="59"/>
    </row>
    <row r="16" spans="1:14" x14ac:dyDescent="0.2">
      <c r="A16" s="58"/>
      <c r="B16" s="63">
        <f>[1]Admin!$B$26</f>
        <v>41274</v>
      </c>
      <c r="C16" s="63">
        <f t="shared" si="0"/>
        <v>41305</v>
      </c>
      <c r="D16" s="116">
        <f>[2]Dec12!$H$1</f>
        <v>0</v>
      </c>
      <c r="E16" s="117">
        <f t="shared" si="3"/>
        <v>0</v>
      </c>
      <c r="F16" s="117">
        <f>[2]Dec12!$G$1</f>
        <v>0</v>
      </c>
      <c r="G16" s="117">
        <f t="shared" si="3"/>
        <v>0</v>
      </c>
      <c r="H16" s="117">
        <f>[3]Dec12!$H$1</f>
        <v>0</v>
      </c>
      <c r="I16" s="117">
        <f t="shared" si="1"/>
        <v>0</v>
      </c>
      <c r="J16" s="117">
        <f>[3]Dec12!$G$1</f>
        <v>0</v>
      </c>
      <c r="K16" s="117">
        <f t="shared" si="2"/>
        <v>0</v>
      </c>
      <c r="L16" s="123"/>
      <c r="M16" s="127">
        <f>IF([2]Dec12!$G$4&gt;0,[2]Dec12!$G$4,0)</f>
        <v>0</v>
      </c>
      <c r="N16" s="59"/>
    </row>
    <row r="17" spans="1:14" x14ac:dyDescent="0.2">
      <c r="A17" s="58"/>
      <c r="B17" s="63">
        <f>[1]Admin!$B$28</f>
        <v>41305</v>
      </c>
      <c r="C17" s="63">
        <f t="shared" si="0"/>
        <v>41333</v>
      </c>
      <c r="D17" s="116">
        <f>[2]Jan13!$H$1</f>
        <v>0</v>
      </c>
      <c r="E17" s="117">
        <f t="shared" si="3"/>
        <v>0</v>
      </c>
      <c r="F17" s="117">
        <f>[2]Jan13!$G$1</f>
        <v>0</v>
      </c>
      <c r="G17" s="117">
        <f t="shared" si="3"/>
        <v>0</v>
      </c>
      <c r="H17" s="117">
        <f>[3]Jan13!$H$1</f>
        <v>0</v>
      </c>
      <c r="I17" s="117">
        <f t="shared" si="1"/>
        <v>0</v>
      </c>
      <c r="J17" s="117">
        <f>[3]Jan13!$G$1</f>
        <v>0</v>
      </c>
      <c r="K17" s="117">
        <f t="shared" si="2"/>
        <v>0</v>
      </c>
      <c r="L17" s="123"/>
      <c r="M17" s="127">
        <f>IF([2]Jan13!$G$4&gt;0,[2]Jan13!$G$4,0)</f>
        <v>0</v>
      </c>
      <c r="N17" s="59"/>
    </row>
    <row r="18" spans="1:14" x14ac:dyDescent="0.2">
      <c r="A18" s="58"/>
      <c r="B18" s="63">
        <f>[1]Admin!$B$30</f>
        <v>41333</v>
      </c>
      <c r="C18" s="63">
        <f t="shared" si="0"/>
        <v>41364</v>
      </c>
      <c r="D18" s="116">
        <f>'S0213'!$H$1</f>
        <v>0</v>
      </c>
      <c r="E18" s="117">
        <f t="shared" si="3"/>
        <v>0</v>
      </c>
      <c r="F18" s="117">
        <f>'S0213'!$G$1</f>
        <v>0</v>
      </c>
      <c r="G18" s="117">
        <f t="shared" si="3"/>
        <v>0</v>
      </c>
      <c r="H18" s="117">
        <f>'P0213'!$H$1</f>
        <v>0</v>
      </c>
      <c r="I18" s="117">
        <f t="shared" si="1"/>
        <v>0</v>
      </c>
      <c r="J18" s="117">
        <f>'P0213'!$G$1</f>
        <v>0</v>
      </c>
      <c r="K18" s="117">
        <f t="shared" si="2"/>
        <v>0</v>
      </c>
      <c r="L18" s="123"/>
      <c r="M18" s="127">
        <f>IF([2]Jan13!$G$4&gt;0,[2]Jan13!$G$4,0)</f>
        <v>0</v>
      </c>
      <c r="N18" s="59"/>
    </row>
    <row r="19" spans="1:14" x14ac:dyDescent="0.2">
      <c r="A19" s="58"/>
      <c r="B19" s="63">
        <f>[1]Admin!$B$32</f>
        <v>41364</v>
      </c>
      <c r="C19" s="64">
        <f>[1]Admin!$B$34</f>
        <v>41394</v>
      </c>
      <c r="D19" s="116">
        <f>'S0313'!$H$1</f>
        <v>0</v>
      </c>
      <c r="E19" s="117">
        <f t="shared" si="3"/>
        <v>0</v>
      </c>
      <c r="F19" s="117">
        <f>'S0313'!$G$1</f>
        <v>0</v>
      </c>
      <c r="G19" s="117">
        <f t="shared" si="3"/>
        <v>0</v>
      </c>
      <c r="H19" s="117">
        <f>'P0313'!$H$1</f>
        <v>0</v>
      </c>
      <c r="I19" s="117">
        <f t="shared" si="1"/>
        <v>0</v>
      </c>
      <c r="J19" s="117">
        <f>'P0313'!$G$1</f>
        <v>0</v>
      </c>
      <c r="K19" s="117">
        <f t="shared" si="2"/>
        <v>0</v>
      </c>
      <c r="L19" s="123"/>
      <c r="M19" s="127">
        <f>IF([2]Jan13!$G$4&gt;0,[2]Jan13!$G$4,0)</f>
        <v>0</v>
      </c>
      <c r="N19" s="59"/>
    </row>
    <row r="20" spans="1:14" ht="9" customHeight="1" thickBot="1" x14ac:dyDescent="0.25">
      <c r="A20" s="60"/>
      <c r="B20" s="131"/>
      <c r="C20" s="131"/>
      <c r="D20" s="133"/>
      <c r="E20" s="61"/>
      <c r="F20" s="61"/>
      <c r="G20" s="61"/>
      <c r="H20" s="61"/>
      <c r="I20" s="61"/>
      <c r="J20" s="61"/>
      <c r="K20" s="61"/>
      <c r="L20" s="124"/>
      <c r="M20" s="129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G49" sqref="G49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[2]OpeningDebtors!$G$2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[2]OpeningDebtors!$G$4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G2" sqref="G2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[2]OpeningDebtors!$G$2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[2]OpeningDebtors!$G$4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[2]ClosingDebtors!$G$2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[2]ClosingDebtors!$G$4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S1212</vt:lpstr>
      <vt:lpstr>S0112</vt:lpstr>
      <vt:lpstr>S0213</vt:lpstr>
      <vt:lpstr>S0313</vt:lpstr>
      <vt:lpstr>P1212</vt:lpstr>
      <vt:lpstr>P0112</vt:lpstr>
      <vt:lpstr>P0213</vt:lpstr>
      <vt:lpstr>P0313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2010-03-07T16:10:18Z</cp:lastPrinted>
  <dcterms:created xsi:type="dcterms:W3CDTF">2006-06-05T10:56:36Z</dcterms:created>
  <dcterms:modified xsi:type="dcterms:W3CDTF">2012-01-27T13:26:44Z</dcterms:modified>
</cp:coreProperties>
</file>