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3" sheetId="12" r:id="rId2"/>
    <sheet name="May13" sheetId="11" r:id="rId3"/>
    <sheet name="Jun13" sheetId="10" r:id="rId4"/>
    <sheet name="Jul13" sheetId="9" r:id="rId5"/>
    <sheet name="Aug13" sheetId="8" r:id="rId6"/>
    <sheet name="Sep13" sheetId="17" r:id="rId7"/>
    <sheet name="Oct13" sheetId="16" r:id="rId8"/>
    <sheet name="Nov13" sheetId="15" r:id="rId9"/>
    <sheet name="Dec13" sheetId="14" r:id="rId10"/>
    <sheet name="Jan14" sheetId="13" r:id="rId11"/>
    <sheet name="Feb14" sheetId="19" r:id="rId12"/>
    <sheet name="Mar1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'Apr13'!$E:$F,'Apr13'!$1:$6</definedName>
    <definedName name="_xlnm.Print_Titles" localSheetId="5">'Aug13'!$A:$D,'Aug13'!$1:$6</definedName>
    <definedName name="_xlnm.Print_Titles" localSheetId="9">'Dec13'!$A:$D,'Dec13'!$1:$6</definedName>
    <definedName name="_xlnm.Print_Titles" localSheetId="11">'Feb14'!$A:$D,'Feb14'!$1:$6</definedName>
    <definedName name="_xlnm.Print_Titles" localSheetId="10">'Jan14'!$A:$D,'Jan14'!$1:$6</definedName>
    <definedName name="_xlnm.Print_Titles" localSheetId="4">'Jul13'!$A:$D,'Jul13'!$1:$6</definedName>
    <definedName name="_xlnm.Print_Titles" localSheetId="3">'Jun13'!$A:$D,'Jun13'!$1:$6</definedName>
    <definedName name="_xlnm.Print_Titles" localSheetId="12">'Mar14'!$A:$D,'Mar14'!$1:$6</definedName>
    <definedName name="_xlnm.Print_Titles" localSheetId="2">'May13'!$A:$D,'May13'!$1:$6</definedName>
    <definedName name="_xlnm.Print_Titles" localSheetId="8">'Nov13'!$A:$D,'Nov13'!$1:$6</definedName>
    <definedName name="_xlnm.Print_Titles" localSheetId="7">'Oct13'!$A:$D,'Oct13'!$1:$6</definedName>
    <definedName name="_xlnm.Print_Titles" localSheetId="6">'Sep13'!$A:$D,'Sep13'!$1:$6</definedName>
  </definedNames>
  <calcPr calcId="145621"/>
</workbook>
</file>

<file path=xl/calcChain.xml><?xml version="1.0" encoding="utf-8"?>
<calcChain xmlns="http://schemas.openxmlformats.org/spreadsheetml/2006/main">
  <c r="N1" i="24" l="1"/>
  <c r="H4" i="40" l="1"/>
  <c r="M29" i="11" l="1"/>
  <c r="I1" i="24"/>
  <c r="T46" i="14" l="1"/>
  <c r="M3" i="40" l="1"/>
  <c r="H3" i="40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B367" i="24" s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M49" i="19" l="1"/>
  <c r="O9" i="25"/>
  <c r="M69" i="18"/>
  <c r="M59" i="18"/>
  <c r="C14" i="39"/>
  <c r="J21" i="12"/>
  <c r="J22" i="12"/>
  <c r="I21" i="12"/>
  <c r="I22" i="12"/>
  <c r="B4" i="39" l="1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A3" i="24" l="1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L7" i="40"/>
  <c r="I9" i="40"/>
  <c r="I10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8" i="40"/>
  <c r="M22" i="40"/>
  <c r="M66" i="40"/>
  <c r="M51" i="40"/>
  <c r="M37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<sst xmlns="http://schemas.openxmlformats.org/spreadsheetml/2006/main" count="1383" uniqueCount="137">
  <si>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</si>
  <si>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</si>
  <si>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</si>
  <si>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</si>
  <si>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</si>
  <si>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</si>
  <si>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</si>
  <si>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</si>
  <si>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</si>
  <si>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</si>
  <si>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</si>
  <si>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</si>
  <si>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</si>
  <si>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</si>
  <si>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</si>
  <si>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</si>
  <si>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</si>
  <si>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</si>
  <si>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</si>
  <si>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</si>
  <si>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</si>
  <si>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</si>
  <si>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</si>
  <si>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</si>
  <si>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</si>
  <si>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</si>
  <si>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</si>
  <si>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</si>
  <si>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</si>
  <si>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</si>
  <si>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</si>
  <si>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</si>
  <si>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</si>
  <si>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</si>
  <si>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</si>
  <si>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</si>
  <si>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</si>
  <si>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</si>
  <si>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</si>
  <si>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</si>
  <si>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</si>
  <si>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</si>
  <si>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</si>
  <si>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</si>
  <si>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</si>
  <si>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</si>
  <si>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</si>
  <si>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</si>
  <si>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</si>
  <si>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</si>
  <si>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</si>
  <si>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</si>
  <si>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</si>
  <si>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</si>
  <si>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</si>
  <si>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</si>
  <si>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</si>
  <si>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</si>
  <si>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</si>
  <si>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</si>
  <si>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</si>
  <si>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</si>
  <si>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</si>
  <si>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</si>
  <si>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</si>
  <si>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</si>
  <si>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</si>
  <si>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</si>
  <si>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</si>
  <si>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</si>
  <si>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</si>
  <si>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</si>
  <si>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</si>
  <si>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</si>
  <si>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</si>
  <si>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</si>
  <si>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</si>
  <si>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</si>
  <si>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</si>
  <si>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</si>
  <si>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</si>
  <si>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</si>
  <si>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</si>
  <si>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</si>
  <si>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</si>
  <si>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</si>
  <si>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</si>
  <si>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</si>
  <si>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</si>
  <si>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</si>
  <si>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</si>
  <si>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</si>
  <si>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</si>
  <si>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</si>
  <si>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</si>
  <si>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</si>
  <si>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</si>
  <si>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</si>
  <si>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</si>
  <si>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</si>
  <si>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</si>
  <si>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</si>
  <si>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</si>
  <si>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</si>
  <si>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</si>
  <si>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</si>
  <si>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</si>
  <si>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</si>
  <si>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</si>
  <si>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</si>
  <si>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</si>
  <si>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</si>
  <si>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</si>
  <si>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</si>
  <si>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</si>
  <si>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</si>
  <si>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</si>
  <si>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</si>
  <si>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</si>
  <si>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</si>
  <si>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</si>
  <si>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</si>
  <si>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</si>
  <si>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</si>
  <si>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</si>
  <si>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</si>
  <si>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</si>
  <si>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</si>
  <si>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</si>
  <si>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</si>
  <si>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</si>
  <si>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</si>
  <si>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</si>
  <si>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</si>
  <si>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</si>
  <si>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</si>
  <si>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(Apr13, May13,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</si>
</sst>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H5" sqref="H5:O7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41370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41371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41372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41373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41374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41375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41376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41370</v>
      </c>
      <c r="N9" s="10"/>
      <c r="O9" s="185">
        <f>Admin!I1</f>
        <v>41734</v>
      </c>
      <c r="P9" s="162"/>
      <c r="Q9" s="157"/>
      <c r="R9" s="158"/>
      <c r="S9" s="158"/>
      <c r="T9" s="94"/>
      <c r="U9" s="369"/>
      <c r="W9" s="233">
        <f>Admin!B9</f>
        <v>41377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41378</v>
      </c>
      <c r="X10" s="6">
        <f t="shared" si="0"/>
        <v>9</v>
      </c>
    </row>
    <row r="11" spans="1:24" ht="15" customHeight="1" thickBot="1" x14ac:dyDescent="0.3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41379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41380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41381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41382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41383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41384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41385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41386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41387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41388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41389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41390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41391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06/04/13)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41392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41393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41394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41395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41396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41397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41398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41399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41400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41401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41402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41403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41404</v>
      </c>
      <c r="X36" s="6">
        <f t="shared" si="0"/>
        <v>35</v>
      </c>
    </row>
    <row r="37" spans="1:24" ht="22.5" customHeight="1" thickBot="1" x14ac:dyDescent="0.3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41405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41406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41407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41408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41409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41410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41411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41412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41413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41414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41415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41416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41417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06/04/13)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41418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41419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41420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41421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41422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41423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41424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41425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41426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41427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41428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41429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41430</v>
      </c>
    </row>
    <row r="63" spans="1:24" ht="22.5" customHeight="1" thickBot="1" x14ac:dyDescent="0.3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41431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41432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41433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41434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41435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41436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41437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41438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41439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41440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41441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41442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41443</v>
      </c>
    </row>
    <row r="76" spans="1:23" ht="13.2" thickTop="1" thickBot="1" x14ac:dyDescent="0.3">
      <c r="A76" s="18"/>
      <c r="B76" s="20" t="str">
        <f>B24</f>
        <v>Starting date (existing = 06/04/13)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41444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41445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41446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41447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41448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41449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41450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41451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41452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41453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41454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41455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41456</v>
      </c>
    </row>
    <row r="89" spans="1:23" ht="22.5" customHeight="1" thickBot="1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41457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41458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41459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41460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41461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41462</v>
      </c>
    </row>
    <row r="95" spans="1:23" ht="13.2" thickTop="1" thickBot="1" x14ac:dyDescent="0.3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41463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41464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41465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41466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41467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41468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41469</v>
      </c>
    </row>
    <row r="102" spans="1:23" ht="13.2" thickTop="1" thickBot="1" x14ac:dyDescent="0.3">
      <c r="A102" s="18"/>
      <c r="B102" s="20" t="str">
        <f>B24</f>
        <v>Starting date (existing = 06/04/13)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41470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41471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41472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41473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41474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41475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41476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41477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41478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41479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41480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41481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41482</v>
      </c>
    </row>
    <row r="115" spans="1:23" ht="22.5" customHeight="1" thickBot="1" x14ac:dyDescent="0.3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41483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41484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41485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41486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41487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41488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41489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41490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41491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41492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41493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41494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41495</v>
      </c>
    </row>
    <row r="128" spans="1:23" ht="13.2" thickTop="1" thickBot="1" x14ac:dyDescent="0.3">
      <c r="A128" s="18"/>
      <c r="B128" s="20" t="str">
        <f>B24</f>
        <v>Starting date (existing = 06/04/13)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41496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41497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41498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41499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41500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41501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41502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41503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41504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41505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41506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41507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41508</v>
      </c>
    </row>
    <row r="141" spans="1:23" ht="22.5" customHeight="1" thickBot="1" x14ac:dyDescent="0.3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41509</v>
      </c>
    </row>
    <row r="142" spans="1:23" x14ac:dyDescent="0.25">
      <c r="W142" s="233">
        <f>Admin!B142</f>
        <v>41510</v>
      </c>
    </row>
    <row r="143" spans="1:23" x14ac:dyDescent="0.25">
      <c r="W143" s="233">
        <f>Admin!B143</f>
        <v>41511</v>
      </c>
    </row>
    <row r="144" spans="1:23" x14ac:dyDescent="0.25">
      <c r="W144" s="233">
        <f>Admin!B144</f>
        <v>41512</v>
      </c>
    </row>
    <row r="145" spans="23:23" x14ac:dyDescent="0.25">
      <c r="W145" s="233">
        <f>Admin!B145</f>
        <v>41513</v>
      </c>
    </row>
    <row r="146" spans="23:23" x14ac:dyDescent="0.25">
      <c r="W146" s="233">
        <f>Admin!B146</f>
        <v>41514</v>
      </c>
    </row>
    <row r="147" spans="23:23" x14ac:dyDescent="0.25">
      <c r="W147" s="233">
        <f>Admin!B147</f>
        <v>41515</v>
      </c>
    </row>
    <row r="148" spans="23:23" x14ac:dyDescent="0.25">
      <c r="W148" s="233">
        <f>Admin!B148</f>
        <v>41516</v>
      </c>
    </row>
    <row r="149" spans="23:23" x14ac:dyDescent="0.25">
      <c r="W149" s="233">
        <f>Admin!B149</f>
        <v>41517</v>
      </c>
    </row>
    <row r="150" spans="23:23" x14ac:dyDescent="0.25">
      <c r="W150" s="233">
        <f>Admin!B150</f>
        <v>41518</v>
      </c>
    </row>
    <row r="151" spans="23:23" x14ac:dyDescent="0.25">
      <c r="W151" s="233">
        <f>Admin!B151</f>
        <v>41519</v>
      </c>
    </row>
    <row r="152" spans="23:23" x14ac:dyDescent="0.25">
      <c r="W152" s="233">
        <f>Admin!B152</f>
        <v>41520</v>
      </c>
    </row>
    <row r="153" spans="23:23" x14ac:dyDescent="0.25">
      <c r="W153" s="233">
        <f>Admin!B153</f>
        <v>41521</v>
      </c>
    </row>
    <row r="154" spans="23:23" x14ac:dyDescent="0.25">
      <c r="W154" s="233">
        <f>Admin!B154</f>
        <v>41522</v>
      </c>
    </row>
    <row r="155" spans="23:23" x14ac:dyDescent="0.25">
      <c r="W155" s="233">
        <f>Admin!B155</f>
        <v>41523</v>
      </c>
    </row>
    <row r="156" spans="23:23" x14ac:dyDescent="0.25">
      <c r="W156" s="233">
        <f>Admin!B156</f>
        <v>41524</v>
      </c>
    </row>
    <row r="157" spans="23:23" x14ac:dyDescent="0.25">
      <c r="W157" s="233">
        <f>Admin!B157</f>
        <v>41525</v>
      </c>
    </row>
    <row r="158" spans="23:23" x14ac:dyDescent="0.25">
      <c r="W158" s="233">
        <f>Admin!B158</f>
        <v>41526</v>
      </c>
    </row>
    <row r="159" spans="23:23" x14ac:dyDescent="0.25">
      <c r="W159" s="233">
        <f>Admin!B159</f>
        <v>41527</v>
      </c>
    </row>
    <row r="160" spans="23:23" x14ac:dyDescent="0.25">
      <c r="W160" s="233">
        <f>Admin!B160</f>
        <v>41528</v>
      </c>
    </row>
    <row r="161" spans="23:23" x14ac:dyDescent="0.25">
      <c r="W161" s="233">
        <f>Admin!B161</f>
        <v>41529</v>
      </c>
    </row>
    <row r="162" spans="23:23" x14ac:dyDescent="0.25">
      <c r="W162" s="233">
        <f>Admin!B162</f>
        <v>41530</v>
      </c>
    </row>
    <row r="163" spans="23:23" x14ac:dyDescent="0.25">
      <c r="W163" s="233">
        <f>Admin!B163</f>
        <v>41531</v>
      </c>
    </row>
    <row r="164" spans="23:23" x14ac:dyDescent="0.25">
      <c r="W164" s="233">
        <f>Admin!B164</f>
        <v>41532</v>
      </c>
    </row>
    <row r="165" spans="23:23" x14ac:dyDescent="0.25">
      <c r="W165" s="233">
        <f>Admin!B165</f>
        <v>41533</v>
      </c>
    </row>
    <row r="166" spans="23:23" x14ac:dyDescent="0.25">
      <c r="W166" s="233">
        <f>Admin!B166</f>
        <v>41534</v>
      </c>
    </row>
    <row r="167" spans="23:23" x14ac:dyDescent="0.25">
      <c r="W167" s="233">
        <f>Admin!B167</f>
        <v>41535</v>
      </c>
    </row>
    <row r="168" spans="23:23" x14ac:dyDescent="0.25">
      <c r="W168" s="233">
        <f>Admin!B168</f>
        <v>41536</v>
      </c>
    </row>
    <row r="169" spans="23:23" x14ac:dyDescent="0.25">
      <c r="W169" s="233">
        <f>Admin!B169</f>
        <v>41537</v>
      </c>
    </row>
    <row r="170" spans="23:23" x14ac:dyDescent="0.25">
      <c r="W170" s="233">
        <f>Admin!B170</f>
        <v>41538</v>
      </c>
    </row>
    <row r="171" spans="23:23" x14ac:dyDescent="0.25">
      <c r="W171" s="233">
        <f>Admin!B171</f>
        <v>41539</v>
      </c>
    </row>
    <row r="172" spans="23:23" x14ac:dyDescent="0.25">
      <c r="W172" s="233">
        <f>Admin!B172</f>
        <v>41540</v>
      </c>
    </row>
    <row r="173" spans="23:23" x14ac:dyDescent="0.25">
      <c r="W173" s="233">
        <f>Admin!B173</f>
        <v>41541</v>
      </c>
    </row>
    <row r="174" spans="23:23" x14ac:dyDescent="0.25">
      <c r="W174" s="233">
        <f>Admin!B174</f>
        <v>41542</v>
      </c>
    </row>
    <row r="175" spans="23:23" x14ac:dyDescent="0.25">
      <c r="W175" s="233">
        <f>Admin!B175</f>
        <v>41543</v>
      </c>
    </row>
    <row r="176" spans="23:23" x14ac:dyDescent="0.25">
      <c r="W176" s="233">
        <f>Admin!B176</f>
        <v>41544</v>
      </c>
    </row>
    <row r="177" spans="23:23" x14ac:dyDescent="0.25">
      <c r="W177" s="233">
        <f>Admin!B177</f>
        <v>41545</v>
      </c>
    </row>
    <row r="178" spans="23:23" x14ac:dyDescent="0.25">
      <c r="W178" s="233">
        <f>Admin!B178</f>
        <v>41546</v>
      </c>
    </row>
    <row r="179" spans="23:23" x14ac:dyDescent="0.25">
      <c r="W179" s="233">
        <f>Admin!B179</f>
        <v>41547</v>
      </c>
    </row>
    <row r="180" spans="23:23" x14ac:dyDescent="0.25">
      <c r="W180" s="233">
        <f>Admin!B180</f>
        <v>41548</v>
      </c>
    </row>
    <row r="181" spans="23:23" x14ac:dyDescent="0.25">
      <c r="W181" s="233">
        <f>Admin!B181</f>
        <v>41549</v>
      </c>
    </row>
    <row r="182" spans="23:23" x14ac:dyDescent="0.25">
      <c r="W182" s="233">
        <f>Admin!B182</f>
        <v>41550</v>
      </c>
    </row>
    <row r="183" spans="23:23" x14ac:dyDescent="0.25">
      <c r="W183" s="233">
        <f>Admin!B183</f>
        <v>41551</v>
      </c>
    </row>
    <row r="184" spans="23:23" x14ac:dyDescent="0.25">
      <c r="W184" s="233">
        <f>Admin!B184</f>
        <v>41552</v>
      </c>
    </row>
    <row r="185" spans="23:23" x14ac:dyDescent="0.25">
      <c r="W185" s="233">
        <f>Admin!B185</f>
        <v>41553</v>
      </c>
    </row>
    <row r="186" spans="23:23" x14ac:dyDescent="0.25">
      <c r="W186" s="233">
        <f>Admin!B186</f>
        <v>41554</v>
      </c>
    </row>
    <row r="187" spans="23:23" x14ac:dyDescent="0.25">
      <c r="W187" s="233">
        <f>Admin!B187</f>
        <v>41555</v>
      </c>
    </row>
    <row r="188" spans="23:23" x14ac:dyDescent="0.25">
      <c r="W188" s="233">
        <f>Admin!B188</f>
        <v>41556</v>
      </c>
    </row>
    <row r="189" spans="23:23" x14ac:dyDescent="0.25">
      <c r="W189" s="233">
        <f>Admin!B189</f>
        <v>41557</v>
      </c>
    </row>
    <row r="190" spans="23:23" x14ac:dyDescent="0.25">
      <c r="W190" s="233">
        <f>Admin!B190</f>
        <v>41558</v>
      </c>
    </row>
    <row r="191" spans="23:23" x14ac:dyDescent="0.25">
      <c r="W191" s="233">
        <f>Admin!B191</f>
        <v>41559</v>
      </c>
    </row>
    <row r="192" spans="23:23" x14ac:dyDescent="0.25">
      <c r="W192" s="233">
        <f>Admin!B192</f>
        <v>41560</v>
      </c>
    </row>
    <row r="193" spans="23:23" x14ac:dyDescent="0.25">
      <c r="W193" s="233">
        <f>Admin!B193</f>
        <v>41561</v>
      </c>
    </row>
    <row r="194" spans="23:23" x14ac:dyDescent="0.25">
      <c r="W194" s="233">
        <f>Admin!B194</f>
        <v>41562</v>
      </c>
    </row>
    <row r="195" spans="23:23" x14ac:dyDescent="0.25">
      <c r="W195" s="233">
        <f>Admin!B195</f>
        <v>41563</v>
      </c>
    </row>
    <row r="196" spans="23:23" x14ac:dyDescent="0.25">
      <c r="W196" s="233">
        <f>Admin!B196</f>
        <v>41564</v>
      </c>
    </row>
    <row r="197" spans="23:23" x14ac:dyDescent="0.25">
      <c r="W197" s="233">
        <f>Admin!B197</f>
        <v>41565</v>
      </c>
    </row>
    <row r="198" spans="23:23" x14ac:dyDescent="0.25">
      <c r="W198" s="233">
        <f>Admin!B198</f>
        <v>41566</v>
      </c>
    </row>
    <row r="199" spans="23:23" x14ac:dyDescent="0.25">
      <c r="W199" s="233">
        <f>Admin!B199</f>
        <v>41567</v>
      </c>
    </row>
    <row r="200" spans="23:23" x14ac:dyDescent="0.25">
      <c r="W200" s="233">
        <f>Admin!B200</f>
        <v>41568</v>
      </c>
    </row>
    <row r="201" spans="23:23" x14ac:dyDescent="0.25">
      <c r="W201" s="233">
        <f>Admin!B201</f>
        <v>41569</v>
      </c>
    </row>
    <row r="202" spans="23:23" x14ac:dyDescent="0.25">
      <c r="W202" s="233">
        <f>Admin!B202</f>
        <v>41570</v>
      </c>
    </row>
    <row r="203" spans="23:23" x14ac:dyDescent="0.25">
      <c r="W203" s="233">
        <f>Admin!B203</f>
        <v>41571</v>
      </c>
    </row>
    <row r="204" spans="23:23" x14ac:dyDescent="0.25">
      <c r="W204" s="233">
        <f>Admin!B204</f>
        <v>41572</v>
      </c>
    </row>
    <row r="205" spans="23:23" x14ac:dyDescent="0.25">
      <c r="W205" s="233">
        <f>Admin!B205</f>
        <v>41573</v>
      </c>
    </row>
    <row r="206" spans="23:23" x14ac:dyDescent="0.25">
      <c r="W206" s="233">
        <f>Admin!B206</f>
        <v>41574</v>
      </c>
    </row>
    <row r="207" spans="23:23" x14ac:dyDescent="0.25">
      <c r="W207" s="233">
        <f>Admin!B207</f>
        <v>41575</v>
      </c>
    </row>
    <row r="208" spans="23:23" x14ac:dyDescent="0.25">
      <c r="W208" s="233">
        <f>Admin!B208</f>
        <v>41576</v>
      </c>
    </row>
    <row r="209" spans="23:23" x14ac:dyDescent="0.25">
      <c r="W209" s="233">
        <f>Admin!B209</f>
        <v>41577</v>
      </c>
    </row>
    <row r="210" spans="23:23" x14ac:dyDescent="0.25">
      <c r="W210" s="233">
        <f>Admin!B210</f>
        <v>41578</v>
      </c>
    </row>
    <row r="211" spans="23:23" x14ac:dyDescent="0.25">
      <c r="W211" s="233">
        <f>Admin!B211</f>
        <v>41579</v>
      </c>
    </row>
    <row r="212" spans="23:23" x14ac:dyDescent="0.25">
      <c r="W212" s="233">
        <f>Admin!B212</f>
        <v>41580</v>
      </c>
    </row>
    <row r="213" spans="23:23" x14ac:dyDescent="0.25">
      <c r="W213" s="233">
        <f>Admin!B213</f>
        <v>41581</v>
      </c>
    </row>
    <row r="214" spans="23:23" x14ac:dyDescent="0.25">
      <c r="W214" s="233">
        <f>Admin!B214</f>
        <v>41582</v>
      </c>
    </row>
    <row r="215" spans="23:23" x14ac:dyDescent="0.25">
      <c r="W215" s="233">
        <f>Admin!B215</f>
        <v>41583</v>
      </c>
    </row>
    <row r="216" spans="23:23" x14ac:dyDescent="0.25">
      <c r="W216" s="233">
        <f>Admin!B216</f>
        <v>41584</v>
      </c>
    </row>
    <row r="217" spans="23:23" x14ac:dyDescent="0.25">
      <c r="W217" s="233">
        <f>Admin!B217</f>
        <v>41585</v>
      </c>
    </row>
    <row r="218" spans="23:23" x14ac:dyDescent="0.25">
      <c r="W218" s="233">
        <f>Admin!B218</f>
        <v>41586</v>
      </c>
    </row>
    <row r="219" spans="23:23" x14ac:dyDescent="0.25">
      <c r="W219" s="233">
        <f>Admin!B219</f>
        <v>41587</v>
      </c>
    </row>
    <row r="220" spans="23:23" x14ac:dyDescent="0.25">
      <c r="W220" s="233">
        <f>Admin!B220</f>
        <v>41588</v>
      </c>
    </row>
    <row r="221" spans="23:23" x14ac:dyDescent="0.25">
      <c r="W221" s="233">
        <f>Admin!B221</f>
        <v>41589</v>
      </c>
    </row>
    <row r="222" spans="23:23" x14ac:dyDescent="0.25">
      <c r="W222" s="233">
        <f>Admin!B222</f>
        <v>41590</v>
      </c>
    </row>
    <row r="223" spans="23:23" x14ac:dyDescent="0.25">
      <c r="W223" s="233">
        <f>Admin!B223</f>
        <v>41591</v>
      </c>
    </row>
    <row r="224" spans="23:23" x14ac:dyDescent="0.25">
      <c r="W224" s="233">
        <f>Admin!B224</f>
        <v>41592</v>
      </c>
    </row>
    <row r="225" spans="23:23" x14ac:dyDescent="0.25">
      <c r="W225" s="233">
        <f>Admin!B225</f>
        <v>41593</v>
      </c>
    </row>
    <row r="226" spans="23:23" x14ac:dyDescent="0.25">
      <c r="W226" s="233">
        <f>Admin!B226</f>
        <v>41594</v>
      </c>
    </row>
    <row r="227" spans="23:23" x14ac:dyDescent="0.25">
      <c r="W227" s="233">
        <f>Admin!B227</f>
        <v>41595</v>
      </c>
    </row>
    <row r="228" spans="23:23" x14ac:dyDescent="0.25">
      <c r="W228" s="233">
        <f>Admin!B228</f>
        <v>41596</v>
      </c>
    </row>
    <row r="229" spans="23:23" x14ac:dyDescent="0.25">
      <c r="W229" s="233">
        <f>Admin!B229</f>
        <v>41597</v>
      </c>
    </row>
    <row r="230" spans="23:23" x14ac:dyDescent="0.25">
      <c r="W230" s="233">
        <f>Admin!B230</f>
        <v>41598</v>
      </c>
    </row>
    <row r="231" spans="23:23" x14ac:dyDescent="0.25">
      <c r="W231" s="233">
        <f>Admin!B231</f>
        <v>41599</v>
      </c>
    </row>
    <row r="232" spans="23:23" x14ac:dyDescent="0.25">
      <c r="W232" s="233">
        <f>Admin!B232</f>
        <v>41600</v>
      </c>
    </row>
    <row r="233" spans="23:23" x14ac:dyDescent="0.25">
      <c r="W233" s="233">
        <f>Admin!B233</f>
        <v>41601</v>
      </c>
    </row>
    <row r="234" spans="23:23" x14ac:dyDescent="0.25">
      <c r="W234" s="233">
        <f>Admin!B234</f>
        <v>41602</v>
      </c>
    </row>
    <row r="235" spans="23:23" x14ac:dyDescent="0.25">
      <c r="W235" s="233">
        <f>Admin!B235</f>
        <v>41603</v>
      </c>
    </row>
    <row r="236" spans="23:23" x14ac:dyDescent="0.25">
      <c r="W236" s="233">
        <f>Admin!B236</f>
        <v>41604</v>
      </c>
    </row>
    <row r="237" spans="23:23" x14ac:dyDescent="0.25">
      <c r="W237" s="233">
        <f>Admin!B237</f>
        <v>41605</v>
      </c>
    </row>
    <row r="238" spans="23:23" x14ac:dyDescent="0.25">
      <c r="W238" s="233">
        <f>Admin!B238</f>
        <v>41606</v>
      </c>
    </row>
    <row r="239" spans="23:23" x14ac:dyDescent="0.25">
      <c r="W239" s="233">
        <f>Admin!B239</f>
        <v>41607</v>
      </c>
    </row>
    <row r="240" spans="23:23" x14ac:dyDescent="0.25">
      <c r="W240" s="233">
        <f>Admin!B240</f>
        <v>41608</v>
      </c>
    </row>
    <row r="241" spans="23:23" x14ac:dyDescent="0.25">
      <c r="W241" s="233">
        <f>Admin!B241</f>
        <v>41609</v>
      </c>
    </row>
    <row r="242" spans="23:23" x14ac:dyDescent="0.25">
      <c r="W242" s="233">
        <f>Admin!B242</f>
        <v>41610</v>
      </c>
    </row>
    <row r="243" spans="23:23" x14ac:dyDescent="0.25">
      <c r="W243" s="233">
        <f>Admin!B243</f>
        <v>41611</v>
      </c>
    </row>
    <row r="244" spans="23:23" x14ac:dyDescent="0.25">
      <c r="W244" s="233">
        <f>Admin!B244</f>
        <v>41612</v>
      </c>
    </row>
    <row r="245" spans="23:23" x14ac:dyDescent="0.25">
      <c r="W245" s="233">
        <f>Admin!B245</f>
        <v>41613</v>
      </c>
    </row>
    <row r="246" spans="23:23" x14ac:dyDescent="0.25">
      <c r="W246" s="233">
        <f>Admin!B246</f>
        <v>41614</v>
      </c>
    </row>
    <row r="247" spans="23:23" x14ac:dyDescent="0.25">
      <c r="W247" s="233">
        <f>Admin!B247</f>
        <v>41615</v>
      </c>
    </row>
    <row r="248" spans="23:23" x14ac:dyDescent="0.25">
      <c r="W248" s="233">
        <f>Admin!B248</f>
        <v>41616</v>
      </c>
    </row>
    <row r="249" spans="23:23" x14ac:dyDescent="0.25">
      <c r="W249" s="233">
        <f>Admin!B249</f>
        <v>41617</v>
      </c>
    </row>
    <row r="250" spans="23:23" x14ac:dyDescent="0.25">
      <c r="W250" s="233">
        <f>Admin!B250</f>
        <v>41618</v>
      </c>
    </row>
    <row r="251" spans="23:23" x14ac:dyDescent="0.25">
      <c r="W251" s="233">
        <f>Admin!B251</f>
        <v>41619</v>
      </c>
    </row>
    <row r="252" spans="23:23" x14ac:dyDescent="0.25">
      <c r="W252" s="233">
        <f>Admin!B252</f>
        <v>41620</v>
      </c>
    </row>
    <row r="253" spans="23:23" x14ac:dyDescent="0.25">
      <c r="W253" s="233">
        <f>Admin!B253</f>
        <v>41621</v>
      </c>
    </row>
    <row r="254" spans="23:23" x14ac:dyDescent="0.25">
      <c r="W254" s="233">
        <f>Admin!B254</f>
        <v>41622</v>
      </c>
    </row>
    <row r="255" spans="23:23" x14ac:dyDescent="0.25">
      <c r="W255" s="233">
        <f>Admin!B255</f>
        <v>41623</v>
      </c>
    </row>
    <row r="256" spans="23:23" x14ac:dyDescent="0.25">
      <c r="W256" s="233">
        <f>Admin!B256</f>
        <v>41624</v>
      </c>
    </row>
    <row r="257" spans="23:23" x14ac:dyDescent="0.25">
      <c r="W257" s="233">
        <f>Admin!B257</f>
        <v>41625</v>
      </c>
    </row>
    <row r="258" spans="23:23" x14ac:dyDescent="0.25">
      <c r="W258" s="233">
        <f>Admin!B258</f>
        <v>41626</v>
      </c>
    </row>
    <row r="259" spans="23:23" x14ac:dyDescent="0.25">
      <c r="W259" s="233">
        <f>Admin!B259</f>
        <v>41627</v>
      </c>
    </row>
    <row r="260" spans="23:23" x14ac:dyDescent="0.25">
      <c r="W260" s="233">
        <f>Admin!B260</f>
        <v>41628</v>
      </c>
    </row>
    <row r="261" spans="23:23" x14ac:dyDescent="0.25">
      <c r="W261" s="233">
        <f>Admin!B261</f>
        <v>41629</v>
      </c>
    </row>
    <row r="262" spans="23:23" x14ac:dyDescent="0.25">
      <c r="W262" s="233">
        <f>Admin!B262</f>
        <v>41630</v>
      </c>
    </row>
    <row r="263" spans="23:23" x14ac:dyDescent="0.25">
      <c r="W263" s="233">
        <f>Admin!B263</f>
        <v>41631</v>
      </c>
    </row>
    <row r="264" spans="23:23" x14ac:dyDescent="0.25">
      <c r="W264" s="233">
        <f>Admin!B264</f>
        <v>41632</v>
      </c>
    </row>
    <row r="265" spans="23:23" x14ac:dyDescent="0.25">
      <c r="W265" s="233">
        <f>Admin!B265</f>
        <v>41633</v>
      </c>
    </row>
    <row r="266" spans="23:23" x14ac:dyDescent="0.25">
      <c r="W266" s="233">
        <f>Admin!B266</f>
        <v>41634</v>
      </c>
    </row>
    <row r="267" spans="23:23" x14ac:dyDescent="0.25">
      <c r="W267" s="233">
        <f>Admin!B267</f>
        <v>41635</v>
      </c>
    </row>
    <row r="268" spans="23:23" x14ac:dyDescent="0.25">
      <c r="W268" s="233">
        <f>Admin!B268</f>
        <v>41636</v>
      </c>
    </row>
    <row r="269" spans="23:23" x14ac:dyDescent="0.25">
      <c r="W269" s="233">
        <f>Admin!B269</f>
        <v>41637</v>
      </c>
    </row>
    <row r="270" spans="23:23" x14ac:dyDescent="0.25">
      <c r="W270" s="233">
        <f>Admin!B270</f>
        <v>41638</v>
      </c>
    </row>
    <row r="271" spans="23:23" x14ac:dyDescent="0.25">
      <c r="W271" s="233">
        <f>Admin!B271</f>
        <v>41639</v>
      </c>
    </row>
    <row r="272" spans="23:23" x14ac:dyDescent="0.25">
      <c r="W272" s="233">
        <f>Admin!B272</f>
        <v>41640</v>
      </c>
    </row>
    <row r="273" spans="23:23" x14ac:dyDescent="0.25">
      <c r="W273" s="233">
        <f>Admin!B273</f>
        <v>41641</v>
      </c>
    </row>
    <row r="274" spans="23:23" x14ac:dyDescent="0.25">
      <c r="W274" s="233">
        <f>Admin!B274</f>
        <v>41642</v>
      </c>
    </row>
    <row r="275" spans="23:23" x14ac:dyDescent="0.25">
      <c r="W275" s="233">
        <f>Admin!B275</f>
        <v>41643</v>
      </c>
    </row>
    <row r="276" spans="23:23" x14ac:dyDescent="0.25">
      <c r="W276" s="233">
        <f>Admin!B276</f>
        <v>41644</v>
      </c>
    </row>
    <row r="277" spans="23:23" x14ac:dyDescent="0.25">
      <c r="W277" s="233">
        <f>Admin!B277</f>
        <v>41645</v>
      </c>
    </row>
    <row r="278" spans="23:23" x14ac:dyDescent="0.25">
      <c r="W278" s="233">
        <f>Admin!B278</f>
        <v>41646</v>
      </c>
    </row>
    <row r="279" spans="23:23" x14ac:dyDescent="0.25">
      <c r="W279" s="233">
        <f>Admin!B279</f>
        <v>41647</v>
      </c>
    </row>
    <row r="280" spans="23:23" x14ac:dyDescent="0.25">
      <c r="W280" s="233">
        <f>Admin!B280</f>
        <v>41648</v>
      </c>
    </row>
    <row r="281" spans="23:23" x14ac:dyDescent="0.25">
      <c r="W281" s="233">
        <f>Admin!B281</f>
        <v>41649</v>
      </c>
    </row>
    <row r="282" spans="23:23" x14ac:dyDescent="0.25">
      <c r="W282" s="233">
        <f>Admin!B282</f>
        <v>41650</v>
      </c>
    </row>
    <row r="283" spans="23:23" x14ac:dyDescent="0.25">
      <c r="W283" s="233">
        <f>Admin!B283</f>
        <v>41651</v>
      </c>
    </row>
    <row r="284" spans="23:23" x14ac:dyDescent="0.25">
      <c r="W284" s="233">
        <f>Admin!B284</f>
        <v>41652</v>
      </c>
    </row>
    <row r="285" spans="23:23" x14ac:dyDescent="0.25">
      <c r="W285" s="233">
        <f>Admin!B285</f>
        <v>41653</v>
      </c>
    </row>
    <row r="286" spans="23:23" x14ac:dyDescent="0.25">
      <c r="W286" s="233">
        <f>Admin!B286</f>
        <v>41654</v>
      </c>
    </row>
    <row r="287" spans="23:23" x14ac:dyDescent="0.25">
      <c r="W287" s="233">
        <f>Admin!B287</f>
        <v>41655</v>
      </c>
    </row>
    <row r="288" spans="23:23" x14ac:dyDescent="0.25">
      <c r="W288" s="233">
        <f>Admin!B288</f>
        <v>41656</v>
      </c>
    </row>
    <row r="289" spans="23:23" x14ac:dyDescent="0.25">
      <c r="W289" s="233">
        <f>Admin!B289</f>
        <v>41657</v>
      </c>
    </row>
    <row r="290" spans="23:23" x14ac:dyDescent="0.25">
      <c r="W290" s="233">
        <f>Admin!B290</f>
        <v>41658</v>
      </c>
    </row>
    <row r="291" spans="23:23" x14ac:dyDescent="0.25">
      <c r="W291" s="233">
        <f>Admin!B291</f>
        <v>41659</v>
      </c>
    </row>
    <row r="292" spans="23:23" x14ac:dyDescent="0.25">
      <c r="W292" s="233">
        <f>Admin!B292</f>
        <v>41660</v>
      </c>
    </row>
    <row r="293" spans="23:23" x14ac:dyDescent="0.25">
      <c r="W293" s="233">
        <f>Admin!B293</f>
        <v>41661</v>
      </c>
    </row>
    <row r="294" spans="23:23" x14ac:dyDescent="0.25">
      <c r="W294" s="233">
        <f>Admin!B294</f>
        <v>41662</v>
      </c>
    </row>
    <row r="295" spans="23:23" x14ac:dyDescent="0.25">
      <c r="W295" s="233">
        <f>Admin!B295</f>
        <v>41663</v>
      </c>
    </row>
    <row r="296" spans="23:23" x14ac:dyDescent="0.25">
      <c r="W296" s="233">
        <f>Admin!B296</f>
        <v>41664</v>
      </c>
    </row>
    <row r="297" spans="23:23" x14ac:dyDescent="0.25">
      <c r="W297" s="233">
        <f>Admin!B297</f>
        <v>41665</v>
      </c>
    </row>
    <row r="298" spans="23:23" x14ac:dyDescent="0.25">
      <c r="W298" s="233">
        <f>Admin!B298</f>
        <v>41666</v>
      </c>
    </row>
    <row r="299" spans="23:23" x14ac:dyDescent="0.25">
      <c r="W299" s="233">
        <f>Admin!B299</f>
        <v>41667</v>
      </c>
    </row>
    <row r="300" spans="23:23" x14ac:dyDescent="0.25">
      <c r="W300" s="233">
        <f>Admin!B300</f>
        <v>41668</v>
      </c>
    </row>
    <row r="301" spans="23:23" x14ac:dyDescent="0.25">
      <c r="W301" s="233">
        <f>Admin!B301</f>
        <v>41669</v>
      </c>
    </row>
    <row r="302" spans="23:23" x14ac:dyDescent="0.25">
      <c r="W302" s="233">
        <f>Admin!B302</f>
        <v>41670</v>
      </c>
    </row>
    <row r="303" spans="23:23" x14ac:dyDescent="0.25">
      <c r="W303" s="233">
        <f>Admin!B303</f>
        <v>41671</v>
      </c>
    </row>
    <row r="304" spans="23:23" x14ac:dyDescent="0.25">
      <c r="W304" s="233">
        <f>Admin!B304</f>
        <v>41672</v>
      </c>
    </row>
    <row r="305" spans="23:23" x14ac:dyDescent="0.25">
      <c r="W305" s="233">
        <f>Admin!B305</f>
        <v>41673</v>
      </c>
    </row>
    <row r="306" spans="23:23" x14ac:dyDescent="0.25">
      <c r="W306" s="233">
        <f>Admin!B306</f>
        <v>41674</v>
      </c>
    </row>
    <row r="307" spans="23:23" x14ac:dyDescent="0.25">
      <c r="W307" s="233">
        <f>Admin!B307</f>
        <v>41675</v>
      </c>
    </row>
    <row r="308" spans="23:23" x14ac:dyDescent="0.25">
      <c r="W308" s="233">
        <f>Admin!B308</f>
        <v>41676</v>
      </c>
    </row>
    <row r="309" spans="23:23" x14ac:dyDescent="0.25">
      <c r="W309" s="233">
        <f>Admin!B309</f>
        <v>41677</v>
      </c>
    </row>
    <row r="310" spans="23:23" x14ac:dyDescent="0.25">
      <c r="W310" s="233">
        <f>Admin!B310</f>
        <v>41678</v>
      </c>
    </row>
    <row r="311" spans="23:23" x14ac:dyDescent="0.25">
      <c r="W311" s="233">
        <f>Admin!B311</f>
        <v>41679</v>
      </c>
    </row>
    <row r="312" spans="23:23" x14ac:dyDescent="0.25">
      <c r="W312" s="233">
        <f>Admin!B312</f>
        <v>41680</v>
      </c>
    </row>
    <row r="313" spans="23:23" x14ac:dyDescent="0.25">
      <c r="W313" s="233">
        <f>Admin!B313</f>
        <v>41681</v>
      </c>
    </row>
    <row r="314" spans="23:23" x14ac:dyDescent="0.25">
      <c r="W314" s="233">
        <f>Admin!B314</f>
        <v>41682</v>
      </c>
    </row>
    <row r="315" spans="23:23" x14ac:dyDescent="0.25">
      <c r="W315" s="233">
        <f>Admin!B315</f>
        <v>41683</v>
      </c>
    </row>
    <row r="316" spans="23:23" x14ac:dyDescent="0.25">
      <c r="W316" s="233">
        <f>Admin!B316</f>
        <v>41684</v>
      </c>
    </row>
    <row r="317" spans="23:23" x14ac:dyDescent="0.25">
      <c r="W317" s="233">
        <f>Admin!B317</f>
        <v>41685</v>
      </c>
    </row>
    <row r="318" spans="23:23" x14ac:dyDescent="0.25">
      <c r="W318" s="233">
        <f>Admin!B318</f>
        <v>41686</v>
      </c>
    </row>
    <row r="319" spans="23:23" x14ac:dyDescent="0.25">
      <c r="W319" s="233">
        <f>Admin!B319</f>
        <v>41687</v>
      </c>
    </row>
    <row r="320" spans="23:23" x14ac:dyDescent="0.25">
      <c r="W320" s="233">
        <f>Admin!B320</f>
        <v>41688</v>
      </c>
    </row>
    <row r="321" spans="23:23" x14ac:dyDescent="0.25">
      <c r="W321" s="233">
        <f>Admin!B321</f>
        <v>41689</v>
      </c>
    </row>
    <row r="322" spans="23:23" x14ac:dyDescent="0.25">
      <c r="W322" s="233">
        <f>Admin!B322</f>
        <v>41690</v>
      </c>
    </row>
    <row r="323" spans="23:23" x14ac:dyDescent="0.25">
      <c r="W323" s="233">
        <f>Admin!B323</f>
        <v>41691</v>
      </c>
    </row>
    <row r="324" spans="23:23" x14ac:dyDescent="0.25">
      <c r="W324" s="233">
        <f>Admin!B324</f>
        <v>41692</v>
      </c>
    </row>
    <row r="325" spans="23:23" x14ac:dyDescent="0.25">
      <c r="W325" s="233">
        <f>Admin!B325</f>
        <v>41693</v>
      </c>
    </row>
    <row r="326" spans="23:23" x14ac:dyDescent="0.25">
      <c r="W326" s="233">
        <f>Admin!B326</f>
        <v>41694</v>
      </c>
    </row>
    <row r="327" spans="23:23" x14ac:dyDescent="0.25">
      <c r="W327" s="233">
        <f>Admin!B327</f>
        <v>41695</v>
      </c>
    </row>
    <row r="328" spans="23:23" x14ac:dyDescent="0.25">
      <c r="W328" s="233">
        <f>Admin!B328</f>
        <v>41696</v>
      </c>
    </row>
    <row r="329" spans="23:23" x14ac:dyDescent="0.25">
      <c r="W329" s="233">
        <f>Admin!B329</f>
        <v>41697</v>
      </c>
    </row>
    <row r="330" spans="23:23" x14ac:dyDescent="0.25">
      <c r="W330" s="233">
        <f>Admin!B330</f>
        <v>41698</v>
      </c>
    </row>
    <row r="331" spans="23:23" x14ac:dyDescent="0.25">
      <c r="W331" s="233">
        <f>Admin!B331</f>
        <v>41699</v>
      </c>
    </row>
    <row r="332" spans="23:23" x14ac:dyDescent="0.25">
      <c r="W332" s="233">
        <f>Admin!B332</f>
        <v>41700</v>
      </c>
    </row>
    <row r="333" spans="23:23" x14ac:dyDescent="0.25">
      <c r="W333" s="233">
        <f>Admin!B333</f>
        <v>41701</v>
      </c>
    </row>
    <row r="334" spans="23:23" x14ac:dyDescent="0.25">
      <c r="W334" s="233">
        <f>Admin!B334</f>
        <v>41702</v>
      </c>
    </row>
    <row r="335" spans="23:23" x14ac:dyDescent="0.25">
      <c r="W335" s="233">
        <f>Admin!B335</f>
        <v>41703</v>
      </c>
    </row>
    <row r="336" spans="23:23" x14ac:dyDescent="0.25">
      <c r="W336" s="233">
        <f>Admin!B336</f>
        <v>41704</v>
      </c>
    </row>
    <row r="337" spans="23:23" x14ac:dyDescent="0.25">
      <c r="W337" s="233">
        <f>Admin!B337</f>
        <v>41705</v>
      </c>
    </row>
    <row r="338" spans="23:23" x14ac:dyDescent="0.25">
      <c r="W338" s="233">
        <f>Admin!B338</f>
        <v>41706</v>
      </c>
    </row>
    <row r="339" spans="23:23" x14ac:dyDescent="0.25">
      <c r="W339" s="233">
        <f>Admin!B339</f>
        <v>41707</v>
      </c>
    </row>
    <row r="340" spans="23:23" x14ac:dyDescent="0.25">
      <c r="W340" s="233">
        <f>Admin!B340</f>
        <v>41708</v>
      </c>
    </row>
    <row r="341" spans="23:23" x14ac:dyDescent="0.25">
      <c r="W341" s="233">
        <f>Admin!B341</f>
        <v>41709</v>
      </c>
    </row>
    <row r="342" spans="23:23" x14ac:dyDescent="0.25">
      <c r="W342" s="233">
        <f>Admin!B342</f>
        <v>41710</v>
      </c>
    </row>
    <row r="343" spans="23:23" x14ac:dyDescent="0.25">
      <c r="W343" s="233">
        <f>Admin!B343</f>
        <v>41711</v>
      </c>
    </row>
    <row r="344" spans="23:23" x14ac:dyDescent="0.25">
      <c r="W344" s="233">
        <f>Admin!B344</f>
        <v>41712</v>
      </c>
    </row>
    <row r="345" spans="23:23" x14ac:dyDescent="0.25">
      <c r="W345" s="233">
        <f>Admin!B345</f>
        <v>41713</v>
      </c>
    </row>
    <row r="346" spans="23:23" x14ac:dyDescent="0.25">
      <c r="W346" s="233">
        <f>Admin!B346</f>
        <v>41714</v>
      </c>
    </row>
    <row r="347" spans="23:23" x14ac:dyDescent="0.25">
      <c r="W347" s="233">
        <f>Admin!B347</f>
        <v>41715</v>
      </c>
    </row>
    <row r="348" spans="23:23" x14ac:dyDescent="0.25">
      <c r="W348" s="233">
        <f>Admin!B348</f>
        <v>41716</v>
      </c>
    </row>
    <row r="349" spans="23:23" x14ac:dyDescent="0.25">
      <c r="W349" s="233">
        <f>Admin!B349</f>
        <v>41717</v>
      </c>
    </row>
    <row r="350" spans="23:23" x14ac:dyDescent="0.25">
      <c r="W350" s="233">
        <f>Admin!B350</f>
        <v>41718</v>
      </c>
    </row>
    <row r="351" spans="23:23" x14ac:dyDescent="0.25">
      <c r="W351" s="233">
        <f>Admin!B351</f>
        <v>41719</v>
      </c>
    </row>
    <row r="352" spans="23:23" x14ac:dyDescent="0.25">
      <c r="W352" s="233">
        <f>Admin!B352</f>
        <v>41720</v>
      </c>
    </row>
    <row r="353" spans="23:23" x14ac:dyDescent="0.25">
      <c r="W353" s="233">
        <f>Admin!B353</f>
        <v>41721</v>
      </c>
    </row>
    <row r="354" spans="23:23" x14ac:dyDescent="0.25">
      <c r="W354" s="233">
        <f>Admin!B354</f>
        <v>41722</v>
      </c>
    </row>
    <row r="355" spans="23:23" x14ac:dyDescent="0.25">
      <c r="W355" s="233">
        <f>Admin!B355</f>
        <v>41723</v>
      </c>
    </row>
    <row r="356" spans="23:23" x14ac:dyDescent="0.25">
      <c r="W356" s="233">
        <f>Admin!B356</f>
        <v>41724</v>
      </c>
    </row>
    <row r="357" spans="23:23" x14ac:dyDescent="0.25">
      <c r="W357" s="233">
        <f>Admin!B357</f>
        <v>41725</v>
      </c>
    </row>
    <row r="358" spans="23:23" x14ac:dyDescent="0.25">
      <c r="W358" s="233">
        <f>Admin!B358</f>
        <v>41726</v>
      </c>
    </row>
    <row r="359" spans="23:23" x14ac:dyDescent="0.25">
      <c r="W359" s="233">
        <f>Admin!B359</f>
        <v>41727</v>
      </c>
    </row>
    <row r="360" spans="23:23" x14ac:dyDescent="0.25">
      <c r="W360" s="233">
        <f>Admin!B360</f>
        <v>41728</v>
      </c>
    </row>
    <row r="361" spans="23:23" x14ac:dyDescent="0.25">
      <c r="W361" s="233">
        <f>Admin!B361</f>
        <v>41729</v>
      </c>
    </row>
    <row r="362" spans="23:23" x14ac:dyDescent="0.25">
      <c r="W362" s="233">
        <f>Admin!B362</f>
        <v>41730</v>
      </c>
    </row>
    <row r="363" spans="23:23" x14ac:dyDescent="0.25">
      <c r="W363" s="233">
        <f>Admin!B363</f>
        <v>41731</v>
      </c>
    </row>
    <row r="364" spans="23:23" x14ac:dyDescent="0.25">
      <c r="W364" s="233">
        <f>Admin!B364</f>
        <v>41732</v>
      </c>
    </row>
    <row r="365" spans="23:23" x14ac:dyDescent="0.25">
      <c r="W365" s="233">
        <f>Admin!B365</f>
        <v>41733</v>
      </c>
    </row>
    <row r="366" spans="23:23" x14ac:dyDescent="0.25">
      <c r="W366" s="233">
        <f>Admin!B366</f>
        <v>41734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Admin!B240</f>
        <v>41608</v>
      </c>
      <c r="L9" s="230" t="s">
        <v>76</v>
      </c>
      <c r="M9" s="232">
        <f>Admin!B246</f>
        <v>41614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IF(T$9="Y",'Nov13'!H41,0)</f>
        <v>0</v>
      </c>
      <c r="I11" s="104">
        <f>IF(T$9="Y",'Nov13'!I41,0)</f>
        <v>0</v>
      </c>
      <c r="J11" s="104">
        <f>IF(T$9="Y",'Nov13'!J41,0)</f>
        <v>0</v>
      </c>
      <c r="K11" s="104">
        <f>IF(T$9="Y",'Nov13'!K41,I11*J11)</f>
        <v>0</v>
      </c>
      <c r="L11" s="139">
        <f>IF(T$9="Y",'Nov13'!L41,0)</f>
        <v>0</v>
      </c>
      <c r="M11" s="125" t="str">
        <f>IF(E11=" "," ",IF(T$9="Y",'Nov13'!M41,IF((H11+K11+L11)&gt;0,H11+K11+L11,"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IF(Employee!H$34=E$9,Employee!D$34+SUM(M11)+'Nov13'!V41,SUM(M11)+'Nov13'!V41)</f>
        <v>0</v>
      </c>
      <c r="W11" s="59">
        <f>IF(Employee!H$34=E$9,Employee!D$35+SUM(N11)+'Nov13'!W41,SUM(N11)+'Nov13'!W41)</f>
        <v>0</v>
      </c>
      <c r="X11" s="59">
        <f>IF(O11=" ",'Nov13'!X41,O11+'Nov13'!X41)</f>
        <v>0</v>
      </c>
      <c r="Y11" s="59">
        <f>IF(P11=" ",'Nov13'!Y41,P11+'Nov13'!Y41)</f>
        <v>0</v>
      </c>
      <c r="Z11" s="59">
        <f>IF(Q11=" ",'Nov13'!Z41,Q11+'Nov13'!Z41)</f>
        <v>0</v>
      </c>
      <c r="AA11" s="59">
        <f>IF(R11=" ",'Nov13'!AA41,R11+'Nov13'!AA41)</f>
        <v>0</v>
      </c>
      <c r="AB11" s="60"/>
      <c r="AC11" s="59">
        <f>IF(T11=" ",'Nov13'!AC41,T11+'Nov13'!AC41)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IF(T$9="Y",'Nov13'!H42,0)</f>
        <v>0</v>
      </c>
      <c r="I12" s="107">
        <f>IF(T$9="Y",'Nov13'!I42,0)</f>
        <v>0</v>
      </c>
      <c r="J12" s="107">
        <f>IF(T$9="Y",'Nov13'!J42,0)</f>
        <v>0</v>
      </c>
      <c r="K12" s="107">
        <f>IF(T$9="Y",'Nov13'!K42,I12*J12)</f>
        <v>0</v>
      </c>
      <c r="L12" s="140">
        <f>IF(T$9="Y",'Nov13'!L42,0)</f>
        <v>0</v>
      </c>
      <c r="M12" s="126" t="str">
        <f>IF(E12=" "," ",IF(T$9="Y",'Nov13'!M42,IF((H12+K12+L12)&gt;0,H12+K12+L12,"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IF(Employee!H$60=E$9,Employee!D$60+SUM(M12)+'Nov13'!V42,SUM(M12)+'Nov13'!V42)</f>
        <v>0</v>
      </c>
      <c r="W12" s="59">
        <f>IF(Employee!H$60=E$9,Employee!D$61+SUM(N12)+'Nov13'!W42,SUM(N12)+'Nov13'!W42)</f>
        <v>0</v>
      </c>
      <c r="X12" s="59">
        <f>IF(O12=" ",'Nov13'!X42,O12+'Nov13'!X42)</f>
        <v>0</v>
      </c>
      <c r="Y12" s="59">
        <f>IF(P12=" ",'Nov13'!Y42,P12+'Nov13'!Y42)</f>
        <v>0</v>
      </c>
      <c r="Z12" s="59">
        <f>IF(Q12=" ",'Nov13'!Z42,Q12+'Nov13'!Z42)</f>
        <v>0</v>
      </c>
      <c r="AA12" s="59">
        <f>IF(R12=" ",'Nov13'!AA42,R12+'Nov13'!AA42)</f>
        <v>0</v>
      </c>
      <c r="AB12" s="60"/>
      <c r="AC12" s="59">
        <f>IF(T12=" ",'Nov13'!AC42,T12+'Nov13'!AC42)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IF(T$9="Y",'Nov13'!H43,0)</f>
        <v>0</v>
      </c>
      <c r="I13" s="107">
        <f>IF(T$9="Y",'Nov13'!I43,0)</f>
        <v>0</v>
      </c>
      <c r="J13" s="107">
        <f>IF(T$9="Y",'Nov13'!J43,0)</f>
        <v>0</v>
      </c>
      <c r="K13" s="107">
        <f>IF(T$9="Y",'Nov13'!K43,I13*J13)</f>
        <v>0</v>
      </c>
      <c r="L13" s="140">
        <f>IF(T$9="Y",'Nov13'!L43,0)</f>
        <v>0</v>
      </c>
      <c r="M13" s="126" t="str">
        <f>IF(E13=" "," ",IF(T$9="Y",'Nov13'!M43,IF((H13+K13+L13)&gt;0,H13+K13+L13,"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IF(Employee!H$86=E$9,Employee!D$86+SUM(M13)+'Nov13'!V43,SUM(M13)+'Nov13'!V43)</f>
        <v>0</v>
      </c>
      <c r="W13" s="59">
        <f>IF(Employee!H$86=E$9,Employee!D$87+SUM(N13)+'Nov13'!W43,SUM(N13)+'Nov13'!W43)</f>
        <v>0</v>
      </c>
      <c r="X13" s="59">
        <f>IF(O13=" ",'Nov13'!X43,O13+'Nov13'!X43)</f>
        <v>0</v>
      </c>
      <c r="Y13" s="59">
        <f>IF(P13=" ",'Nov13'!Y43,P13+'Nov13'!Y43)</f>
        <v>0</v>
      </c>
      <c r="Z13" s="59">
        <f>IF(Q13=" ",'Nov13'!Z43,Q13+'Nov13'!Z43)</f>
        <v>0</v>
      </c>
      <c r="AA13" s="59">
        <f>IF(R13=" ",'Nov13'!AA43,R13+'Nov13'!AA43)</f>
        <v>0</v>
      </c>
      <c r="AB13" s="60"/>
      <c r="AC13" s="59">
        <f>IF(T13=" ",'Nov13'!AC43,T13+'Nov13'!AC43)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IF(T$9="Y",'Nov13'!H44,0)</f>
        <v>0</v>
      </c>
      <c r="I14" s="107">
        <f>IF(T$9="Y",'Nov13'!I44,0)</f>
        <v>0</v>
      </c>
      <c r="J14" s="107">
        <f>IF(T$9="Y",'Nov13'!J44,0)</f>
        <v>0</v>
      </c>
      <c r="K14" s="107">
        <f>IF(T$9="Y",'Nov13'!K44,I14*J14)</f>
        <v>0</v>
      </c>
      <c r="L14" s="140">
        <f>IF(T$9="Y",'Nov13'!L44,0)</f>
        <v>0</v>
      </c>
      <c r="M14" s="126" t="str">
        <f>IF(E14=" "," ",IF(T$9="Y",'Nov13'!M44,IF((H14+K14+L14)&gt;0,H14+K14+L14,"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IF(Employee!H$112=E$9,Employee!D$112+SUM(M14)+'Nov13'!V44,SUM(M14)+'Nov13'!V44)</f>
        <v>0</v>
      </c>
      <c r="W14" s="59">
        <f>IF(Employee!H$112=E$9,Employee!D$113+SUM(N14)+'Nov13'!W44,SUM(N14)+'Nov13'!W44)</f>
        <v>0</v>
      </c>
      <c r="X14" s="59">
        <f>IF(O14=" ",'Nov13'!X44,O14+'Nov13'!X44)</f>
        <v>0</v>
      </c>
      <c r="Y14" s="59">
        <f>IF(P14=" ",'Nov13'!Y44,P14+'Nov13'!Y44)</f>
        <v>0</v>
      </c>
      <c r="Z14" s="59">
        <f>IF(Q14=" ",'Nov13'!Z44,Q14+'Nov13'!Z44)</f>
        <v>0</v>
      </c>
      <c r="AA14" s="59">
        <f>IF(R14=" ",'Nov13'!AA44,R14+'Nov13'!AA44)</f>
        <v>0</v>
      </c>
      <c r="AB14" s="60"/>
      <c r="AC14" s="59">
        <f>IF(T14=" ",'Nov13'!AC44,T14+'Nov13'!AC44)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IF(T$9="Y",'Nov13'!H45,0)</f>
        <v>0</v>
      </c>
      <c r="I15" s="272">
        <f>IF(T$9="Y",'Nov13'!I45,0)</f>
        <v>0</v>
      </c>
      <c r="J15" s="272">
        <f>IF(T$9="Y",'Nov13'!J45,0)</f>
        <v>0</v>
      </c>
      <c r="K15" s="272">
        <f>IF(T$9="Y",'Nov13'!K45,I15*J15)</f>
        <v>0</v>
      </c>
      <c r="L15" s="273">
        <f>IF(T$9="Y",'Nov13'!L45,0)</f>
        <v>0</v>
      </c>
      <c r="M15" s="126" t="str">
        <f>IF(E15=" "," ",IF(T$9="Y",'Nov13'!M45,IF((H15+K15+L15)&gt;0,H15+K15+L15,"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IF(Employee!H$138=E$9,Employee!D$138+SUM(M15)+'Nov13'!V45,SUM(M15)+'Nov13'!V45)</f>
        <v>0</v>
      </c>
      <c r="W15" s="59">
        <f>IF(Employee!H$138=E$9,Employee!D$139+SUM(N15)+'Nov13'!W45,SUM(N15)+'Nov13'!W45)</f>
        <v>0</v>
      </c>
      <c r="X15" s="59">
        <f>IF(O15=" ",'Nov13'!X45,O15+'Nov13'!X45)</f>
        <v>0</v>
      </c>
      <c r="Y15" s="59">
        <f>IF(P15=" ",'Nov13'!Y45,P15+'Nov13'!Y45)</f>
        <v>0</v>
      </c>
      <c r="Z15" s="59">
        <f>IF(Q15=" ",'Nov13'!Z45,Q15+'Nov13'!Z45)</f>
        <v>0</v>
      </c>
      <c r="AA15" s="59">
        <f>IF(R15=" ",'Nov13'!AA45,R15+'Nov13'!AA45)</f>
        <v>0</v>
      </c>
      <c r="AB15" s="60"/>
      <c r="AC15" s="59">
        <f>IF(T15=" ",'Nov13'!AC45,T15+'Nov13'!AC45)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Admin!B247</f>
        <v>41615</v>
      </c>
      <c r="L19" s="230" t="s">
        <v>76</v>
      </c>
      <c r="M19" s="232">
        <f>Admin!B253</f>
        <v>41621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Admin!B254</f>
        <v>41622</v>
      </c>
      <c r="L29" s="230" t="s">
        <v>76</v>
      </c>
      <c r="M29" s="232">
        <f>Admin!B260</f>
        <v>41628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Admin!B261</f>
        <v>41629</v>
      </c>
      <c r="L39" s="230" t="s">
        <v>76</v>
      </c>
      <c r="M39" s="232">
        <f>Admin!B267</f>
        <v>41635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Admin!B268</f>
        <v>41636</v>
      </c>
      <c r="L49" s="230" t="s">
        <v>76</v>
      </c>
      <c r="M49" s="232">
        <f>Admin!B274</f>
        <v>41642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41614</v>
      </c>
      <c r="L59" s="230" t="s">
        <v>76</v>
      </c>
      <c r="M59" s="232">
        <f>Admin!B276</f>
        <v>41644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IF(T$59="Y",'Nov13'!H51,0)</f>
        <v>0</v>
      </c>
      <c r="I61" s="104">
        <f>IF(T$59="Y",'Nov13'!I51,0)</f>
        <v>0</v>
      </c>
      <c r="J61" s="104">
        <f>IF(T$59="Y",'Nov13'!J51,0)</f>
        <v>0</v>
      </c>
      <c r="K61" s="104">
        <f>IF(T$59="Y",'Nov13'!K51,I61*J61)</f>
        <v>0</v>
      </c>
      <c r="L61" s="139">
        <f>IF(T$59="Y",'Nov13'!L51,0)</f>
        <v>0</v>
      </c>
      <c r="M61" s="114" t="str">
        <f>IF(E61=" "," ",IF(T$59="Y",'Nov13'!M51,IF((H61+K61+L61)&gt;0,H61+K61+L61,"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IF(Employee!H$35=E$59,Employee!D$34+SUM(M61)+'Nov13'!V51,SUM(M61)+'Nov13'!V51)</f>
        <v>0</v>
      </c>
      <c r="W61" s="59">
        <f>IF(Employee!H$35=E$59,Employee!D$35+SUM(N61)+'Nov13'!W51,SUM(N61)+'Nov13'!W51)</f>
        <v>0</v>
      </c>
      <c r="X61" s="59">
        <f>IF(O61=" ",'Nov13'!X51,O61+'Nov13'!X51)</f>
        <v>0</v>
      </c>
      <c r="Y61" s="59">
        <f>IF(P61=" ",'Nov13'!Y51,P61+'Nov13'!Y51)</f>
        <v>0</v>
      </c>
      <c r="Z61" s="59">
        <f>IF(Q61=" ",'Nov13'!Z51,Q61+'Nov13'!Z51)</f>
        <v>0</v>
      </c>
      <c r="AA61" s="59">
        <f>IF(R61=" ",'Nov13'!AA51,R61+'Nov13'!AA51)</f>
        <v>0</v>
      </c>
      <c r="AB61" s="60"/>
      <c r="AC61" s="59">
        <f>IF(T61=" ",'Nov13'!AC51,T61+'Nov13'!AC51)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IF(T$59="Y",'Nov13'!H52,0)</f>
        <v>0</v>
      </c>
      <c r="I62" s="107">
        <f>IF(T$59="Y",'Nov13'!I52,0)</f>
        <v>0</v>
      </c>
      <c r="J62" s="107">
        <f>IF(T$59="Y",'Nov13'!J52,0)</f>
        <v>0</v>
      </c>
      <c r="K62" s="107">
        <f>IF(T$59="Y",'Nov13'!K52,I62*J62)</f>
        <v>0</v>
      </c>
      <c r="L62" s="140">
        <f>IF(T$59="Y",'Nov13'!L52,0)</f>
        <v>0</v>
      </c>
      <c r="M62" s="115" t="str">
        <f>IF(E62=" "," ",IF(T$59="Y",'Nov13'!M52,IF((H62+K62+L62)&gt;0,H62+K62+L62,"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IF(Employee!H$61=E$59,Employee!D$60+SUM(M62)+'Nov13'!V52,SUM(M62)+'Nov13'!V52)</f>
        <v>0</v>
      </c>
      <c r="W62" s="59">
        <f>IF(Employee!H$61=E$59,Employee!D$61+SUM(N62)+'Nov13'!W52,SUM(N62)+'Nov13'!W52)</f>
        <v>0</v>
      </c>
      <c r="X62" s="59">
        <f>IF(O62=" ",'Nov13'!X52,O62+'Nov13'!X52)</f>
        <v>0</v>
      </c>
      <c r="Y62" s="59">
        <f>IF(P62=" ",'Nov13'!Y52,P62+'Nov13'!Y52)</f>
        <v>0</v>
      </c>
      <c r="Z62" s="59">
        <f>IF(Q62=" ",'Nov13'!Z52,Q62+'Nov13'!Z52)</f>
        <v>0</v>
      </c>
      <c r="AA62" s="59">
        <f>IF(R62=" ",'Nov13'!AA52,R62+'Nov13'!AA52)</f>
        <v>0</v>
      </c>
      <c r="AB62" s="60"/>
      <c r="AC62" s="59">
        <f>IF(T62=" ",'Nov13'!AC52,T62+'Nov13'!AC52)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IF(T$59="Y",'Nov13'!H53,0)</f>
        <v>0</v>
      </c>
      <c r="I63" s="107">
        <f>IF(T$59="Y",'Nov13'!I53,0)</f>
        <v>0</v>
      </c>
      <c r="J63" s="107">
        <f>IF(T$59="Y",'Nov13'!J53,0)</f>
        <v>0</v>
      </c>
      <c r="K63" s="107">
        <f>IF(T$59="Y",'Nov13'!K53,I63*J63)</f>
        <v>0</v>
      </c>
      <c r="L63" s="140">
        <f>IF(T$59="Y",'Nov13'!L53,0)</f>
        <v>0</v>
      </c>
      <c r="M63" s="115" t="str">
        <f>IF(E63=" "," ",IF(T$59="Y",'Nov13'!M53,IF((H63+K63+L63)&gt;0,H63+K63+L63,"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IF(Employee!H$87=E$59,Employee!D$86+SUM(M63)+'Nov13'!V53,SUM(M63)+'Nov13'!V53)</f>
        <v>0</v>
      </c>
      <c r="W63" s="59">
        <f>IF(Employee!H$87=E$59,Employee!D$87+SUM(N63)+'Nov13'!W53,SUM(N63)+'Nov13'!W53)</f>
        <v>0</v>
      </c>
      <c r="X63" s="59">
        <f>IF(O63=" ",'Nov13'!X53,O63+'Nov13'!X53)</f>
        <v>0</v>
      </c>
      <c r="Y63" s="59">
        <f>IF(P63=" ",'Nov13'!Y53,P63+'Nov13'!Y53)</f>
        <v>0</v>
      </c>
      <c r="Z63" s="59">
        <f>IF(Q63=" ",'Nov13'!Z53,Q63+'Nov13'!Z53)</f>
        <v>0</v>
      </c>
      <c r="AA63" s="59">
        <f>IF(R63=" ",'Nov13'!AA53,R63+'Nov13'!AA53)</f>
        <v>0</v>
      </c>
      <c r="AB63" s="60"/>
      <c r="AC63" s="59">
        <f>IF(T63=" ",'Nov13'!AC53,T63+'Nov13'!AC53)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IF(T$59="Y",'Nov13'!H54,0)</f>
        <v>0</v>
      </c>
      <c r="I64" s="107">
        <f>IF(T$59="Y",'Nov13'!I54,0)</f>
        <v>0</v>
      </c>
      <c r="J64" s="107">
        <f>IF(T$59="Y",'Nov13'!J54,0)</f>
        <v>0</v>
      </c>
      <c r="K64" s="107">
        <f>IF(T$59="Y",'Nov13'!K54,I64*J64)</f>
        <v>0</v>
      </c>
      <c r="L64" s="140">
        <f>IF(T$59="Y",'Nov13'!L54,0)</f>
        <v>0</v>
      </c>
      <c r="M64" s="115" t="str">
        <f>IF(E64=" "," ",IF(T$59="Y",'Nov13'!M54,IF((H64+K64+L64)&gt;0,H64+K64+L64,"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IF(Employee!H$113=E$59,Employee!D$112+SUM(M64)+'Nov13'!V54,SUM(M64)+'Nov13'!V54)</f>
        <v>0</v>
      </c>
      <c r="W64" s="59">
        <f>IF(Employee!H$113=E$59,Employee!D$113+SUM(N64)+'Nov13'!W54,SUM(N64)+'Nov13'!W54)</f>
        <v>0</v>
      </c>
      <c r="X64" s="59">
        <f>IF(O64=" ",'Nov13'!X54,O64+'Nov13'!X54)</f>
        <v>0</v>
      </c>
      <c r="Y64" s="59">
        <f>IF(P64=" ",'Nov13'!Y54,P64+'Nov13'!Y54)</f>
        <v>0</v>
      </c>
      <c r="Z64" s="59">
        <f>IF(Q64=" ",'Nov13'!Z54,Q64+'Nov13'!Z54)</f>
        <v>0</v>
      </c>
      <c r="AA64" s="59">
        <f>IF(R64=" ",'Nov13'!AA54,R64+'Nov13'!AA54)</f>
        <v>0</v>
      </c>
      <c r="AB64" s="60"/>
      <c r="AC64" s="59">
        <f>IF(T64=" ",'Nov13'!AC54,T64+'Nov13'!AC54)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IF(T$59="Y",'Nov13'!H55,0)</f>
        <v>0</v>
      </c>
      <c r="I65" s="272">
        <f>IF(T$59="Y",'Nov13'!I55,0)</f>
        <v>0</v>
      </c>
      <c r="J65" s="272">
        <f>IF(T$59="Y",'Nov13'!J55,0)</f>
        <v>0</v>
      </c>
      <c r="K65" s="272">
        <f>IF(T$59="Y",'Nov13'!K55,I65*J65)</f>
        <v>0</v>
      </c>
      <c r="L65" s="273">
        <f>IF(T$59="Y",'Nov13'!L55,0)</f>
        <v>0</v>
      </c>
      <c r="M65" s="115" t="str">
        <f>IF(E65=" "," ",IF(T$59="Y",'Nov13'!M55,IF((H65+K65+L65)&gt;0,H65+K65+L65,"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IF(Employee!H$139=E$59,Employee!D$138+SUM(M65)+'Nov13'!V55,SUM(M65)+'Nov13'!V55)</f>
        <v>0</v>
      </c>
      <c r="W65" s="59">
        <f>IF(Employee!H$139=E$59,Employee!D$139+SUM(N65)+'Nov13'!W55,SUM(N65)+'Nov13'!W55)</f>
        <v>0</v>
      </c>
      <c r="X65" s="59">
        <f>IF(O65=" ",'Nov13'!X55,O65+'Nov13'!X55)</f>
        <v>0</v>
      </c>
      <c r="Y65" s="59">
        <f>IF(P65=" ",'Nov13'!Y55,P65+'Nov13'!Y55)</f>
        <v>0</v>
      </c>
      <c r="Z65" s="59">
        <f>IF(Q65=" ",'Nov13'!Z55,Q65+'Nov13'!Z55)</f>
        <v>0</v>
      </c>
      <c r="AA65" s="59">
        <f>IF(R65=" ",'Nov13'!AA55,R65+'Nov13'!AA55)</f>
        <v>0</v>
      </c>
      <c r="AB65" s="60"/>
      <c r="AC65" s="59">
        <f>IF(T65=" ",'Nov13'!AC55,T65+'Nov13'!AC55)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AD70+'Nov13'!AD65</f>
        <v>0</v>
      </c>
      <c r="AE75" s="177">
        <f>AE70+'Nov13'!AE65</f>
        <v>0</v>
      </c>
      <c r="AF75" s="177">
        <f>AF70+'Nov13'!AF65</f>
        <v>0</v>
      </c>
      <c r="AG75" s="177">
        <f>AG70+'Nov13'!AG65</f>
        <v>0</v>
      </c>
    </row>
    <row r="76" spans="1:34" ht="13.8" thickTop="1" x14ac:dyDescent="0.25"/>
    <row r="77" spans="1:34" x14ac:dyDescent="0.25">
      <c r="AD77" s="184"/>
      <c r="AE77" s="177">
        <f>AE72+'Nov13'!AE67</f>
        <v>0</v>
      </c>
      <c r="AF77" s="177">
        <f>AF72+'Nov13'!AF67</f>
        <v>0</v>
      </c>
      <c r="AG77" s="177">
        <f>AG72+'Nov13'!AG67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Admin!B275</f>
        <v>41643</v>
      </c>
      <c r="L9" s="230" t="s">
        <v>76</v>
      </c>
      <c r="M9" s="232">
        <f>Admin!B281</f>
        <v>41649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IF(T$9="Y",'Dec13'!H51,0)</f>
        <v>0</v>
      </c>
      <c r="I11" s="104">
        <f>IF(T$9="Y",'Dec13'!I51,0)</f>
        <v>0</v>
      </c>
      <c r="J11" s="104">
        <f>IF(T$9="Y",'Dec13'!J51,0)</f>
        <v>0</v>
      </c>
      <c r="K11" s="104">
        <f>IF(T$9="Y",'Dec13'!K51,I11*J11)</f>
        <v>0</v>
      </c>
      <c r="L11" s="139">
        <f>IF(T$9="Y",'Dec13'!L51,0)</f>
        <v>0</v>
      </c>
      <c r="M11" s="125" t="str">
        <f>IF(E11=" "," ",IF(T$9="Y",'Dec13'!M51,IF((H11+K11+L11)&gt;0,H11+K11+L11,"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IF(Employee!H$34=E$9,Employee!D$34+SUM(M11)+'Dec13'!V51,SUM(M11)+'Dec13'!V51)</f>
        <v>0</v>
      </c>
      <c r="W11" s="59">
        <f>IF(Employee!H$34=E$9,Employee!D$35+SUM(N11)+'Dec13'!W51,SUM(N11)+'Dec13'!W51)</f>
        <v>0</v>
      </c>
      <c r="X11" s="59">
        <f>IF(O11=" ",'Dec13'!X51,O11+'Dec13'!X51)</f>
        <v>0</v>
      </c>
      <c r="Y11" s="59">
        <f>IF(P11=" ",'Dec13'!Y51,P11+'Dec13'!Y51)</f>
        <v>0</v>
      </c>
      <c r="Z11" s="59">
        <f>IF(Q11=" ",'Dec13'!Z51,Q11+'Dec13'!Z51)</f>
        <v>0</v>
      </c>
      <c r="AA11" s="59">
        <f>IF(R11=" ",'Dec13'!AA51,R11+'Dec13'!AA51)</f>
        <v>0</v>
      </c>
      <c r="AB11" s="60"/>
      <c r="AC11" s="59">
        <f>IF(T11=" ",'Dec13'!AC51,T11+'Dec13'!AC51)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IF(T$9="Y",'Dec13'!H52,0)</f>
        <v>0</v>
      </c>
      <c r="I12" s="107">
        <f>IF(T$9="Y",'Dec13'!I52,0)</f>
        <v>0</v>
      </c>
      <c r="J12" s="107">
        <f>IF(T$9="Y",'Dec13'!J52,0)</f>
        <v>0</v>
      </c>
      <c r="K12" s="107">
        <f>IF(T$9="Y",'Dec13'!K52,I12*J12)</f>
        <v>0</v>
      </c>
      <c r="L12" s="140">
        <f>IF(T$9="Y",'Dec13'!L52,0)</f>
        <v>0</v>
      </c>
      <c r="M12" s="126" t="str">
        <f>IF(E12=" "," ",IF(T$9="Y",'Dec13'!M52,IF((H12+K12+L12)&gt;0,H12+K12+L12,"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IF(Employee!H$60=E$9,Employee!D$60+SUM(M12)+'Dec13'!V52,SUM(M12)+'Dec13'!V52)</f>
        <v>0</v>
      </c>
      <c r="W12" s="59">
        <f>IF(Employee!H$60=E$9,Employee!D$61+SUM(N12)+'Dec13'!W52,SUM(N12)+'Dec13'!W52)</f>
        <v>0</v>
      </c>
      <c r="X12" s="59">
        <f>IF(O12=" ",'Dec13'!X52,O12+'Dec13'!X52)</f>
        <v>0</v>
      </c>
      <c r="Y12" s="59">
        <f>IF(P12=" ",'Dec13'!Y52,P12+'Dec13'!Y52)</f>
        <v>0</v>
      </c>
      <c r="Z12" s="59">
        <f>IF(Q12=" ",'Dec13'!Z52,Q12+'Dec13'!Z52)</f>
        <v>0</v>
      </c>
      <c r="AA12" s="59">
        <f>IF(R12=" ",'Dec13'!AA52,R12+'Dec13'!AA52)</f>
        <v>0</v>
      </c>
      <c r="AB12" s="60"/>
      <c r="AC12" s="59">
        <f>IF(T12=" ",'Dec13'!AC52,T12+'Dec13'!AC52)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IF(T$9="Y",'Dec13'!H53,0)</f>
        <v>0</v>
      </c>
      <c r="I13" s="107">
        <f>IF(T$9="Y",'Dec13'!I53,0)</f>
        <v>0</v>
      </c>
      <c r="J13" s="107">
        <f>IF(T$9="Y",'Dec13'!J53,0)</f>
        <v>0</v>
      </c>
      <c r="K13" s="107">
        <f>IF(T$9="Y",'Dec13'!K53,I13*J13)</f>
        <v>0</v>
      </c>
      <c r="L13" s="140">
        <f>IF(T$9="Y",'Dec13'!L53,0)</f>
        <v>0</v>
      </c>
      <c r="M13" s="126" t="str">
        <f>IF(E13=" "," ",IF(T$9="Y",'Dec13'!M53,IF((H13+K13+L13)&gt;0,H13+K13+L13,"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IF(Employee!H$86=E$9,Employee!D$86+SUM(M13)+'Dec13'!V53,SUM(M13)+'Dec13'!V53)</f>
        <v>0</v>
      </c>
      <c r="W13" s="59">
        <f>IF(Employee!H$86=E$9,Employee!D$87+SUM(N13)+'Dec13'!W53,SUM(N13)+'Dec13'!W53)</f>
        <v>0</v>
      </c>
      <c r="X13" s="59">
        <f>IF(O13=" ",'Dec13'!X53,O13+'Dec13'!X53)</f>
        <v>0</v>
      </c>
      <c r="Y13" s="59">
        <f>IF(P13=" ",'Dec13'!Y53,P13+'Dec13'!Y53)</f>
        <v>0</v>
      </c>
      <c r="Z13" s="59">
        <f>IF(Q13=" ",'Dec13'!Z53,Q13+'Dec13'!Z53)</f>
        <v>0</v>
      </c>
      <c r="AA13" s="59">
        <f>IF(R13=" ",'Dec13'!AA53,R13+'Dec13'!AA53)</f>
        <v>0</v>
      </c>
      <c r="AB13" s="60"/>
      <c r="AC13" s="59">
        <f>IF(T13=" ",'Dec13'!AC53,T13+'Dec13'!AC53)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IF(T$9="Y",'Dec13'!H54,0)</f>
        <v>0</v>
      </c>
      <c r="I14" s="107">
        <f>IF(T$9="Y",'Dec13'!I54,0)</f>
        <v>0</v>
      </c>
      <c r="J14" s="107">
        <f>IF(T$9="Y",'Dec13'!J54,0)</f>
        <v>0</v>
      </c>
      <c r="K14" s="107">
        <f>IF(T$9="Y",'Dec13'!K54,I14*J14)</f>
        <v>0</v>
      </c>
      <c r="L14" s="140">
        <f>IF(T$9="Y",'Dec13'!L54,0)</f>
        <v>0</v>
      </c>
      <c r="M14" s="126" t="str">
        <f>IF(E14=" "," ",IF(T$9="Y",'Dec13'!M54,IF((H14+K14+L14)&gt;0,H14+K14+L14,"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IF(Employee!H$112=E$9,Employee!D$112+SUM(M14)+'Dec13'!V54,SUM(M14)+'Dec13'!V54)</f>
        <v>0</v>
      </c>
      <c r="W14" s="59">
        <f>IF(Employee!H$112=E$9,Employee!D$113+SUM(N14)+'Dec13'!W54,SUM(N14)+'Dec13'!W54)</f>
        <v>0</v>
      </c>
      <c r="X14" s="59">
        <f>IF(O14=" ",'Dec13'!X54,O14+'Dec13'!X54)</f>
        <v>0</v>
      </c>
      <c r="Y14" s="59">
        <f>IF(P14=" ",'Dec13'!Y54,P14+'Dec13'!Y54)</f>
        <v>0</v>
      </c>
      <c r="Z14" s="59">
        <f>IF(Q14=" ",'Dec13'!Z54,Q14+'Dec13'!Z54)</f>
        <v>0</v>
      </c>
      <c r="AA14" s="59">
        <f>IF(R14=" ",'Dec13'!AA54,R14+'Dec13'!AA54)</f>
        <v>0</v>
      </c>
      <c r="AB14" s="60"/>
      <c r="AC14" s="59">
        <f>IF(T14=" ",'Dec13'!AC54,T14+'Dec13'!AC54)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IF(T$9="Y",'Dec13'!H55,0)</f>
        <v>0</v>
      </c>
      <c r="I15" s="272">
        <f>IF(T$9="Y",'Dec13'!I55,0)</f>
        <v>0</v>
      </c>
      <c r="J15" s="272">
        <f>IF(T$9="Y",'Dec13'!J55,0)</f>
        <v>0</v>
      </c>
      <c r="K15" s="272">
        <f>IF(T$9="Y",'Dec13'!K55,I15*J15)</f>
        <v>0</v>
      </c>
      <c r="L15" s="273">
        <f>IF(T$9="Y",'Dec13'!L55,0)</f>
        <v>0</v>
      </c>
      <c r="M15" s="126" t="str">
        <f>IF(E15=" "," ",IF(T$9="Y",'Dec13'!M55,IF((H15+K15+L15)&gt;0,H15+K15+L15,"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IF(Employee!H$138=E$9,Employee!D$138+SUM(M15)+'Dec13'!V55,SUM(M15)+'Dec13'!V55)</f>
        <v>0</v>
      </c>
      <c r="W15" s="59">
        <f>IF(Employee!H$138=E$9,Employee!D$139+SUM(N15)+'Dec13'!W55,SUM(N15)+'Dec13'!W55)</f>
        <v>0</v>
      </c>
      <c r="X15" s="59">
        <f>IF(O15=" ",'Dec13'!X55,O15+'Dec13'!X55)</f>
        <v>0</v>
      </c>
      <c r="Y15" s="59">
        <f>IF(P15=" ",'Dec13'!Y55,P15+'Dec13'!Y55)</f>
        <v>0</v>
      </c>
      <c r="Z15" s="59">
        <f>IF(Q15=" ",'Dec13'!Z55,Q15+'Dec13'!Z55)</f>
        <v>0</v>
      </c>
      <c r="AA15" s="59">
        <f>IF(R15=" ",'Dec13'!AA55,R15+'Dec13'!AA55)</f>
        <v>0</v>
      </c>
      <c r="AB15" s="60"/>
      <c r="AC15" s="59">
        <f>IF(T15=" ",'Dec13'!AC55,T15+'Dec13'!AC55)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Admin!B282</f>
        <v>41650</v>
      </c>
      <c r="L19" s="230" t="s">
        <v>76</v>
      </c>
      <c r="M19" s="232">
        <f>Admin!B288</f>
        <v>41656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Admin!B289</f>
        <v>41657</v>
      </c>
      <c r="L29" s="230" t="s">
        <v>76</v>
      </c>
      <c r="M29" s="232">
        <f>Admin!B295</f>
        <v>41663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Admin!B296</f>
        <v>41664</v>
      </c>
      <c r="L39" s="230" t="s">
        <v>76</v>
      </c>
      <c r="M39" s="232">
        <f>Admin!B302</f>
        <v>41670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41645</v>
      </c>
      <c r="L49" s="230" t="s">
        <v>76</v>
      </c>
      <c r="M49" s="232">
        <f>Admin!B307</f>
        <v>41675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IF(T$49="Y",'Dec13'!H61,0)</f>
        <v>0</v>
      </c>
      <c r="I51" s="104">
        <f>IF(T$49="Y",'Dec13'!I61,0)</f>
        <v>0</v>
      </c>
      <c r="J51" s="104">
        <f>IF(T$49="Y",'Dec13'!J61,0)</f>
        <v>0</v>
      </c>
      <c r="K51" s="104">
        <f>IF(T$49="Y",'Dec13'!K61,I51*J51)</f>
        <v>0</v>
      </c>
      <c r="L51" s="139">
        <f>IF(T$49="Y",'Dec13'!L61,0)</f>
        <v>0</v>
      </c>
      <c r="M51" s="114" t="str">
        <f>IF(E51=" "," ",IF(T$49="Y",'Dec13'!M61,IF((H51+K51+L51)&gt;0,H51+K51+L51,"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IF(Employee!H$35=E$49,Employee!D$34+SUM(M51)+'Dec13'!V61,SUM(M51)+'Dec13'!V61)</f>
        <v>0</v>
      </c>
      <c r="W51" s="59">
        <f>IF(Employee!H$35=E$49,Employee!D$35+SUM(N51)+'Dec13'!W61,SUM(N51)+'Dec13'!W61)</f>
        <v>0</v>
      </c>
      <c r="X51" s="59">
        <f>IF(O51=" ",'Dec13'!X61,O51+'Dec13'!X61)</f>
        <v>0</v>
      </c>
      <c r="Y51" s="59">
        <f>IF(P51=" ",'Dec13'!Y61,P51+'Dec13'!Y61)</f>
        <v>0</v>
      </c>
      <c r="Z51" s="59">
        <f>IF(Q51=" ",'Dec13'!Z61,Q51+'Dec13'!Z61)</f>
        <v>0</v>
      </c>
      <c r="AA51" s="59">
        <f>IF(R51=" ",'Dec13'!AA61,R51+'Dec13'!AA61)</f>
        <v>0</v>
      </c>
      <c r="AB51" s="60"/>
      <c r="AC51" s="59">
        <f>IF(T51=" ",'Dec13'!AC61,T51+'Dec13'!AC61)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IF(T$49="Y",'Dec13'!H62,0)</f>
        <v>0</v>
      </c>
      <c r="I52" s="107">
        <f>IF(T$49="Y",'Dec13'!I62,0)</f>
        <v>0</v>
      </c>
      <c r="J52" s="107">
        <f>IF(T$49="Y",'Dec13'!J62,0)</f>
        <v>0</v>
      </c>
      <c r="K52" s="107">
        <f>IF(T$49="Y",'Dec13'!K62,I52*J52)</f>
        <v>0</v>
      </c>
      <c r="L52" s="140">
        <f>IF(T$49="Y",'Dec13'!L62,0)</f>
        <v>0</v>
      </c>
      <c r="M52" s="115" t="str">
        <f>IF(E52=" "," ",IF(T$49="Y",'Dec13'!M62,IF((H52+K52+L52)&gt;0,H52+K52+L52,"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IF(Employee!H$61=E$49,Employee!D$60+SUM(M52)+'Dec13'!V62,SUM(M52)+'Dec13'!V62)</f>
        <v>0</v>
      </c>
      <c r="W52" s="59">
        <f>IF(Employee!H$61=E$49,Employee!D$61+SUM(N52)+'Dec13'!W62,SUM(N52)+'Dec13'!W62)</f>
        <v>0</v>
      </c>
      <c r="X52" s="59">
        <f>IF(O52=" ",'Dec13'!X62,O52+'Dec13'!X62)</f>
        <v>0</v>
      </c>
      <c r="Y52" s="59">
        <f>IF(P52=" ",'Dec13'!Y62,P52+'Dec13'!Y62)</f>
        <v>0</v>
      </c>
      <c r="Z52" s="59">
        <f>IF(Q52=" ",'Dec13'!Z62,Q52+'Dec13'!Z62)</f>
        <v>0</v>
      </c>
      <c r="AA52" s="59">
        <f>IF(R52=" ",'Dec13'!AA62,R52+'Dec13'!AA62)</f>
        <v>0</v>
      </c>
      <c r="AB52" s="60"/>
      <c r="AC52" s="59">
        <f>IF(T52=" ",'Dec13'!AC62,T52+'Dec13'!AC62)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IF(T$49="Y",'Dec13'!H63,0)</f>
        <v>0</v>
      </c>
      <c r="I53" s="107">
        <f>IF(T$49="Y",'Dec13'!I63,0)</f>
        <v>0</v>
      </c>
      <c r="J53" s="107">
        <f>IF(T$49="Y",'Dec13'!J63,0)</f>
        <v>0</v>
      </c>
      <c r="K53" s="107">
        <f>IF(T$49="Y",'Dec13'!K63,I53*J53)</f>
        <v>0</v>
      </c>
      <c r="L53" s="140">
        <f>IF(T$49="Y",'Dec13'!L63,0)</f>
        <v>0</v>
      </c>
      <c r="M53" s="115" t="str">
        <f>IF(E53=" "," ",IF(T$49="Y",'Dec13'!M63,IF((H53+K53+L53)&gt;0,H53+K53+L53,"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IF(Employee!H$87=E$49,Employee!D$86+SUM(M53)+'Dec13'!V63,SUM(M53)+'Dec13'!V63)</f>
        <v>0</v>
      </c>
      <c r="W53" s="59">
        <f>IF(Employee!H$87=E$49,Employee!D$87+SUM(N53)+'Dec13'!W63,SUM(N53)+'Dec13'!W63)</f>
        <v>0</v>
      </c>
      <c r="X53" s="59">
        <f>IF(O53=" ",'Dec13'!X63,O53+'Dec13'!X63)</f>
        <v>0</v>
      </c>
      <c r="Y53" s="59">
        <f>IF(P53=" ",'Dec13'!Y63,P53+'Dec13'!Y63)</f>
        <v>0</v>
      </c>
      <c r="Z53" s="59">
        <f>IF(Q53=" ",'Dec13'!Z63,Q53+'Dec13'!Z63)</f>
        <v>0</v>
      </c>
      <c r="AA53" s="59">
        <f>IF(R53=" ",'Dec13'!AA63,R53+'Dec13'!AA63)</f>
        <v>0</v>
      </c>
      <c r="AB53" s="60"/>
      <c r="AC53" s="59">
        <f>IF(T53=" ",'Dec13'!AC63,T53+'Dec13'!AC63)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IF(T$49="Y",'Dec13'!H64,0)</f>
        <v>0</v>
      </c>
      <c r="I54" s="107">
        <f>IF(T$49="Y",'Dec13'!I64,0)</f>
        <v>0</v>
      </c>
      <c r="J54" s="107">
        <f>IF(T$49="Y",'Dec13'!J64,0)</f>
        <v>0</v>
      </c>
      <c r="K54" s="107">
        <f>IF(T$49="Y",'Dec13'!K64,I54*J54)</f>
        <v>0</v>
      </c>
      <c r="L54" s="140">
        <f>IF(T$49="Y",'Dec13'!L64,0)</f>
        <v>0</v>
      </c>
      <c r="M54" s="115" t="str">
        <f>IF(E54=" "," ",IF(T$49="Y",'Dec13'!M64,IF((H54+K54+L54)&gt;0,H54+K54+L54,"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IF(Employee!H$113=E$49,Employee!D$112+SUM(M54)+'Dec13'!V64,SUM(M54)+'Dec13'!V64)</f>
        <v>0</v>
      </c>
      <c r="W54" s="59">
        <f>IF(Employee!H$113=E$49,Employee!D$113+SUM(N54)+'Dec13'!W64,SUM(N54)+'Dec13'!W64)</f>
        <v>0</v>
      </c>
      <c r="X54" s="59">
        <f>IF(O54=" ",'Dec13'!X64,O54+'Dec13'!X64)</f>
        <v>0</v>
      </c>
      <c r="Y54" s="59">
        <f>IF(P54=" ",'Dec13'!Y64,P54+'Dec13'!Y64)</f>
        <v>0</v>
      </c>
      <c r="Z54" s="59">
        <f>IF(Q54=" ",'Dec13'!Z64,Q54+'Dec13'!Z64)</f>
        <v>0</v>
      </c>
      <c r="AA54" s="59">
        <f>IF(R54=" ",'Dec13'!AA64,R54+'Dec13'!AA64)</f>
        <v>0</v>
      </c>
      <c r="AB54" s="60"/>
      <c r="AC54" s="59">
        <f>IF(T54=" ",'Dec13'!AC64,T54+'Dec13'!AC64)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IF(T$49="Y",'Dec13'!H65,0)</f>
        <v>0</v>
      </c>
      <c r="I55" s="272">
        <f>IF(T$49="Y",'Dec13'!I65,0)</f>
        <v>0</v>
      </c>
      <c r="J55" s="272">
        <f>IF(T$49="Y",'Dec13'!J65,0)</f>
        <v>0</v>
      </c>
      <c r="K55" s="272">
        <f>IF(T$49="Y",'Dec13'!K65,I55*J55)</f>
        <v>0</v>
      </c>
      <c r="L55" s="273">
        <f>IF(T$49="Y",'Dec13'!L65,0)</f>
        <v>0</v>
      </c>
      <c r="M55" s="115" t="str">
        <f>IF(E55=" "," ",IF(T$49="Y",'Dec13'!M65,IF((H55+K55+L55)&gt;0,H55+K55+L55,"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IF(Employee!H$139=E$49,Employee!D$138+SUM(M55)+'Dec13'!V65,SUM(M55)+'Dec13'!V65)</f>
        <v>0</v>
      </c>
      <c r="W55" s="59">
        <f>IF(Employee!H$139=E$49,Employee!D$139+SUM(N55)+'Dec13'!W65,SUM(N55)+'Dec13'!W65)</f>
        <v>0</v>
      </c>
      <c r="X55" s="59">
        <f>IF(O55=" ",'Dec13'!X65,O55+'Dec13'!X65)</f>
        <v>0</v>
      </c>
      <c r="Y55" s="59">
        <f>IF(P55=" ",'Dec13'!Y65,P55+'Dec13'!Y65)</f>
        <v>0</v>
      </c>
      <c r="Z55" s="59">
        <f>IF(Q55=" ",'Dec13'!Z65,Q55+'Dec13'!Z65)</f>
        <v>0</v>
      </c>
      <c r="AA55" s="59">
        <f>IF(R55=" ",'Dec13'!AA65,R55+'Dec13'!AA65)</f>
        <v>0</v>
      </c>
      <c r="AB55" s="60"/>
      <c r="AC55" s="59">
        <f>IF(T55=" ",'Dec13'!AC65,T55+'Dec13'!AC65)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AD60+'Dec13'!AD75</f>
        <v>0</v>
      </c>
      <c r="AE65" s="177">
        <f>AE60+'Dec13'!AE75</f>
        <v>0</v>
      </c>
      <c r="AF65" s="177">
        <f>AF60+'Dec13'!AF75</f>
        <v>0</v>
      </c>
      <c r="AG65" s="177">
        <f>AG60+'Dec13'!AG75</f>
        <v>0</v>
      </c>
    </row>
    <row r="66" spans="6:33" ht="13.8" thickTop="1" x14ac:dyDescent="0.25"/>
    <row r="67" spans="6:33" x14ac:dyDescent="0.25">
      <c r="AD67" s="184"/>
      <c r="AE67" s="177">
        <f>AE62+'Dec13'!AE77</f>
        <v>0</v>
      </c>
      <c r="AF67" s="177">
        <f>AF62+'Dec13'!AF77</f>
        <v>0</v>
      </c>
      <c r="AG67" s="177">
        <f>AG62+'Dec13'!AG77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Admin!B303</f>
        <v>41671</v>
      </c>
      <c r="L9" s="230" t="s">
        <v>76</v>
      </c>
      <c r="M9" s="232">
        <f>Admin!B309</f>
        <v>41677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IF(T$9="Y",'Jan14'!H41,0)</f>
        <v>0</v>
      </c>
      <c r="I11" s="104">
        <f>IF(T$9="Y",'Jan14'!I41,0)</f>
        <v>0</v>
      </c>
      <c r="J11" s="104">
        <f>IF(T$9="Y",'Jan14'!J41,0)</f>
        <v>0</v>
      </c>
      <c r="K11" s="104">
        <f>IF(T$9="Y",'Jan14'!K41,I11*J11)</f>
        <v>0</v>
      </c>
      <c r="L11" s="139">
        <f>IF(T$9="Y",'Jan14'!L41,0)</f>
        <v>0</v>
      </c>
      <c r="M11" s="125" t="str">
        <f>IF(E11=" "," ",IF(T$9="Y",'Jan14'!M41,IF((H11+K11+L11)&gt;0,H11+K11+L11,"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IF(Employee!H$34=E$9,Employee!D$34+SUM(M11)+'Jan14'!V41,SUM(M11)+'Jan14'!V41)</f>
        <v>0</v>
      </c>
      <c r="W11" s="59">
        <f>IF(Employee!H$34=E$9,Employee!D$35+SUM(N11)+'Jan14'!W41,SUM(N11)+'Jan14'!W41)</f>
        <v>0</v>
      </c>
      <c r="X11" s="59">
        <f>IF(O11=" ",'Jan14'!X41,O11+'Jan14'!X41)</f>
        <v>0</v>
      </c>
      <c r="Y11" s="59">
        <f>IF(P11=" ",'Jan14'!Y41,P11+'Jan14'!Y41)</f>
        <v>0</v>
      </c>
      <c r="Z11" s="59">
        <f>IF(Q11=" ",'Jan14'!Z41,Q11+'Jan14'!Z41)</f>
        <v>0</v>
      </c>
      <c r="AA11" s="59">
        <f>IF(R11=" ",'Jan14'!AA41,R11+'Jan14'!AA41)</f>
        <v>0</v>
      </c>
      <c r="AB11" s="60"/>
      <c r="AC11" s="59">
        <f>IF(T11=" ",'Jan14'!AC41,T11+'Jan14'!AC41)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IF(T$9="Y",'Jan14'!H42,0)</f>
        <v>0</v>
      </c>
      <c r="I12" s="107">
        <f>IF(T$9="Y",'Jan14'!I42,0)</f>
        <v>0</v>
      </c>
      <c r="J12" s="107">
        <f>IF(T$9="Y",'Jan14'!J42,0)</f>
        <v>0</v>
      </c>
      <c r="K12" s="107">
        <f>IF(T$9="Y",'Jan14'!K42,I12*J12)</f>
        <v>0</v>
      </c>
      <c r="L12" s="140">
        <f>IF(T$9="Y",'Jan14'!L42,0)</f>
        <v>0</v>
      </c>
      <c r="M12" s="126" t="str">
        <f>IF(E12=" "," ",IF(T$9="Y",'Jan14'!M42,IF((H12+K12+L12)&gt;0,H12+K12+L12,"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IF(Employee!H$60=E$9,Employee!D$60+SUM(M12)+'Jan14'!V42,SUM(M12)+'Jan14'!V42)</f>
        <v>0</v>
      </c>
      <c r="W12" s="59">
        <f>IF(Employee!H$60=E$9,Employee!D$61+SUM(N12)+'Jan14'!W42,SUM(N12)+'Jan14'!W42)</f>
        <v>0</v>
      </c>
      <c r="X12" s="59">
        <f>IF(O12=" ",'Jan14'!X42,O12+'Jan14'!X42)</f>
        <v>0</v>
      </c>
      <c r="Y12" s="59">
        <f>IF(P12=" ",'Jan14'!Y42,P12+'Jan14'!Y42)</f>
        <v>0</v>
      </c>
      <c r="Z12" s="59">
        <f>IF(Q12=" ",'Jan14'!Z42,Q12+'Jan14'!Z42)</f>
        <v>0</v>
      </c>
      <c r="AA12" s="59">
        <f>IF(R12=" ",'Jan14'!AA42,R12+'Jan14'!AA42)</f>
        <v>0</v>
      </c>
      <c r="AB12" s="60"/>
      <c r="AC12" s="59">
        <f>IF(T12=" ",'Jan14'!AC42,T12+'Jan14'!AC42)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IF(T$9="Y",'Jan14'!H43,0)</f>
        <v>0</v>
      </c>
      <c r="I13" s="107">
        <f>IF(T$9="Y",'Jan14'!I43,0)</f>
        <v>0</v>
      </c>
      <c r="J13" s="107">
        <f>IF(T$9="Y",'Jan14'!J43,0)</f>
        <v>0</v>
      </c>
      <c r="K13" s="107">
        <f>IF(T$9="Y",'Jan14'!K43,I13*J13)</f>
        <v>0</v>
      </c>
      <c r="L13" s="140">
        <f>IF(T$9="Y",'Jan14'!L43,0)</f>
        <v>0</v>
      </c>
      <c r="M13" s="126" t="str">
        <f>IF(E13=" "," ",IF(T$9="Y",'Jan14'!M43,IF((H13+K13+L13)&gt;0,H13+K13+L13,"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IF(Employee!H$86=E$9,Employee!D$86+SUM(M13)+'Jan14'!V43,SUM(M13)+'Jan14'!V43)</f>
        <v>0</v>
      </c>
      <c r="W13" s="59">
        <f>IF(Employee!H$86=E$9,Employee!D$87+SUM(N13)+'Jan14'!W43,SUM(N13)+'Jan14'!W43)</f>
        <v>0</v>
      </c>
      <c r="X13" s="59">
        <f>IF(O13=" ",'Jan14'!X43,O13+'Jan14'!X43)</f>
        <v>0</v>
      </c>
      <c r="Y13" s="59">
        <f>IF(P13=" ",'Jan14'!Y43,P13+'Jan14'!Y43)</f>
        <v>0</v>
      </c>
      <c r="Z13" s="59">
        <f>IF(Q13=" ",'Jan14'!Z43,Q13+'Jan14'!Z43)</f>
        <v>0</v>
      </c>
      <c r="AA13" s="59">
        <f>IF(R13=" ",'Jan14'!AA43,R13+'Jan14'!AA43)</f>
        <v>0</v>
      </c>
      <c r="AB13" s="60"/>
      <c r="AC13" s="59">
        <f>IF(T13=" ",'Jan14'!AC43,T13+'Jan14'!AC43)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IF(T$9="Y",'Jan14'!H44,0)</f>
        <v>0</v>
      </c>
      <c r="I14" s="107">
        <f>IF(T$9="Y",'Jan14'!I44,0)</f>
        <v>0</v>
      </c>
      <c r="J14" s="107">
        <f>IF(T$9="Y",'Jan14'!J44,0)</f>
        <v>0</v>
      </c>
      <c r="K14" s="107">
        <f>IF(T$9="Y",'Jan14'!K44,I14*J14)</f>
        <v>0</v>
      </c>
      <c r="L14" s="140">
        <f>IF(T$9="Y",'Jan14'!L44,0)</f>
        <v>0</v>
      </c>
      <c r="M14" s="126" t="str">
        <f>IF(E14=" "," ",IF(T$9="Y",'Jan14'!M44,IF((H14+K14+L14)&gt;0,H14+K14+L14,"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IF(Employee!H$112=E$9,Employee!D$112+SUM(M14)+'Jan14'!V44,SUM(M14)+'Jan14'!V44)</f>
        <v>0</v>
      </c>
      <c r="W14" s="59">
        <f>IF(Employee!H$112=E$9,Employee!D$113+SUM(N14)+'Jan14'!W44,SUM(N14)+'Jan14'!W44)</f>
        <v>0</v>
      </c>
      <c r="X14" s="59">
        <f>IF(O14=" ",'Jan14'!X44,O14+'Jan14'!X44)</f>
        <v>0</v>
      </c>
      <c r="Y14" s="59">
        <f>IF(P14=" ",'Jan14'!Y44,P14+'Jan14'!Y44)</f>
        <v>0</v>
      </c>
      <c r="Z14" s="59">
        <f>IF(Q14=" ",'Jan14'!Z44,Q14+'Jan14'!Z44)</f>
        <v>0</v>
      </c>
      <c r="AA14" s="59">
        <f>IF(R14=" ",'Jan14'!AA44,R14+'Jan14'!AA44)</f>
        <v>0</v>
      </c>
      <c r="AB14" s="60"/>
      <c r="AC14" s="59">
        <f>IF(T14=" ",'Jan14'!AC44,T14+'Jan14'!AC44)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IF(T$9="Y",'Jan14'!H45,0)</f>
        <v>0</v>
      </c>
      <c r="I15" s="272">
        <f>IF(T$9="Y",'Jan14'!I45,0)</f>
        <v>0</v>
      </c>
      <c r="J15" s="272">
        <f>IF(T$9="Y",'Jan14'!J45,0)</f>
        <v>0</v>
      </c>
      <c r="K15" s="272">
        <f>IF(T$9="Y",'Jan14'!K45,I15*J15)</f>
        <v>0</v>
      </c>
      <c r="L15" s="273">
        <f>IF(T$19="Y",'Jan14'!L45,0)</f>
        <v>0</v>
      </c>
      <c r="M15" s="126" t="str">
        <f>IF(E15=" "," ",IF(T$9="Y",'Jan14'!M45,IF((H15+K15+L15)&gt;0,H15+K15+L15,"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IF(Employee!H$138=E$9,Employee!D$138+SUM(M15)+'Jan14'!V45,SUM(M15)+'Jan14'!V45)</f>
        <v>0</v>
      </c>
      <c r="W15" s="59">
        <f>IF(Employee!H$138=E$9,Employee!D$139+SUM(N15)+'Jan14'!W45,SUM(N15)+'Jan14'!W45)</f>
        <v>0</v>
      </c>
      <c r="X15" s="59">
        <f>IF(O15=" ",'Jan14'!X45,O15+'Jan14'!X45)</f>
        <v>0</v>
      </c>
      <c r="Y15" s="59">
        <f>IF(P15=" ",'Jan14'!Y45,P15+'Jan14'!Y45)</f>
        <v>0</v>
      </c>
      <c r="Z15" s="59">
        <f>IF(Q15=" ",'Jan14'!Z45,Q15+'Jan14'!Z45)</f>
        <v>0</v>
      </c>
      <c r="AA15" s="59">
        <f>IF(R15=" ",'Jan14'!AA45,R15+'Jan14'!AA45)</f>
        <v>0</v>
      </c>
      <c r="AB15" s="60"/>
      <c r="AC15" s="59">
        <f>IF(T15=" ",'Jan14'!AC45,T15+'Jan14'!AC45)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Admin!B310</f>
        <v>41678</v>
      </c>
      <c r="L19" s="230" t="s">
        <v>76</v>
      </c>
      <c r="M19" s="232">
        <f>Admin!B316</f>
        <v>41684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Admin!B317</f>
        <v>41685</v>
      </c>
      <c r="L29" s="230" t="s">
        <v>76</v>
      </c>
      <c r="M29" s="232">
        <f>Admin!B323</f>
        <v>41691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Admin!B324</f>
        <v>41692</v>
      </c>
      <c r="L39" s="230" t="s">
        <v>76</v>
      </c>
      <c r="M39" s="232">
        <f>Admin!B330</f>
        <v>41698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41676</v>
      </c>
      <c r="L49" s="230" t="s">
        <v>76</v>
      </c>
      <c r="M49" s="232">
        <f>Admin!B336</f>
        <v>41704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IF(T$49="Y",'Jan14'!H51,0)</f>
        <v>0</v>
      </c>
      <c r="I51" s="104">
        <f>IF(T$49="Y",'Jan14'!I51,0)</f>
        <v>0</v>
      </c>
      <c r="J51" s="104">
        <f>IF(T$49="Y",'Jan14'!J51,0)</f>
        <v>0</v>
      </c>
      <c r="K51" s="104">
        <f>IF(T$49="Y",'Jan14'!K51,I51*J51)</f>
        <v>0</v>
      </c>
      <c r="L51" s="139">
        <f>IF(T$49="Y",'Jan14'!L51,0)</f>
        <v>0</v>
      </c>
      <c r="M51" s="114" t="str">
        <f>IF(E51=" "," ",IF(T$49="Y",'Jan14'!M51,IF((H51+K51+L51)&gt;0,H51+K51+L51,"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IF(Employee!H$35=E$49,Employee!D$34+SUM(M51)+'Jan14'!V51,SUM(M51)+'Jan14'!V51)</f>
        <v>0</v>
      </c>
      <c r="W51" s="59">
        <f>IF(Employee!H$35=E$49,Employee!D$35+SUM(N51)+'Jan14'!W51,SUM(N51)+'Jan14'!W51)</f>
        <v>0</v>
      </c>
      <c r="X51" s="59">
        <f>IF(O51=" ",'Jan14'!X51,O51+'Jan14'!X51)</f>
        <v>0</v>
      </c>
      <c r="Y51" s="59">
        <f>IF(P51=" ",'Jan14'!Y51,P51+'Jan14'!Y51)</f>
        <v>0</v>
      </c>
      <c r="Z51" s="59">
        <f>IF(Q51=" ",'Jan14'!Z51,Q51+'Jan14'!Z51)</f>
        <v>0</v>
      </c>
      <c r="AA51" s="59">
        <f>IF(R51=" ",'Jan14'!AA51,R51+'Jan14'!AA51)</f>
        <v>0</v>
      </c>
      <c r="AB51" s="60"/>
      <c r="AC51" s="59">
        <f>IF(T51=" ",'Jan14'!AC51,T51+'Jan14'!AC51)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IF(T$49="Y",'Jan14'!H52,0)</f>
        <v>0</v>
      </c>
      <c r="I52" s="107">
        <f>IF(T$49="Y",'Jan14'!I52,0)</f>
        <v>0</v>
      </c>
      <c r="J52" s="107">
        <f>IF(T$49="Y",'Jan14'!J52,0)</f>
        <v>0</v>
      </c>
      <c r="K52" s="107">
        <f>IF(T$49="Y",'Jan14'!K52,I52*J52)</f>
        <v>0</v>
      </c>
      <c r="L52" s="140">
        <f>IF(T$49="Y",'Jan14'!L52,0)</f>
        <v>0</v>
      </c>
      <c r="M52" s="115" t="str">
        <f>IF(E52=" "," ",IF(T$49="Y",'Jan14'!M52,IF((H52+K52+L52)&gt;0,H52+K52+L52,"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IF(Employee!H$61=E$49,Employee!D$60+SUM(M52)+'Jan14'!V52,SUM(M52)+'Jan14'!V52)</f>
        <v>0</v>
      </c>
      <c r="W52" s="59">
        <f>IF(Employee!H$61=E$49,Employee!D$61+SUM(N52)+'Jan14'!W52,SUM(N52)+'Jan14'!W52)</f>
        <v>0</v>
      </c>
      <c r="X52" s="59">
        <f>IF(O52=" ",'Jan14'!X52,O52+'Jan14'!X52)</f>
        <v>0</v>
      </c>
      <c r="Y52" s="59">
        <f>IF(P52=" ",'Jan14'!Y52,P52+'Jan14'!Y52)</f>
        <v>0</v>
      </c>
      <c r="Z52" s="59">
        <f>IF(Q52=" ",'Jan14'!Z52,Q52+'Jan14'!Z52)</f>
        <v>0</v>
      </c>
      <c r="AA52" s="59">
        <f>IF(R52=" ",'Jan14'!AA52,R52+'Jan14'!AA52)</f>
        <v>0</v>
      </c>
      <c r="AB52" s="60"/>
      <c r="AC52" s="59">
        <f>IF(T52=" ",'Jan14'!AC52,T52+'Jan14'!AC52)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IF(T$49="Y",'Jan14'!H53,0)</f>
        <v>0</v>
      </c>
      <c r="I53" s="107">
        <f>IF(T$49="Y",'Jan14'!I53,0)</f>
        <v>0</v>
      </c>
      <c r="J53" s="107">
        <f>IF(T$49="Y",'Jan14'!J53,0)</f>
        <v>0</v>
      </c>
      <c r="K53" s="107">
        <f>IF(T$49="Y",'Jan14'!K53,I53*J53)</f>
        <v>0</v>
      </c>
      <c r="L53" s="140">
        <f>IF(T$49="Y",'Jan14'!L53,0)</f>
        <v>0</v>
      </c>
      <c r="M53" s="115" t="str">
        <f>IF(E53=" "," ",IF(T$49="Y",'Jan14'!M53,IF((H53+K53+L53)&gt;0,H53+K53+L53,"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IF(Employee!H$87=E$49,Employee!D$86+SUM(M53)+'Jan14'!V53,SUM(M53)+'Jan14'!V53)</f>
        <v>0</v>
      </c>
      <c r="W53" s="59">
        <f>IF(Employee!H$87=E$49,Employee!D$87+SUM(N53)+'Jan14'!W53,SUM(N53)+'Jan14'!W53)</f>
        <v>0</v>
      </c>
      <c r="X53" s="59">
        <f>IF(O53=" ",'Jan14'!X53,O53+'Jan14'!X53)</f>
        <v>0</v>
      </c>
      <c r="Y53" s="59">
        <f>IF(P53=" ",'Jan14'!Y53,P53+'Jan14'!Y53)</f>
        <v>0</v>
      </c>
      <c r="Z53" s="59">
        <f>IF(Q53=" ",'Jan14'!Z53,Q53+'Jan14'!Z53)</f>
        <v>0</v>
      </c>
      <c r="AA53" s="59">
        <f>IF(R53=" ",'Jan14'!AA53,R53+'Jan14'!AA53)</f>
        <v>0</v>
      </c>
      <c r="AB53" s="60"/>
      <c r="AC53" s="59">
        <f>IF(T53=" ",'Jan14'!AC53,T53+'Jan14'!AC53)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IF(T$49="Y",'Jan14'!H54,0)</f>
        <v>0</v>
      </c>
      <c r="I54" s="107">
        <f>IF(T$49="Y",'Jan14'!I54,0)</f>
        <v>0</v>
      </c>
      <c r="J54" s="107">
        <f>IF(T$49="Y",'Jan14'!J54,0)</f>
        <v>0</v>
      </c>
      <c r="K54" s="107">
        <f>IF(T$49="Y",'Jan14'!K54,I54*J54)</f>
        <v>0</v>
      </c>
      <c r="L54" s="140">
        <f>IF(T$49="Y",'Jan14'!L54,0)</f>
        <v>0</v>
      </c>
      <c r="M54" s="115" t="str">
        <f>IF(E54=" "," ",IF(T$49="Y",'Jan14'!M54,IF((H54+K54+L54)&gt;0,H54+K54+L54,"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IF(Employee!H$113=E$49,Employee!D$112+SUM(M54)+'Jan14'!V54,SUM(M54)+'Jan14'!V54)</f>
        <v>0</v>
      </c>
      <c r="W54" s="59">
        <f>IF(Employee!H$113=E$49,Employee!D$113+SUM(N54)+'Jan14'!W54,SUM(N54)+'Jan14'!W54)</f>
        <v>0</v>
      </c>
      <c r="X54" s="59">
        <f>IF(O54=" ",'Jan14'!X54,O54+'Jan14'!X54)</f>
        <v>0</v>
      </c>
      <c r="Y54" s="59">
        <f>IF(P54=" ",'Jan14'!Y54,P54+'Jan14'!Y54)</f>
        <v>0</v>
      </c>
      <c r="Z54" s="59">
        <f>IF(Q54=" ",'Jan14'!Z54,Q54+'Jan14'!Z54)</f>
        <v>0</v>
      </c>
      <c r="AA54" s="59">
        <f>IF(R54=" ",'Jan14'!AA54,R54+'Jan14'!AA54)</f>
        <v>0</v>
      </c>
      <c r="AB54" s="60"/>
      <c r="AC54" s="59">
        <f>IF(T54=" ",'Jan14'!AC54,T54+'Jan14'!AC54)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IF(T$49="Y",'Jan14'!H55,0)</f>
        <v>0</v>
      </c>
      <c r="I55" s="272">
        <f>IF(T$49="Y",'Jan14'!I55,0)</f>
        <v>0</v>
      </c>
      <c r="J55" s="272">
        <f>IF(T$49="Y",'Jan14'!J55,0)</f>
        <v>0</v>
      </c>
      <c r="K55" s="272">
        <f>IF(T$49="Y",'Jan14'!K55,I55*J55)</f>
        <v>0</v>
      </c>
      <c r="L55" s="273">
        <f>IF(T$49="Y",'Jan14'!L55,0)</f>
        <v>0</v>
      </c>
      <c r="M55" s="115" t="str">
        <f>IF(E55=" "," ",IF(T$49="Y",'Jan14'!M55,IF((H55+K55+L55)&gt;0,H55+K55+L55,"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IF(Employee!H$139=E$49,Employee!D$138+SUM(M55)+'Jan14'!V55,SUM(M55)+'Jan14'!V55)</f>
        <v>0</v>
      </c>
      <c r="W55" s="59">
        <f>IF(Employee!H$139=E$49,Employee!D$139+SUM(N55)+'Jan14'!W55,SUM(N55)+'Jan14'!W55)</f>
        <v>0</v>
      </c>
      <c r="X55" s="59">
        <f>IF(O55=" ",'Jan14'!X55,O55+'Jan14'!X55)</f>
        <v>0</v>
      </c>
      <c r="Y55" s="59">
        <f>IF(P55=" ",'Jan14'!Y55,P55+'Jan14'!Y55)</f>
        <v>0</v>
      </c>
      <c r="Z55" s="59">
        <f>IF(Q55=" ",'Jan14'!Z55,Q55+'Jan14'!Z55)</f>
        <v>0</v>
      </c>
      <c r="AA55" s="59">
        <f>IF(R55=" ",'Jan14'!AA55,R55+'Jan14'!AA55)</f>
        <v>0</v>
      </c>
      <c r="AB55" s="60"/>
      <c r="AC55" s="59">
        <f>IF(T55=" ",'Jan14'!AC55,T55+'Jan14'!AC55)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AD60+'Jan14'!AD65</f>
        <v>0</v>
      </c>
      <c r="AE65" s="177">
        <f>AE60+'Jan14'!AE65</f>
        <v>0</v>
      </c>
      <c r="AF65" s="177">
        <f>AF60+'Jan14'!AF65</f>
        <v>0</v>
      </c>
      <c r="AG65" s="177">
        <f>AG60+'Jan14'!AG65</f>
        <v>0</v>
      </c>
    </row>
    <row r="66" spans="6:33" ht="13.8" thickTop="1" x14ac:dyDescent="0.25"/>
    <row r="67" spans="6:33" x14ac:dyDescent="0.25">
      <c r="AD67" s="184"/>
      <c r="AE67" s="177">
        <f>AE62+'Jan14'!AE67</f>
        <v>0</v>
      </c>
      <c r="AF67" s="177">
        <f>AF62+'Jan14'!AF67</f>
        <v>0</v>
      </c>
      <c r="AG67" s="177">
        <f>AG62+'Jan14'!AG67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Admin!B331</f>
        <v>41699</v>
      </c>
      <c r="L9" s="230" t="s">
        <v>76</v>
      </c>
      <c r="M9" s="232">
        <f>Admin!B337</f>
        <v>41705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IF(T$9="Y",'Feb14'!H41,0)</f>
        <v>0</v>
      </c>
      <c r="I11" s="104">
        <f>IF(T$9="Y",'Feb14'!I41,0)</f>
        <v>0</v>
      </c>
      <c r="J11" s="104">
        <f>IF(T$9="Y",'Feb14'!J41,0)</f>
        <v>0</v>
      </c>
      <c r="K11" s="104">
        <f>IF(T$9="Y",'Feb14'!K41,I11*J11)</f>
        <v>0</v>
      </c>
      <c r="L11" s="139">
        <f>IF(T$9="Y",'Feb14'!L41,0)</f>
        <v>0</v>
      </c>
      <c r="M11" s="125" t="str">
        <f>IF(E11=" "," ",IF(T$9="Y",'Feb14'!M41,IF((H11+K11+L11)&gt;0,H11+K11+L11,"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IF(Employee!H$34=E$9,Employee!D$34+SUM(M11)+'Feb14'!V41,SUM(M11)+'Feb14'!V41)</f>
        <v>0</v>
      </c>
      <c r="W11" s="59">
        <f>IF(Employee!H$34=E$9,Employee!D$35+SUM(N11)+'Feb14'!W41,SUM(N11)+'Feb14'!W41)</f>
        <v>0</v>
      </c>
      <c r="X11" s="59">
        <f>IF(O11=" ",'Feb14'!X41,O11+'Feb14'!X41)</f>
        <v>0</v>
      </c>
      <c r="Y11" s="59">
        <f>IF(P11=" ",'Feb14'!Y41,P11+'Feb14'!Y41)</f>
        <v>0</v>
      </c>
      <c r="Z11" s="59">
        <f>IF(Q11=" ",'Feb14'!Z41,Q11+'Feb14'!Z41)</f>
        <v>0</v>
      </c>
      <c r="AA11" s="59">
        <f>IF(R11=" ",'Feb14'!AA41,R11+'Feb14'!AA41)</f>
        <v>0</v>
      </c>
      <c r="AB11" s="60"/>
      <c r="AC11" s="59">
        <f>IF(T11=" ",'Feb14'!AC41,T11+'Feb14'!AC41)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IF(T$9="Y",'Feb14'!H42,0)</f>
        <v>0</v>
      </c>
      <c r="I12" s="107">
        <f>IF(T$9="Y",'Feb14'!I42,0)</f>
        <v>0</v>
      </c>
      <c r="J12" s="107">
        <f>IF(T$9="Y",'Feb14'!J42,0)</f>
        <v>0</v>
      </c>
      <c r="K12" s="107">
        <f>IF(T$9="Y",'Feb14'!K42,I12*J12)</f>
        <v>0</v>
      </c>
      <c r="L12" s="140">
        <f>IF(T$9="Y",'Feb14'!L42,0)</f>
        <v>0</v>
      </c>
      <c r="M12" s="126" t="str">
        <f>IF(E12=" "," ",IF(T$9="Y",'Feb14'!M42,IF((H12+K12+L12)&gt;0,H12+K12+L12,"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IF(Employee!H$60=E$9,Employee!D$60+SUM(M12)+'Feb14'!V42,SUM(M12)+'Feb14'!V42)</f>
        <v>0</v>
      </c>
      <c r="W12" s="59">
        <f>IF(Employee!H$60=E$9,Employee!D$61+SUM(N12)+'Feb14'!W42,SUM(N12)+'Feb14'!W42)</f>
        <v>0</v>
      </c>
      <c r="X12" s="59">
        <f>IF(O12=" ",'Feb14'!X42,O12+'Feb14'!X42)</f>
        <v>0</v>
      </c>
      <c r="Y12" s="59">
        <f>IF(P12=" ",'Feb14'!Y42,P12+'Feb14'!Y42)</f>
        <v>0</v>
      </c>
      <c r="Z12" s="59">
        <f>IF(Q12=" ",'Feb14'!Z42,Q12+'Feb14'!Z42)</f>
        <v>0</v>
      </c>
      <c r="AA12" s="59">
        <f>IF(R12=" ",'Feb14'!AA42,R12+'Feb14'!AA42)</f>
        <v>0</v>
      </c>
      <c r="AB12" s="60"/>
      <c r="AC12" s="59">
        <f>IF(T12=" ",'Feb14'!AC42,T12+'Feb14'!AC42)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IF(T$9="Y",'Feb14'!H43,0)</f>
        <v>0</v>
      </c>
      <c r="I13" s="107">
        <f>IF(T$9="Y",'Feb14'!I43,0)</f>
        <v>0</v>
      </c>
      <c r="J13" s="107">
        <f>IF(T$9="Y",'Feb14'!J43,0)</f>
        <v>0</v>
      </c>
      <c r="K13" s="107">
        <f>IF(T$9="Y",'Feb14'!K43,I13*J13)</f>
        <v>0</v>
      </c>
      <c r="L13" s="140">
        <f>IF(T$9="Y",'Feb14'!L43,0)</f>
        <v>0</v>
      </c>
      <c r="M13" s="126" t="str">
        <f>IF(E13=" "," ",IF(T$9="Y",'Feb14'!M43,IF((H13+K13+L13)&gt;0,H13+K13+L13,"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IF(Employee!H$86=E$9,Employee!D$86+SUM(M13)+'Feb14'!V43,SUM(M13)+'Feb14'!V43)</f>
        <v>0</v>
      </c>
      <c r="W13" s="59">
        <f>IF(Employee!H$86=E$9,Employee!D$87+SUM(N13)+'Feb14'!W43,SUM(N13)+'Feb14'!W43)</f>
        <v>0</v>
      </c>
      <c r="X13" s="59">
        <f>IF(O13=" ",'Feb14'!X43,O13+'Feb14'!X43)</f>
        <v>0</v>
      </c>
      <c r="Y13" s="59">
        <f>IF(P13=" ",'Feb14'!Y43,P13+'Feb14'!Y43)</f>
        <v>0</v>
      </c>
      <c r="Z13" s="59">
        <f>IF(Q13=" ",'Feb14'!Z43,Q13+'Feb14'!Z43)</f>
        <v>0</v>
      </c>
      <c r="AA13" s="59">
        <f>IF(R13=" ",'Feb14'!AA43,R13+'Feb14'!AA43)</f>
        <v>0</v>
      </c>
      <c r="AB13" s="60"/>
      <c r="AC13" s="59">
        <f>IF(T13=" ",'Feb14'!AC43,T13+'Feb14'!AC43)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IF(T$9="Y",'Feb14'!H44,0)</f>
        <v>0</v>
      </c>
      <c r="I14" s="107">
        <f>IF(T$9="Y",'Feb14'!I44,0)</f>
        <v>0</v>
      </c>
      <c r="J14" s="107">
        <f>IF(T$9="Y",'Feb14'!J44,0)</f>
        <v>0</v>
      </c>
      <c r="K14" s="107">
        <f>IF(T$9="Y",'Feb14'!K44,I14*J14)</f>
        <v>0</v>
      </c>
      <c r="L14" s="140">
        <f>IF(T$9="Y",'Feb14'!L44,0)</f>
        <v>0</v>
      </c>
      <c r="M14" s="126" t="str">
        <f>IF(E14=" "," ",IF(T$9="Y",'Feb14'!M44,IF((H14+K14+L14)&gt;0,H14+K14+L14,"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IF(Employee!H$112=E$9,Employee!D$112+SUM(M14)+'Feb14'!V44,SUM(M14)+'Feb14'!V44)</f>
        <v>0</v>
      </c>
      <c r="W14" s="59">
        <f>IF(Employee!H$112=E$9,Employee!D$113+SUM(N14)+'Feb14'!W44,SUM(N14)+'Feb14'!W44)</f>
        <v>0</v>
      </c>
      <c r="X14" s="59">
        <f>IF(O14=" ",'Feb14'!X44,O14+'Feb14'!X44)</f>
        <v>0</v>
      </c>
      <c r="Y14" s="59">
        <f>IF(P14=" ",'Feb14'!Y44,P14+'Feb14'!Y44)</f>
        <v>0</v>
      </c>
      <c r="Z14" s="59">
        <f>IF(Q14=" ",'Feb14'!Z44,Q14+'Feb14'!Z44)</f>
        <v>0</v>
      </c>
      <c r="AA14" s="59">
        <f>IF(R14=" ",'Feb14'!AA44,R14+'Feb14'!AA44)</f>
        <v>0</v>
      </c>
      <c r="AB14" s="60"/>
      <c r="AC14" s="59">
        <f>IF(T14=" ",'Feb14'!AC44,T14+'Feb14'!AC44)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IF(T$9="Y",'Feb14'!H45,0)</f>
        <v>0</v>
      </c>
      <c r="I15" s="272">
        <f>IF(T$9="Y",'Feb14'!I45,0)</f>
        <v>0</v>
      </c>
      <c r="J15" s="272">
        <f>IF(T$9="Y",'Feb14'!J45,0)</f>
        <v>0</v>
      </c>
      <c r="K15" s="272">
        <f>IF(T$9="Y",'Feb14'!K45,I15*J15)</f>
        <v>0</v>
      </c>
      <c r="L15" s="273">
        <f>IF(T$9="Y",'Feb14'!L45,0)</f>
        <v>0</v>
      </c>
      <c r="M15" s="126" t="str">
        <f>IF(E15=" "," ",IF(T$9="Y",'Feb14'!M45,IF((H15+K15+L15)&gt;0,H15+K15+L15,"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IF(Employee!H$138=E$9,Employee!D$138+SUM(M15)+'Feb14'!V45,SUM(M15)+'Feb14'!V45)</f>
        <v>0</v>
      </c>
      <c r="W15" s="59">
        <f>IF(Employee!H$138=E$9,Employee!D$139+SUM(N15)+'Feb14'!W45,SUM(N15)+'Feb14'!W45)</f>
        <v>0</v>
      </c>
      <c r="X15" s="59">
        <f>IF(O15=" ",'Feb14'!X45,O15+'Feb14'!X45)</f>
        <v>0</v>
      </c>
      <c r="Y15" s="59">
        <f>IF(P15=" ",'Feb14'!Y45,P15+'Feb14'!Y45)</f>
        <v>0</v>
      </c>
      <c r="Z15" s="59">
        <f>IF(Q15=" ",'Feb14'!Z45,Q15+'Feb14'!Z45)</f>
        <v>0</v>
      </c>
      <c r="AA15" s="59">
        <f>IF(R15=" ",'Feb14'!AA45,R15+'Feb14'!AA45)</f>
        <v>0</v>
      </c>
      <c r="AB15" s="60"/>
      <c r="AC15" s="59">
        <f>IF(T15=" ",'Feb14'!AC45,T15+'Feb14'!AC45)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Admin!B338</f>
        <v>41706</v>
      </c>
      <c r="L19" s="230" t="s">
        <v>76</v>
      </c>
      <c r="M19" s="232">
        <f>Admin!B344</f>
        <v>41712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Admin!B345</f>
        <v>41713</v>
      </c>
      <c r="L29" s="230" t="s">
        <v>76</v>
      </c>
      <c r="M29" s="232">
        <f>Admin!B351</f>
        <v>41719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Admin!B352</f>
        <v>41720</v>
      </c>
      <c r="L39" s="230" t="s">
        <v>76</v>
      </c>
      <c r="M39" s="232">
        <f>Admin!B358</f>
        <v>41726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Admin!B359</f>
        <v>41727</v>
      </c>
      <c r="L49" s="230" t="s">
        <v>76</v>
      </c>
      <c r="M49" s="232">
        <f>Admin!B365</f>
        <v>41733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Admin!B366</f>
        <v>41734</v>
      </c>
      <c r="L59" s="230" t="s">
        <v>76</v>
      </c>
      <c r="M59" s="232">
        <f>Admin!B367</f>
        <v>41735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3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41704</v>
      </c>
      <c r="L69" s="230" t="s">
        <v>76</v>
      </c>
      <c r="M69" s="232">
        <f>Admin!B367</f>
        <v>41735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IF(T$69="Y",'Feb14'!H51,0)</f>
        <v>0</v>
      </c>
      <c r="I71" s="104">
        <f>IF(T$69="Y",'Feb14'!I51,0)</f>
        <v>0</v>
      </c>
      <c r="J71" s="104">
        <f>IF(T$69="Y",'Feb14'!J51,0)</f>
        <v>0</v>
      </c>
      <c r="K71" s="104">
        <f>IF(T$69="Y",'Feb14'!K51,I71*J71)</f>
        <v>0</v>
      </c>
      <c r="L71" s="139">
        <f>IF(T$69="Y",'Feb14'!L51,0)</f>
        <v>0</v>
      </c>
      <c r="M71" s="114" t="str">
        <f>IF(E71=" "," ",IF(T$69="Y",'Feb14'!M51,IF((H71+K71+L71)&gt;0,H71+K71+L71,"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IF(Employee!H$35=E$69,Employee!D$34+SUM(M71)+'Feb14'!V51,SUM(M71)+'Feb14'!V51)</f>
        <v>0</v>
      </c>
      <c r="W71" s="59">
        <f>IF(Employee!H$35=E$69,Employee!D$35+SUM(N71)+'Feb14'!W51,SUM(N71)+'Feb14'!W51)</f>
        <v>0</v>
      </c>
      <c r="X71" s="59">
        <f>IF(O71=" ",'Feb14'!X51,O71+'Feb14'!X51)</f>
        <v>0</v>
      </c>
      <c r="Y71" s="59">
        <f>IF(P71=" ",'Feb14'!Y51,P71+'Feb14'!Y51)</f>
        <v>0</v>
      </c>
      <c r="Z71" s="59">
        <f>IF(Q71=" ",'Feb14'!Z51,Q71+'Feb14'!Z51)</f>
        <v>0</v>
      </c>
      <c r="AA71" s="59">
        <f>IF(R71=" ",'Feb14'!AA51,R71+'Feb14'!AA51)</f>
        <v>0</v>
      </c>
      <c r="AB71" s="60"/>
      <c r="AC71" s="59">
        <f>IF(T71=" ",'Feb14'!AC51,T71+'Feb14'!AC51)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IF(T$69="Y",'Feb14'!H52,0)</f>
        <v>0</v>
      </c>
      <c r="I72" s="107">
        <f>IF(T$69="Y",'Feb14'!I52,0)</f>
        <v>0</v>
      </c>
      <c r="J72" s="107">
        <f>IF(T$69="Y",'Feb14'!J52,0)</f>
        <v>0</v>
      </c>
      <c r="K72" s="107">
        <f>IF(T$69="Y",'Feb14'!K52,I72*J72)</f>
        <v>0</v>
      </c>
      <c r="L72" s="140">
        <f>IF(T$69="Y",'Feb14'!L52,0)</f>
        <v>0</v>
      </c>
      <c r="M72" s="115" t="str">
        <f>IF(E72=" "," ",IF(T$69="Y",'Feb14'!M52,IF((H72+K72+L72)&gt;0,H72+K72+L72,"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IF(Employee!H$61=E$69,Employee!D$60+SUM(M72)+'Feb14'!V52,SUM(M72)+'Feb14'!V52)</f>
        <v>0</v>
      </c>
      <c r="W72" s="59">
        <f>IF(Employee!H$61=E$69,Employee!D$61+SUM(N72)+'Feb14'!W52,SUM(N72)+'Feb14'!W52)</f>
        <v>0</v>
      </c>
      <c r="X72" s="59">
        <f>IF(O72=" ",'Feb14'!X52,O72+'Feb14'!X52)</f>
        <v>0</v>
      </c>
      <c r="Y72" s="59">
        <f>IF(P72=" ",'Feb14'!Y52,P72+'Feb14'!Y52)</f>
        <v>0</v>
      </c>
      <c r="Z72" s="59">
        <f>IF(Q72=" ",'Feb14'!Z52,Q72+'Feb14'!Z52)</f>
        <v>0</v>
      </c>
      <c r="AA72" s="59">
        <f>IF(R72=" ",'Feb14'!AA52,R72+'Feb14'!AA52)</f>
        <v>0</v>
      </c>
      <c r="AB72" s="60"/>
      <c r="AC72" s="59">
        <f>IF(T72=" ",'Feb14'!AC52,T72+'Feb14'!AC52)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IF(T$69="Y",'Feb14'!H53,0)</f>
        <v>0</v>
      </c>
      <c r="I73" s="107">
        <f>IF(T$69="Y",'Feb14'!I53,0)</f>
        <v>0</v>
      </c>
      <c r="J73" s="107">
        <f>IF(T$69="Y",'Feb14'!J53,0)</f>
        <v>0</v>
      </c>
      <c r="K73" s="107">
        <f>IF(T$69="Y",'Feb14'!K53,I73*J73)</f>
        <v>0</v>
      </c>
      <c r="L73" s="140">
        <f>IF(T$69="Y",'Feb14'!L53,0)</f>
        <v>0</v>
      </c>
      <c r="M73" s="115" t="str">
        <f>IF(E73=" "," ",IF(T$69="Y",'Feb14'!M53,IF((H73+K73+L73)&gt;0,H73+K73+L73,"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IF(Employee!H$87=E$69,Employee!D$86+SUM(M73)+'Feb14'!V53,SUM(M73)+'Feb14'!V53)</f>
        <v>0</v>
      </c>
      <c r="W73" s="59">
        <f>IF(Employee!H$87=E$69,Employee!D$87+SUM(N73)+'Feb14'!W53,SUM(N73)+'Feb14'!W53)</f>
        <v>0</v>
      </c>
      <c r="X73" s="59">
        <f>IF(O73=" ",'Feb14'!X53,O73+'Feb14'!X53)</f>
        <v>0</v>
      </c>
      <c r="Y73" s="59">
        <f>IF(P73=" ",'Feb14'!Y53,P73+'Feb14'!Y53)</f>
        <v>0</v>
      </c>
      <c r="Z73" s="59">
        <f>IF(Q73=" ",'Feb14'!Z53,Q73+'Feb14'!Z53)</f>
        <v>0</v>
      </c>
      <c r="AA73" s="59">
        <f>IF(R73=" ",'Feb14'!AA53,R73+'Feb14'!AA53)</f>
        <v>0</v>
      </c>
      <c r="AB73" s="60"/>
      <c r="AC73" s="59">
        <f>IF(T73=" ",'Feb14'!AC53,T73+'Feb14'!AC53)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IF(T$69="Y",'Feb14'!H54,0)</f>
        <v>0</v>
      </c>
      <c r="I74" s="107">
        <f>IF(T$69="Y",'Feb14'!I54,0)</f>
        <v>0</v>
      </c>
      <c r="J74" s="107">
        <f>IF(T$69="Y",'Feb14'!J54,0)</f>
        <v>0</v>
      </c>
      <c r="K74" s="107">
        <f>IF(T$69="Y",'Feb14'!K54,I74*J74)</f>
        <v>0</v>
      </c>
      <c r="L74" s="140">
        <f>IF(T$69="Y",'Feb14'!L54,0)</f>
        <v>0</v>
      </c>
      <c r="M74" s="115" t="str">
        <f>IF(E74=" "," ",IF(T$69="Y",'Feb14'!M54,IF((H74+K74+L74)&gt;0,H74+K74+L74,"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IF(Employee!H$113=E$69,Employee!D$112+SUM(M74)+'Feb14'!V54,SUM(M74)+'Feb14'!V54)</f>
        <v>0</v>
      </c>
      <c r="W74" s="59">
        <f>IF(Employee!H$113=E$69,Employee!D$113+SUM(N74)+'Feb14'!W54,SUM(N74)+'Feb14'!W54)</f>
        <v>0</v>
      </c>
      <c r="X74" s="59">
        <f>IF(O74=" ",'Feb14'!X54,O74+'Feb14'!X54)</f>
        <v>0</v>
      </c>
      <c r="Y74" s="59">
        <f>IF(P74=" ",'Feb14'!Y54,P74+'Feb14'!Y54)</f>
        <v>0</v>
      </c>
      <c r="Z74" s="59">
        <f>IF(Q74=" ",'Feb14'!Z54,Q74+'Feb14'!Z54)</f>
        <v>0</v>
      </c>
      <c r="AA74" s="59">
        <f>IF(R74=" ",'Feb14'!AA54,R74+'Feb14'!AA54)</f>
        <v>0</v>
      </c>
      <c r="AB74" s="60"/>
      <c r="AC74" s="59">
        <f>IF(T74=" ",'Feb14'!AC54,T74+'Feb14'!AC54)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IF(T$69="Y",'Feb14'!H55,0)</f>
        <v>0</v>
      </c>
      <c r="I75" s="272">
        <f>IF(T$69="Y",'Feb14'!I55,0)</f>
        <v>0</v>
      </c>
      <c r="J75" s="272">
        <f>IF(T$69="Y",'Feb14'!J55,0)</f>
        <v>0</v>
      </c>
      <c r="K75" s="272">
        <f>IF(T$69="Y",'Feb14'!K55,I75*J75)</f>
        <v>0</v>
      </c>
      <c r="L75" s="273">
        <f>IF(T$69="Y",'Feb14'!L55,0)</f>
        <v>0</v>
      </c>
      <c r="M75" s="115" t="str">
        <f>IF(E75=" "," ",IF(T$69="Y",'Feb14'!M55,IF((H75+K75+L75)&gt;0,H75+K75+L75,"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IF(Employee!H$139=E$69,Employee!D$138+SUM(M75)+'Feb14'!V55,SUM(M75)+'Feb14'!V55)</f>
        <v>0</v>
      </c>
      <c r="W75" s="59">
        <f>IF(Employee!H$139=E$69,Employee!D$139+SUM(N75)+'Feb14'!W55,SUM(N75)+'Feb14'!W55)</f>
        <v>0</v>
      </c>
      <c r="X75" s="59">
        <f>IF(O75=" ",'Feb14'!X55,O75+'Feb14'!X55)</f>
        <v>0</v>
      </c>
      <c r="Y75" s="59">
        <f>IF(P75=" ",'Feb14'!Y55,P75+'Feb14'!Y55)</f>
        <v>0</v>
      </c>
      <c r="Z75" s="59">
        <f>IF(Q75=" ",'Feb14'!Z55,Q75+'Feb14'!Z55)</f>
        <v>0</v>
      </c>
      <c r="AA75" s="59">
        <f>IF(R75=" ",'Feb14'!AA55,R75+'Feb14'!AA55)</f>
        <v>0</v>
      </c>
      <c r="AB75" s="60"/>
      <c r="AC75" s="59">
        <f>IF(T75=" ",'Feb14'!AC55,T75+'Feb14'!AC55)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AD80+'Feb14'!AD65</f>
        <v>0</v>
      </c>
      <c r="AE85" s="177">
        <f>AE80+'Feb14'!AE65</f>
        <v>0</v>
      </c>
      <c r="AF85" s="177">
        <f>AF80+'Feb14'!AF65</f>
        <v>0</v>
      </c>
      <c r="AG85" s="177">
        <f>AG80+'Feb14'!AG65</f>
        <v>0</v>
      </c>
    </row>
    <row r="86" spans="6:33" ht="13.8" thickTop="1" x14ac:dyDescent="0.25"/>
    <row r="87" spans="6:33" x14ac:dyDescent="0.25">
      <c r="AD87" s="184"/>
      <c r="AE87" s="177">
        <f>AE82+'Feb14'!AE67</f>
        <v>0</v>
      </c>
      <c r="AF87" s="177">
        <f>AF82+'Feb14'!AF67</f>
        <v>0</v>
      </c>
      <c r="AG87" s="177">
        <f>AG82+'Feb14'!AG67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Apr13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" customHeight="1" x14ac:dyDescent="0.3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2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41376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2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" customHeight="1" x14ac:dyDescent="0.3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2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41376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2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" customHeight="1" x14ac:dyDescent="0.3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2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41376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2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" customHeight="1" x14ac:dyDescent="0.3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2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41376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2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2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" customHeight="1" x14ac:dyDescent="0.3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2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41376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2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41394</v>
      </c>
      <c r="C4" s="256">
        <f>Admin!$B$45</f>
        <v>41413</v>
      </c>
      <c r="D4" s="254">
        <f>'Apr13'!T1+'Apr13'!O1</f>
        <v>0</v>
      </c>
      <c r="E4" s="255">
        <f>'Apr13'!N1</f>
        <v>0</v>
      </c>
      <c r="F4" s="255">
        <f>'Apr13'!AD60+'Apr13'!AE60+'Apr13'!AF60+'Apr13'!AG60</f>
        <v>0</v>
      </c>
      <c r="G4" s="255">
        <f>'Apr13'!AE62+'Apr13'!AF62+'Apr13'!AG62</f>
        <v>0</v>
      </c>
      <c r="H4" s="255">
        <f>'Apr13'!P1</f>
        <v>0</v>
      </c>
      <c r="I4" s="254">
        <f t="shared" ref="I4:I15" si="0">D4+E4-F4-G4+H4</f>
        <v>0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41425</v>
      </c>
      <c r="C5" s="256">
        <f>Admin!$B$76</f>
        <v>41444</v>
      </c>
      <c r="D5" s="254">
        <f>'May13'!T1+'May13'!O1</f>
        <v>0</v>
      </c>
      <c r="E5" s="255">
        <f>'May13'!N1</f>
        <v>0</v>
      </c>
      <c r="F5" s="255">
        <f>'May13'!AD60+'May13'!AE60+'May13'!AF60+'May13'!AG60</f>
        <v>0</v>
      </c>
      <c r="G5" s="255">
        <f>'May13'!AE62+'May13'!AF62+'May13'!AG62</f>
        <v>0</v>
      </c>
      <c r="H5" s="255">
        <f>'May13'!P1</f>
        <v>0</v>
      </c>
      <c r="I5" s="254">
        <f t="shared" si="0"/>
        <v>0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41455</v>
      </c>
      <c r="C6" s="256">
        <f>Admin!$B$106</f>
        <v>41474</v>
      </c>
      <c r="D6" s="254">
        <f>'Jun13'!T1+'Jun13'!O1</f>
        <v>0</v>
      </c>
      <c r="E6" s="255">
        <f>'Jun13'!N1</f>
        <v>0</v>
      </c>
      <c r="F6" s="255">
        <f>'Jun13'!AD70+'Jun13'!AE70+'Jun13'!AF70+'Jun13'!AG70</f>
        <v>0</v>
      </c>
      <c r="G6" s="255">
        <f>'Jun13'!AE72+'Jun13'!AF72+'Jun13'!AG72</f>
        <v>0</v>
      </c>
      <c r="H6" s="255">
        <f>'Jun13'!P1</f>
        <v>0</v>
      </c>
      <c r="I6" s="254">
        <f t="shared" si="0"/>
        <v>0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41486</v>
      </c>
      <c r="C7" s="256">
        <f>Admin!$B$137</f>
        <v>41505</v>
      </c>
      <c r="D7" s="254">
        <f>'Jul13'!T1+'Jul13'!O1</f>
        <v>0</v>
      </c>
      <c r="E7" s="255">
        <f>'Jul13'!N1</f>
        <v>0</v>
      </c>
      <c r="F7" s="255">
        <f>'Jul13'!AD60+'Jul13'!AE60+'Jul13'!AF60+'Jul13'!AG60</f>
        <v>0</v>
      </c>
      <c r="G7" s="255">
        <f>'Jul13'!AE62+'Jul13'!AF62+'Jul13'!AG62</f>
        <v>0</v>
      </c>
      <c r="H7" s="255">
        <f>'Jul13'!P1</f>
        <v>0</v>
      </c>
      <c r="I7" s="254">
        <f t="shared" si="0"/>
        <v>0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41517</v>
      </c>
      <c r="C8" s="256">
        <f>Admin!$B$168</f>
        <v>41536</v>
      </c>
      <c r="D8" s="254">
        <f>'Aug13'!T1+'Aug13'!O1</f>
        <v>0</v>
      </c>
      <c r="E8" s="255">
        <f>'Aug13'!N1</f>
        <v>0</v>
      </c>
      <c r="F8" s="255">
        <f>'Aug13'!AD60+'Aug13'!AE60+'Aug13'!AF60+'Aug13'!AG60</f>
        <v>0</v>
      </c>
      <c r="G8" s="255">
        <f>'Aug13'!AE62+'Aug13'!AF62+'Aug13'!AG62</f>
        <v>0</v>
      </c>
      <c r="H8" s="255">
        <f>'Aug13'!P1</f>
        <v>0</v>
      </c>
      <c r="I8" s="254">
        <f t="shared" si="0"/>
        <v>0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41547</v>
      </c>
      <c r="C9" s="256">
        <f>Admin!$B$198</f>
        <v>41566</v>
      </c>
      <c r="D9" s="254">
        <f>'Sep13'!T1+'Sep13'!O1</f>
        <v>0</v>
      </c>
      <c r="E9" s="255">
        <f>'Sep13'!N1</f>
        <v>0</v>
      </c>
      <c r="F9" s="255">
        <f>'Sep13'!AD70+'Sep13'!AE70+'Sep13'!AF70+'Sep13'!AG70</f>
        <v>0</v>
      </c>
      <c r="G9" s="255">
        <f>'Sep13'!AE72+'Sep13'!AF72+'Sep13'!AG72</f>
        <v>0</v>
      </c>
      <c r="H9" s="255">
        <f>'Sep13'!P1</f>
        <v>0</v>
      </c>
      <c r="I9" s="254">
        <f t="shared" si="0"/>
        <v>0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41578</v>
      </c>
      <c r="C10" s="256">
        <f>Admin!$B$229</f>
        <v>41597</v>
      </c>
      <c r="D10" s="254">
        <f>'Oct13'!T1+'Oct13'!O1</f>
        <v>0</v>
      </c>
      <c r="E10" s="255">
        <f>'Oct13'!N1</f>
        <v>0</v>
      </c>
      <c r="F10" s="255">
        <f>'Oct13'!AD60+'Oct13'!AE60+'Oct13'!AF60+'Oct13'!AG60</f>
        <v>0</v>
      </c>
      <c r="G10" s="255">
        <f>'Oct13'!AE62+'Oct13'!AF62+'Oct13'!AG62</f>
        <v>0</v>
      </c>
      <c r="H10" s="255">
        <f>'Oct13'!P1</f>
        <v>0</v>
      </c>
      <c r="I10" s="254">
        <f t="shared" si="0"/>
        <v>0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41608</v>
      </c>
      <c r="C11" s="256">
        <f>Admin!$B$259</f>
        <v>41627</v>
      </c>
      <c r="D11" s="254">
        <f>'Nov13'!T1+'Nov13'!O1</f>
        <v>0</v>
      </c>
      <c r="E11" s="255">
        <f>'Nov13'!N1</f>
        <v>0</v>
      </c>
      <c r="F11" s="255">
        <f>'Nov13'!AD60+'Nov13'!AE60+'Nov13'!AF60+'Nov13'!AG60</f>
        <v>0</v>
      </c>
      <c r="G11" s="255">
        <f>'Nov13'!AE62+'Nov13'!AF62+'Nov13'!AG62</f>
        <v>0</v>
      </c>
      <c r="H11" s="255">
        <f>'Nov13'!P1</f>
        <v>0</v>
      </c>
      <c r="I11" s="254">
        <f t="shared" si="0"/>
        <v>0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41639</v>
      </c>
      <c r="C12" s="256">
        <f>Admin!$B$290</f>
        <v>41658</v>
      </c>
      <c r="D12" s="254">
        <f>'Dec13'!T1+'Dec13'!O1</f>
        <v>0</v>
      </c>
      <c r="E12" s="255">
        <f>'Dec13'!N1</f>
        <v>0</v>
      </c>
      <c r="F12" s="255">
        <f>'Dec13'!AD70+'Dec13'!AE70+'Dec13'!AF70+'Dec13'!AG70</f>
        <v>0</v>
      </c>
      <c r="G12" s="255">
        <f>'Dec13'!AE72+'Dec13'!AF72+'Dec13'!AG72</f>
        <v>0</v>
      </c>
      <c r="H12" s="255">
        <f>'Dec13'!P1</f>
        <v>0</v>
      </c>
      <c r="I12" s="254">
        <f t="shared" si="0"/>
        <v>0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41670</v>
      </c>
      <c r="C13" s="256">
        <f>Admin!$B$321</f>
        <v>41689</v>
      </c>
      <c r="D13" s="254">
        <f>'Jan14'!T1+'Jan14'!O1</f>
        <v>0</v>
      </c>
      <c r="E13" s="255">
        <f>'Jan14'!N1</f>
        <v>0</v>
      </c>
      <c r="F13" s="255">
        <f>'Jan14'!AD60+'Jan14'!AE60+'Jan14'!AF60+'Jan14'!AG60</f>
        <v>0</v>
      </c>
      <c r="G13" s="255">
        <f>'Jan14'!AE62+'Jan14'!AF62+'Jan14'!AG62</f>
        <v>0</v>
      </c>
      <c r="H13" s="255">
        <f>'Jan14'!P1</f>
        <v>0</v>
      </c>
      <c r="I13" s="254">
        <f t="shared" si="0"/>
        <v>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41698</v>
      </c>
      <c r="C14" s="256">
        <f>Admin!$B$350</f>
        <v>41718</v>
      </c>
      <c r="D14" s="254">
        <f>'Feb14'!T1+'Feb14'!O1</f>
        <v>0</v>
      </c>
      <c r="E14" s="255">
        <f>'Feb14'!N1</f>
        <v>0</v>
      </c>
      <c r="F14" s="255">
        <f>'Feb14'!AD60+'Feb14'!AE60+'Feb14'!AF60+'Feb14'!AG60</f>
        <v>0</v>
      </c>
      <c r="G14" s="255">
        <f>'Feb14'!AE62+'Feb14'!AF62+'Feb14'!AG62</f>
        <v>0</v>
      </c>
      <c r="H14" s="255">
        <f>'Feb14'!P1</f>
        <v>0</v>
      </c>
      <c r="I14" s="254">
        <f t="shared" si="0"/>
        <v>0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41729</v>
      </c>
      <c r="C15" s="256">
        <f>Admin!$B$381</f>
        <v>41749</v>
      </c>
      <c r="D15" s="254">
        <f>'Mar14'!T1+'Mar14'!O1</f>
        <v>0</v>
      </c>
      <c r="E15" s="255">
        <f>'Mar14'!N1</f>
        <v>0</v>
      </c>
      <c r="F15" s="255">
        <f>'Mar14'!AD80+'Mar14'!AE80+'Mar14'!AF80+'Mar14'!AG80</f>
        <v>0</v>
      </c>
      <c r="G15" s="255">
        <f>'Mar14'!AE82+'Mar14'!AF82+'Mar14'!AG82</f>
        <v>0</v>
      </c>
      <c r="H15" s="255">
        <f>'Mar14'!P1</f>
        <v>0</v>
      </c>
      <c r="I15" s="254">
        <f t="shared" si="0"/>
        <v>0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2">SUM(D4:D15)</f>
        <v>0</v>
      </c>
      <c r="E16" s="248">
        <f t="shared" si="2"/>
        <v>0</v>
      </c>
      <c r="F16" s="248">
        <f t="shared" si="2"/>
        <v>0</v>
      </c>
      <c r="G16" s="248">
        <f t="shared" si="2"/>
        <v>0</v>
      </c>
      <c r="H16" s="248">
        <f t="shared" si="2"/>
        <v>0</v>
      </c>
      <c r="I16" s="248">
        <f t="shared" si="2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41734</v>
      </c>
      <c r="J1" s="512"/>
      <c r="K1" s="332"/>
      <c r="L1" s="332"/>
      <c r="M1" s="333"/>
      <c r="N1" s="334" t="str">
        <f>TEXT(YEAR(I1)-1,"0") &amp; "-" &amp; TEXT(YEAR(I1)-2000,"0")</f>
        <v>2013-14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Apr13</v>
      </c>
      <c r="B2" s="337">
        <v>41370</v>
      </c>
      <c r="C2" s="338">
        <v>1</v>
      </c>
      <c r="D2" s="338">
        <v>1</v>
      </c>
      <c r="E2" s="339">
        <f>B2</f>
        <v>41370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Apr13</v>
      </c>
      <c r="B3" s="337">
        <f>B2+1</f>
        <v>41371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Apr13</v>
      </c>
      <c r="B4" s="337">
        <f t="shared" ref="B4:B67" si="1">B3+1</f>
        <v>41372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Apr13</v>
      </c>
      <c r="B5" s="337">
        <f t="shared" si="1"/>
        <v>41373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Apr13</v>
      </c>
      <c r="B6" s="337">
        <f t="shared" si="1"/>
        <v>41374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Apr13</v>
      </c>
      <c r="B7" s="337">
        <f t="shared" si="1"/>
        <v>41375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Apr13</v>
      </c>
      <c r="B8" s="337">
        <f t="shared" si="1"/>
        <v>41376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Apr13</v>
      </c>
      <c r="B9" s="337">
        <f t="shared" si="1"/>
        <v>41377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Apr13</v>
      </c>
      <c r="B10" s="337">
        <f t="shared" si="1"/>
        <v>41378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Apr13</v>
      </c>
      <c r="B11" s="337">
        <f t="shared" si="1"/>
        <v>41379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Apr13</v>
      </c>
      <c r="B12" s="337">
        <f t="shared" si="1"/>
        <v>41380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Apr13</v>
      </c>
      <c r="B13" s="337">
        <f t="shared" si="1"/>
        <v>41381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Apr13</v>
      </c>
      <c r="B14" s="337">
        <f t="shared" si="1"/>
        <v>41382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Apr13</v>
      </c>
      <c r="B15" s="337">
        <f t="shared" si="1"/>
        <v>41383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Apr13</v>
      </c>
      <c r="B16" s="337">
        <f t="shared" si="1"/>
        <v>41384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Apr13</v>
      </c>
      <c r="B17" s="337">
        <f t="shared" si="1"/>
        <v>41385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Apr13</v>
      </c>
      <c r="B18" s="337">
        <f t="shared" si="1"/>
        <v>41386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Apr13</v>
      </c>
      <c r="B19" s="337">
        <f t="shared" si="1"/>
        <v>41387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Apr13</v>
      </c>
      <c r="B20" s="337">
        <f t="shared" si="1"/>
        <v>41388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Apr13</v>
      </c>
      <c r="B21" s="337">
        <f t="shared" si="1"/>
        <v>41389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Apr13</v>
      </c>
      <c r="B22" s="337">
        <f t="shared" si="1"/>
        <v>41390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Apr13</v>
      </c>
      <c r="B23" s="337">
        <f t="shared" si="1"/>
        <v>41391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Apr13</v>
      </c>
      <c r="B24" s="337">
        <f t="shared" si="1"/>
        <v>41392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Apr13</v>
      </c>
      <c r="B25" s="337">
        <f t="shared" si="1"/>
        <v>41393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Apr13</v>
      </c>
      <c r="B26" s="337">
        <f t="shared" si="1"/>
        <v>41394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Apr13</v>
      </c>
      <c r="B27" s="337">
        <f t="shared" si="1"/>
        <v>41395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Apr13</v>
      </c>
      <c r="B28" s="337">
        <f t="shared" si="1"/>
        <v>41396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Apr13</v>
      </c>
      <c r="B29" s="337">
        <f t="shared" si="1"/>
        <v>41397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Apr13</v>
      </c>
      <c r="B30" s="337">
        <f t="shared" si="1"/>
        <v>41398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Apr13</v>
      </c>
      <c r="B31" s="337">
        <f t="shared" si="1"/>
        <v>41399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May13</v>
      </c>
      <c r="B32" s="337">
        <f t="shared" si="1"/>
        <v>41400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May13</v>
      </c>
      <c r="B33" s="337">
        <f t="shared" si="1"/>
        <v>41401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May13</v>
      </c>
      <c r="B34" s="337">
        <f t="shared" si="1"/>
        <v>41402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May13</v>
      </c>
      <c r="B35" s="337">
        <f t="shared" si="1"/>
        <v>41403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May13</v>
      </c>
      <c r="B36" s="337">
        <f t="shared" si="1"/>
        <v>41404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May13</v>
      </c>
      <c r="B37" s="337">
        <f t="shared" si="1"/>
        <v>41405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May13</v>
      </c>
      <c r="B38" s="337">
        <f t="shared" si="1"/>
        <v>41406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May13</v>
      </c>
      <c r="B39" s="337">
        <f t="shared" si="1"/>
        <v>41407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May13</v>
      </c>
      <c r="B40" s="337">
        <f t="shared" si="1"/>
        <v>41408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May13</v>
      </c>
      <c r="B41" s="337">
        <f t="shared" si="1"/>
        <v>41409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May13</v>
      </c>
      <c r="B42" s="337">
        <f t="shared" si="1"/>
        <v>41410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May13</v>
      </c>
      <c r="B43" s="337">
        <f t="shared" si="1"/>
        <v>41411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May13</v>
      </c>
      <c r="B44" s="337">
        <f t="shared" si="1"/>
        <v>41412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May13</v>
      </c>
      <c r="B45" s="337">
        <f t="shared" si="1"/>
        <v>41413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May13</v>
      </c>
      <c r="B46" s="337">
        <f t="shared" si="1"/>
        <v>41414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May13</v>
      </c>
      <c r="B47" s="337">
        <f t="shared" si="1"/>
        <v>41415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May13</v>
      </c>
      <c r="B48" s="337">
        <f t="shared" si="1"/>
        <v>41416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May13</v>
      </c>
      <c r="B49" s="337">
        <f t="shared" si="1"/>
        <v>41417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May13</v>
      </c>
      <c r="B50" s="337">
        <f t="shared" si="1"/>
        <v>41418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May13</v>
      </c>
      <c r="B51" s="337">
        <f t="shared" si="1"/>
        <v>41419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May13</v>
      </c>
      <c r="B52" s="337">
        <f t="shared" si="1"/>
        <v>41420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May13</v>
      </c>
      <c r="B53" s="337">
        <f t="shared" si="1"/>
        <v>41421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May13</v>
      </c>
      <c r="B54" s="337">
        <f t="shared" si="1"/>
        <v>41422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May13</v>
      </c>
      <c r="B55" s="337">
        <f t="shared" si="1"/>
        <v>41423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May13</v>
      </c>
      <c r="B56" s="337">
        <f t="shared" si="1"/>
        <v>41424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May13</v>
      </c>
      <c r="B57" s="337">
        <f t="shared" si="1"/>
        <v>41425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May13</v>
      </c>
      <c r="B58" s="337">
        <f t="shared" si="1"/>
        <v>41426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May13</v>
      </c>
      <c r="B59" s="337">
        <f t="shared" si="1"/>
        <v>41427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May13</v>
      </c>
      <c r="B60" s="337">
        <f t="shared" si="1"/>
        <v>41428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May13</v>
      </c>
      <c r="B61" s="337">
        <f t="shared" si="1"/>
        <v>41429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May13</v>
      </c>
      <c r="B62" s="337">
        <f t="shared" si="1"/>
        <v>41430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Jun13</v>
      </c>
      <c r="B63" s="337">
        <f t="shared" si="1"/>
        <v>41431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Jun13</v>
      </c>
      <c r="B64" s="337">
        <f t="shared" si="1"/>
        <v>41432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Jun13</v>
      </c>
      <c r="B65" s="337">
        <f t="shared" si="1"/>
        <v>41433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Jun13</v>
      </c>
      <c r="B66" s="337">
        <f t="shared" si="1"/>
        <v>41434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Jun13</v>
      </c>
      <c r="B67" s="337">
        <f t="shared" si="1"/>
        <v>41435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Jun13</v>
      </c>
      <c r="B68" s="337">
        <f t="shared" ref="B68:B131" si="3">B67+1</f>
        <v>41436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Jun13</v>
      </c>
      <c r="B69" s="337">
        <f t="shared" si="3"/>
        <v>41437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Jun13</v>
      </c>
      <c r="B70" s="337">
        <f t="shared" si="3"/>
        <v>41438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Jun13</v>
      </c>
      <c r="B71" s="337">
        <f t="shared" si="3"/>
        <v>41439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Jun13</v>
      </c>
      <c r="B72" s="337">
        <f t="shared" si="3"/>
        <v>41440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Jun13</v>
      </c>
      <c r="B73" s="337">
        <f t="shared" si="3"/>
        <v>41441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Jun13</v>
      </c>
      <c r="B74" s="337">
        <f t="shared" si="3"/>
        <v>41442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Jun13</v>
      </c>
      <c r="B75" s="337">
        <f t="shared" si="3"/>
        <v>41443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Jun13</v>
      </c>
      <c r="B76" s="337">
        <f t="shared" si="3"/>
        <v>41444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Jun13</v>
      </c>
      <c r="B77" s="337">
        <f t="shared" si="3"/>
        <v>41445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Jun13</v>
      </c>
      <c r="B78" s="337">
        <f t="shared" si="3"/>
        <v>41446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Jun13</v>
      </c>
      <c r="B79" s="337">
        <f t="shared" si="3"/>
        <v>41447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Jun13</v>
      </c>
      <c r="B80" s="337">
        <f t="shared" si="3"/>
        <v>41448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Jun13</v>
      </c>
      <c r="B81" s="337">
        <f t="shared" si="3"/>
        <v>41449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Jun13</v>
      </c>
      <c r="B82" s="337">
        <f t="shared" si="3"/>
        <v>41450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Jun13</v>
      </c>
      <c r="B83" s="337">
        <f t="shared" si="3"/>
        <v>41451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Jun13</v>
      </c>
      <c r="B84" s="337">
        <f t="shared" si="3"/>
        <v>41452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Jun13</v>
      </c>
      <c r="B85" s="337">
        <f t="shared" si="3"/>
        <v>41453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Jun13</v>
      </c>
      <c r="B86" s="337">
        <f t="shared" si="3"/>
        <v>41454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Jun13</v>
      </c>
      <c r="B87" s="337">
        <f t="shared" si="3"/>
        <v>41455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Jun13</v>
      </c>
      <c r="B88" s="337">
        <f t="shared" si="3"/>
        <v>41456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Jun13</v>
      </c>
      <c r="B89" s="337">
        <f t="shared" si="3"/>
        <v>41457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Jun13</v>
      </c>
      <c r="B90" s="337">
        <f t="shared" si="3"/>
        <v>41458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Jun13</v>
      </c>
      <c r="B91" s="337">
        <f t="shared" si="3"/>
        <v>41459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Jun13</v>
      </c>
      <c r="B92" s="337">
        <f t="shared" si="3"/>
        <v>41460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Jul13</v>
      </c>
      <c r="B93" s="337">
        <f t="shared" si="3"/>
        <v>41461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Jul13</v>
      </c>
      <c r="B94" s="337">
        <f t="shared" si="3"/>
        <v>41462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Jul13</v>
      </c>
      <c r="B95" s="337">
        <f t="shared" si="3"/>
        <v>41463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Jul13</v>
      </c>
      <c r="B96" s="337">
        <f t="shared" si="3"/>
        <v>41464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Jul13</v>
      </c>
      <c r="B97" s="337">
        <f t="shared" si="3"/>
        <v>41465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Jul13</v>
      </c>
      <c r="B98" s="337">
        <f t="shared" si="3"/>
        <v>41466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Jul13</v>
      </c>
      <c r="B99" s="337">
        <f t="shared" si="3"/>
        <v>41467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Jul13</v>
      </c>
      <c r="B100" s="337">
        <f t="shared" si="3"/>
        <v>41468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Jul13</v>
      </c>
      <c r="B101" s="337">
        <f t="shared" si="3"/>
        <v>41469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Jul13</v>
      </c>
      <c r="B102" s="337">
        <f t="shared" si="3"/>
        <v>41470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Jul13</v>
      </c>
      <c r="B103" s="337">
        <f t="shared" si="3"/>
        <v>41471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Jul13</v>
      </c>
      <c r="B104" s="337">
        <f t="shared" si="3"/>
        <v>41472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Jul13</v>
      </c>
      <c r="B105" s="337">
        <f t="shared" si="3"/>
        <v>41473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Jul13</v>
      </c>
      <c r="B106" s="337">
        <f t="shared" si="3"/>
        <v>41474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Jul13</v>
      </c>
      <c r="B107" s="337">
        <f t="shared" si="3"/>
        <v>41475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Jul13</v>
      </c>
      <c r="B108" s="337">
        <f t="shared" si="3"/>
        <v>41476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Jul13</v>
      </c>
      <c r="B109" s="337">
        <f t="shared" si="3"/>
        <v>41477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Jul13</v>
      </c>
      <c r="B110" s="337">
        <f t="shared" si="3"/>
        <v>41478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Jul13</v>
      </c>
      <c r="B111" s="337">
        <f t="shared" si="3"/>
        <v>41479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Jul13</v>
      </c>
      <c r="B112" s="337">
        <f t="shared" si="3"/>
        <v>41480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Jul13</v>
      </c>
      <c r="B113" s="337">
        <f t="shared" si="3"/>
        <v>41481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Jul13</v>
      </c>
      <c r="B114" s="337">
        <f t="shared" si="3"/>
        <v>41482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Jul13</v>
      </c>
      <c r="B115" s="337">
        <f t="shared" si="3"/>
        <v>41483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Jul13</v>
      </c>
      <c r="B116" s="337">
        <f t="shared" si="3"/>
        <v>41484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Jul13</v>
      </c>
      <c r="B117" s="337">
        <f t="shared" si="3"/>
        <v>41485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Jul13</v>
      </c>
      <c r="B118" s="337">
        <f t="shared" si="3"/>
        <v>41486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Jul13</v>
      </c>
      <c r="B119" s="337">
        <f t="shared" si="3"/>
        <v>41487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Jul13</v>
      </c>
      <c r="B120" s="337">
        <f t="shared" si="3"/>
        <v>41488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Jul13</v>
      </c>
      <c r="B121" s="337">
        <f t="shared" si="3"/>
        <v>41489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Jul13</v>
      </c>
      <c r="B122" s="337">
        <f t="shared" si="3"/>
        <v>41490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Jul13</v>
      </c>
      <c r="B123" s="337">
        <f t="shared" si="3"/>
        <v>41491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Aug13</v>
      </c>
      <c r="B124" s="337">
        <f t="shared" si="3"/>
        <v>41492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Aug13</v>
      </c>
      <c r="B125" s="337">
        <f t="shared" si="3"/>
        <v>41493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Aug13</v>
      </c>
      <c r="B126" s="337">
        <f t="shared" si="3"/>
        <v>41494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Aug13</v>
      </c>
      <c r="B127" s="337">
        <f t="shared" si="3"/>
        <v>41495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Aug13</v>
      </c>
      <c r="B128" s="337">
        <f t="shared" si="3"/>
        <v>41496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Aug13</v>
      </c>
      <c r="B129" s="337">
        <f t="shared" si="3"/>
        <v>41497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Aug13</v>
      </c>
      <c r="B130" s="337">
        <f t="shared" si="3"/>
        <v>41498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Aug13</v>
      </c>
      <c r="B131" s="337">
        <f t="shared" si="3"/>
        <v>41499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Aug13</v>
      </c>
      <c r="B132" s="337">
        <f t="shared" ref="B132:B195" si="5">B131+1</f>
        <v>41500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Aug13</v>
      </c>
      <c r="B133" s="337">
        <f t="shared" si="5"/>
        <v>41501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Aug13</v>
      </c>
      <c r="B134" s="337">
        <f t="shared" si="5"/>
        <v>41502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Aug13</v>
      </c>
      <c r="B135" s="337">
        <f t="shared" si="5"/>
        <v>41503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Aug13</v>
      </c>
      <c r="B136" s="337">
        <f t="shared" si="5"/>
        <v>41504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Aug13</v>
      </c>
      <c r="B137" s="337">
        <f t="shared" si="5"/>
        <v>41505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Aug13</v>
      </c>
      <c r="B138" s="337">
        <f t="shared" si="5"/>
        <v>41506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Aug13</v>
      </c>
      <c r="B139" s="337">
        <f t="shared" si="5"/>
        <v>41507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Aug13</v>
      </c>
      <c r="B140" s="337">
        <f t="shared" si="5"/>
        <v>41508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Aug13</v>
      </c>
      <c r="B141" s="337">
        <f t="shared" si="5"/>
        <v>41509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Aug13</v>
      </c>
      <c r="B142" s="337">
        <f t="shared" si="5"/>
        <v>41510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Aug13</v>
      </c>
      <c r="B143" s="337">
        <f t="shared" si="5"/>
        <v>41511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Aug13</v>
      </c>
      <c r="B144" s="337">
        <f t="shared" si="5"/>
        <v>41512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Aug13</v>
      </c>
      <c r="B145" s="337">
        <f t="shared" si="5"/>
        <v>41513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Aug13</v>
      </c>
      <c r="B146" s="337">
        <f t="shared" si="5"/>
        <v>41514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Aug13</v>
      </c>
      <c r="B147" s="337">
        <f t="shared" si="5"/>
        <v>41515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Aug13</v>
      </c>
      <c r="B148" s="337">
        <f t="shared" si="5"/>
        <v>41516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Aug13</v>
      </c>
      <c r="B149" s="337">
        <f t="shared" si="5"/>
        <v>41517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Aug13</v>
      </c>
      <c r="B150" s="337">
        <f t="shared" si="5"/>
        <v>41518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Aug13</v>
      </c>
      <c r="B151" s="337">
        <f t="shared" si="5"/>
        <v>41519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Aug13</v>
      </c>
      <c r="B152" s="337">
        <f t="shared" si="5"/>
        <v>41520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Aug13</v>
      </c>
      <c r="B153" s="337">
        <f t="shared" si="5"/>
        <v>41521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Aug13</v>
      </c>
      <c r="B154" s="337">
        <f t="shared" si="5"/>
        <v>41522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Sep13</v>
      </c>
      <c r="B155" s="337">
        <f t="shared" si="5"/>
        <v>41523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Sep13</v>
      </c>
      <c r="B156" s="337">
        <f t="shared" si="5"/>
        <v>41524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Sep13</v>
      </c>
      <c r="B157" s="337">
        <f t="shared" si="5"/>
        <v>41525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Sep13</v>
      </c>
      <c r="B158" s="337">
        <f t="shared" si="5"/>
        <v>41526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Sep13</v>
      </c>
      <c r="B159" s="337">
        <f t="shared" si="5"/>
        <v>41527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Sep13</v>
      </c>
      <c r="B160" s="337">
        <f t="shared" si="5"/>
        <v>41528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Sep13</v>
      </c>
      <c r="B161" s="337">
        <f t="shared" si="5"/>
        <v>41529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Sep13</v>
      </c>
      <c r="B162" s="337">
        <f t="shared" si="5"/>
        <v>41530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Sep13</v>
      </c>
      <c r="B163" s="337">
        <f t="shared" si="5"/>
        <v>41531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Sep13</v>
      </c>
      <c r="B164" s="337">
        <f t="shared" si="5"/>
        <v>41532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Sep13</v>
      </c>
      <c r="B165" s="337">
        <f t="shared" si="5"/>
        <v>41533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Sep13</v>
      </c>
      <c r="B166" s="337">
        <f t="shared" si="5"/>
        <v>41534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Sep13</v>
      </c>
      <c r="B167" s="337">
        <f t="shared" si="5"/>
        <v>41535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Sep13</v>
      </c>
      <c r="B168" s="337">
        <f t="shared" si="5"/>
        <v>41536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Sep13</v>
      </c>
      <c r="B169" s="337">
        <f t="shared" si="5"/>
        <v>41537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Sep13</v>
      </c>
      <c r="B170" s="337">
        <f t="shared" si="5"/>
        <v>41538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Sep13</v>
      </c>
      <c r="B171" s="337">
        <f t="shared" si="5"/>
        <v>41539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Sep13</v>
      </c>
      <c r="B172" s="337">
        <f t="shared" si="5"/>
        <v>41540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Sep13</v>
      </c>
      <c r="B173" s="337">
        <f t="shared" si="5"/>
        <v>41541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Sep13</v>
      </c>
      <c r="B174" s="337">
        <f t="shared" si="5"/>
        <v>41542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Sep13</v>
      </c>
      <c r="B175" s="337">
        <f t="shared" si="5"/>
        <v>41543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Sep13</v>
      </c>
      <c r="B176" s="337">
        <f t="shared" si="5"/>
        <v>41544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Sep13</v>
      </c>
      <c r="B177" s="337">
        <f t="shared" si="5"/>
        <v>41545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Sep13</v>
      </c>
      <c r="B178" s="337">
        <f t="shared" si="5"/>
        <v>41546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Sep13</v>
      </c>
      <c r="B179" s="337">
        <f t="shared" si="5"/>
        <v>41547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Sep13</v>
      </c>
      <c r="B180" s="337">
        <f t="shared" si="5"/>
        <v>41548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Sep13</v>
      </c>
      <c r="B181" s="337">
        <f t="shared" si="5"/>
        <v>41549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Sep13</v>
      </c>
      <c r="B182" s="337">
        <f t="shared" si="5"/>
        <v>41550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Sep13</v>
      </c>
      <c r="B183" s="337">
        <f t="shared" si="5"/>
        <v>41551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Sep13</v>
      </c>
      <c r="B184" s="337">
        <f t="shared" si="5"/>
        <v>41552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Oct13</v>
      </c>
      <c r="B185" s="337">
        <f t="shared" si="5"/>
        <v>41553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Oct13</v>
      </c>
      <c r="B186" s="337">
        <f t="shared" si="5"/>
        <v>41554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Oct13</v>
      </c>
      <c r="B187" s="337">
        <f t="shared" si="5"/>
        <v>41555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Oct13</v>
      </c>
      <c r="B188" s="337">
        <f t="shared" si="5"/>
        <v>41556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Oct13</v>
      </c>
      <c r="B189" s="337">
        <f t="shared" si="5"/>
        <v>41557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Oct13</v>
      </c>
      <c r="B190" s="337">
        <f t="shared" si="5"/>
        <v>41558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Oct13</v>
      </c>
      <c r="B191" s="337">
        <f t="shared" si="5"/>
        <v>41559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Oct13</v>
      </c>
      <c r="B192" s="337">
        <f t="shared" si="5"/>
        <v>41560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Oct13</v>
      </c>
      <c r="B193" s="337">
        <f t="shared" si="5"/>
        <v>41561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Oct13</v>
      </c>
      <c r="B194" s="337">
        <f t="shared" si="5"/>
        <v>41562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Oct13</v>
      </c>
      <c r="B195" s="337">
        <f t="shared" si="5"/>
        <v>41563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Oct13</v>
      </c>
      <c r="B196" s="337">
        <f t="shared" ref="B196:B259" si="7">B195+1</f>
        <v>41564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Oct13</v>
      </c>
      <c r="B197" s="337">
        <f t="shared" si="7"/>
        <v>41565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Oct13</v>
      </c>
      <c r="B198" s="337">
        <f t="shared" si="7"/>
        <v>41566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Oct13</v>
      </c>
      <c r="B199" s="337">
        <f t="shared" si="7"/>
        <v>41567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Oct13</v>
      </c>
      <c r="B200" s="337">
        <f t="shared" si="7"/>
        <v>41568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Oct13</v>
      </c>
      <c r="B201" s="337">
        <f t="shared" si="7"/>
        <v>41569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Oct13</v>
      </c>
      <c r="B202" s="337">
        <f t="shared" si="7"/>
        <v>41570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Oct13</v>
      </c>
      <c r="B203" s="337">
        <f t="shared" si="7"/>
        <v>41571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Oct13</v>
      </c>
      <c r="B204" s="337">
        <f t="shared" si="7"/>
        <v>41572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Oct13</v>
      </c>
      <c r="B205" s="337">
        <f t="shared" si="7"/>
        <v>41573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Oct13</v>
      </c>
      <c r="B206" s="337">
        <f t="shared" si="7"/>
        <v>41574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Oct13</v>
      </c>
      <c r="B207" s="337">
        <f t="shared" si="7"/>
        <v>41575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Oct13</v>
      </c>
      <c r="B208" s="337">
        <f t="shared" si="7"/>
        <v>41576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Oct13</v>
      </c>
      <c r="B209" s="337">
        <f t="shared" si="7"/>
        <v>41577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Oct13</v>
      </c>
      <c r="B210" s="337">
        <f t="shared" si="7"/>
        <v>41578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Oct13</v>
      </c>
      <c r="B211" s="337">
        <f t="shared" si="7"/>
        <v>41579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Oct13</v>
      </c>
      <c r="B212" s="337">
        <f t="shared" si="7"/>
        <v>41580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Oct13</v>
      </c>
      <c r="B213" s="337">
        <f t="shared" si="7"/>
        <v>41581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Oct13</v>
      </c>
      <c r="B214" s="337">
        <f t="shared" si="7"/>
        <v>41582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Oct13</v>
      </c>
      <c r="B215" s="337">
        <f t="shared" si="7"/>
        <v>41583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Nov13</v>
      </c>
      <c r="B216" s="337">
        <f t="shared" si="7"/>
        <v>41584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Nov13</v>
      </c>
      <c r="B217" s="337">
        <f t="shared" si="7"/>
        <v>41585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Nov13</v>
      </c>
      <c r="B218" s="337">
        <f t="shared" si="7"/>
        <v>41586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Nov13</v>
      </c>
      <c r="B219" s="337">
        <f t="shared" si="7"/>
        <v>41587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Nov13</v>
      </c>
      <c r="B220" s="337">
        <f t="shared" si="7"/>
        <v>41588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Nov13</v>
      </c>
      <c r="B221" s="337">
        <f t="shared" si="7"/>
        <v>41589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Nov13</v>
      </c>
      <c r="B222" s="337">
        <f t="shared" si="7"/>
        <v>41590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Nov13</v>
      </c>
      <c r="B223" s="337">
        <f t="shared" si="7"/>
        <v>41591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Nov13</v>
      </c>
      <c r="B224" s="337">
        <f t="shared" si="7"/>
        <v>41592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Nov13</v>
      </c>
      <c r="B225" s="337">
        <f t="shared" si="7"/>
        <v>41593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Nov13</v>
      </c>
      <c r="B226" s="337">
        <f t="shared" si="7"/>
        <v>41594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Nov13</v>
      </c>
      <c r="B227" s="337">
        <f t="shared" si="7"/>
        <v>41595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Nov13</v>
      </c>
      <c r="B228" s="337">
        <f t="shared" si="7"/>
        <v>41596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Nov13</v>
      </c>
      <c r="B229" s="337">
        <f t="shared" si="7"/>
        <v>41597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Nov13</v>
      </c>
      <c r="B230" s="337">
        <f t="shared" si="7"/>
        <v>41598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Nov13</v>
      </c>
      <c r="B231" s="337">
        <f t="shared" si="7"/>
        <v>41599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Nov13</v>
      </c>
      <c r="B232" s="337">
        <f t="shared" si="7"/>
        <v>41600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Nov13</v>
      </c>
      <c r="B233" s="337">
        <f t="shared" si="7"/>
        <v>41601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Nov13</v>
      </c>
      <c r="B234" s="337">
        <f t="shared" si="7"/>
        <v>41602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Nov13</v>
      </c>
      <c r="B235" s="337">
        <f t="shared" si="7"/>
        <v>41603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Nov13</v>
      </c>
      <c r="B236" s="337">
        <f t="shared" si="7"/>
        <v>41604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Nov13</v>
      </c>
      <c r="B237" s="337">
        <f t="shared" si="7"/>
        <v>41605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Nov13</v>
      </c>
      <c r="B238" s="337">
        <f t="shared" si="7"/>
        <v>41606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Nov13</v>
      </c>
      <c r="B239" s="337">
        <f t="shared" si="7"/>
        <v>41607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Nov13</v>
      </c>
      <c r="B240" s="337">
        <f t="shared" si="7"/>
        <v>41608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Nov13</v>
      </c>
      <c r="B241" s="337">
        <f t="shared" si="7"/>
        <v>41609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Nov13</v>
      </c>
      <c r="B242" s="337">
        <f t="shared" si="7"/>
        <v>41610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Nov13</v>
      </c>
      <c r="B243" s="337">
        <f t="shared" si="7"/>
        <v>41611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Nov13</v>
      </c>
      <c r="B244" s="337">
        <f t="shared" si="7"/>
        <v>41612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Nov13</v>
      </c>
      <c r="B245" s="337">
        <f t="shared" si="7"/>
        <v>41613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Dec13</v>
      </c>
      <c r="B246" s="337">
        <f t="shared" si="7"/>
        <v>41614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Dec13</v>
      </c>
      <c r="B247" s="337">
        <f t="shared" si="7"/>
        <v>41615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Dec13</v>
      </c>
      <c r="B248" s="337">
        <f t="shared" si="7"/>
        <v>41616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Dec13</v>
      </c>
      <c r="B249" s="337">
        <f t="shared" si="7"/>
        <v>41617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Dec13</v>
      </c>
      <c r="B250" s="337">
        <f t="shared" si="7"/>
        <v>41618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Dec13</v>
      </c>
      <c r="B251" s="337">
        <f t="shared" si="7"/>
        <v>41619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Dec13</v>
      </c>
      <c r="B252" s="337">
        <f t="shared" si="7"/>
        <v>41620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Dec13</v>
      </c>
      <c r="B253" s="337">
        <f t="shared" si="7"/>
        <v>41621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Dec13</v>
      </c>
      <c r="B254" s="337">
        <f t="shared" si="7"/>
        <v>41622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Dec13</v>
      </c>
      <c r="B255" s="337">
        <f t="shared" si="7"/>
        <v>41623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Dec13</v>
      </c>
      <c r="B256" s="337">
        <f t="shared" si="7"/>
        <v>41624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Dec13</v>
      </c>
      <c r="B257" s="337">
        <f t="shared" si="7"/>
        <v>41625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Dec13</v>
      </c>
      <c r="B258" s="337">
        <f t="shared" si="7"/>
        <v>41626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Dec13</v>
      </c>
      <c r="B259" s="337">
        <f t="shared" si="7"/>
        <v>41627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Dec13</v>
      </c>
      <c r="B260" s="337">
        <f t="shared" ref="B260:B323" si="9">B259+1</f>
        <v>41628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Dec13</v>
      </c>
      <c r="B261" s="337">
        <f t="shared" si="9"/>
        <v>41629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Dec13</v>
      </c>
      <c r="B262" s="337">
        <f t="shared" si="9"/>
        <v>41630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Dec13</v>
      </c>
      <c r="B263" s="337">
        <f t="shared" si="9"/>
        <v>41631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Dec13</v>
      </c>
      <c r="B264" s="337">
        <f t="shared" si="9"/>
        <v>41632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Dec13</v>
      </c>
      <c r="B265" s="337">
        <f t="shared" si="9"/>
        <v>41633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Dec13</v>
      </c>
      <c r="B266" s="337">
        <f t="shared" si="9"/>
        <v>41634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Dec13</v>
      </c>
      <c r="B267" s="337">
        <f t="shared" si="9"/>
        <v>41635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Dec13</v>
      </c>
      <c r="B268" s="337">
        <f t="shared" si="9"/>
        <v>41636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Dec13</v>
      </c>
      <c r="B269" s="337">
        <f t="shared" si="9"/>
        <v>41637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Dec13</v>
      </c>
      <c r="B270" s="337">
        <f t="shared" si="9"/>
        <v>41638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Dec13</v>
      </c>
      <c r="B271" s="337">
        <f t="shared" si="9"/>
        <v>41639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Dec13</v>
      </c>
      <c r="B272" s="337">
        <f t="shared" si="9"/>
        <v>41640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Dec13</v>
      </c>
      <c r="B273" s="337">
        <f t="shared" si="9"/>
        <v>41641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Dec13</v>
      </c>
      <c r="B274" s="337">
        <f t="shared" si="9"/>
        <v>41642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Dec13</v>
      </c>
      <c r="B275" s="337">
        <f t="shared" si="9"/>
        <v>41643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Dec13</v>
      </c>
      <c r="B276" s="337">
        <f t="shared" si="9"/>
        <v>41644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Jan14</v>
      </c>
      <c r="B277" s="337">
        <f t="shared" si="9"/>
        <v>41645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Jan14</v>
      </c>
      <c r="B278" s="337">
        <f t="shared" si="9"/>
        <v>41646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Jan14</v>
      </c>
      <c r="B279" s="337">
        <f t="shared" si="9"/>
        <v>41647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Jan14</v>
      </c>
      <c r="B280" s="337">
        <f t="shared" si="9"/>
        <v>41648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Jan14</v>
      </c>
      <c r="B281" s="337">
        <f t="shared" si="9"/>
        <v>41649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Jan14</v>
      </c>
      <c r="B282" s="337">
        <f t="shared" si="9"/>
        <v>41650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Jan14</v>
      </c>
      <c r="B283" s="337">
        <f t="shared" si="9"/>
        <v>41651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Jan14</v>
      </c>
      <c r="B284" s="337">
        <f t="shared" si="9"/>
        <v>41652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Jan14</v>
      </c>
      <c r="B285" s="337">
        <f t="shared" si="9"/>
        <v>41653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Jan14</v>
      </c>
      <c r="B286" s="337">
        <f t="shared" si="9"/>
        <v>41654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Jan14</v>
      </c>
      <c r="B287" s="337">
        <f t="shared" si="9"/>
        <v>41655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Jan14</v>
      </c>
      <c r="B288" s="337">
        <f t="shared" si="9"/>
        <v>41656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Jan14</v>
      </c>
      <c r="B289" s="337">
        <f t="shared" si="9"/>
        <v>41657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Jan14</v>
      </c>
      <c r="B290" s="337">
        <f t="shared" si="9"/>
        <v>41658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Jan14</v>
      </c>
      <c r="B291" s="337">
        <f t="shared" si="9"/>
        <v>41659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Jan14</v>
      </c>
      <c r="B292" s="337">
        <f t="shared" si="9"/>
        <v>41660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Jan14</v>
      </c>
      <c r="B293" s="337">
        <f t="shared" si="9"/>
        <v>41661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Jan14</v>
      </c>
      <c r="B294" s="337">
        <f t="shared" si="9"/>
        <v>41662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Jan14</v>
      </c>
      <c r="B295" s="337">
        <f t="shared" si="9"/>
        <v>41663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Jan14</v>
      </c>
      <c r="B296" s="337">
        <f t="shared" si="9"/>
        <v>41664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Jan14</v>
      </c>
      <c r="B297" s="337">
        <f t="shared" si="9"/>
        <v>41665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Jan14</v>
      </c>
      <c r="B298" s="337">
        <f t="shared" si="9"/>
        <v>41666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Jan14</v>
      </c>
      <c r="B299" s="337">
        <f t="shared" si="9"/>
        <v>41667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Jan14</v>
      </c>
      <c r="B300" s="337">
        <f t="shared" si="9"/>
        <v>41668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Jan14</v>
      </c>
      <c r="B301" s="337">
        <f t="shared" si="9"/>
        <v>41669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Jan14</v>
      </c>
      <c r="B302" s="337">
        <f t="shared" si="9"/>
        <v>41670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Jan14</v>
      </c>
      <c r="B303" s="337">
        <f t="shared" si="9"/>
        <v>41671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Jan14</v>
      </c>
      <c r="B304" s="337">
        <f t="shared" si="9"/>
        <v>41672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Jan14</v>
      </c>
      <c r="B305" s="337">
        <f t="shared" si="9"/>
        <v>41673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Jan14</v>
      </c>
      <c r="B306" s="337">
        <f t="shared" si="9"/>
        <v>41674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Jan14</v>
      </c>
      <c r="B307" s="337">
        <f t="shared" si="9"/>
        <v>41675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Feb14</v>
      </c>
      <c r="B308" s="337">
        <f t="shared" si="9"/>
        <v>41676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Feb14</v>
      </c>
      <c r="B309" s="337">
        <f t="shared" si="9"/>
        <v>41677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Feb14</v>
      </c>
      <c r="B310" s="337">
        <f t="shared" si="9"/>
        <v>41678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Feb14</v>
      </c>
      <c r="B311" s="337">
        <f t="shared" si="9"/>
        <v>41679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Feb14</v>
      </c>
      <c r="B312" s="337">
        <f t="shared" si="9"/>
        <v>41680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Feb14</v>
      </c>
      <c r="B313" s="337">
        <f t="shared" si="9"/>
        <v>41681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Feb14</v>
      </c>
      <c r="B314" s="337">
        <f t="shared" si="9"/>
        <v>41682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Feb14</v>
      </c>
      <c r="B315" s="337">
        <f t="shared" si="9"/>
        <v>41683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Feb14</v>
      </c>
      <c r="B316" s="337">
        <f t="shared" si="9"/>
        <v>41684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Feb14</v>
      </c>
      <c r="B317" s="337">
        <f t="shared" si="9"/>
        <v>41685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Feb14</v>
      </c>
      <c r="B318" s="337">
        <f t="shared" si="9"/>
        <v>41686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Feb14</v>
      </c>
      <c r="B319" s="337">
        <f t="shared" si="9"/>
        <v>41687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Feb14</v>
      </c>
      <c r="B320" s="337">
        <f t="shared" si="9"/>
        <v>41688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Feb14</v>
      </c>
      <c r="B321" s="337">
        <f t="shared" si="9"/>
        <v>41689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Feb14</v>
      </c>
      <c r="B322" s="337">
        <f t="shared" si="9"/>
        <v>41690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Feb14</v>
      </c>
      <c r="B323" s="337">
        <f t="shared" si="9"/>
        <v>41691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Feb14</v>
      </c>
      <c r="B324" s="337">
        <f t="shared" ref="B324:B381" si="11">B323+1</f>
        <v>41692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Feb14</v>
      </c>
      <c r="B325" s="337">
        <f t="shared" si="11"/>
        <v>41693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Feb14</v>
      </c>
      <c r="B326" s="337">
        <f t="shared" si="11"/>
        <v>41694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Feb14</v>
      </c>
      <c r="B327" s="337">
        <f t="shared" si="11"/>
        <v>41695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Feb14</v>
      </c>
      <c r="B328" s="337">
        <f t="shared" si="11"/>
        <v>41696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Feb14</v>
      </c>
      <c r="B329" s="337">
        <f t="shared" si="11"/>
        <v>41697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Feb14</v>
      </c>
      <c r="B330" s="337">
        <f t="shared" si="11"/>
        <v>41698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Feb14</v>
      </c>
      <c r="B331" s="337">
        <f t="shared" si="11"/>
        <v>41699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Feb14</v>
      </c>
      <c r="B332" s="337">
        <f t="shared" si="11"/>
        <v>41700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Feb14</v>
      </c>
      <c r="B333" s="337">
        <f t="shared" si="11"/>
        <v>41701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Feb14</v>
      </c>
      <c r="B334" s="337">
        <f t="shared" si="11"/>
        <v>41702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Feb14</v>
      </c>
      <c r="B335" s="337">
        <f t="shared" si="11"/>
        <v>41703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Mar14</v>
      </c>
      <c r="B336" s="337">
        <f t="shared" si="11"/>
        <v>41704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Mar14</v>
      </c>
      <c r="B337" s="337">
        <f t="shared" si="11"/>
        <v>41705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Mar14</v>
      </c>
      <c r="B338" s="337">
        <f t="shared" si="11"/>
        <v>41706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Mar14</v>
      </c>
      <c r="B339" s="337">
        <f t="shared" si="11"/>
        <v>41707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Mar14</v>
      </c>
      <c r="B340" s="337">
        <f t="shared" si="11"/>
        <v>41708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Mar14</v>
      </c>
      <c r="B341" s="337">
        <f t="shared" si="11"/>
        <v>41709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Mar14</v>
      </c>
      <c r="B342" s="337">
        <f t="shared" si="11"/>
        <v>41710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Mar14</v>
      </c>
      <c r="B343" s="337">
        <f t="shared" si="11"/>
        <v>41711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Mar14</v>
      </c>
      <c r="B344" s="337">
        <f t="shared" si="11"/>
        <v>41712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Mar14</v>
      </c>
      <c r="B345" s="337">
        <f t="shared" si="11"/>
        <v>41713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Mar14</v>
      </c>
      <c r="B346" s="337">
        <f t="shared" si="11"/>
        <v>41714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Mar14</v>
      </c>
      <c r="B347" s="337">
        <f t="shared" si="11"/>
        <v>41715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Mar14</v>
      </c>
      <c r="B348" s="337">
        <f t="shared" si="11"/>
        <v>41716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Mar14</v>
      </c>
      <c r="B349" s="337">
        <f t="shared" si="11"/>
        <v>41717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Mar14</v>
      </c>
      <c r="B350" s="337">
        <f t="shared" si="11"/>
        <v>41718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Mar14</v>
      </c>
      <c r="B351" s="337">
        <f t="shared" si="11"/>
        <v>41719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Mar14</v>
      </c>
      <c r="B352" s="337">
        <f t="shared" si="11"/>
        <v>41720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Mar14</v>
      </c>
      <c r="B353" s="337">
        <f t="shared" si="11"/>
        <v>41721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Mar14</v>
      </c>
      <c r="B354" s="337">
        <f t="shared" si="11"/>
        <v>41722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Mar14</v>
      </c>
      <c r="B355" s="337">
        <f t="shared" si="11"/>
        <v>41723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Mar14</v>
      </c>
      <c r="B356" s="337">
        <f t="shared" si="11"/>
        <v>41724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Mar14</v>
      </c>
      <c r="B357" s="337">
        <f t="shared" si="11"/>
        <v>41725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Mar14</v>
      </c>
      <c r="B358" s="337">
        <f t="shared" si="11"/>
        <v>41726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Mar14</v>
      </c>
      <c r="B359" s="337">
        <f t="shared" si="11"/>
        <v>41727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Mar14</v>
      </c>
      <c r="B360" s="337">
        <f t="shared" si="11"/>
        <v>41728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Mar14</v>
      </c>
      <c r="B361" s="337">
        <f t="shared" si="11"/>
        <v>41729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Mar14</v>
      </c>
      <c r="B362" s="337">
        <f t="shared" si="11"/>
        <v>41730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Mar14</v>
      </c>
      <c r="B363" s="337">
        <f t="shared" si="11"/>
        <v>41731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Mar14</v>
      </c>
      <c r="B364" s="337">
        <f t="shared" si="11"/>
        <v>41732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Mar14</v>
      </c>
      <c r="B365" s="337">
        <f t="shared" si="11"/>
        <v>41733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Mar14</v>
      </c>
      <c r="B366" s="337">
        <f t="shared" si="11"/>
        <v>41734</v>
      </c>
      <c r="C366" s="338">
        <v>53</v>
      </c>
      <c r="D366" s="338">
        <v>12</v>
      </c>
      <c r="E366" s="339">
        <f>B366</f>
        <v>41734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Mar14</v>
      </c>
      <c r="B367" s="337">
        <f t="shared" si="11"/>
        <v>41735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Mar14</v>
      </c>
      <c r="B368" s="337">
        <f t="shared" si="11"/>
        <v>41736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Mar14</v>
      </c>
      <c r="B369" s="337">
        <f t="shared" si="11"/>
        <v>41737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Mar14</v>
      </c>
      <c r="B370" s="337">
        <f t="shared" si="11"/>
        <v>41738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Mar14</v>
      </c>
      <c r="B371" s="337">
        <f t="shared" si="11"/>
        <v>41739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Mar14</v>
      </c>
      <c r="B372" s="337">
        <f t="shared" si="11"/>
        <v>41740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Mar14</v>
      </c>
      <c r="B373" s="337">
        <f t="shared" si="11"/>
        <v>41741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Mar14</v>
      </c>
      <c r="B374" s="337">
        <f t="shared" si="11"/>
        <v>41742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Mar14</v>
      </c>
      <c r="B375" s="337">
        <f t="shared" si="11"/>
        <v>41743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Mar14</v>
      </c>
      <c r="B376" s="337">
        <f t="shared" si="11"/>
        <v>41744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Mar14</v>
      </c>
      <c r="B377" s="337">
        <f t="shared" si="11"/>
        <v>41745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Mar14</v>
      </c>
      <c r="B378" s="337">
        <f t="shared" si="11"/>
        <v>41746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Mar14</v>
      </c>
      <c r="B379" s="337">
        <f t="shared" si="11"/>
        <v>41747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Mar14</v>
      </c>
      <c r="B380" s="337">
        <f t="shared" si="11"/>
        <v>41748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Mar14</v>
      </c>
      <c r="B381" s="337">
        <f t="shared" si="11"/>
        <v>41749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41370</v>
      </c>
      <c r="L9" s="227" t="s">
        <v>76</v>
      </c>
      <c r="M9" s="229">
        <f>Admin!B8</f>
        <v>41376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Admin!B9</f>
        <v>41377</v>
      </c>
      <c r="L19" s="227" t="s">
        <v>76</v>
      </c>
      <c r="M19" s="229">
        <f>Admin!B15</f>
        <v>41383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Admin!B16</f>
        <v>41384</v>
      </c>
      <c r="L29" s="227" t="s">
        <v>76</v>
      </c>
      <c r="M29" s="229">
        <f>Admin!B22</f>
        <v>41390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Admin!B23</f>
        <v>41391</v>
      </c>
      <c r="L39" s="227" t="s">
        <v>76</v>
      </c>
      <c r="M39" s="229">
        <f>Admin!B29</f>
        <v>41397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41370</v>
      </c>
      <c r="L49" s="230" t="s">
        <v>76</v>
      </c>
      <c r="M49" s="232">
        <f>Admin!B31</f>
        <v>41399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Admin!B30</f>
        <v>41398</v>
      </c>
      <c r="L9" s="230" t="s">
        <v>76</v>
      </c>
      <c r="M9" s="232">
        <f>Admin!B36</f>
        <v>41404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IF(T$9="Y",'Apr13'!H41,0)</f>
        <v>0</v>
      </c>
      <c r="I11" s="104">
        <f>IF(T$9="Y",'Apr13'!I41,0)</f>
        <v>0</v>
      </c>
      <c r="J11" s="104">
        <f>IF(T$9="Y",'Apr13'!J41,0)</f>
        <v>0</v>
      </c>
      <c r="K11" s="104">
        <f>IF(T$9="Y",'Apr13'!K41,I11*J11)</f>
        <v>0</v>
      </c>
      <c r="L11" s="139">
        <f>IF(T$9="Y",'Apr13'!L41,0)</f>
        <v>0</v>
      </c>
      <c r="M11" s="125" t="str">
        <f>IF(E11=" "," ",IF(T$9="Y",'Apr13'!M41,IF((H11+K11+L11)&gt;0,H11+K11+L11,"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IF(Employee!H$34=E$9,Employee!D$34+SUM(M11)+'Apr13'!V41,SUM(M11)+'Apr13'!V41)</f>
        <v>0</v>
      </c>
      <c r="W11" s="59">
        <f>IF(Employee!H$34=E$9,Employee!D$35+SUM(N11)+'Apr13'!W41,SUM(N11)+'Apr13'!W41)</f>
        <v>0</v>
      </c>
      <c r="X11" s="59">
        <f>IF(O11=" ",'Apr13'!X41,O11+'Apr13'!X41)</f>
        <v>0</v>
      </c>
      <c r="Y11" s="59">
        <f>IF(P11=" ",'Apr13'!Y41,P11+'Apr13'!Y41)</f>
        <v>0</v>
      </c>
      <c r="Z11" s="59">
        <f>IF(Q11=" ",'Apr13'!Z41,Q11+'Apr13'!Z41)</f>
        <v>0</v>
      </c>
      <c r="AA11" s="59">
        <f>IF(R11=" ",'Apr13'!AA41,R11+'Apr13'!AA41)</f>
        <v>0</v>
      </c>
      <c r="AB11" s="60"/>
      <c r="AC11" s="59">
        <f>IF(T11=" ",'Apr13'!AC41,T11+'Apr13'!AC41)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IF(T$9="Y",'Apr13'!H42,0)</f>
        <v>0</v>
      </c>
      <c r="I12" s="107">
        <f>IF(T$9="Y",'Apr13'!I42,0)</f>
        <v>0</v>
      </c>
      <c r="J12" s="107">
        <f>IF(T$9="Y",'Apr13'!J42,0)</f>
        <v>0</v>
      </c>
      <c r="K12" s="107">
        <f>IF(T$9="Y",'Apr13'!K42,I12*J12)</f>
        <v>0</v>
      </c>
      <c r="L12" s="140">
        <f>IF(T$9="Y",'Apr13'!L42,0)</f>
        <v>0</v>
      </c>
      <c r="M12" s="126" t="str">
        <f>IF(E12=" "," ",IF(T$9="Y",'Apr13'!M42,IF((H12+K12+L12)&gt;0,H12+K12+L12,"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IF(Employee!H$60=E$9,Employee!D$60+SUM(M12)+'Apr13'!V42,SUM(M12)+'Apr13'!V42)</f>
        <v>0</v>
      </c>
      <c r="W12" s="59">
        <f>IF(Employee!H$60=E$9,Employee!D$61+SUM(N12)+'Apr13'!W42,SUM(N12)+'Apr13'!W42)</f>
        <v>0</v>
      </c>
      <c r="X12" s="59">
        <f>IF(O12=" ",'Apr13'!X42,O12+'Apr13'!X42)</f>
        <v>0</v>
      </c>
      <c r="Y12" s="59">
        <f>IF(P12=" ",'Apr13'!Y42,P12+'Apr13'!Y42)</f>
        <v>0</v>
      </c>
      <c r="Z12" s="59">
        <f>IF(Q12=" ",'Apr13'!Z42,Q12+'Apr13'!Z42)</f>
        <v>0</v>
      </c>
      <c r="AA12" s="59">
        <f>IF(R12=" ",'Apr13'!AA42,R12+'Apr13'!AA42)</f>
        <v>0</v>
      </c>
      <c r="AB12" s="60"/>
      <c r="AC12" s="59">
        <f>IF(T12=" ",'Apr13'!AC42,T12+'Apr13'!AC42)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IF(T$9="Y",'Apr13'!H43,0)</f>
        <v>0</v>
      </c>
      <c r="I13" s="107">
        <f>IF(T$9="Y",'Apr13'!I43,0)</f>
        <v>0</v>
      </c>
      <c r="J13" s="107">
        <f>IF(T$9="Y",'Apr13'!J43,0)</f>
        <v>0</v>
      </c>
      <c r="K13" s="107">
        <f>IF(T$9="Y",'Apr13'!K43,I13*J13)</f>
        <v>0</v>
      </c>
      <c r="L13" s="140">
        <f>IF(T$9="Y",'Apr13'!L43,0)</f>
        <v>0</v>
      </c>
      <c r="M13" s="126" t="str">
        <f>IF(E13=" "," ",IF(T$9="Y",'Apr13'!M43,IF((H13+K13+L13)&gt;0,H13+K13+L13,"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IF(Employee!H$86=E$9,Employee!D$86+SUM(M13)+'Apr13'!V43,SUM(M13)+'Apr13'!V43)</f>
        <v>0</v>
      </c>
      <c r="W13" s="59">
        <f>IF(Employee!H$86=E$9,Employee!D$87+SUM(N13)+'Apr13'!W43,SUM(N13)+'Apr13'!W43)</f>
        <v>0</v>
      </c>
      <c r="X13" s="59">
        <f>IF(O13=" ",'Apr13'!X43,O13+'Apr13'!X43)</f>
        <v>0</v>
      </c>
      <c r="Y13" s="59">
        <f>IF(P13=" ",'Apr13'!Y43,P13+'Apr13'!Y43)</f>
        <v>0</v>
      </c>
      <c r="Z13" s="59">
        <f>IF(Q13=" ",'Apr13'!Z43,Q13+'Apr13'!Z43)</f>
        <v>0</v>
      </c>
      <c r="AA13" s="59">
        <f>IF(R13=" ",'Apr13'!AA43,R13+'Apr13'!AA43)</f>
        <v>0</v>
      </c>
      <c r="AB13" s="60"/>
      <c r="AC13" s="59">
        <f>IF(T13=" ",'Apr13'!AC43,T13+'Apr13'!AC43)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IF(T$9="Y",'Apr13'!H44,0)</f>
        <v>0</v>
      </c>
      <c r="I14" s="107">
        <f>IF(T$9="Y",'Apr13'!I44,0)</f>
        <v>0</v>
      </c>
      <c r="J14" s="107">
        <f>IF(T$9="Y",'Apr13'!J44,0)</f>
        <v>0</v>
      </c>
      <c r="K14" s="107">
        <f>IF(T$9="Y",'Apr13'!K44,I14*J14)</f>
        <v>0</v>
      </c>
      <c r="L14" s="140">
        <f>IF(T$9="Y",'Apr13'!L44,0)</f>
        <v>0</v>
      </c>
      <c r="M14" s="126" t="str">
        <f>IF(E14=" "," ",IF(T$9="Y",'Apr13'!M44,IF((H14+K14+L14)&gt;0,H14+K14+L14,"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IF(Employee!H$112=E$9,Employee!D$112+SUM(M14)+'Apr13'!V44,SUM(M14)+'Apr13'!V44)</f>
        <v>0</v>
      </c>
      <c r="W14" s="59">
        <f>IF(Employee!H$112=E$9,Employee!D$113+SUM(N14)+'Apr13'!W44,SUM(N14)+'Apr13'!W44)</f>
        <v>0</v>
      </c>
      <c r="X14" s="59">
        <f>IF(O14=" ",'Apr13'!X44,O14+'Apr13'!X44)</f>
        <v>0</v>
      </c>
      <c r="Y14" s="59">
        <f>IF(P14=" ",'Apr13'!Y44,P14+'Apr13'!Y44)</f>
        <v>0</v>
      </c>
      <c r="Z14" s="59">
        <f>IF(Q14=" ",'Apr13'!Z44,Q14+'Apr13'!Z44)</f>
        <v>0</v>
      </c>
      <c r="AA14" s="59">
        <f>IF(R14=" ",'Apr13'!AA44,R14+'Apr13'!AA44)</f>
        <v>0</v>
      </c>
      <c r="AB14" s="60"/>
      <c r="AC14" s="59">
        <f>IF(T14=" ",'Apr13'!AC44,T14+'Apr13'!AC44)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IF(T$9="Y",'Apr13'!H45,0)</f>
        <v>0</v>
      </c>
      <c r="I15" s="272">
        <f>IF(T$9="Y",'Apr13'!I45,0)</f>
        <v>0</v>
      </c>
      <c r="J15" s="272">
        <f>IF(T$9="Y",'Apr13'!J45,0)</f>
        <v>0</v>
      </c>
      <c r="K15" s="272">
        <f>IF(T$9="Y",'Apr13'!K45,I15*J15)</f>
        <v>0</v>
      </c>
      <c r="L15" s="273">
        <f>IF(T$9="Y",'Apr13'!L45,0)</f>
        <v>0</v>
      </c>
      <c r="M15" s="126" t="str">
        <f>IF(E15=" "," ",IF(T$9="Y",'Apr13'!M45,IF((H15+K15+L15)&gt;0,H15+K15+L15,"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IF(Employee!H$138=E$9,Employee!D$138+SUM(M15)+'Apr13'!V45,SUM(M15)+'Apr13'!V45)</f>
        <v>0</v>
      </c>
      <c r="W15" s="59">
        <f>IF(Employee!H$138=E$9,Employee!D$139+SUM(N15)+'Apr13'!W45,SUM(N15)+'Apr13'!W45)</f>
        <v>0</v>
      </c>
      <c r="X15" s="59">
        <f>IF(O15=" ",'Apr13'!X45,O15+'Apr13'!X45)</f>
        <v>0</v>
      </c>
      <c r="Y15" s="59">
        <f>IF(P15=" ",'Apr13'!Y45,P15+'Apr13'!Y45)</f>
        <v>0</v>
      </c>
      <c r="Z15" s="59">
        <f>IF(Q15=" ",'Apr13'!Z45,Q15+'Apr13'!Z45)</f>
        <v>0</v>
      </c>
      <c r="AA15" s="59">
        <f>IF(R15=" ",'Apr13'!AA45,R15+'Apr13'!AA45)</f>
        <v>0</v>
      </c>
      <c r="AB15" s="60"/>
      <c r="AC15" s="59">
        <f>IF(T15=" ",'Apr13'!AC45,T15+'Apr13'!AC45)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Admin!B37</f>
        <v>41405</v>
      </c>
      <c r="L19" s="230" t="s">
        <v>76</v>
      </c>
      <c r="M19" s="232">
        <f>Admin!B43</f>
        <v>41411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Admin!B44</f>
        <v>41412</v>
      </c>
      <c r="L29" s="230" t="s">
        <v>76</v>
      </c>
      <c r="M29" s="232">
        <f>Admin!B50</f>
        <v>41418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Admin!B51</f>
        <v>41419</v>
      </c>
      <c r="L39" s="230" t="s">
        <v>76</v>
      </c>
      <c r="M39" s="232">
        <f>Admin!B57</f>
        <v>41425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41400</v>
      </c>
      <c r="L49" s="230" t="s">
        <v>76</v>
      </c>
      <c r="M49" s="232">
        <f>Admin!B62</f>
        <v>41430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IF(T$49="Y",'Apr13'!H51,0)</f>
        <v>0</v>
      </c>
      <c r="I51" s="104">
        <f>IF(T$49="Y",'Apr13'!I51,0)</f>
        <v>0</v>
      </c>
      <c r="J51" s="104">
        <f>IF(T$49="Y",'Apr13'!J51,0)</f>
        <v>0</v>
      </c>
      <c r="K51" s="104">
        <f>IF(T$49="Y",'Apr13'!K51,I51*J51)</f>
        <v>0</v>
      </c>
      <c r="L51" s="139">
        <f>IF(T$49="Y",'Apr13'!L51,0)</f>
        <v>0</v>
      </c>
      <c r="M51" s="114" t="str">
        <f>IF(E51=" "," ",IF(T$49="Y",'Apr13'!M51,IF((H51+K51+L51)&gt;0,H51+K51+L51,"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IF(Employee!H$35=E$49,Employee!D$34+SUM(M51)+'Apr13'!V51,SUM(M51)+'Apr13'!V51)</f>
        <v>0</v>
      </c>
      <c r="W51" s="59">
        <f>IF(Employee!H$35=E$49,Employee!D$35+SUM(N51)+'Apr13'!W51,SUM(N51)+'Apr13'!W51)</f>
        <v>0</v>
      </c>
      <c r="X51" s="59">
        <f>IF(O51=" ",'Apr13'!X51,O51+'Apr13'!X51)</f>
        <v>0</v>
      </c>
      <c r="Y51" s="59">
        <f>IF(P51=" ",'Apr13'!Y51,P51+'Apr13'!Y51)</f>
        <v>0</v>
      </c>
      <c r="Z51" s="59">
        <f>IF(Q51=" ",'Apr13'!Z51,Q51+'Apr13'!Z51)</f>
        <v>0</v>
      </c>
      <c r="AA51" s="59">
        <f>IF(R51=" ",'Apr13'!AA51,R51+'Apr13'!AA51)</f>
        <v>0</v>
      </c>
      <c r="AB51" s="60"/>
      <c r="AC51" s="59">
        <f>IF(T51=" ",'Apr13'!AC51,T51+'Apr13'!AC51)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IF(T$49="Y",'Apr13'!H52,0)</f>
        <v>0</v>
      </c>
      <c r="I52" s="107">
        <f>IF(T$49="Y",'Apr13'!I52,0)</f>
        <v>0</v>
      </c>
      <c r="J52" s="107">
        <f>IF(T$49="Y",'Apr13'!J52,0)</f>
        <v>0</v>
      </c>
      <c r="K52" s="107">
        <f>IF(T$49="Y",'Apr13'!K52,I52*J52)</f>
        <v>0</v>
      </c>
      <c r="L52" s="140">
        <f>IF(T$49="Y",'Apr13'!L52,0)</f>
        <v>0</v>
      </c>
      <c r="M52" s="115" t="str">
        <f>IF(E52=" "," ",IF(T$49="Y",'Apr13'!M52,IF((H52+K52+L52)&gt;0,H52+K52+L52,"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IF(Employee!H$61=E$49,Employee!D$60+SUM(M52)+'Apr13'!V52,SUM(M52)+'Apr13'!V52)</f>
        <v>0</v>
      </c>
      <c r="W52" s="59">
        <f>IF(Employee!H$61=E$49,Employee!D$61+SUM(N52)+'Apr13'!W52,SUM(N52)+'Apr13'!W52)</f>
        <v>0</v>
      </c>
      <c r="X52" s="59">
        <f>IF(O52=" ",'Apr13'!X52,O52+'Apr13'!X52)</f>
        <v>0</v>
      </c>
      <c r="Y52" s="59">
        <f>IF(P52=" ",'Apr13'!Y52,P52+'Apr13'!Y52)</f>
        <v>0</v>
      </c>
      <c r="Z52" s="59">
        <f>IF(Q52=" ",'Apr13'!Z52,Q52+'Apr13'!Z52)</f>
        <v>0</v>
      </c>
      <c r="AA52" s="59">
        <f>IF(R52=" ",'Apr13'!AA52,R52+'Apr13'!AA52)</f>
        <v>0</v>
      </c>
      <c r="AB52" s="60"/>
      <c r="AC52" s="59">
        <f>IF(T52=" ",'Apr13'!AC52,T52+'Apr13'!AC52)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IF(T$49="Y",'Apr13'!H53,0)</f>
        <v>0</v>
      </c>
      <c r="I53" s="107">
        <f>IF(T$49="Y",'Apr13'!I53,0)</f>
        <v>0</v>
      </c>
      <c r="J53" s="107">
        <f>IF(T$49="Y",'Apr13'!J53,0)</f>
        <v>0</v>
      </c>
      <c r="K53" s="107">
        <f>IF(T$49="Y",'Apr13'!K53,I53*J53)</f>
        <v>0</v>
      </c>
      <c r="L53" s="140">
        <f>IF(T$49="Y",'Apr13'!L53,0)</f>
        <v>0</v>
      </c>
      <c r="M53" s="115" t="str">
        <f>IF(E53=" "," ",IF(T$49="Y",'Apr13'!M53,IF((H53+K53+L53)&gt;0,H53+K53+L53,"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IF(Employee!H$87=E$49,Employee!D$86+SUM(M53)+'Apr13'!V53,SUM(M53)+'Apr13'!V53)</f>
        <v>0</v>
      </c>
      <c r="W53" s="59">
        <f>IF(Employee!H$87=E$49,Employee!D$7+SUM(N53)+'Apr13'!W53,SUM(N53)+'Apr13'!W53)</f>
        <v>0</v>
      </c>
      <c r="X53" s="59">
        <f>IF(O53=" ",'Apr13'!X53,O53+'Apr13'!X53)</f>
        <v>0</v>
      </c>
      <c r="Y53" s="59">
        <f>IF(P53=" ",'Apr13'!Y53,P53+'Apr13'!Y53)</f>
        <v>0</v>
      </c>
      <c r="Z53" s="59">
        <f>IF(Q53=" ",'Apr13'!Z53,Q53+'Apr13'!Z53)</f>
        <v>0</v>
      </c>
      <c r="AA53" s="59">
        <f>IF(R53=" ",'Apr13'!AA53,R53+'Apr13'!AA53)</f>
        <v>0</v>
      </c>
      <c r="AB53" s="60"/>
      <c r="AC53" s="59">
        <f>IF(T53=" ",'Apr13'!AC53,T53+'Apr13'!AC53)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IF(T$49="Y",'Apr13'!H54,0)</f>
        <v>0</v>
      </c>
      <c r="I54" s="107">
        <f>IF(T$49="Y",'Apr13'!I54,0)</f>
        <v>0</v>
      </c>
      <c r="J54" s="107">
        <f>IF(T$49="Y",'Apr13'!J54,0)</f>
        <v>0</v>
      </c>
      <c r="K54" s="107">
        <f>IF(T$49="Y",'Apr13'!K54,I54*J54)</f>
        <v>0</v>
      </c>
      <c r="L54" s="140">
        <f>IF(T$49="Y",'Apr13'!L54,0)</f>
        <v>0</v>
      </c>
      <c r="M54" s="115" t="str">
        <f>IF(E54=" "," ",IF(T$49="Y",'Apr13'!M54,IF((H54+K54+L54)&gt;0,H54+K54+L54,"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IF(Employee!H$113=E$49,Employee!D$112+SUM(M54)+'Apr13'!V54,SUM(M54)+'Apr13'!V54)</f>
        <v>0</v>
      </c>
      <c r="W54" s="59">
        <f>IF(Employee!H$113=E$49,Employee!D$113+SUM(N54)+'Apr13'!W54,SUM(N54)+'Apr13'!W54)</f>
        <v>0</v>
      </c>
      <c r="X54" s="59">
        <f>IF(O54=" ",'Apr13'!X54,O54+'Apr13'!X54)</f>
        <v>0</v>
      </c>
      <c r="Y54" s="59">
        <f>IF(P54=" ",'Apr13'!Y54,P54+'Apr13'!Y54)</f>
        <v>0</v>
      </c>
      <c r="Z54" s="59">
        <f>IF(Q54=" ",'Apr13'!Z54,Q54+'Apr13'!Z54)</f>
        <v>0</v>
      </c>
      <c r="AA54" s="59">
        <f>IF(R54=" ",'Apr13'!AA54,R54+'Apr13'!AA54)</f>
        <v>0</v>
      </c>
      <c r="AB54" s="60"/>
      <c r="AC54" s="59">
        <f>IF(T54=" ",'Apr13'!AC54,T54+'Apr13'!AC54)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IF(T$49="Y",'Apr13'!H55,0)</f>
        <v>0</v>
      </c>
      <c r="I55" s="272">
        <f>IF(T$49="Y",'Apr13'!I55,0)</f>
        <v>0</v>
      </c>
      <c r="J55" s="272">
        <f>IF(T$49="Y",'Apr13'!J55,0)</f>
        <v>0</v>
      </c>
      <c r="K55" s="272">
        <f>IF(T$49="Y",'Apr13'!K55,I55*J55)</f>
        <v>0</v>
      </c>
      <c r="L55" s="273">
        <f>IF(T$49="Y",'Apr13'!L55,0)</f>
        <v>0</v>
      </c>
      <c r="M55" s="115" t="str">
        <f>IF(E55=" "," ",IF(T$49="Y",'Apr13'!M55,IF((H55+K55+L55)&gt;0,H55+K55+L55,"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IF(Employee!H$139=E$49,Employee!D$138+SUM(M55)+'Apr13'!V55,SUM(M55)+'Apr13'!V55)</f>
        <v>0</v>
      </c>
      <c r="W55" s="59">
        <f>IF(Employee!H$139=E$49,Employee!D$139+SUM(N55)+'Apr13'!W55,SUM(N55)+'Apr13'!W55)</f>
        <v>0</v>
      </c>
      <c r="X55" s="59">
        <f>IF(O55=" ",'Apr13'!X55,O55+'Apr13'!X55)</f>
        <v>0</v>
      </c>
      <c r="Y55" s="59">
        <f>IF(P55=" ",'Apr13'!Y55,P55+'Apr13'!Y55)</f>
        <v>0</v>
      </c>
      <c r="Z55" s="59">
        <f>IF(Q55=" ",'Apr13'!Z55,Q55+'Apr13'!Z55)</f>
        <v>0</v>
      </c>
      <c r="AA55" s="59">
        <f>IF(R55=" ",'Apr13'!AA55,R55+'Apr13'!AA55)</f>
        <v>0</v>
      </c>
      <c r="AB55" s="60"/>
      <c r="AC55" s="59">
        <f>IF(T55=" ",'Apr13'!AC55,T55+'Apr13'!AC55)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AD60+'Apr13'!AD65</f>
        <v>0</v>
      </c>
      <c r="AE65" s="177">
        <f>AE60+'Apr13'!AE65</f>
        <v>0</v>
      </c>
      <c r="AF65" s="177">
        <f>AF60+'Apr13'!AF65</f>
        <v>0</v>
      </c>
      <c r="AG65" s="177">
        <f>AG60+'Apr13'!AG65</f>
        <v>0</v>
      </c>
    </row>
    <row r="66" spans="6:33" ht="13.8" thickTop="1" x14ac:dyDescent="0.25"/>
    <row r="67" spans="6:33" x14ac:dyDescent="0.25">
      <c r="AD67" s="184"/>
      <c r="AE67" s="177">
        <f>AE62+'Apr13'!AE67</f>
        <v>0</v>
      </c>
      <c r="AF67" s="177">
        <f>AF62+'Apr13'!AF67</f>
        <v>0</v>
      </c>
      <c r="AG67" s="177">
        <f>AG62+'Apr13'!AG67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Admin!B58</f>
        <v>41426</v>
      </c>
      <c r="L9" s="230" t="s">
        <v>76</v>
      </c>
      <c r="M9" s="232">
        <f>Admin!B64</f>
        <v>41432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IF(T$9="Y",'May13'!H41,0)</f>
        <v>0</v>
      </c>
      <c r="I11" s="104">
        <f>IF(T$9="Y",'May13'!I41,0)</f>
        <v>0</v>
      </c>
      <c r="J11" s="104">
        <f>IF(T$9="Y",'May13'!J41,0)</f>
        <v>0</v>
      </c>
      <c r="K11" s="104">
        <f>IF(T$9="Y",'May13'!K41,I11*J11)</f>
        <v>0</v>
      </c>
      <c r="L11" s="139">
        <f>IF(T$9="Y",'May13'!L41,0)</f>
        <v>0</v>
      </c>
      <c r="M11" s="125" t="str">
        <f>IF(E11=" "," ",IF(T$9="Y",'May13'!M41,IF((H11+K11+L11)&gt;0,H11+K11+L11,"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IF(Employee!H$34=E$9,Employee!D$34+SUM(M11)+'May13'!V41,SUM(M11)+'May13'!V41)</f>
        <v>0</v>
      </c>
      <c r="W11" s="59">
        <f>IF(Employee!H$34=E$9,Employee!D$35+SUM(N11)+'May13'!W41,SUM(N11)+'May13'!W41)</f>
        <v>0</v>
      </c>
      <c r="X11" s="59">
        <f>IF(O11=" ",'May13'!X41,O11+'May13'!X41)</f>
        <v>0</v>
      </c>
      <c r="Y11" s="59">
        <f>IF(P11=" ",'May13'!Y41,P11+'May13'!Y41)</f>
        <v>0</v>
      </c>
      <c r="Z11" s="59">
        <f>IF(Q11=" ",'May13'!Z41,Q11+'May13'!Z41)</f>
        <v>0</v>
      </c>
      <c r="AA11" s="59">
        <f>IF(R11=" ",'May13'!AA41,R11+'May13'!AA41)</f>
        <v>0</v>
      </c>
      <c r="AB11" s="60"/>
      <c r="AC11" s="59">
        <f>IF(T11=" ",'May13'!AC41,T11+'May13'!AC41)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IF(T$9="Y",'May13'!H42,0)</f>
        <v>0</v>
      </c>
      <c r="I12" s="107">
        <f>IF(T$9="Y",'May13'!I42,0)</f>
        <v>0</v>
      </c>
      <c r="J12" s="107">
        <f>IF(T$9="Y",'May13'!J42,0)</f>
        <v>0</v>
      </c>
      <c r="K12" s="107">
        <f>IF(T$9="Y",'May13'!K42,I12*J12)</f>
        <v>0</v>
      </c>
      <c r="L12" s="140">
        <f>IF(T$9="Y",'May13'!L42,0)</f>
        <v>0</v>
      </c>
      <c r="M12" s="126" t="str">
        <f>IF(E12=" "," ",IF(T$9="Y",'May13'!M42,IF((H12+K12+L12)&gt;0,H12+K12+L12,"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IF(Employee!H$60=E$9,Employee!D$60+SUM(M12)+'May13'!V42,SUM(M12)+'May13'!V42)</f>
        <v>0</v>
      </c>
      <c r="W12" s="59">
        <f>IF(Employee!H$60=E$9,Employee!D$61+SUM(N12)+'May13'!W42,SUM(N12)+'May13'!W42)</f>
        <v>0</v>
      </c>
      <c r="X12" s="59">
        <f>IF(O12=" ",'May13'!X42,O12+'May13'!X42)</f>
        <v>0</v>
      </c>
      <c r="Y12" s="59">
        <f>IF(P12=" ",'May13'!Y42,P12+'May13'!Y42)</f>
        <v>0</v>
      </c>
      <c r="Z12" s="59">
        <f>IF(Q12=" ",'May13'!Z42,Q12+'May13'!Z42)</f>
        <v>0</v>
      </c>
      <c r="AA12" s="59">
        <f>IF(R12=" ",'May13'!AA42,R12+'May13'!AA42)</f>
        <v>0</v>
      </c>
      <c r="AB12" s="60"/>
      <c r="AC12" s="59">
        <f>IF(T12=" ",'May13'!AC42,T12+'May13'!AC42)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IF(T$9="Y",'May13'!H43,0)</f>
        <v>0</v>
      </c>
      <c r="I13" s="107">
        <f>IF(T$9="Y",'May13'!I43,0)</f>
        <v>0</v>
      </c>
      <c r="J13" s="107">
        <f>IF(T$9="Y",'May13'!J43,0)</f>
        <v>0</v>
      </c>
      <c r="K13" s="107">
        <f>IF(T$9="Y",'May13'!K43,I13*J13)</f>
        <v>0</v>
      </c>
      <c r="L13" s="140">
        <f>IF(T$9="Y",'May13'!L43,0)</f>
        <v>0</v>
      </c>
      <c r="M13" s="126" t="str">
        <f>IF(E13=" "," ",IF(T$9="Y",'May13'!M43,IF((H13+K13+L13)&gt;0,H13+K13+L13,"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IF(Employee!H$86=E$9,Employee!D$86+SUM(M13)+'May13'!V43,SUM(M13)+'May13'!V43)</f>
        <v>0</v>
      </c>
      <c r="W13" s="59">
        <f>IF(Employee!H$86=E$9,Employee!D$87+SUM(N13)+'May13'!W43,SUM(N13)+'May13'!W43)</f>
        <v>0</v>
      </c>
      <c r="X13" s="59">
        <f>IF(O13=" ",'May13'!X43,O13+'May13'!X43)</f>
        <v>0</v>
      </c>
      <c r="Y13" s="59">
        <f>IF(P13=" ",'May13'!Y43,P13+'May13'!Y43)</f>
        <v>0</v>
      </c>
      <c r="Z13" s="59">
        <f>IF(Q13=" ",'May13'!Z43,Q13+'May13'!Z43)</f>
        <v>0</v>
      </c>
      <c r="AA13" s="59">
        <f>IF(R13=" ",'May13'!AA43,R13+'May13'!AA43)</f>
        <v>0</v>
      </c>
      <c r="AB13" s="60"/>
      <c r="AC13" s="59">
        <f>IF(T13=" ",'May13'!AC43,T13+'May13'!AC43)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IF(T$9="Y",'May13'!H44,0)</f>
        <v>0</v>
      </c>
      <c r="I14" s="107">
        <f>IF(T$9="Y",'May13'!I44,0)</f>
        <v>0</v>
      </c>
      <c r="J14" s="107">
        <f>IF(T$9="Y",'May13'!J44,0)</f>
        <v>0</v>
      </c>
      <c r="K14" s="107">
        <f>IF(T$9="Y",'May13'!K44,I14*J14)</f>
        <v>0</v>
      </c>
      <c r="L14" s="140">
        <f>IF(T$9="Y",'May13'!L44,0)</f>
        <v>0</v>
      </c>
      <c r="M14" s="126" t="str">
        <f>IF(E14=" "," ",IF(T$9="Y",'May13'!M44,IF((H14+K14+L14)&gt;0,H14+K14+L14,"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IF(Employee!H$112=E$9,Employee!D$112+SUM(M14)+'May13'!V44,SUM(M14)+'May13'!V44)</f>
        <v>0</v>
      </c>
      <c r="W14" s="59">
        <f>IF(Employee!H$112=E$9,Employee!D$113+SUM(N14)+'May13'!W44,SUM(N14)+'May13'!W44)</f>
        <v>0</v>
      </c>
      <c r="X14" s="59">
        <f>IF(O14=" ",'May13'!X44,O14+'May13'!X44)</f>
        <v>0</v>
      </c>
      <c r="Y14" s="59">
        <f>IF(P14=" ",'May13'!Y44,P14+'May13'!Y44)</f>
        <v>0</v>
      </c>
      <c r="Z14" s="59">
        <f>IF(Q14=" ",'May13'!Z44,Q14+'May13'!Z44)</f>
        <v>0</v>
      </c>
      <c r="AA14" s="59">
        <f>IF(R14=" ",'May13'!AA44,R14+'May13'!AA44)</f>
        <v>0</v>
      </c>
      <c r="AB14" s="60"/>
      <c r="AC14" s="59">
        <f>IF(T14=" ",'May13'!AC44,T14+'May13'!AC44)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IF(T$9="Y",'May13'!H45,0)</f>
        <v>0</v>
      </c>
      <c r="I15" s="272">
        <f>IF(T$9="Y",'May13'!I45,0)</f>
        <v>0</v>
      </c>
      <c r="J15" s="272">
        <f>IF(T$9="Y",'May13'!J45,0)</f>
        <v>0</v>
      </c>
      <c r="K15" s="272">
        <f>IF(T$9="Y",'May13'!K45,I15*J15)</f>
        <v>0</v>
      </c>
      <c r="L15" s="273">
        <f>IF(T$9="Y",'May13'!L45,0)</f>
        <v>0</v>
      </c>
      <c r="M15" s="126" t="str">
        <f>IF(E15=" "," ",IF(T$9="Y",'May13'!M45,IF((H15+K15+L15)&gt;0,H15+K15+L15,"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IF(Employee!H$138=E$9,Employee!D$138+SUM(M15)+'May13'!V45,SUM(M15)+'May13'!V45)</f>
        <v>0</v>
      </c>
      <c r="W15" s="59">
        <f>IF(Employee!H$138=E$9,Employee!D$139+SUM(N15)+'May13'!W45,SUM(N15)+'May13'!W45)</f>
        <v>0</v>
      </c>
      <c r="X15" s="59">
        <f>IF(O15=" ",'May13'!X45,O15+'May13'!X45)</f>
        <v>0</v>
      </c>
      <c r="Y15" s="59">
        <f>IF(P15=" ",'May13'!Y45,P15+'May13'!Y45)</f>
        <v>0</v>
      </c>
      <c r="Z15" s="59">
        <f>IF(Q15=" ",'May13'!Z45,Q15+'May13'!Z45)</f>
        <v>0</v>
      </c>
      <c r="AA15" s="59">
        <f>IF(R15=" ",'May13'!AA45,R15+'May13'!AA45)</f>
        <v>0</v>
      </c>
      <c r="AB15" s="60"/>
      <c r="AC15" s="59">
        <f>IF(T15=" ",'May13'!AC45,T15+'May13'!AC45)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Admin!B65</f>
        <v>41433</v>
      </c>
      <c r="L19" s="230" t="s">
        <v>76</v>
      </c>
      <c r="M19" s="232">
        <f>Admin!B71</f>
        <v>41439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Admin!B72</f>
        <v>41440</v>
      </c>
      <c r="L29" s="230" t="s">
        <v>76</v>
      </c>
      <c r="M29" s="232">
        <f>Admin!B78</f>
        <v>41446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Admin!B79</f>
        <v>41447</v>
      </c>
      <c r="L39" s="230" t="s">
        <v>76</v>
      </c>
      <c r="M39" s="232">
        <f>Admin!B85</f>
        <v>41453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Admin!B86</f>
        <v>41454</v>
      </c>
      <c r="L49" s="230" t="s">
        <v>76</v>
      </c>
      <c r="M49" s="232">
        <f>Admin!B92</f>
        <v>41460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41431</v>
      </c>
      <c r="L59" s="230" t="s">
        <v>76</v>
      </c>
      <c r="M59" s="232">
        <f>Admin!B92</f>
        <v>41460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IF(T$59="Y",'May13'!H51,0)</f>
        <v>0</v>
      </c>
      <c r="I61" s="104">
        <f>IF(T$59="Y",'May13'!I51,0)</f>
        <v>0</v>
      </c>
      <c r="J61" s="104">
        <f>IF(T$59="Y",'May13'!J51,0)</f>
        <v>0</v>
      </c>
      <c r="K61" s="104">
        <f>IF(T$59="Y",'May13'!K51,I61*J61)</f>
        <v>0</v>
      </c>
      <c r="L61" s="139">
        <f>IF(T$59="Y",'May13'!L51,0)</f>
        <v>0</v>
      </c>
      <c r="M61" s="114" t="str">
        <f>IF(E61=" "," ",IF(T$59="Y",'May13'!M51,IF((H61+K61+L61)&gt;0,H61+K61+L61,"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IF(Employee!H$35=E$59,Employee!D$34+SUM(M61)+'May13'!V51,SUM(M61)+'May13'!V51)</f>
        <v>0</v>
      </c>
      <c r="W61" s="59">
        <f>IF(Employee!H$35=E$59,Employee!D$35+SUM(N61)+'May13'!W51,SUM(N61)+'May13'!W51)</f>
        <v>0</v>
      </c>
      <c r="X61" s="59">
        <f>IF(O61=" ",'May13'!X51,O61+'May13'!X51)</f>
        <v>0</v>
      </c>
      <c r="Y61" s="59">
        <f>IF(P61=" ",'May13'!Y51,P61+'May13'!Y51)</f>
        <v>0</v>
      </c>
      <c r="Z61" s="59">
        <f>IF(Q61=" ",'May13'!Z51,Q61+'May13'!Z51)</f>
        <v>0</v>
      </c>
      <c r="AA61" s="59">
        <f>IF(R61=" ",'May13'!AA51,R61+'May13'!AA51)</f>
        <v>0</v>
      </c>
      <c r="AB61" s="60"/>
      <c r="AC61" s="59">
        <f>IF(T61=" ",'May13'!AC51,T61+'May13'!AC51)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IF(T$59="Y",'May13'!H52,0)</f>
        <v>0</v>
      </c>
      <c r="I62" s="107">
        <f>IF(T$59="Y",'May13'!I52,0)</f>
        <v>0</v>
      </c>
      <c r="J62" s="107">
        <f>IF(T$59="Y",'May13'!J52,0)</f>
        <v>0</v>
      </c>
      <c r="K62" s="107">
        <f>IF(T$59="Y",'May13'!K52,I62*J62)</f>
        <v>0</v>
      </c>
      <c r="L62" s="140">
        <f>IF(T$59="Y",'May13'!L52,0)</f>
        <v>0</v>
      </c>
      <c r="M62" s="115" t="str">
        <f>IF(E62=" "," ",IF(T$59="Y",'May13'!M52,IF((H62+K62+L62)&gt;0,H62+K62+L62,"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IF(Employee!H$61=E$59,Employee!D$60+SUM(M62)+'May13'!V52,SUM(M62)+'May13'!V52)</f>
        <v>0</v>
      </c>
      <c r="W62" s="59">
        <f>IF(Employee!H$61=E$59,Employee!D$61+SUM(N62)+'May13'!W52,SUM(N62)+'May13'!W52)</f>
        <v>0</v>
      </c>
      <c r="X62" s="59">
        <f>IF(O62=" ",'May13'!X52,O62+'May13'!X52)</f>
        <v>0</v>
      </c>
      <c r="Y62" s="59">
        <f>IF(P62=" ",'May13'!Y52,P62+'May13'!Y52)</f>
        <v>0</v>
      </c>
      <c r="Z62" s="59">
        <f>IF(Q62=" ",'May13'!Z52,Q62+'May13'!Z52)</f>
        <v>0</v>
      </c>
      <c r="AA62" s="59">
        <f>IF(R62=" ",'May13'!AA52,R62+'May13'!AA52)</f>
        <v>0</v>
      </c>
      <c r="AB62" s="60"/>
      <c r="AC62" s="59">
        <f>IF(T62=" ",'May13'!AC52,T62+'May13'!AC52)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IF(T$59="Y",'May13'!H53,0)</f>
        <v>0</v>
      </c>
      <c r="I63" s="107">
        <f>IF(T$59="Y",'May13'!I53,0)</f>
        <v>0</v>
      </c>
      <c r="J63" s="107">
        <f>IF(T$59="Y",'May13'!J53,0)</f>
        <v>0</v>
      </c>
      <c r="K63" s="107">
        <f>IF(T$59="Y",'May13'!K53,I63*J63)</f>
        <v>0</v>
      </c>
      <c r="L63" s="140">
        <f>IF(T$59="Y",'May13'!L53,0)</f>
        <v>0</v>
      </c>
      <c r="M63" s="115" t="str">
        <f>IF(E63=" "," ",IF(T$59="Y",'May13'!M53,IF((H63+K63+L63)&gt;0,H63+K63+L63,"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IF(Employee!H$87=E$59,Employee!D$86+SUM(M63)+'May13'!V53,SUM(M63)+'May13'!V53)</f>
        <v>0</v>
      </c>
      <c r="W63" s="59">
        <f>IF(Employee!H$87=E$59,Employee!D$87+SUM(N63)+'May13'!W53,SUM(N63)+'May13'!W53)</f>
        <v>0</v>
      </c>
      <c r="X63" s="59">
        <f>IF(O63=" ",'May13'!X53,O63+'May13'!X53)</f>
        <v>0</v>
      </c>
      <c r="Y63" s="59">
        <f>IF(P63=" ",'May13'!Y53,P63+'May13'!Y53)</f>
        <v>0</v>
      </c>
      <c r="Z63" s="59">
        <f>IF(Q63=" ",'May13'!Z53,Q63+'May13'!Z53)</f>
        <v>0</v>
      </c>
      <c r="AA63" s="59">
        <f>IF(R63=" ",'May13'!AA53,R63+'May13'!AA53)</f>
        <v>0</v>
      </c>
      <c r="AB63" s="60"/>
      <c r="AC63" s="59">
        <f>IF(T63=" ",'May13'!AC53,T63+'May13'!AC53)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IF(T$59="Y",'May13'!H54,0)</f>
        <v>0</v>
      </c>
      <c r="I64" s="107">
        <f>IF(T$59="Y",'May13'!I54,0)</f>
        <v>0</v>
      </c>
      <c r="J64" s="107">
        <f>IF(T$59="Y",'May13'!J54,0)</f>
        <v>0</v>
      </c>
      <c r="K64" s="107">
        <f>IF(T$59="Y",'May13'!K54,I64*J64)</f>
        <v>0</v>
      </c>
      <c r="L64" s="140">
        <f>IF(T$59="Y",'May13'!L54,0)</f>
        <v>0</v>
      </c>
      <c r="M64" s="115" t="str">
        <f>IF(E64=" "," ",IF(T$59="Y",'May13'!M54,IF((H64+K64+L64)&gt;0,H64+K64+L64,"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IF(Employee!H$113=E$59,Employee!D$112+SUM(M64)+'May13'!V54,SUM(M64)+'May13'!V54)</f>
        <v>0</v>
      </c>
      <c r="W64" s="59">
        <f>IF(Employee!H$113=E$59,Employee!D$113+SUM(N64)+'May13'!W54,SUM(N64)+'May13'!W54)</f>
        <v>0</v>
      </c>
      <c r="X64" s="59">
        <f>IF(O64=" ",'May13'!X54,O64+'May13'!X54)</f>
        <v>0</v>
      </c>
      <c r="Y64" s="59">
        <f>IF(P64=" ",'May13'!Y54,P64+'May13'!Y54)</f>
        <v>0</v>
      </c>
      <c r="Z64" s="59">
        <f>IF(Q64=" ",'May13'!Z54,Q64+'May13'!Z54)</f>
        <v>0</v>
      </c>
      <c r="AA64" s="59">
        <f>IF(R64=" ",'May13'!AA54,R64+'May13'!AA54)</f>
        <v>0</v>
      </c>
      <c r="AB64" s="60"/>
      <c r="AC64" s="59">
        <f>IF(T64=" ",'May13'!AC54,T64+'May13'!AC54)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IF(T$59="Y",'May13'!H55,0)</f>
        <v>0</v>
      </c>
      <c r="I65" s="272">
        <f>IF(T$59="Y",'May13'!I55,0)</f>
        <v>0</v>
      </c>
      <c r="J65" s="272">
        <f>IF(T$59="Y",'May13'!J55,0)</f>
        <v>0</v>
      </c>
      <c r="K65" s="272">
        <f>IF(T$59="Y",'May13'!K55,I65*J65)</f>
        <v>0</v>
      </c>
      <c r="L65" s="273">
        <f>IF(T$59="Y",'May13'!L55,0)</f>
        <v>0</v>
      </c>
      <c r="M65" s="115" t="str">
        <f>IF(E65=" "," ",IF(T$59="Y",'May13'!M55,IF((H65+K65+L65)&gt;0,H65+K65+L65,"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IF(Employee!H$139=E$59,Employee!D$138+SUM(M65)+'May13'!V55,SUM(M65)+'May13'!V55)</f>
        <v>0</v>
      </c>
      <c r="W65" s="59">
        <f>IF(Employee!H$139=E$59,Employee!D$139+SUM(N65)+'May13'!W55,SUM(N65)+'May13'!W55)</f>
        <v>0</v>
      </c>
      <c r="X65" s="59">
        <f>IF(O65=" ",'May13'!X55,O65+'May13'!X55)</f>
        <v>0</v>
      </c>
      <c r="Y65" s="59">
        <f>IF(P65=" ",'May13'!Y55,P65+'May13'!Y55)</f>
        <v>0</v>
      </c>
      <c r="Z65" s="59">
        <f>IF(Q65=" ",'May13'!Z55,Q65+'May13'!Z55)</f>
        <v>0</v>
      </c>
      <c r="AA65" s="59">
        <f>IF(R65=" ",'May13'!AA55,R65+'May13'!AA55)</f>
        <v>0</v>
      </c>
      <c r="AB65" s="60"/>
      <c r="AC65" s="59">
        <f>IF(T65=" ",'May13'!AC55,T65+'May13'!AC55)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AD70+'May13'!AD65</f>
        <v>0</v>
      </c>
      <c r="AE75" s="177">
        <f>AE70+'May13'!AE65</f>
        <v>0</v>
      </c>
      <c r="AF75" s="177">
        <f>AF70+'May13'!AF65</f>
        <v>0</v>
      </c>
      <c r="AG75" s="177">
        <f>AG70+'May13'!AG65</f>
        <v>0</v>
      </c>
    </row>
    <row r="76" spans="1:34" ht="13.8" thickTop="1" x14ac:dyDescent="0.25"/>
    <row r="77" spans="1:34" x14ac:dyDescent="0.25">
      <c r="AD77" s="184"/>
      <c r="AE77" s="177">
        <f>AE72+'May13'!AE67</f>
        <v>0</v>
      </c>
      <c r="AF77" s="177">
        <f>AF72+'May13'!AF67</f>
        <v>0</v>
      </c>
      <c r="AG77" s="177">
        <f>AG72+'May13'!AG67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Admin!B93</f>
        <v>41461</v>
      </c>
      <c r="L9" s="230" t="s">
        <v>76</v>
      </c>
      <c r="M9" s="232">
        <f>Admin!B99</f>
        <v>41467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IF(T$9="Y",'Jun13'!H51,0)</f>
        <v>0</v>
      </c>
      <c r="I11" s="104">
        <f>IF(T$9="Y",'Jun13'!I51,0)</f>
        <v>0</v>
      </c>
      <c r="J11" s="104">
        <f>IF(T$9="Y",'Jun13'!J51,0)</f>
        <v>0</v>
      </c>
      <c r="K11" s="104">
        <f>IF(T$9="Y",'Jun13'!K51,I11*J11)</f>
        <v>0</v>
      </c>
      <c r="L11" s="139">
        <f>IF(T$9="Y",'Jun13'!L51,0)</f>
        <v>0</v>
      </c>
      <c r="M11" s="125" t="str">
        <f>IF(E11=" "," ",IF(T$9="Y",'Jun13'!M51,IF((H11+K11+L11)&gt;0,H11+K11+L11,"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IF(Employee!H$34=E$9,Employee!D$34+SUM(M11)+'Jun13'!V51,SUM(M11)+'Jun13'!V51)</f>
        <v>0</v>
      </c>
      <c r="W11" s="59">
        <f>IF(Employee!H$34=E$9,Employee!D$35+SUM(N11)+'Jun13'!W51,SUM(N11)+'Jun13'!W51)</f>
        <v>0</v>
      </c>
      <c r="X11" s="59">
        <f>IF(O11=" ",'Jun13'!X51,O11+'Jun13'!X51)</f>
        <v>0</v>
      </c>
      <c r="Y11" s="59">
        <f>IF(P11=" ",'Jun13'!Y51,P11+'Jun13'!Y51)</f>
        <v>0</v>
      </c>
      <c r="Z11" s="59">
        <f>IF(Q11=" ",'Jun13'!Z51,Q11+'Jun13'!Z51)</f>
        <v>0</v>
      </c>
      <c r="AA11" s="59">
        <f>IF(R11=" ",'Jun13'!AA51,R11+'Jun13'!AA51)</f>
        <v>0</v>
      </c>
      <c r="AB11" s="60"/>
      <c r="AC11" s="59">
        <f>IF(T11=" ",'Jun13'!AC51,T11+'Jun13'!AC51)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IF(T$9="Y",'Jun13'!H52,0)</f>
        <v>0</v>
      </c>
      <c r="I12" s="107">
        <f>IF(T$9="Y",'Jun13'!I52,0)</f>
        <v>0</v>
      </c>
      <c r="J12" s="107">
        <f>IF(T$9="Y",'Jun13'!J52,0)</f>
        <v>0</v>
      </c>
      <c r="K12" s="107">
        <f>IF(T$9="Y",'Jun13'!K52,I12*J12)</f>
        <v>0</v>
      </c>
      <c r="L12" s="140">
        <f>IF(T$9="Y",'Jun13'!L52,0)</f>
        <v>0</v>
      </c>
      <c r="M12" s="126" t="str">
        <f>IF(E12=" "," ",IF(T$9="Y",'Jun13'!M52,IF((H12+K12+L12)&gt;0,H12+K12+L12,"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IF(Employee!H$60=E$9,Employee!D$60+SUM(M12)+'Jun13'!V52,SUM(M12)+'Jun13'!V52)</f>
        <v>0</v>
      </c>
      <c r="W12" s="59">
        <f>IF(Employee!H$60=E$9,Employee!D$61+SUM(N12)+'Jun13'!W52,SUM(N12)+'Jun13'!W52)</f>
        <v>0</v>
      </c>
      <c r="X12" s="59">
        <f>IF(O12=" ",'Jun13'!X52,O12+'Jun13'!X52)</f>
        <v>0</v>
      </c>
      <c r="Y12" s="59">
        <f>IF(P12=" ",'Jun13'!Y52,P12+'Jun13'!Y52)</f>
        <v>0</v>
      </c>
      <c r="Z12" s="59">
        <f>IF(Q12=" ",'Jun13'!Z52,Q12+'Jun13'!Z52)</f>
        <v>0</v>
      </c>
      <c r="AA12" s="59">
        <f>IF(R12=" ",'Jun13'!AA52,R12+'Jun13'!AA52)</f>
        <v>0</v>
      </c>
      <c r="AB12" s="60"/>
      <c r="AC12" s="59">
        <f>IF(T12=" ",'Jun13'!AC52,T12+'Jun13'!AC52)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IF(T$9="Y",'Jun13'!H53,0)</f>
        <v>0</v>
      </c>
      <c r="I13" s="107">
        <f>IF(T$9="Y",'Jun13'!I53,0)</f>
        <v>0</v>
      </c>
      <c r="J13" s="107">
        <f>IF(T$9="Y",'Jun13'!J53,0)</f>
        <v>0</v>
      </c>
      <c r="K13" s="107">
        <f>IF(T$9="Y",'Jun13'!K53,I13*J13)</f>
        <v>0</v>
      </c>
      <c r="L13" s="140">
        <f>IF(T$9="Y",'Jun13'!L53,0)</f>
        <v>0</v>
      </c>
      <c r="M13" s="126" t="str">
        <f>IF(E13=" "," ",IF(T$9="Y",'Jun13'!M53,IF((H13+K13+L13)&gt;0,H13+K13+L13,"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IF(Employee!H$86=E$9,Employee!D$86+SUM(M13)+'Jun13'!V53,SUM(M13)+'Jun13'!V53)</f>
        <v>0</v>
      </c>
      <c r="W13" s="59">
        <f>IF(Employee!H$86=E$9,Employee!D$87+SUM(N13)+'Jun13'!W53,SUM(N13)+'Jun13'!W53)</f>
        <v>0</v>
      </c>
      <c r="X13" s="59">
        <f>IF(O13=" ",'Jun13'!X53,O13+'Jun13'!X53)</f>
        <v>0</v>
      </c>
      <c r="Y13" s="59">
        <f>IF(P13=" ",'Jun13'!Y53,P13+'Jun13'!Y53)</f>
        <v>0</v>
      </c>
      <c r="Z13" s="59">
        <f>IF(Q13=" ",'Jun13'!Z53,Q13+'Jun13'!Z53)</f>
        <v>0</v>
      </c>
      <c r="AA13" s="59">
        <f>IF(R13=" ",'Jun13'!AA53,R13+'Jun13'!AA53)</f>
        <v>0</v>
      </c>
      <c r="AB13" s="60"/>
      <c r="AC13" s="59">
        <f>IF(T13=" ",'Jun13'!AC53,T13+'Jun13'!AC53)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IF(T$9="Y",'Jun13'!H54,0)</f>
        <v>0</v>
      </c>
      <c r="I14" s="107">
        <f>IF(T$9="Y",'Jun13'!I54,0)</f>
        <v>0</v>
      </c>
      <c r="J14" s="107">
        <f>IF(T$9="Y",'Jun13'!J54,0)</f>
        <v>0</v>
      </c>
      <c r="K14" s="107">
        <f>IF(T$9="Y",'Jun13'!K54,I14*J14)</f>
        <v>0</v>
      </c>
      <c r="L14" s="140">
        <f>IF(T$9="Y",'Jun13'!L54,0)</f>
        <v>0</v>
      </c>
      <c r="M14" s="126" t="str">
        <f>IF(E14=" "," ",IF(T$9="Y",'Jun13'!M54,IF((H14+K14+L14)&gt;0,H14+K14+L14,"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IF(Employee!H$112=E$9,Employee!D$112+SUM(M14)+'Jun13'!V54,SUM(M14)+'Jun13'!V54)</f>
        <v>0</v>
      </c>
      <c r="W14" s="59">
        <f>IF(Employee!H$112=E$9,Employee!D$113+SUM(N14)+'Jun13'!W54,SUM(N14)+'Jun13'!W54)</f>
        <v>0</v>
      </c>
      <c r="X14" s="59">
        <f>IF(O14=" ",'Jun13'!X54,O14+'Jun13'!X54)</f>
        <v>0</v>
      </c>
      <c r="Y14" s="59">
        <f>IF(P14=" ",'Jun13'!Y54,P14+'Jun13'!Y54)</f>
        <v>0</v>
      </c>
      <c r="Z14" s="59">
        <f>IF(Q14=" ",'Jun13'!Z54,Q14+'Jun13'!Z54)</f>
        <v>0</v>
      </c>
      <c r="AA14" s="59">
        <f>IF(R14=" ",'Jun13'!AA54,R14+'Jun13'!AA54)</f>
        <v>0</v>
      </c>
      <c r="AB14" s="60"/>
      <c r="AC14" s="59">
        <f>IF(T14=" ",'Jun13'!AC54,T14+'Jun13'!AC54)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IF(T$9="Y",'Jun13'!H55,0)</f>
        <v>0</v>
      </c>
      <c r="I15" s="272">
        <f>IF(T$9="Y",'Jun13'!I55,0)</f>
        <v>0</v>
      </c>
      <c r="J15" s="272">
        <f>IF(T$9="Y",'Jun13'!J55,0)</f>
        <v>0</v>
      </c>
      <c r="K15" s="272">
        <f>IF(T$9="Y",'Jun13'!K55,I15*J15)</f>
        <v>0</v>
      </c>
      <c r="L15" s="273">
        <f>IF(T$9="Y",'Jun13'!L55,0)</f>
        <v>0</v>
      </c>
      <c r="M15" s="126" t="str">
        <f>IF(E15=" "," ",IF(T$9="Y",'Jun13'!M55,IF((H15+K15+L15)&gt;0,H15+K15+L15,"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IF(Employee!H$138=E$9,Employee!D$138+SUM(M15)+'Jun13'!V55,SUM(M15)+'Jun13'!V55)</f>
        <v>0</v>
      </c>
      <c r="W15" s="59">
        <f>IF(Employee!H$138=E$9,Employee!D$139+SUM(N15)+'Jun13'!W55,SUM(N15)+'Jun13'!W55)</f>
        <v>0</v>
      </c>
      <c r="X15" s="59">
        <f>IF(O15=" ",'Jun13'!X55,O15+'Jun13'!X55)</f>
        <v>0</v>
      </c>
      <c r="Y15" s="59">
        <f>IF(P15=" ",'Jun13'!Y55,P15+'Jun13'!Y55)</f>
        <v>0</v>
      </c>
      <c r="Z15" s="59">
        <f>IF(Q15=" ",'Jun13'!Z55,Q15+'Jun13'!Z55)</f>
        <v>0</v>
      </c>
      <c r="AA15" s="59">
        <f>IF(R15=" ",'Jun13'!AA55,R15+'Jun13'!AA55)</f>
        <v>0</v>
      </c>
      <c r="AB15" s="60"/>
      <c r="AC15" s="59">
        <f>IF(T15=" ",'Jun13'!AC55,T15+'Jun13'!AC55)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Admin!B100</f>
        <v>41468</v>
      </c>
      <c r="L19" s="230" t="s">
        <v>76</v>
      </c>
      <c r="M19" s="232">
        <f>Admin!B106</f>
        <v>41474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Admin!B107</f>
        <v>41475</v>
      </c>
      <c r="L29" s="230" t="s">
        <v>76</v>
      </c>
      <c r="M29" s="232">
        <f>Admin!B113</f>
        <v>41481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Admin!B114</f>
        <v>41482</v>
      </c>
      <c r="L39" s="230" t="s">
        <v>76</v>
      </c>
      <c r="M39" s="232">
        <f>Admin!B120</f>
        <v>41488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41461</v>
      </c>
      <c r="L49" s="230" t="s">
        <v>76</v>
      </c>
      <c r="M49" s="232">
        <f>Admin!B123</f>
        <v>41491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IF(T$49="Y",'Jun13'!H61,0)</f>
        <v>0</v>
      </c>
      <c r="I51" s="104">
        <f>IF(T$49="Y",'Jun13'!I61,0)</f>
        <v>0</v>
      </c>
      <c r="J51" s="104">
        <f>IF(T$49="Y",'Jun13'!J61,0)</f>
        <v>0</v>
      </c>
      <c r="K51" s="104">
        <f>IF(T$49="Y",'Jun13'!K61,I51*J51)</f>
        <v>0</v>
      </c>
      <c r="L51" s="139">
        <f>IF(T$49="Y",'Jun13'!L61,0)</f>
        <v>0</v>
      </c>
      <c r="M51" s="114" t="str">
        <f>IF(E51=" "," ",IF(T$49="Y",'Jun13'!M61,IF((H51+K51+L51)&gt;0,H51+K51+L51,"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IF(Employee!H$35=E$49,Employee!D$34+SUM(M51)+'Jun13'!V61,SUM(M51)+'Jun13'!V61)</f>
        <v>0</v>
      </c>
      <c r="W51" s="59">
        <f>IF(Employee!H$35=E$49,Employee!D$35+SUM(N51)+'Jun13'!W61,SUM(N51)+'Jun13'!W61)</f>
        <v>0</v>
      </c>
      <c r="X51" s="59">
        <f>IF(O51=" ",'Jun13'!X61,O51+'Jun13'!X61)</f>
        <v>0</v>
      </c>
      <c r="Y51" s="59">
        <f>IF(P51=" ",'Jun13'!Y61,P51+'Jun13'!Y61)</f>
        <v>0</v>
      </c>
      <c r="Z51" s="59">
        <f>IF(Q51=" ",'Jun13'!Z61,Q51+'Jun13'!Z61)</f>
        <v>0</v>
      </c>
      <c r="AA51" s="59">
        <f>IF(R51=" ",'Jun13'!AA61,R51+'Jun13'!AA61)</f>
        <v>0</v>
      </c>
      <c r="AB51" s="60"/>
      <c r="AC51" s="59">
        <f>IF(T51=" ",'Jun13'!AC61,T51+'Jun13'!AC61)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IF(T$49="Y",'Jun13'!H62,0)</f>
        <v>0</v>
      </c>
      <c r="I52" s="107">
        <f>IF(T$49="Y",'Jun13'!I62,0)</f>
        <v>0</v>
      </c>
      <c r="J52" s="107">
        <f>IF(T$49="Y",'Jun13'!J62,0)</f>
        <v>0</v>
      </c>
      <c r="K52" s="107">
        <f>IF(T$49="Y",'Jun13'!K62,I52*J52)</f>
        <v>0</v>
      </c>
      <c r="L52" s="140">
        <f>IF(T$49="Y",'Jun13'!L62,0)</f>
        <v>0</v>
      </c>
      <c r="M52" s="115" t="str">
        <f>IF(E52=" "," ",IF(T$49="Y",'Jun13'!M62,IF((H52+K52+L52)&gt;0,H52+K52+L52,"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IF(Employee!H$61=E$49,Employee!D$60+SUM(M52)+'Jun13'!V62,SUM(M52)+'Jun13'!V62)</f>
        <v>0</v>
      </c>
      <c r="W52" s="59">
        <f>IF(Employee!H$61=E$49,Employee!D$61+SUM(N52)+'Jun13'!W62,SUM(N52)+'Jun13'!W62)</f>
        <v>0</v>
      </c>
      <c r="X52" s="59">
        <f>IF(O52=" ",'Jun13'!X62,O52+'Jun13'!X62)</f>
        <v>0</v>
      </c>
      <c r="Y52" s="59">
        <f>IF(P52=" ",'Jun13'!Y62,P52+'Jun13'!Y62)</f>
        <v>0</v>
      </c>
      <c r="Z52" s="59">
        <f>IF(Q52=" ",'Jun13'!Z62,Q52+'Jun13'!Z62)</f>
        <v>0</v>
      </c>
      <c r="AA52" s="59">
        <f>IF(R52=" ",'Jun13'!AA62,R52+'Jun13'!AA62)</f>
        <v>0</v>
      </c>
      <c r="AB52" s="60"/>
      <c r="AC52" s="59">
        <f>IF(T52=" ",'Jun13'!AC62,T52+'Jun13'!AC62)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IF(T$49="Y",'Jun13'!H63,0)</f>
        <v>0</v>
      </c>
      <c r="I53" s="107">
        <f>IF(T$49="Y",'Jun13'!I63,0)</f>
        <v>0</v>
      </c>
      <c r="J53" s="107">
        <f>IF(T$49="Y",'Jun13'!J63,0)</f>
        <v>0</v>
      </c>
      <c r="K53" s="107">
        <f>IF(T$49="Y",'Jun13'!K63,I53*J53)</f>
        <v>0</v>
      </c>
      <c r="L53" s="140">
        <f>IF(T$49="Y",'Jun13'!L63,0)</f>
        <v>0</v>
      </c>
      <c r="M53" s="115" t="str">
        <f>IF(E53=" "," ",IF(T$49="Y",'Jun13'!M63,IF((H53+K53+L53)&gt;0,H53+K53+L53,"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IF(Employee!H$87=E$49,Employee!D$86+SUM(M53)+'Jun13'!V63,SUM(M53)+'Jun13'!V63)</f>
        <v>0</v>
      </c>
      <c r="W53" s="59">
        <f>IF(Employee!H$87=E$49,Employee!D$87+SUM(N53)+'Jun13'!W63,SUM(N53)+'Jun13'!W63)</f>
        <v>0</v>
      </c>
      <c r="X53" s="59">
        <f>IF(O53=" ",'Jun13'!X63,O53+'Jun13'!X63)</f>
        <v>0</v>
      </c>
      <c r="Y53" s="59">
        <f>IF(P53=" ",'Jun13'!Y63,P53+'Jun13'!Y63)</f>
        <v>0</v>
      </c>
      <c r="Z53" s="59">
        <f>IF(Q53=" ",'Jun13'!Z63,Q53+'Jun13'!Z63)</f>
        <v>0</v>
      </c>
      <c r="AA53" s="59">
        <f>IF(R53=" ",'Jun13'!AA63,R53+'Jun13'!AA63)</f>
        <v>0</v>
      </c>
      <c r="AB53" s="60"/>
      <c r="AC53" s="59">
        <f>IF(T53=" ",'Jun13'!AC63,T53+'Jun13'!AC63)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IF(T$49="Y",'Jun13'!H64,0)</f>
        <v>0</v>
      </c>
      <c r="I54" s="107">
        <f>IF(T$49="Y",'Jun13'!I64,0)</f>
        <v>0</v>
      </c>
      <c r="J54" s="107">
        <f>IF(T$49="Y",'Jun13'!J64,0)</f>
        <v>0</v>
      </c>
      <c r="K54" s="107">
        <f>IF(T$49="Y",'Jun13'!K64,I54*J54)</f>
        <v>0</v>
      </c>
      <c r="L54" s="140">
        <f>IF(T$49="Y",'Jun13'!L64,0)</f>
        <v>0</v>
      </c>
      <c r="M54" s="115" t="str">
        <f>IF(E54=" "," ",IF(T$49="Y",'Jun13'!M64,IF((H54+K54+L54)&gt;0,H54+K54+L54,"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IF(Employee!H$113=E$49,Employee!D$112+SUM(M54)+'Jun13'!V64,SUM(M54)+'Jun13'!V64)</f>
        <v>0</v>
      </c>
      <c r="W54" s="59">
        <f>IF(Employee!H$113=E$49,Employee!D$113+SUM(N54)+'Jun13'!W64,SUM(N54)+'Jun13'!W64)</f>
        <v>0</v>
      </c>
      <c r="X54" s="59">
        <f>IF(O54=" ",'Jun13'!X64,O54+'Jun13'!X64)</f>
        <v>0</v>
      </c>
      <c r="Y54" s="59">
        <f>IF(P54=" ",'Jun13'!Y64,P54+'Jun13'!Y64)</f>
        <v>0</v>
      </c>
      <c r="Z54" s="59">
        <f>IF(Q54=" ",'Jun13'!Z64,Q54+'Jun13'!Z64)</f>
        <v>0</v>
      </c>
      <c r="AA54" s="59">
        <f>IF(R54=" ",'Jun13'!AA64,R54+'Jun13'!AA64)</f>
        <v>0</v>
      </c>
      <c r="AB54" s="60"/>
      <c r="AC54" s="59">
        <f>IF(T54=" ",'Jun13'!AC64,T54+'Jun13'!AC64)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IF(T$49="Y",'Jun13'!H65,0)</f>
        <v>0</v>
      </c>
      <c r="I55" s="272">
        <f>IF(T$49="Y",'Jun13'!I65,0)</f>
        <v>0</v>
      </c>
      <c r="J55" s="272">
        <f>IF(T$49="Y",'Jun13'!J65,0)</f>
        <v>0</v>
      </c>
      <c r="K55" s="272">
        <f>IF(T$49="Y",'Jun13'!K65,I55*J55)</f>
        <v>0</v>
      </c>
      <c r="L55" s="273">
        <f>IF(T$49="Y",'Jun13'!L65,0)</f>
        <v>0</v>
      </c>
      <c r="M55" s="115" t="str">
        <f>IF(E55=" "," ",IF(T$49="Y",'Jun13'!M65,IF((H55+K55+L55)&gt;0,H55+K55+L55,"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IF(Employee!H$139=E$49,Employee!D$138+SUM(M55)+'Jun13'!V65,SUM(M55)+'Jun13'!V65)</f>
        <v>0</v>
      </c>
      <c r="W55" s="59">
        <f>IF(Employee!H$139=E$49,Employee!D$139+SUM(N55)+'Jun13'!W65,SUM(N55)+'Jun13'!W65)</f>
        <v>0</v>
      </c>
      <c r="X55" s="59">
        <f>IF(O55=" ",'Jun13'!X65,O55+'Jun13'!X65)</f>
        <v>0</v>
      </c>
      <c r="Y55" s="59">
        <f>IF(P55=" ",'Jun13'!Y65,P55+'Jun13'!Y65)</f>
        <v>0</v>
      </c>
      <c r="Z55" s="59">
        <f>IF(Q55=" ",'Jun13'!Z65,Q55+'Jun13'!Z65)</f>
        <v>0</v>
      </c>
      <c r="AA55" s="59">
        <f>IF(R55=" ",'Jun13'!AA65,R55+'Jun13'!AA65)</f>
        <v>0</v>
      </c>
      <c r="AB55" s="60"/>
      <c r="AC55" s="59">
        <f>IF(T55=" ",'Jun13'!AC65,T55+'Jun13'!AC65)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AD60+'Jun13'!AD75</f>
        <v>0</v>
      </c>
      <c r="AE65" s="177">
        <f>AE60+'Jun13'!AE75</f>
        <v>0</v>
      </c>
      <c r="AF65" s="177">
        <f>AF60+'Jun13'!AF75</f>
        <v>0</v>
      </c>
      <c r="AG65" s="177">
        <f>AG60+'Jun13'!AG75</f>
        <v>0</v>
      </c>
    </row>
    <row r="66" spans="6:33" ht="13.8" thickTop="1" x14ac:dyDescent="0.25"/>
    <row r="67" spans="6:33" x14ac:dyDescent="0.25">
      <c r="AD67" s="184"/>
      <c r="AE67" s="177">
        <f>AE62+'Jun13'!AE77</f>
        <v>0</v>
      </c>
      <c r="AF67" s="177">
        <f>AF62+'Jun13'!AF77</f>
        <v>0</v>
      </c>
      <c r="AG67" s="177">
        <f>AG62+'Jun13'!AG77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Admin!B121</f>
        <v>41489</v>
      </c>
      <c r="L9" s="230" t="s">
        <v>76</v>
      </c>
      <c r="M9" s="232">
        <f>Admin!B127</f>
        <v>41495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IF(T$9="Y",'Jul13'!H41,0)</f>
        <v>0</v>
      </c>
      <c r="I11" s="104">
        <f>IF(T$9="Y",'Jul13'!I41,0)</f>
        <v>0</v>
      </c>
      <c r="J11" s="104">
        <f>IF(T$9="Y",'Jul13'!J41,0)</f>
        <v>0</v>
      </c>
      <c r="K11" s="104">
        <f>IF(T$9="Y",'Jul13'!K41,I11*J11)</f>
        <v>0</v>
      </c>
      <c r="L11" s="139">
        <f>IF(T$9="Y",'Jul13'!L41,0)</f>
        <v>0</v>
      </c>
      <c r="M11" s="125" t="str">
        <f>IF(E11=" "," ",IF(T$9="Y",'Jul13'!M41,IF((H11+K11+L11)&gt;0,H11+K11+L11,"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IF(Employee!H$34=E$9,Employee!D$34+SUM(M11)+'Jul13'!V41,SUM(M11)+'Jul13'!V41)</f>
        <v>0</v>
      </c>
      <c r="W11" s="59">
        <f>IF(Employee!H$34=E$9,Employee!D$35+SUM(N11)+'Jul13'!W41,SUM(N11)+'Jul13'!W41)</f>
        <v>0</v>
      </c>
      <c r="X11" s="59">
        <f>IF(O11=" ",'Jul13'!X41,O11+'Jul13'!X41)</f>
        <v>0</v>
      </c>
      <c r="Y11" s="59">
        <f>IF(P11=" ",'Jul13'!Y41,P11+'Jul13'!Y41)</f>
        <v>0</v>
      </c>
      <c r="Z11" s="59">
        <f>IF(Q11=" ",'Jul13'!Z41,Q11+'Jul13'!Z41)</f>
        <v>0</v>
      </c>
      <c r="AA11" s="59">
        <f>IF(R11=" ",'Jul13'!AA41,R11+'Jul13'!AA41)</f>
        <v>0</v>
      </c>
      <c r="AB11" s="60"/>
      <c r="AC11" s="59">
        <f>IF(T11=" ",'Jul13'!AC41,T11+'Jul13'!AC41)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IF(T$9="Y",'Jul13'!H42,0)</f>
        <v>0</v>
      </c>
      <c r="I12" s="107">
        <f>IF(T$9="Y",'Jul13'!I42,0)</f>
        <v>0</v>
      </c>
      <c r="J12" s="107">
        <f>IF(T$9="Y",'Jul13'!J42,0)</f>
        <v>0</v>
      </c>
      <c r="K12" s="107">
        <f>IF(T$9="Y",'Jul13'!K42,I12*J12)</f>
        <v>0</v>
      </c>
      <c r="L12" s="140">
        <f>IF(T$9="Y",'Jul13'!L42,0)</f>
        <v>0</v>
      </c>
      <c r="M12" s="126" t="str">
        <f>IF(E12=" "," ",IF(T$9="Y",'Jul13'!M42,IF((H12+K12+L12)&gt;0,H12+K12+L12,"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IF(Employee!H$60=E$9,Employee!D$60+SUM(M12)+'Jul13'!V42,SUM(M12)+'Jul13'!V42)</f>
        <v>0</v>
      </c>
      <c r="W12" s="59">
        <f>IF(Employee!H$60=E$9,Employee!D$61+SUM(N12)+'Jul13'!W42,SUM(N12)+'Jul13'!W42)</f>
        <v>0</v>
      </c>
      <c r="X12" s="59">
        <f>IF(O12=" ",'Jul13'!X42,O12+'Jul13'!X42)</f>
        <v>0</v>
      </c>
      <c r="Y12" s="59">
        <f>IF(P12=" ",'Jul13'!Y42,P12+'Jul13'!Y42)</f>
        <v>0</v>
      </c>
      <c r="Z12" s="59">
        <f>IF(Q12=" ",'Jul13'!Z42,Q12+'Jul13'!Z42)</f>
        <v>0</v>
      </c>
      <c r="AA12" s="59">
        <f>IF(R12=" ",'Jul13'!AA42,R12+'Jul13'!AA42)</f>
        <v>0</v>
      </c>
      <c r="AB12" s="60"/>
      <c r="AC12" s="59">
        <f>IF(T12=" ",'Jul13'!AC42,T12+'Jul13'!AC42)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IF(T$9="Y",'Jul13'!H43,0)</f>
        <v>0</v>
      </c>
      <c r="I13" s="107">
        <f>IF(T$9="Y",'Jul13'!I43,0)</f>
        <v>0</v>
      </c>
      <c r="J13" s="107">
        <f>IF(T$9="Y",'Jul13'!J43,0)</f>
        <v>0</v>
      </c>
      <c r="K13" s="107">
        <f>IF(T$9="Y",'Jul13'!K43,I13*J13)</f>
        <v>0</v>
      </c>
      <c r="L13" s="140">
        <f>IF(T$9="Y",'Jul13'!L43,0)</f>
        <v>0</v>
      </c>
      <c r="M13" s="126" t="str">
        <f>IF(E13=" "," ",IF(T$9="Y",'Jul13'!M43,IF((H13+K13+L13)&gt;0,H13+K13+L13,"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IF(Employee!H$86=E$9,Employee!D$86+SUM(M13)+'Jul13'!V43,SUM(M13)+'Jul13'!V43)</f>
        <v>0</v>
      </c>
      <c r="W13" s="59">
        <f>IF(Employee!H$86=E$9,Employee!D$87+SUM(N13)+'Jul13'!W43,SUM(N13)+'Jul13'!W43)</f>
        <v>0</v>
      </c>
      <c r="X13" s="59">
        <f>IF(O13=" ",'Jul13'!X43,O13+'Jul13'!X43)</f>
        <v>0</v>
      </c>
      <c r="Y13" s="59">
        <f>IF(P13=" ",'Jul13'!Y43,P13+'Jul13'!Y43)</f>
        <v>0</v>
      </c>
      <c r="Z13" s="59">
        <f>IF(Q13=" ",'Jul13'!Z43,Q13+'Jul13'!Z43)</f>
        <v>0</v>
      </c>
      <c r="AA13" s="59">
        <f>IF(R13=" ",'Jul13'!AA43,R13+'Jul13'!AA43)</f>
        <v>0</v>
      </c>
      <c r="AB13" s="60"/>
      <c r="AC13" s="59">
        <f>IF(T13=" ",'Jul13'!AC43,T13+'Jul13'!AC43)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IF(T$9="Y",'Jul13'!H44,0)</f>
        <v>0</v>
      </c>
      <c r="I14" s="107">
        <f>IF(T$9="Y",'Jul13'!I44,0)</f>
        <v>0</v>
      </c>
      <c r="J14" s="107">
        <f>IF(T$9="Y",'Jul13'!J44,0)</f>
        <v>0</v>
      </c>
      <c r="K14" s="107">
        <f>IF(T$9="Y",'Jul13'!K44,I14*J14)</f>
        <v>0</v>
      </c>
      <c r="L14" s="140">
        <f>IF(T$9="Y",'Jul13'!L44,0)</f>
        <v>0</v>
      </c>
      <c r="M14" s="126" t="str">
        <f>IF(E14=" "," ",IF(T$9="Y",'Jul13'!M44,IF((H14+K14+L14)&gt;0,H14+K14+L14,"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IF(Employee!H$112=E$9,Employee!D$112+SUM(M14)+'Jul13'!V44,SUM(M14)+'Jul13'!V44)</f>
        <v>0</v>
      </c>
      <c r="W14" s="59">
        <f>IF(Employee!H$112=E$9,Employee!D$113+SUM(N14)+'Jul13'!W44,SUM(N14)+'Jul13'!W44)</f>
        <v>0</v>
      </c>
      <c r="X14" s="59">
        <f>IF(O14=" ",'Jul13'!X44,O14+'Jul13'!X44)</f>
        <v>0</v>
      </c>
      <c r="Y14" s="59">
        <f>IF(P14=" ",'Jul13'!Y44,P14+'Jul13'!Y44)</f>
        <v>0</v>
      </c>
      <c r="Z14" s="59">
        <f>IF(Q14=" ",'Jul13'!Z44,Q14+'Jul13'!Z44)</f>
        <v>0</v>
      </c>
      <c r="AA14" s="59">
        <f>IF(R14=" ",'Jul13'!AA44,R14+'Jul13'!AA44)</f>
        <v>0</v>
      </c>
      <c r="AB14" s="60"/>
      <c r="AC14" s="59">
        <f>IF(T14=" ",'Jul13'!AC44,T14+'Jul13'!AC44)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IF(T$9="Y",'Jul13'!H45,0)</f>
        <v>0</v>
      </c>
      <c r="I15" s="272">
        <f>IF(T$9="Y",'Jul13'!I45,0)</f>
        <v>0</v>
      </c>
      <c r="J15" s="272">
        <f>IF(T$9="Y",'Jul13'!J45,0)</f>
        <v>0</v>
      </c>
      <c r="K15" s="272">
        <f>IF(T$9="Y",'Jul13'!K45,I15*J15)</f>
        <v>0</v>
      </c>
      <c r="L15" s="273">
        <f>IF(T$9="Y",'Jul13'!L45,0)</f>
        <v>0</v>
      </c>
      <c r="M15" s="126" t="str">
        <f>IF(E15=" "," ",IF(T$9="Y",'Jul13'!M45,IF((H15+K15+L15)&gt;0,H15+K15+L15,"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IF(Employee!H$138=E$9,Employee!D$138+SUM(M15)+'Jul13'!V45,SUM(M15)+'Jul13'!V45)</f>
        <v>0</v>
      </c>
      <c r="W15" s="59">
        <f>IF(Employee!H$138=E$9,Employee!D$139+SUM(N15)+'Jul13'!W45,SUM(N15)+'Jul13'!W45)</f>
        <v>0</v>
      </c>
      <c r="X15" s="59">
        <f>IF(O15=" ",'Jul13'!X45,O15+'Jul13'!X45)</f>
        <v>0</v>
      </c>
      <c r="Y15" s="59">
        <f>IF(P15=" ",'Jul13'!Y45,P15+'Jul13'!Y45)</f>
        <v>0</v>
      </c>
      <c r="Z15" s="59">
        <f>IF(Q15=" ",'Jul13'!Z45,Q15+'Jul13'!Z45)</f>
        <v>0</v>
      </c>
      <c r="AA15" s="59">
        <f>IF(R15=" ",'Jul13'!AA45,R15+'Jul13'!AA45)</f>
        <v>0</v>
      </c>
      <c r="AB15" s="60"/>
      <c r="AC15" s="59">
        <f>IF(T15=" ",'Jul13'!AC45,T15+'Jul13'!AC45)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Admin!B128</f>
        <v>41496</v>
      </c>
      <c r="L19" s="230" t="s">
        <v>76</v>
      </c>
      <c r="M19" s="232">
        <f>Admin!B134</f>
        <v>41502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Admin!B135</f>
        <v>41503</v>
      </c>
      <c r="L29" s="230" t="s">
        <v>76</v>
      </c>
      <c r="M29" s="232">
        <f>Admin!B141</f>
        <v>41509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Admin!B142</f>
        <v>41510</v>
      </c>
      <c r="L39" s="230" t="s">
        <v>76</v>
      </c>
      <c r="M39" s="232">
        <f>Admin!B148</f>
        <v>41516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41492</v>
      </c>
      <c r="L49" s="230" t="s">
        <v>76</v>
      </c>
      <c r="M49" s="232">
        <f>Admin!B154</f>
        <v>41522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IF(T$49="Y",'Jul13'!H51,0)</f>
        <v>0</v>
      </c>
      <c r="I51" s="104">
        <f>IF(T$49="Y",'Jul13'!I51,0)</f>
        <v>0</v>
      </c>
      <c r="J51" s="104">
        <f>IF(T$49="Y",'Jul13'!J51,0)</f>
        <v>0</v>
      </c>
      <c r="K51" s="104">
        <f>IF(T$49="Y",'Jul13'!K51,I51*J51)</f>
        <v>0</v>
      </c>
      <c r="L51" s="104">
        <f>IF(T$49="Y",'Jul13'!L51,0)</f>
        <v>0</v>
      </c>
      <c r="M51" s="114" t="str">
        <f>IF(E51=" "," ",IF(T$49="Y",'Jul13'!M51,IF((H51+K51+L51)&gt;0,H51+K51+L51,"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IF(Employee!H$35=E$49,Employee!D$34+SUM(M51)+'Jul13'!V51,SUM(M51)+'Jul13'!V51)</f>
        <v>0</v>
      </c>
      <c r="W51" s="59">
        <f>IF(Employee!H$35=E$49,Employee!D$35+SUM(N51)+'Jul13'!W51,SUM(N51)+'Jul13'!W51)</f>
        <v>0</v>
      </c>
      <c r="X51" s="59">
        <f>IF(O51=" ",'Jul13'!X51,O51+'Jul13'!X51)</f>
        <v>0</v>
      </c>
      <c r="Y51" s="59">
        <f>IF(P51=" ",'Jul13'!Y51,P51+'Jul13'!Y51)</f>
        <v>0</v>
      </c>
      <c r="Z51" s="59">
        <f>IF(Q51=" ",'Jul13'!Z51,Q51+'Jul13'!Z51)</f>
        <v>0</v>
      </c>
      <c r="AA51" s="59">
        <f>IF(R51=" ",'Jul13'!AA51,R51+'Jul13'!AA51)</f>
        <v>0</v>
      </c>
      <c r="AB51" s="60"/>
      <c r="AC51" s="59">
        <f>IF(T51=" ",'Jul13'!AC51,T51+'Jul13'!AC51)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IF(T$49="Y",'Jul13'!H52,0)</f>
        <v>0</v>
      </c>
      <c r="I52" s="107">
        <f>IF(T$49="Y",'Jul13'!I52,0)</f>
        <v>0</v>
      </c>
      <c r="J52" s="107">
        <f>IF(T$49="Y",'Jul13'!J52,0)</f>
        <v>0</v>
      </c>
      <c r="K52" s="107">
        <f>IF(T$49="Y",'Jul13'!K52,I52*J52)</f>
        <v>0</v>
      </c>
      <c r="L52" s="107">
        <f>IF(T$49="Y",'Jul13'!L52,0)</f>
        <v>0</v>
      </c>
      <c r="M52" s="115" t="str">
        <f>IF(E52=" "," ",IF(T$49="Y",'Jul13'!M52,IF((H52+K52+L52)&gt;0,H52+K52+L52,"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IF(Employee!H$61=E$49,Employee!D$60+SUM(M52)+'Jul13'!V52,SUM(M52)+'Jul13'!V52)</f>
        <v>0</v>
      </c>
      <c r="W52" s="59">
        <f>IF(Employee!H$61=E$49,Employee!D$61+SUM(N52)+'Jul13'!W52,SUM(N52)+'Jul13'!W52)</f>
        <v>0</v>
      </c>
      <c r="X52" s="59">
        <f>IF(O52=" ",'Jul13'!X52,O52+'Jul13'!X52)</f>
        <v>0</v>
      </c>
      <c r="Y52" s="59">
        <f>IF(P52=" ",'Jul13'!Y52,P52+'Jul13'!Y52)</f>
        <v>0</v>
      </c>
      <c r="Z52" s="59">
        <f>IF(Q52=" ",'Jul13'!Z52,Q52+'Jul13'!Z52)</f>
        <v>0</v>
      </c>
      <c r="AA52" s="59">
        <f>IF(R52=" ",'Jul13'!AA52,R52+'Jul13'!AA52)</f>
        <v>0</v>
      </c>
      <c r="AB52" s="60"/>
      <c r="AC52" s="59">
        <f>IF(T52=" ",'Jul13'!AC52,T52+'Jul13'!AC52)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IF(T$49="Y",'Jul13'!H53,0)</f>
        <v>0</v>
      </c>
      <c r="I53" s="107">
        <f>IF(T$49="Y",'Jul13'!I53,0)</f>
        <v>0</v>
      </c>
      <c r="J53" s="107">
        <f>IF(T$49="Y",'Jul13'!J53,0)</f>
        <v>0</v>
      </c>
      <c r="K53" s="107">
        <f>IF(T$49="Y",'Jul13'!K53,I53*J53)</f>
        <v>0</v>
      </c>
      <c r="L53" s="107">
        <f>IF(T$49="Y",'Jul13'!L53,0)</f>
        <v>0</v>
      </c>
      <c r="M53" s="115" t="str">
        <f>IF(E53=" "," ",IF(T$49="Y",'Jul13'!M53,IF((H53+K53+L53)&gt;0,H53+K53+L53,"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IF(Employee!H$87=E$49,Employee!D$86+SUM(M53)+'Jul13'!V53,SUM(M53)+'Jul13'!V53)</f>
        <v>0</v>
      </c>
      <c r="W53" s="59">
        <f>IF(Employee!H$87=E$49,Employee!D$87+SUM(N53)+'Jul13'!W53,SUM(N53)+'Jul13'!W53)</f>
        <v>0</v>
      </c>
      <c r="X53" s="59">
        <f>IF(O53=" ",'Jul13'!X53,O53+'Jul13'!X53)</f>
        <v>0</v>
      </c>
      <c r="Y53" s="59">
        <f>IF(P53=" ",'Jul13'!Y53,P53+'Jul13'!Y53)</f>
        <v>0</v>
      </c>
      <c r="Z53" s="59">
        <f>IF(Q53=" ",'Jul13'!Z53,Q53+'Jul13'!Z53)</f>
        <v>0</v>
      </c>
      <c r="AA53" s="59">
        <f>IF(R53=" ",'Jul13'!AA53,R53+'Jul13'!AA53)</f>
        <v>0</v>
      </c>
      <c r="AB53" s="60"/>
      <c r="AC53" s="59">
        <f>IF(T53=" ",'Jul13'!AC53,T53+'Jul13'!AC53)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IF(T$49="Y",'Jul13'!H54,0)</f>
        <v>0</v>
      </c>
      <c r="I54" s="107">
        <f>IF(T$49="Y",'Jul13'!I54,0)</f>
        <v>0</v>
      </c>
      <c r="J54" s="107">
        <f>IF(T$49="Y",'Jul13'!J54,0)</f>
        <v>0</v>
      </c>
      <c r="K54" s="107">
        <f>IF(T$49="Y",'Jul13'!K54,I54*J54)</f>
        <v>0</v>
      </c>
      <c r="L54" s="107">
        <f>IF(T$49="Y",'Jul13'!L54,0)</f>
        <v>0</v>
      </c>
      <c r="M54" s="115" t="str">
        <f>IF(E54=" "," ",IF(T$49="Y",'Jul13'!M54,IF((H54+K54+L54)&gt;0,H54+K54+L54,"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IF(Employee!H$113=E$49,Employee!D$112+SUM(M54)+'Jul13'!V54,SUM(M54)+'Jul13'!V54)</f>
        <v>0</v>
      </c>
      <c r="W54" s="59">
        <f>IF(Employee!H$113=E$49,Employee!D$113+SUM(N54)+'Jul13'!W54,SUM(N54)+'Jul13'!W54)</f>
        <v>0</v>
      </c>
      <c r="X54" s="59">
        <f>IF(O54=" ",'Jul13'!X54,O54+'Jul13'!X54)</f>
        <v>0</v>
      </c>
      <c r="Y54" s="59">
        <f>IF(P54=" ",'Jul13'!Y54,P54+'Jul13'!Y54)</f>
        <v>0</v>
      </c>
      <c r="Z54" s="59">
        <f>IF(Q54=" ",'Jul13'!Z54,Q54+'Jul13'!Z54)</f>
        <v>0</v>
      </c>
      <c r="AA54" s="59">
        <f>IF(R54=" ",'Jul13'!AA54,R54+'Jul13'!AA54)</f>
        <v>0</v>
      </c>
      <c r="AB54" s="60"/>
      <c r="AC54" s="59">
        <f>IF(T54=" ",'Jul13'!AC54,T54+'Jul13'!AC54)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IF(T$49="Y",'Jul13'!H55,0)</f>
        <v>0</v>
      </c>
      <c r="I55" s="107">
        <f>IF(T$49="Y",'Jul13'!I55,0)</f>
        <v>0</v>
      </c>
      <c r="J55" s="107">
        <f>IF(T$49="Y",'Jul13'!J55,0)</f>
        <v>0</v>
      </c>
      <c r="K55" s="107">
        <f>IF(T$49="Y",'Jul13'!K55,I55*J55)</f>
        <v>0</v>
      </c>
      <c r="L55" s="107">
        <f>IF(T$49="Y",'Jul13'!L55,0)</f>
        <v>0</v>
      </c>
      <c r="M55" s="115" t="str">
        <f>IF(E55=" "," ",IF(T$49="Y",'Jul13'!M55,IF((H55+K55+L55)&gt;0,H55+K55+L55,"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IF(Employee!H$139=E$49,Employee!D$138+SUM(M55)+'Jul13'!V55,SUM(M55)+'Jul13'!V55)</f>
        <v>0</v>
      </c>
      <c r="W55" s="59">
        <f>IF(Employee!H$139=E$49,Employee!D$139+SUM(N55)+'Jul13'!W55,SUM(N55)+'Jul13'!W55)</f>
        <v>0</v>
      </c>
      <c r="X55" s="59">
        <f>IF(O55=" ",'Jul13'!X55,O55+'Jul13'!X55)</f>
        <v>0</v>
      </c>
      <c r="Y55" s="59">
        <f>IF(P55=" ",'Jul13'!Y55,P55+'Jul13'!Y55)</f>
        <v>0</v>
      </c>
      <c r="Z55" s="59">
        <f>IF(Q55=" ",'Jul13'!Z55,Q55+'Jul13'!Z55)</f>
        <v>0</v>
      </c>
      <c r="AA55" s="59">
        <f>IF(R55=" ",'Jul13'!AA55,R55+'Jul13'!AA55)</f>
        <v>0</v>
      </c>
      <c r="AB55" s="60"/>
      <c r="AC55" s="59">
        <f>IF(T55=" ",'Jul13'!AC55,T55+'Jul13'!AC55)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AD60+'Jul13'!AD65</f>
        <v>0</v>
      </c>
      <c r="AE65" s="177">
        <f>AE60+'Jul13'!AE65</f>
        <v>0</v>
      </c>
      <c r="AF65" s="177">
        <f>AF60+'Jul13'!AF65</f>
        <v>0</v>
      </c>
      <c r="AG65" s="177">
        <f>AG60+'Jul13'!AG65</f>
        <v>0</v>
      </c>
    </row>
    <row r="66" spans="6:33" ht="13.8" thickTop="1" x14ac:dyDescent="0.25"/>
    <row r="67" spans="6:33" x14ac:dyDescent="0.25">
      <c r="AD67" s="184"/>
      <c r="AE67" s="177">
        <f>AE62+'Jul13'!AE67</f>
        <v>0</v>
      </c>
      <c r="AF67" s="177">
        <f>AF62+'Jul13'!AF67</f>
        <v>0</v>
      </c>
      <c r="AG67" s="177">
        <f>AG62+'Jul13'!AG67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Admin!B149</f>
        <v>41517</v>
      </c>
      <c r="L9" s="230" t="s">
        <v>76</v>
      </c>
      <c r="M9" s="232">
        <f>Admin!B155</f>
        <v>41523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IF(T$9="Y",'Aug13'!H41,0)</f>
        <v>0</v>
      </c>
      <c r="I11" s="104">
        <f>IF(T$9="Y",'Aug13'!I41,0)</f>
        <v>0</v>
      </c>
      <c r="J11" s="104">
        <f>IF(T$9="Y",'Aug13'!J41,0)</f>
        <v>0</v>
      </c>
      <c r="K11" s="104">
        <f>IF(T$9="Y",'Aug13'!K41,I11*J11)</f>
        <v>0</v>
      </c>
      <c r="L11" s="139">
        <f>IF(T$9="Y",'Aug13'!L41,0)</f>
        <v>0</v>
      </c>
      <c r="M11" s="125" t="str">
        <f>IF(E11=" "," ",IF(T$9="Y",'Aug13'!M41,IF((H11+K11+L11)&gt;0,H11+K11+L11,"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IF(Employee!H$34=E$9,Employee!D$34+SUM(M11)+'Aug13'!V41,SUM(M11)+'Aug13'!V41)</f>
        <v>0</v>
      </c>
      <c r="W11" s="59">
        <f>IF(Employee!H$34=E$9,Employee!D$35+SUM(N11)+'Aug13'!W41,SUM(N11)+'Aug13'!W41)</f>
        <v>0</v>
      </c>
      <c r="X11" s="59">
        <f>IF(O11=" ",'Aug13'!X41,O11+'Aug13'!X41)</f>
        <v>0</v>
      </c>
      <c r="Y11" s="59">
        <f>IF(P11=" ",'Aug13'!Y41,P11+'Aug13'!Y41)</f>
        <v>0</v>
      </c>
      <c r="Z11" s="59">
        <f>IF(Q11=" ",'Aug13'!Z41,Q11+'Aug13'!Z41)</f>
        <v>0</v>
      </c>
      <c r="AA11" s="59">
        <f>IF(R11=" ",'Aug13'!AA41,R11+'Aug13'!AA41)</f>
        <v>0</v>
      </c>
      <c r="AB11" s="60"/>
      <c r="AC11" s="59">
        <f>IF(T11=" ",'Aug13'!AC41,T11+'Aug13'!AC41)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IF(T$9="Y",'Aug13'!H42,0)</f>
        <v>0</v>
      </c>
      <c r="I12" s="107">
        <f>IF(T$9="Y",'Aug13'!I42,0)</f>
        <v>0</v>
      </c>
      <c r="J12" s="107">
        <f>IF(T$9="Y",'Aug13'!J42,0)</f>
        <v>0</v>
      </c>
      <c r="K12" s="107">
        <f>IF(T$9="Y",'Aug13'!K42,I12*J12)</f>
        <v>0</v>
      </c>
      <c r="L12" s="140">
        <f>IF(T$9="Y",'Aug13'!L42,0)</f>
        <v>0</v>
      </c>
      <c r="M12" s="126" t="str">
        <f>IF(E12=" "," ",IF(T$9="Y",'Aug13'!M42,IF((H12+K12+L12)&gt;0,H12+K12+L12,"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IF(Employee!H$60=E$9,Employee!D$60+SUM(M12)+'Aug13'!V42,SUM(M12)+'Aug13'!V42)</f>
        <v>0</v>
      </c>
      <c r="W12" s="59">
        <f>IF(Employee!H$60=E$9,Employee!D$61+SUM(N12)+'Aug13'!W42,SUM(N12)+'Aug13'!W42)</f>
        <v>0</v>
      </c>
      <c r="X12" s="59">
        <f>IF(O12=" ",'Aug13'!X42,O12+'Aug13'!X42)</f>
        <v>0</v>
      </c>
      <c r="Y12" s="59">
        <f>IF(P12=" ",'Aug13'!Y42,P12+'Aug13'!Y42)</f>
        <v>0</v>
      </c>
      <c r="Z12" s="59">
        <f>IF(Q12=" ",'Aug13'!Z42,Q12+'Aug13'!Z42)</f>
        <v>0</v>
      </c>
      <c r="AA12" s="59">
        <f>IF(R12=" ",'Aug13'!AA42,R12+'Aug13'!AA42)</f>
        <v>0</v>
      </c>
      <c r="AB12" s="60"/>
      <c r="AC12" s="59">
        <f>IF(T12=" ",'Aug13'!AC42,T12+'Aug13'!AC42)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IF(T$9="Y",'Aug13'!H43,0)</f>
        <v>0</v>
      </c>
      <c r="I13" s="107">
        <f>IF(T$9="Y",'Aug13'!I43,0)</f>
        <v>0</v>
      </c>
      <c r="J13" s="107">
        <f>IF(T$9="Y",'Aug13'!J43,0)</f>
        <v>0</v>
      </c>
      <c r="K13" s="107">
        <f>IF(T$9="Y",'Aug13'!K43,I13*J13)</f>
        <v>0</v>
      </c>
      <c r="L13" s="140">
        <f>IF(T$9="Y",'Aug13'!L43,0)</f>
        <v>0</v>
      </c>
      <c r="M13" s="126" t="str">
        <f>IF(E13=" "," ",IF(T$9="Y",'Aug13'!M43,IF((H13+K13+L13)&gt;0,H13+K13+L13,"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IF(Employee!H$86=E$9,Employee!D$86+SUM(M13)+'Aug13'!V43,SUM(M13)+'Aug13'!V43)</f>
        <v>0</v>
      </c>
      <c r="W13" s="59">
        <f>IF(Employee!H$86=E$9,Employee!D$87+SUM(N13)+'Aug13'!W43,SUM(N13)+'Aug13'!W43)</f>
        <v>0</v>
      </c>
      <c r="X13" s="59">
        <f>IF(O13=" ",'Aug13'!X43,O13+'Aug13'!X43)</f>
        <v>0</v>
      </c>
      <c r="Y13" s="59">
        <f>IF(P13=" ",'Aug13'!Y43,P13+'Aug13'!Y43)</f>
        <v>0</v>
      </c>
      <c r="Z13" s="59">
        <f>IF(Q13=" ",'Aug13'!Z43,Q13+'Aug13'!Z43)</f>
        <v>0</v>
      </c>
      <c r="AA13" s="59">
        <f>IF(R13=" ",'Aug13'!AA43,R13+'Aug13'!AA43)</f>
        <v>0</v>
      </c>
      <c r="AB13" s="60"/>
      <c r="AC13" s="59">
        <f>IF(T13=" ",'Aug13'!AC43,T13+'Aug13'!AC43)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IF(T$9="Y",'Aug13'!H44,0)</f>
        <v>0</v>
      </c>
      <c r="I14" s="107">
        <f>IF(T$9="Y",'Aug13'!I44,0)</f>
        <v>0</v>
      </c>
      <c r="J14" s="107">
        <f>IF(T$9="Y",'Aug13'!J44,0)</f>
        <v>0</v>
      </c>
      <c r="K14" s="107">
        <f>IF(T$9="Y",'Aug13'!K44,I14*J14)</f>
        <v>0</v>
      </c>
      <c r="L14" s="140">
        <f>IF(T$9="Y",'Aug13'!L44,0)</f>
        <v>0</v>
      </c>
      <c r="M14" s="126" t="str">
        <f>IF(E14=" "," ",IF(T$9="Y",'Aug13'!M44,IF((H14+K14+L14)&gt;0,H14+K14+L14,"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IF(Employee!H$112=E$9,Employee!D$112+SUM(M14)+'Aug13'!V44,SUM(M14)+'Aug13'!V44)</f>
        <v>0</v>
      </c>
      <c r="W14" s="59">
        <f>IF(Employee!H$112=E$9,Employee!D$113+SUM(N14)+'Aug13'!W44,SUM(N14)+'Aug13'!W44)</f>
        <v>0</v>
      </c>
      <c r="X14" s="59">
        <f>IF(O14=" ",'Aug13'!X44,O14+'Aug13'!X44)</f>
        <v>0</v>
      </c>
      <c r="Y14" s="59">
        <f>IF(P14=" ",'Aug13'!Y44,P14+'Aug13'!Y44)</f>
        <v>0</v>
      </c>
      <c r="Z14" s="59">
        <f>IF(Q14=" ",'Aug13'!Z44,Q14+'Aug13'!Z44)</f>
        <v>0</v>
      </c>
      <c r="AA14" s="59">
        <f>IF(R14=" ",'Aug13'!AA44,R14+'Aug13'!AA44)</f>
        <v>0</v>
      </c>
      <c r="AB14" s="60"/>
      <c r="AC14" s="59">
        <f>IF(T14=" ",'Aug13'!AC44,T14+'Aug13'!AC44)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IF(T$9="Y",'Aug13'!H45,0)</f>
        <v>0</v>
      </c>
      <c r="I15" s="272">
        <f>IF(T$9="Y",'Aug13'!I45,0)</f>
        <v>0</v>
      </c>
      <c r="J15" s="272">
        <f>IF(T$9="Y",'Aug13'!J45,0)</f>
        <v>0</v>
      </c>
      <c r="K15" s="272">
        <f>IF(T$9="Y",'Aug13'!K45,I15*J15)</f>
        <v>0</v>
      </c>
      <c r="L15" s="273">
        <f>IF(T$9="Y",'Aug13'!L45,0)</f>
        <v>0</v>
      </c>
      <c r="M15" s="126" t="str">
        <f>IF(E15=" "," ",IF(T$9="Y",'Aug13'!M45,IF((H15+K15+L15)&gt;0,H15+K15+L15,"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IF(Employee!H$138=E$9,Employee!D$138+SUM(M15)+'Aug13'!V45,SUM(M15)+'Aug13'!V45)</f>
        <v>0</v>
      </c>
      <c r="W15" s="59">
        <f>IF(Employee!H$138=E$9,Employee!D$139+SUM(N15)+'Aug13'!W45,SUM(N15)+'Aug13'!W45)</f>
        <v>0</v>
      </c>
      <c r="X15" s="59">
        <f>IF(O15=" ",'Aug13'!X45,O15+'Aug13'!X45)</f>
        <v>0</v>
      </c>
      <c r="Y15" s="59">
        <f>IF(P15=" ",'Aug13'!Y45,P15+'Aug13'!Y45)</f>
        <v>0</v>
      </c>
      <c r="Z15" s="59">
        <f>IF(Q15=" ",'Aug13'!Z45,Q15+'Aug13'!Z45)</f>
        <v>0</v>
      </c>
      <c r="AA15" s="59">
        <f>IF(R15=" ",'Aug13'!AA45,R15+'Aug13'!AA45)</f>
        <v>0</v>
      </c>
      <c r="AB15" s="60"/>
      <c r="AC15" s="59">
        <f>IF(T15=" ",'Aug13'!AC45,T15+'Aug13'!AC45)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Admin!B156</f>
        <v>41524</v>
      </c>
      <c r="L19" s="230" t="s">
        <v>76</v>
      </c>
      <c r="M19" s="232">
        <f>Admin!B162</f>
        <v>41530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Admin!B163</f>
        <v>41531</v>
      </c>
      <c r="L29" s="230" t="s">
        <v>76</v>
      </c>
      <c r="M29" s="232">
        <f>Admin!B169</f>
        <v>41537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Admin!B170</f>
        <v>41538</v>
      </c>
      <c r="L39" s="230" t="s">
        <v>76</v>
      </c>
      <c r="M39" s="232">
        <f>Admin!B176</f>
        <v>41544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Admin!B177</f>
        <v>41545</v>
      </c>
      <c r="L49" s="230" t="s">
        <v>76</v>
      </c>
      <c r="M49" s="232">
        <f>Admin!B183</f>
        <v>41551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41523</v>
      </c>
      <c r="L59" s="230" t="s">
        <v>76</v>
      </c>
      <c r="M59" s="232">
        <f>Admin!B184</f>
        <v>41552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IF(T$59="Y",'Aug13'!H51,0)</f>
        <v>0</v>
      </c>
      <c r="I61" s="104">
        <f>IF(T$59="Y",'Aug13'!I51,0)</f>
        <v>0</v>
      </c>
      <c r="J61" s="104">
        <f>IF(T$59="Y",'Aug13'!J51,0)</f>
        <v>0</v>
      </c>
      <c r="K61" s="104">
        <f>IF(T$59="Y",'Aug13'!K51,I61*J61)</f>
        <v>0</v>
      </c>
      <c r="L61" s="139">
        <f>IF(T$59="Y",'Aug13'!L51,0)</f>
        <v>0</v>
      </c>
      <c r="M61" s="114" t="str">
        <f>IF(E61=" "," ",IF(T$59="Y",'Aug13'!M51,IF((H61+K61+L61)&gt;0,H61+K61+L61,"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IF(Employee!H$35=E$59,Employee!D$34+SUM(M61)+'Aug13'!V51,SUM(M61)+'Aug13'!V51)</f>
        <v>0</v>
      </c>
      <c r="W61" s="59">
        <f>IF(Employee!H$35=E$59,Employee!D$35+SUM(N61)+'Aug13'!W51,SUM(N61)+'Aug13'!W51)</f>
        <v>0</v>
      </c>
      <c r="X61" s="59">
        <f>IF(O61=" ",'Aug13'!X51,O61+'Aug13'!X51)</f>
        <v>0</v>
      </c>
      <c r="Y61" s="59">
        <f>IF(P61=" ",'Aug13'!Y51,P61+'Aug13'!Y51)</f>
        <v>0</v>
      </c>
      <c r="Z61" s="59">
        <f>IF(Q61=" ",'Aug13'!Z51,Q61+'Aug13'!Z51)</f>
        <v>0</v>
      </c>
      <c r="AA61" s="59">
        <f>IF(R61=" ",'Aug13'!AA51,R61+'Aug13'!AA51)</f>
        <v>0</v>
      </c>
      <c r="AB61" s="60"/>
      <c r="AC61" s="59">
        <f>IF(T61=" ",'Aug13'!AC51,T61+'Aug13'!AC51)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IF(T$59="Y",'Aug13'!H52,0)</f>
        <v>0</v>
      </c>
      <c r="I62" s="107">
        <f>IF(T$59="Y",'Aug13'!I52,0)</f>
        <v>0</v>
      </c>
      <c r="J62" s="107">
        <f>IF(T$59="Y",'Aug13'!J52,0)</f>
        <v>0</v>
      </c>
      <c r="K62" s="107">
        <f>IF(T$59="Y",'Aug13'!K52,I62*J62)</f>
        <v>0</v>
      </c>
      <c r="L62" s="140">
        <f>IF(T$59="Y",'Aug13'!L52,0)</f>
        <v>0</v>
      </c>
      <c r="M62" s="115" t="str">
        <f>IF(E62=" "," ",IF(T$59="Y",'Aug13'!M52,IF((H62+K62+L62)&gt;0,H62+K62+L62,"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IF(Employee!H$61=E$59,Employee!D$60+SUM(M62)+'Aug13'!V52,SUM(M62)+'Aug13'!V52)</f>
        <v>0</v>
      </c>
      <c r="W62" s="59">
        <f>IF(Employee!H$61=E$59,Employee!D$61+SUM(N62)+'Aug13'!W52,SUM(N62)+'Aug13'!W52)</f>
        <v>0</v>
      </c>
      <c r="X62" s="59">
        <f>IF(O62=" ",'Aug13'!X52,O62+'Aug13'!X52)</f>
        <v>0</v>
      </c>
      <c r="Y62" s="59">
        <f>IF(P62=" ",'Aug13'!Y52,P62+'Aug13'!Y52)</f>
        <v>0</v>
      </c>
      <c r="Z62" s="59">
        <f>IF(Q62=" ",'Aug13'!Z52,Q62+'Aug13'!Z52)</f>
        <v>0</v>
      </c>
      <c r="AA62" s="59">
        <f>IF(R62=" ",'Aug13'!AA52,R62+'Aug13'!AA52)</f>
        <v>0</v>
      </c>
      <c r="AB62" s="60"/>
      <c r="AC62" s="59">
        <f>IF(T62=" ",'Aug13'!AC52,T62+'Aug13'!AC52)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IF(T$59="Y",'Aug13'!H53,0)</f>
        <v>0</v>
      </c>
      <c r="I63" s="107">
        <f>IF(T$59="Y",'Aug13'!I53,0)</f>
        <v>0</v>
      </c>
      <c r="J63" s="107">
        <f>IF(T$59="Y",'Aug13'!J53,0)</f>
        <v>0</v>
      </c>
      <c r="K63" s="107">
        <f>IF(T$59="Y",'Aug13'!K53,I63*J63)</f>
        <v>0</v>
      </c>
      <c r="L63" s="140">
        <f>IF(T$59="Y",'Aug13'!L53,0)</f>
        <v>0</v>
      </c>
      <c r="M63" s="115" t="str">
        <f>IF(E63=" "," ",IF(T$59="Y",'Aug13'!M53,IF((H63+K63+L63)&gt;0,H63+K63+L63,"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IF(Employee!H$87=E$59,Employee!D$86+SUM(M63)+'Aug13'!V53,SUM(M63)+'Aug13'!V53)</f>
        <v>0</v>
      </c>
      <c r="W63" s="59">
        <f>IF(Employee!H$87=E$59,Employee!D$87+SUM(N63)+'Aug13'!W53,SUM(N63)+'Aug13'!W53)</f>
        <v>0</v>
      </c>
      <c r="X63" s="59">
        <f>IF(O63=" ",'Aug13'!X53,O63+'Aug13'!X53)</f>
        <v>0</v>
      </c>
      <c r="Y63" s="59">
        <f>IF(P63=" ",'Aug13'!Y53,P63+'Aug13'!Y53)</f>
        <v>0</v>
      </c>
      <c r="Z63" s="59">
        <f>IF(Q63=" ",'Aug13'!Z53,Q63+'Aug13'!Z53)</f>
        <v>0</v>
      </c>
      <c r="AA63" s="59">
        <f>IF(R63=" ",'Aug13'!AA53,R63+'Aug13'!AA53)</f>
        <v>0</v>
      </c>
      <c r="AB63" s="60"/>
      <c r="AC63" s="59">
        <f>IF(T63=" ",'Aug13'!AC53,T63+'Aug13'!AC53)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IF(T$59="Y",'Aug13'!H54,0)</f>
        <v>0</v>
      </c>
      <c r="I64" s="107">
        <f>IF(T$59="Y",'Aug13'!I54,0)</f>
        <v>0</v>
      </c>
      <c r="J64" s="107">
        <f>IF(T$59="Y",'Aug13'!J54,0)</f>
        <v>0</v>
      </c>
      <c r="K64" s="107">
        <f>IF(T$59="Y",'Aug13'!K54,I64*J64)</f>
        <v>0</v>
      </c>
      <c r="L64" s="140">
        <f>IF(T$59="Y",'Aug13'!L54,0)</f>
        <v>0</v>
      </c>
      <c r="M64" s="115" t="str">
        <f>IF(E64=" "," ",IF(T$59="Y",'Aug13'!M54,IF((H64+K64+L64)&gt;0,H64+K64+L64,"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IF(Employee!H$113=E$59,Employee!D$112+SUM(M64)+'Aug13'!V54,SUM(M64)+'Aug13'!V54)</f>
        <v>0</v>
      </c>
      <c r="W64" s="59">
        <f>IF(Employee!H$113=E$59,Employee!D$113+SUM(N64)+'Aug13'!W54,SUM(N64)+'Aug13'!W54)</f>
        <v>0</v>
      </c>
      <c r="X64" s="59">
        <f>IF(O64=" ",'Aug13'!X54,O64+'Aug13'!X54)</f>
        <v>0</v>
      </c>
      <c r="Y64" s="59">
        <f>IF(P64=" ",'Aug13'!Y54,P64+'Aug13'!Y54)</f>
        <v>0</v>
      </c>
      <c r="Z64" s="59">
        <f>IF(Q64=" ",'Aug13'!Z54,Q64+'Aug13'!Z54)</f>
        <v>0</v>
      </c>
      <c r="AA64" s="59">
        <f>IF(R64=" ",'Aug13'!AA54,R64+'Aug13'!AA54)</f>
        <v>0</v>
      </c>
      <c r="AB64" s="60"/>
      <c r="AC64" s="59">
        <f>IF(T64=" ",'Aug13'!AC54,T64+'Aug13'!AC54)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IF(T$59="Y",'Aug13'!H55,0)</f>
        <v>0</v>
      </c>
      <c r="I65" s="272">
        <f>IF(T$59="Y",'Aug13'!I55,0)</f>
        <v>0</v>
      </c>
      <c r="J65" s="272">
        <f>IF(T$59="Y",'Aug13'!J55,0)</f>
        <v>0</v>
      </c>
      <c r="K65" s="272">
        <f>IF(T$59="Y",'Aug13'!K55,I65*J65)</f>
        <v>0</v>
      </c>
      <c r="L65" s="273">
        <f>IF(T$59="Y",'Aug13'!L55,0)</f>
        <v>0</v>
      </c>
      <c r="M65" s="115" t="str">
        <f>IF(E65=" "," ",IF(T$59="Y",'Aug13'!M55,IF((H65+K65+L65)&gt;0,H65+K65+L65,"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IF(Employee!H$139=E$59,Employee!D$138+SUM(M65)+'Aug13'!V55,SUM(M65)+'Aug13'!V55)</f>
        <v>0</v>
      </c>
      <c r="W65" s="59">
        <f>IF(Employee!H$139=E$59,Employee!D$139+SUM(N65)+'Aug13'!W55,SUM(N65)+'Aug13'!W55)</f>
        <v>0</v>
      </c>
      <c r="X65" s="59">
        <f>IF(O65=" ",'Aug13'!X55,O65+'Aug13'!X55)</f>
        <v>0</v>
      </c>
      <c r="Y65" s="59">
        <f>IF(P65=" ",'Aug13'!Y55,P65+'Aug13'!Y55)</f>
        <v>0</v>
      </c>
      <c r="Z65" s="59">
        <f>IF(Q65=" ",'Aug13'!Z55,Q65+'Aug13'!Z55)</f>
        <v>0</v>
      </c>
      <c r="AA65" s="59">
        <f>IF(R65=" ",'Aug13'!AA55,R65+'Aug13'!AA55)</f>
        <v>0</v>
      </c>
      <c r="AB65" s="60"/>
      <c r="AC65" s="59">
        <f>IF(T65=" ",'Aug13'!AC55,T65+'Aug13'!AC55)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AD70+'Aug13'!AD65</f>
        <v>0</v>
      </c>
      <c r="AE75" s="177">
        <f>AE70+'Aug13'!AE65</f>
        <v>0</v>
      </c>
      <c r="AF75" s="177">
        <f>AF70+'Aug13'!AF65</f>
        <v>0</v>
      </c>
      <c r="AG75" s="177">
        <f>AG70+'Aug13'!AG65</f>
        <v>0</v>
      </c>
    </row>
    <row r="76" spans="1:34" ht="13.8" thickTop="1" x14ac:dyDescent="0.25"/>
    <row r="77" spans="1:34" x14ac:dyDescent="0.25">
      <c r="AD77" s="184"/>
      <c r="AE77" s="177">
        <f>AE72+'Aug13'!AE67</f>
        <v>0</v>
      </c>
      <c r="AF77" s="177">
        <f>AF72+'Aug13'!AF67</f>
        <v>0</v>
      </c>
      <c r="AG77" s="177">
        <f>AG72+'Aug13'!AG67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Admin!B184</f>
        <v>41552</v>
      </c>
      <c r="L9" s="230" t="s">
        <v>76</v>
      </c>
      <c r="M9" s="232">
        <f>Admin!B190</f>
        <v>41558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IF(T$9="Y",'Sep13'!H51,0)</f>
        <v>0</v>
      </c>
      <c r="I11" s="104">
        <f>IF(T$9="Y",'Sep13'!I51,0)</f>
        <v>0</v>
      </c>
      <c r="J11" s="104">
        <f>IF(T$9="Y",'Sep13'!J51,0)</f>
        <v>0</v>
      </c>
      <c r="K11" s="104">
        <f>IF(T$9="Y",'Sep13'!K51,I11*J11)</f>
        <v>0</v>
      </c>
      <c r="L11" s="139">
        <f>IF(T$9="Y",'Sep13'!L51,0)</f>
        <v>0</v>
      </c>
      <c r="M11" s="125" t="str">
        <f>IF(E11=" "," ",IF(T$9="Y",'Sep13'!M51,IF((H11+K11+L11)&gt;0,H11+K11+L11,"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IF(Employee!H$34=E$9,Employee!D$34+SUM(M11)+'Sep13'!V51,SUM(M11)+'Sep13'!V51)</f>
        <v>0</v>
      </c>
      <c r="W11" s="59">
        <f>IF(Employee!H$34=E$9,Employee!D$35+SUM(N11)+'Sep13'!W51,SUM(N11)+'Sep13'!W51)</f>
        <v>0</v>
      </c>
      <c r="X11" s="59">
        <f>IF(O11=" ",'Sep13'!X51,O11+'Sep13'!X51)</f>
        <v>0</v>
      </c>
      <c r="Y11" s="59">
        <f>IF(P11=" ",'Sep13'!Y51,P11+'Sep13'!Y51)</f>
        <v>0</v>
      </c>
      <c r="Z11" s="59">
        <f>IF(Q11=" ",'Sep13'!Z51,Q11+'Sep13'!Z51)</f>
        <v>0</v>
      </c>
      <c r="AA11" s="59">
        <f>IF(R11=" ",'Sep13'!AA51,R11+'Sep13'!AA51)</f>
        <v>0</v>
      </c>
      <c r="AB11" s="60"/>
      <c r="AC11" s="59">
        <f>IF(T11=" ",'Sep13'!AC51,T11+'Sep13'!AC51)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IF(T$9="Y",'Sep13'!H52,0)</f>
        <v>0</v>
      </c>
      <c r="I12" s="107">
        <f>IF(T$9="Y",'Sep13'!I52,0)</f>
        <v>0</v>
      </c>
      <c r="J12" s="107">
        <f>IF(T$9="Y",'Sep13'!J52,0)</f>
        <v>0</v>
      </c>
      <c r="K12" s="107">
        <f>IF(T$9="Y",'Sep13'!K52,I12*J12)</f>
        <v>0</v>
      </c>
      <c r="L12" s="140">
        <f>IF(T$9="Y",'Sep13'!L52,0)</f>
        <v>0</v>
      </c>
      <c r="M12" s="126" t="str">
        <f>IF(E12=" "," ",IF(T$9="Y",'Sep13'!M52,IF((H12+K12+L12)&gt;0,H12+K12+L12,"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IF(Employee!H$60=E$9,Employee!D$60+SUM(M12)+'Sep13'!V52,SUM(M12)+'Sep13'!V52)</f>
        <v>0</v>
      </c>
      <c r="W12" s="59">
        <f>IF(Employee!H$60=E$9,Employee!D$61+SUM(N12)+'Sep13'!W52,SUM(N12)+'Sep13'!W52)</f>
        <v>0</v>
      </c>
      <c r="X12" s="59">
        <f>IF(O12=" ",'Sep13'!X52,O12+'Sep13'!X52)</f>
        <v>0</v>
      </c>
      <c r="Y12" s="59">
        <f>IF(P12=" ",'Sep13'!Y52,P12+'Sep13'!Y52)</f>
        <v>0</v>
      </c>
      <c r="Z12" s="59">
        <f>IF(Q12=" ",'Sep13'!Z52,Q12+'Sep13'!Z52)</f>
        <v>0</v>
      </c>
      <c r="AA12" s="59">
        <f>IF(R12=" ",'Sep13'!AA52,R12+'Sep13'!AA52)</f>
        <v>0</v>
      </c>
      <c r="AB12" s="60"/>
      <c r="AC12" s="59">
        <f>IF(T12=" ",'Sep13'!AC52,T12+'Sep13'!AC52)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IF(T$9="Y",'Sep13'!H53,0)</f>
        <v>0</v>
      </c>
      <c r="I13" s="107">
        <f>IF(T$9="Y",'Sep13'!I53,0)</f>
        <v>0</v>
      </c>
      <c r="J13" s="107">
        <f>IF(T$9="Y",'Sep13'!J53,0)</f>
        <v>0</v>
      </c>
      <c r="K13" s="107">
        <f>IF(T$9="Y",'Sep13'!K53,I13*J13)</f>
        <v>0</v>
      </c>
      <c r="L13" s="140">
        <f>IF(T$9="Y",'Sep13'!L53,0)</f>
        <v>0</v>
      </c>
      <c r="M13" s="126" t="str">
        <f>IF(E13=" "," ",IF(T$9="Y",'Sep13'!M53,IF((H13+K13+L13)&gt;0,H13+K13+L13,"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IF(Employee!H$86=E$9,Employee!D$86+SUM(M13)+'Sep13'!V53,SUM(M13)+'Sep13'!V53)</f>
        <v>0</v>
      </c>
      <c r="W13" s="59">
        <f>IF(Employee!H$86=E$9,Employee!D$87+SUM(N13)+'Sep13'!W53,SUM(N13)+'Sep13'!W53)</f>
        <v>0</v>
      </c>
      <c r="X13" s="59">
        <f>IF(O13=" ",'Sep13'!X53,O13+'Sep13'!X53)</f>
        <v>0</v>
      </c>
      <c r="Y13" s="59">
        <f>IF(P13=" ",'Sep13'!Y53,P13+'Sep13'!Y53)</f>
        <v>0</v>
      </c>
      <c r="Z13" s="59">
        <f>IF(Q13=" ",'Sep13'!Z53,Q13+'Sep13'!Z53)</f>
        <v>0</v>
      </c>
      <c r="AA13" s="59">
        <f>IF(R13=" ",'Sep13'!AA53,R13+'Sep13'!AA53)</f>
        <v>0</v>
      </c>
      <c r="AB13" s="60"/>
      <c r="AC13" s="59">
        <f>IF(T13=" ",'Sep13'!AC53,T13+'Sep13'!AC53)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IF(T$9="Y",'Sep13'!H54,0)</f>
        <v>0</v>
      </c>
      <c r="I14" s="107">
        <f>IF(T$9="Y",'Sep13'!I54,0)</f>
        <v>0</v>
      </c>
      <c r="J14" s="107">
        <f>IF(T$9="Y",'Sep13'!J54,0)</f>
        <v>0</v>
      </c>
      <c r="K14" s="107">
        <f>IF(T$9="Y",'Sep13'!K54,I14*J14)</f>
        <v>0</v>
      </c>
      <c r="L14" s="140">
        <f>IF(T$9="Y",'Sep13'!L54,0)</f>
        <v>0</v>
      </c>
      <c r="M14" s="126" t="str">
        <f>IF(E14=" "," ",IF(T$9="Y",'Sep13'!M54,IF((H14+K14+L14)&gt;0,H14+K14+L14,"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IF(Employee!H$112=E$9,Employee!D$112+SUM(M14)+'Sep13'!V54,SUM(M14)+'Sep13'!V54)</f>
        <v>0</v>
      </c>
      <c r="W14" s="59">
        <f>IF(Employee!H$112=E$9,Employee!D$113+SUM(N14)+'Sep13'!W54,SUM(N14)+'Sep13'!W54)</f>
        <v>0</v>
      </c>
      <c r="X14" s="59">
        <f>IF(O14=" ",'Sep13'!X54,O14+'Sep13'!X54)</f>
        <v>0</v>
      </c>
      <c r="Y14" s="59">
        <f>IF(P14=" ",'Sep13'!Y54,P14+'Sep13'!Y54)</f>
        <v>0</v>
      </c>
      <c r="Z14" s="59">
        <f>IF(Q14=" ",'Sep13'!Z54,Q14+'Sep13'!Z54)</f>
        <v>0</v>
      </c>
      <c r="AA14" s="59">
        <f>IF(R14=" ",'Sep13'!AA54,R14+'Sep13'!AA54)</f>
        <v>0</v>
      </c>
      <c r="AB14" s="60"/>
      <c r="AC14" s="59">
        <f>IF(T14=" ",'Sep13'!AC54,T14+'Sep13'!AC54)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IF(T$9="Y",'Sep13'!H55,0)</f>
        <v>0</v>
      </c>
      <c r="I15" s="272">
        <f>IF(T$9="Y",'Sep13'!I55,0)</f>
        <v>0</v>
      </c>
      <c r="J15" s="272">
        <f>IF(T$9="Y",'Sep13'!J55,0)</f>
        <v>0</v>
      </c>
      <c r="K15" s="272">
        <f>IF(T$9="Y",'Sep13'!K55,I15*J15)</f>
        <v>0</v>
      </c>
      <c r="L15" s="273">
        <f>IF(T$9="Y",'Sep13'!L55,0)</f>
        <v>0</v>
      </c>
      <c r="M15" s="126" t="str">
        <f>IF(E15=" "," ",IF(T$9="Y",'Sep13'!M55,IF((H15+K15+L15)&gt;0,H15+K15+L15,"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IF(Employee!H$138=E$9,Employee!D$138+SUM(M15)+'Sep13'!V55,SUM(M15)+'Sep13'!V55)</f>
        <v>0</v>
      </c>
      <c r="W15" s="59">
        <f>IF(Employee!H$138=E$9,Employee!D$139+SUM(N15)+'Sep13'!W55,SUM(N15)+'Sep13'!W55)</f>
        <v>0</v>
      </c>
      <c r="X15" s="59">
        <f>IF(O15=" ",'Sep13'!X55,O15+'Sep13'!X55)</f>
        <v>0</v>
      </c>
      <c r="Y15" s="59">
        <f>IF(P15=" ",'Sep13'!Y55,P15+'Sep13'!Y55)</f>
        <v>0</v>
      </c>
      <c r="Z15" s="59">
        <f>IF(Q15=" ",'Sep13'!Z55,Q15+'Sep13'!Z55)</f>
        <v>0</v>
      </c>
      <c r="AA15" s="59">
        <f>IF(R15=" ",'Sep13'!AA55,R15+'Sep13'!AA55)</f>
        <v>0</v>
      </c>
      <c r="AB15" s="60"/>
      <c r="AC15" s="59">
        <f>IF(T15=" ",'Sep13'!AC55,T15+'Sep13'!AC55)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Admin!B191</f>
        <v>41559</v>
      </c>
      <c r="L19" s="230" t="s">
        <v>76</v>
      </c>
      <c r="M19" s="232">
        <f>Admin!B197</f>
        <v>41565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Admin!B198</f>
        <v>41566</v>
      </c>
      <c r="L29" s="230" t="s">
        <v>76</v>
      </c>
      <c r="M29" s="232">
        <f>Admin!B204</f>
        <v>41572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Admin!B205</f>
        <v>41573</v>
      </c>
      <c r="L39" s="230" t="s">
        <v>76</v>
      </c>
      <c r="M39" s="232">
        <f>Admin!B211</f>
        <v>41579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41553</v>
      </c>
      <c r="L49" s="230" t="s">
        <v>76</v>
      </c>
      <c r="M49" s="232">
        <f>Admin!B215</f>
        <v>41583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IF(T$49="Y",'Sep13'!H61,0)</f>
        <v>0</v>
      </c>
      <c r="I51" s="104">
        <f>IF(T$49="Y",'Sep13'!I61,0)</f>
        <v>0</v>
      </c>
      <c r="J51" s="104">
        <f>IF(T$49="Y",'Sep13'!J61,0)</f>
        <v>0</v>
      </c>
      <c r="K51" s="104">
        <f>IF(T$49="Y",'Sep13'!K61,I51*J51)</f>
        <v>0</v>
      </c>
      <c r="L51" s="139">
        <f>IF(T$49="Y",'Sep13'!L61,0)</f>
        <v>0</v>
      </c>
      <c r="M51" s="114" t="str">
        <f>IF(E51=" "," ",IF(T$49="Y",'Sep13'!M61,IF((H51+K51+L51)&gt;0,H51+K51+L51,"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IF(Employee!H$35=E$49,Employee!D$34+SUM(M51)+'Sep13'!V61,SUM(M51)+'Sep13'!V61)</f>
        <v>0</v>
      </c>
      <c r="W51" s="59">
        <f>IF(Employee!H$35=E$49,Employee!D$35+SUM(N51)+'Sep13'!W61,SUM(N51)+'Sep13'!W61)</f>
        <v>0</v>
      </c>
      <c r="X51" s="59">
        <f>IF(O51=" ",'Sep13'!X61,O51+'Sep13'!X61)</f>
        <v>0</v>
      </c>
      <c r="Y51" s="59">
        <f>IF(P51=" ",'Sep13'!Y61,P51+'Sep13'!Y61)</f>
        <v>0</v>
      </c>
      <c r="Z51" s="59">
        <f>IF(Q51=" ",'Sep13'!Z61,Q51+'Sep13'!Z61)</f>
        <v>0</v>
      </c>
      <c r="AA51" s="59">
        <f>IF(R51=" ",'Sep13'!AA61,R51+'Sep13'!AA61)</f>
        <v>0</v>
      </c>
      <c r="AB51" s="60"/>
      <c r="AC51" s="59">
        <f>IF(T51=" ",'Sep13'!AC61,T51+'Sep13'!AC61)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IF(T$49="Y",'Sep13'!H62,0)</f>
        <v>0</v>
      </c>
      <c r="I52" s="107">
        <f>IF(T$49="Y",'Sep13'!I62,0)</f>
        <v>0</v>
      </c>
      <c r="J52" s="107">
        <f>IF(T$49="Y",'Sep13'!J62,0)</f>
        <v>0</v>
      </c>
      <c r="K52" s="107">
        <f>IF(T$49="Y",'Sep13'!K62,I52*J52)</f>
        <v>0</v>
      </c>
      <c r="L52" s="140">
        <f>IF(T$49="Y",'Sep13'!L62,0)</f>
        <v>0</v>
      </c>
      <c r="M52" s="115" t="str">
        <f>IF(E52=" "," ",IF(T$49="Y",'Sep13'!M62,IF((H52+K52+L52)&gt;0,H52+K52+L52,"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IF(Employee!H$61=E$49,Employee!D$60+SUM(M52)+'Sep13'!V62,SUM(M52)+'Sep13'!V62)</f>
        <v>0</v>
      </c>
      <c r="W52" s="59">
        <f>IF(Employee!H$61=E$49,Employee!D$61+SUM(N52)+'Sep13'!W62,SUM(N52)+'Sep13'!W62)</f>
        <v>0</v>
      </c>
      <c r="X52" s="59">
        <f>IF(O52=" ",'Sep13'!X62,O52+'Sep13'!X62)</f>
        <v>0</v>
      </c>
      <c r="Y52" s="59">
        <f>IF(P52=" ",'Sep13'!Y62,P52+'Sep13'!Y62)</f>
        <v>0</v>
      </c>
      <c r="Z52" s="59">
        <f>IF(Q52=" ",'Sep13'!Z62,Q52+'Sep13'!Z62)</f>
        <v>0</v>
      </c>
      <c r="AA52" s="59">
        <f>IF(R52=" ",'Sep13'!AA62,R52+'Sep13'!AA62)</f>
        <v>0</v>
      </c>
      <c r="AB52" s="60"/>
      <c r="AC52" s="59">
        <f>IF(T52=" ",'Sep13'!AC62,T52+'Sep13'!AC62)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IF(T$49="Y",'Sep13'!H63,0)</f>
        <v>0</v>
      </c>
      <c r="I53" s="107">
        <f>IF(T$49="Y",'Sep13'!I63,0)</f>
        <v>0</v>
      </c>
      <c r="J53" s="107">
        <f>IF(T$49="Y",'Sep13'!J63,0)</f>
        <v>0</v>
      </c>
      <c r="K53" s="107">
        <f>IF(T$49="Y",'Sep13'!K63,I53*J53)</f>
        <v>0</v>
      </c>
      <c r="L53" s="140">
        <f>IF(T$49="Y",'Sep13'!L63,0)</f>
        <v>0</v>
      </c>
      <c r="M53" s="115" t="str">
        <f>IF(E53=" "," ",IF(T$49="Y",'Sep13'!M63,IF((H53+K53+L53)&gt;0,H53+K53+L53,"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IF(Employee!H$87=E$49,Employee!D$86+SUM(M53)+'Sep13'!V63,SUM(M53)+'Sep13'!V63)</f>
        <v>0</v>
      </c>
      <c r="W53" s="59">
        <f>IF(Employee!H$87=E$49,Employee!D$87+SUM(N53)+'Sep13'!W63,SUM(N53)+'Sep13'!W63)</f>
        <v>0</v>
      </c>
      <c r="X53" s="59">
        <f>IF(O53=" ",'Sep13'!X63,O53+'Sep13'!X63)</f>
        <v>0</v>
      </c>
      <c r="Y53" s="59">
        <f>IF(P53=" ",'Sep13'!Y63,P53+'Sep13'!Y63)</f>
        <v>0</v>
      </c>
      <c r="Z53" s="59">
        <f>IF(Q53=" ",'Sep13'!Z63,Q53+'Sep13'!Z63)</f>
        <v>0</v>
      </c>
      <c r="AA53" s="59">
        <f>IF(R53=" ",'Sep13'!AA63,R53+'Sep13'!AA63)</f>
        <v>0</v>
      </c>
      <c r="AB53" s="60"/>
      <c r="AC53" s="59">
        <f>IF(T53=" ",'Sep13'!AC63,T53+'Sep13'!AC63)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IF(T$49="Y",'Sep13'!H64,0)</f>
        <v>0</v>
      </c>
      <c r="I54" s="107">
        <f>IF(T$49="Y",'Sep13'!I64,0)</f>
        <v>0</v>
      </c>
      <c r="J54" s="107">
        <f>IF(T$49="Y",'Sep13'!J64,0)</f>
        <v>0</v>
      </c>
      <c r="K54" s="107">
        <f>IF(T$49="Y",'Sep13'!K64,I54*J54)</f>
        <v>0</v>
      </c>
      <c r="L54" s="140">
        <f>IF(T$49="Y",'Sep13'!L64,0)</f>
        <v>0</v>
      </c>
      <c r="M54" s="115" t="str">
        <f>IF(E54=" "," ",IF(T$49="Y",'Sep13'!M64,IF((H54+K54+L54)&gt;0,H54+K54+L54,"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IF(Employee!H$113=E$49,Employee!D$112+SUM(M54)+'Sep13'!V64,SUM(M54)+'Sep13'!V64)</f>
        <v>0</v>
      </c>
      <c r="W54" s="59">
        <f>IF(Employee!H$113=E$49,Employee!D$113+SUM(N54)+'Sep13'!W64,SUM(N54)+'Sep13'!W64)</f>
        <v>0</v>
      </c>
      <c r="X54" s="59">
        <f>IF(O54=" ",'Sep13'!X64,O54+'Sep13'!X64)</f>
        <v>0</v>
      </c>
      <c r="Y54" s="59">
        <f>IF(P54=" ",'Sep13'!Y64,P54+'Sep13'!Y64)</f>
        <v>0</v>
      </c>
      <c r="Z54" s="59">
        <f>IF(Q54=" ",'Sep13'!Z64,Q54+'Sep13'!Z64)</f>
        <v>0</v>
      </c>
      <c r="AA54" s="59">
        <f>IF(R54=" ",'Sep13'!AA64,R54+'Sep13'!AA64)</f>
        <v>0</v>
      </c>
      <c r="AB54" s="60"/>
      <c r="AC54" s="59">
        <f>IF(T54=" ",'Sep13'!AC64,T54+'Sep13'!AC64)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IF(T$49="Y",'Sep13'!H65,0)</f>
        <v>0</v>
      </c>
      <c r="I55" s="272">
        <f>IF(T$49="Y",'Sep13'!I65,0)</f>
        <v>0</v>
      </c>
      <c r="J55" s="272">
        <f>IF(T$49="Y",'Sep13'!J65,0)</f>
        <v>0</v>
      </c>
      <c r="K55" s="272">
        <f>IF(T$49="Y",'Sep13'!K65,I55*J55)</f>
        <v>0</v>
      </c>
      <c r="L55" s="273">
        <f>IF(T$49="Y",'Sep13'!L65,0)</f>
        <v>0</v>
      </c>
      <c r="M55" s="115" t="str">
        <f>IF(E55=" "," ",IF(T$49="Y",'Sep13'!M65,IF((H55+K55+L55)&gt;0,H55+K55+L55,"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IF(Employee!H$139=E$49,Employee!D$138+SUM(M55)+'Sep13'!V65,SUM(M55)+'Sep13'!V65)</f>
        <v>0</v>
      </c>
      <c r="W55" s="59">
        <f>IF(Employee!H$139=E$49,Employee!D$139+SUM(N55)+'Sep13'!W65,SUM(N55)+'Sep13'!W65)</f>
        <v>0</v>
      </c>
      <c r="X55" s="59">
        <f>IF(O55=" ",'Sep13'!X65,O55+'Sep13'!X65)</f>
        <v>0</v>
      </c>
      <c r="Y55" s="59">
        <f>IF(P55=" ",'Sep13'!Y65,P55+'Sep13'!Y65)</f>
        <v>0</v>
      </c>
      <c r="Z55" s="59">
        <f>IF(Q55=" ",'Sep13'!Z65,Q55+'Sep13'!Z65)</f>
        <v>0</v>
      </c>
      <c r="AA55" s="59">
        <f>IF(R55=" ",'Sep13'!AA65,R55+'Sep13'!AA65)</f>
        <v>0</v>
      </c>
      <c r="AB55" s="60"/>
      <c r="AC55" s="59">
        <f>IF(T55=" ",'Sep13'!AC65,T55+'Sep13'!AC65)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AD60+'Sep13'!AD75</f>
        <v>0</v>
      </c>
      <c r="AE65" s="177">
        <f>AE60+'Sep13'!AE75</f>
        <v>0</v>
      </c>
      <c r="AF65" s="177">
        <f>AF60+'Sep13'!AF75</f>
        <v>0</v>
      </c>
      <c r="AG65" s="177">
        <f>AG60+'Sep13'!AG75</f>
        <v>0</v>
      </c>
    </row>
    <row r="66" spans="6:33" ht="13.8" thickTop="1" x14ac:dyDescent="0.25"/>
    <row r="67" spans="6:33" x14ac:dyDescent="0.25">
      <c r="AD67" s="184"/>
      <c r="AE67" s="177">
        <f>AE62+'Sep13'!AE77</f>
        <v>0</v>
      </c>
      <c r="AF67" s="177">
        <f>AF62+'Sep13'!AF77</f>
        <v>0</v>
      </c>
      <c r="AG67" s="177">
        <f>AG62+'Sep13'!AG77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'Apr13'!H3:H6</f>
        <v>Statutory Pay</v>
      </c>
      <c r="I3" s="389" t="str">
        <f>'Apr13'!I3:I6</f>
        <v>Basic hours</v>
      </c>
      <c r="J3" s="389" t="str">
        <f>'Apr13'!J3:J6</f>
        <v>Hourly rate</v>
      </c>
      <c r="K3" s="389" t="str">
        <f>'Apr13'!K3:K6</f>
        <v>Basic    wages</v>
      </c>
      <c r="L3" s="389" t="str">
        <f>'Apr13'!L3:L6</f>
        <v>Overtime Bonus Gratuities</v>
      </c>
      <c r="M3" s="452" t="str">
        <f>'Apr13'!M3:M6</f>
        <v>GROSS WAGES</v>
      </c>
      <c r="N3" s="389" t="str">
        <f>'Apr13'!N3:N6</f>
        <v>Income Tax</v>
      </c>
      <c r="O3" s="389" t="str">
        <f>'Apr13'!O3:O6</f>
        <v>Employees National Insurance</v>
      </c>
      <c r="P3" s="389" t="str">
        <f>'Apr13'!P3:P6</f>
        <v>Student Loans</v>
      </c>
      <c r="Q3" s="389" t="str">
        <f>'Apr13'!Q3:Q6</f>
        <v>Other Deductions</v>
      </c>
      <c r="R3" s="452" t="str">
        <f>'Apr13'!R3:R6</f>
        <v>NET      PAY</v>
      </c>
      <c r="S3" s="51"/>
      <c r="T3" s="389" t="str">
        <f>'Apr13'!T3:T6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Admin!B212</f>
        <v>41580</v>
      </c>
      <c r="L9" s="230" t="s">
        <v>76</v>
      </c>
      <c r="M9" s="232">
        <f>Admin!B218</f>
        <v>41586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IF(T$9="Y",'Oct13'!H41,0)</f>
        <v>0</v>
      </c>
      <c r="I11" s="104">
        <f>IF(T$9="Y",'Oct13'!I41,0)</f>
        <v>0</v>
      </c>
      <c r="J11" s="104">
        <f>IF(T$9="Y",'Oct13'!J41,0)</f>
        <v>0</v>
      </c>
      <c r="K11" s="104">
        <f>IF(T$9="Y",'Oct13'!K41,I11*J11)</f>
        <v>0</v>
      </c>
      <c r="L11" s="139">
        <f>IF(T$9="Y",'Oct13'!L41,0)</f>
        <v>0</v>
      </c>
      <c r="M11" s="125" t="str">
        <f>IF(E11=" "," ",IF(T$9="Y",'Oct13'!M41,IF((H11+K11+L11)&gt;0,H11+K11+L11,"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IF(Employee!H$34=E$9,Employee!D$34+SUM(M11)+'Oct13'!V41,SUM(M11)+'Oct13'!V41)</f>
        <v>0</v>
      </c>
      <c r="W11" s="59">
        <f>IF(Employee!H$34=E$9,Employee!D$35+SUM(N11)+'Oct13'!W41,SUM(N11)+'Oct13'!W41)</f>
        <v>0</v>
      </c>
      <c r="X11" s="59">
        <f>IF(O11=" ",'Oct13'!X41,O11+'Oct13'!X41)</f>
        <v>0</v>
      </c>
      <c r="Y11" s="59">
        <f>IF(P11=" ",'Oct13'!Y41,P11+'Oct13'!Y41)</f>
        <v>0</v>
      </c>
      <c r="Z11" s="59">
        <f>IF(Q11=" ",'Oct13'!Z41,Q11+'Oct13'!Z41)</f>
        <v>0</v>
      </c>
      <c r="AA11" s="59">
        <f>IF(R11=" ",'Oct13'!AA41,R11+'Oct13'!AA41)</f>
        <v>0</v>
      </c>
      <c r="AB11" s="60"/>
      <c r="AC11" s="59">
        <f>IF(T11=" ",'Oct13'!AC41,T11+'Oct13'!AC41)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IF(T$9="Y",'Oct13'!H42,0)</f>
        <v>0</v>
      </c>
      <c r="I12" s="107">
        <f>IF(T$9="Y",'Oct13'!I42,0)</f>
        <v>0</v>
      </c>
      <c r="J12" s="107">
        <f>IF(T$9="Y",'Oct13'!J42,0)</f>
        <v>0</v>
      </c>
      <c r="K12" s="107">
        <f>IF(T$9="Y",'Oct13'!K42,I12*J12)</f>
        <v>0</v>
      </c>
      <c r="L12" s="140">
        <f>IF(T$9="Y",'Oct13'!L42,0)</f>
        <v>0</v>
      </c>
      <c r="M12" s="126" t="str">
        <f>IF(E12=" "," ",IF(T$9="Y",'Oct13'!M42,IF((H12+K12+L12)&gt;0,H12+K12+L12,"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IF(Employee!H$60=E$9,Employee!D$60+SUM(M12)+'Oct13'!V42,SUM(M12)+'Oct13'!V42)</f>
        <v>0</v>
      </c>
      <c r="W12" s="59">
        <f>IF(Employee!H$60=E$9,Employee!D$61+SUM(N12)+'Oct13'!W42,SUM(N12)+'Oct13'!W42)</f>
        <v>0</v>
      </c>
      <c r="X12" s="59">
        <f>IF(O12=" ",'Oct13'!X42,O12+'Oct13'!X42)</f>
        <v>0</v>
      </c>
      <c r="Y12" s="59">
        <f>IF(P12=" ",'Oct13'!Y42,P12+'Oct13'!Y42)</f>
        <v>0</v>
      </c>
      <c r="Z12" s="59">
        <f>IF(Q12=" ",'Oct13'!Z42,Q12+'Oct13'!Z42)</f>
        <v>0</v>
      </c>
      <c r="AA12" s="59">
        <f>IF(R12=" ",'Oct13'!AA42,R12+'Oct13'!AA42)</f>
        <v>0</v>
      </c>
      <c r="AB12" s="60"/>
      <c r="AC12" s="59">
        <f>IF(T12=" ",'Oct13'!AC42,T12+'Oct13'!AC42)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IF(T$9="Y",'Oct13'!H43,0)</f>
        <v>0</v>
      </c>
      <c r="I13" s="107">
        <f>IF(T$9="Y",'Oct13'!I43,0)</f>
        <v>0</v>
      </c>
      <c r="J13" s="107">
        <f>IF(T$9="Y",'Oct13'!J43,0)</f>
        <v>0</v>
      </c>
      <c r="K13" s="107">
        <f>IF(T$9="Y",'Oct13'!K43,I13*J13)</f>
        <v>0</v>
      </c>
      <c r="L13" s="140">
        <f>IF(T$9="Y",'Oct13'!L43,0)</f>
        <v>0</v>
      </c>
      <c r="M13" s="126" t="str">
        <f>IF(E13=" "," ",IF(T$9="Y",'Oct13'!M43,IF((H13+K13+L13)&gt;0,H13+K13+L13,"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IF(Employee!H$86=E$9,Employee!D$86+SUM(M13)+'Oct13'!V43,SUM(M13)+'Oct13'!V43)</f>
        <v>0</v>
      </c>
      <c r="W13" s="59">
        <f>IF(Employee!H$86=E$9,Employee!D$87+SUM(N13)+'Oct13'!W43,SUM(N13)+'Oct13'!W43)</f>
        <v>0</v>
      </c>
      <c r="X13" s="59">
        <f>IF(O13=" ",'Oct13'!X43,O13+'Oct13'!X43)</f>
        <v>0</v>
      </c>
      <c r="Y13" s="59">
        <f>IF(P13=" ",'Oct13'!Y43,P13+'Oct13'!Y43)</f>
        <v>0</v>
      </c>
      <c r="Z13" s="59">
        <f>IF(Q13=" ",'Oct13'!Z43,Q13+'Oct13'!Z43)</f>
        <v>0</v>
      </c>
      <c r="AA13" s="59">
        <f>IF(R13=" ",'Oct13'!AA43,R13+'Oct13'!AA43)</f>
        <v>0</v>
      </c>
      <c r="AB13" s="60"/>
      <c r="AC13" s="59">
        <f>IF(T13=" ",'Oct13'!AC43,T13+'Oct13'!AC43)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IF(T$9="Y",'Oct13'!H44,0)</f>
        <v>0</v>
      </c>
      <c r="I14" s="107">
        <f>IF(T$9="Y",'Oct13'!I44,0)</f>
        <v>0</v>
      </c>
      <c r="J14" s="107">
        <f>IF(T$9="Y",'Oct13'!J44,0)</f>
        <v>0</v>
      </c>
      <c r="K14" s="107">
        <f>IF(T$9="Y",'Oct13'!K44,I14*J14)</f>
        <v>0</v>
      </c>
      <c r="L14" s="140">
        <f>IF(T$9="Y",'Oct13'!L44,0)</f>
        <v>0</v>
      </c>
      <c r="M14" s="126" t="str">
        <f>IF(E14=" "," ",IF(T$9="Y",'Oct13'!M44,IF((H14+K14+L14)&gt;0,H14+K14+L14,"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IF(Employee!H$112=E$9,Employee!D$112+SUM(M14)+'Oct13'!V44,SUM(M14)+'Oct13'!V44)</f>
        <v>0</v>
      </c>
      <c r="W14" s="59">
        <f>IF(Employee!H$112=E$9,Employee!D$113+SUM(N14)+'Oct13'!W44,SUM(N14)+'Oct13'!W44)</f>
        <v>0</v>
      </c>
      <c r="X14" s="59">
        <f>IF(O14=" ",'Oct13'!X44,O14+'Oct13'!X44)</f>
        <v>0</v>
      </c>
      <c r="Y14" s="59">
        <f>IF(P14=" ",'Oct13'!Y44,P14+'Oct13'!Y44)</f>
        <v>0</v>
      </c>
      <c r="Z14" s="59">
        <f>IF(Q14=" ",'Oct13'!Z44,Q14+'Oct13'!Z44)</f>
        <v>0</v>
      </c>
      <c r="AA14" s="59">
        <f>IF(R14=" ",'Oct13'!AA44,R14+'Oct13'!AA44)</f>
        <v>0</v>
      </c>
      <c r="AB14" s="60"/>
      <c r="AC14" s="59">
        <f>IF(T14=" ",'Oct13'!AC44,T14+'Oct13'!AC44)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IF(T$9="Y",'Oct13'!H45,0)</f>
        <v>0</v>
      </c>
      <c r="I15" s="272">
        <f>IF(T$9="Y",'Oct13'!I45,0)</f>
        <v>0</v>
      </c>
      <c r="J15" s="272">
        <f>IF(T$9="Y",'Oct13'!J45,0)</f>
        <v>0</v>
      </c>
      <c r="K15" s="272">
        <f>IF(T$9="Y",'Oct13'!K45,I15*J15)</f>
        <v>0</v>
      </c>
      <c r="L15" s="273">
        <f>IF(T$9="Y",'Oct13'!L45,0)</f>
        <v>0</v>
      </c>
      <c r="M15" s="126" t="str">
        <f>IF(E15=" "," ",IF(T$9="Y",'Oct13'!M45,IF((H15+K15+L15)&gt;0,H15+K15+L15,"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IF(Employee!H$138=E$9,Employee!D$138+SUM(M15)+'Oct13'!V45,SUM(M15)+'Oct13'!V45)</f>
        <v>0</v>
      </c>
      <c r="W15" s="59">
        <f>IF(Employee!H$138=E$9,Employee!D$139+SUM(N15)+'Oct13'!W45,SUM(N15)+'Oct13'!W45)</f>
        <v>0</v>
      </c>
      <c r="X15" s="59">
        <f>IF(O15=" ",'Oct13'!X45,O15+'Oct13'!X45)</f>
        <v>0</v>
      </c>
      <c r="Y15" s="59">
        <f>IF(P15=" ",'Oct13'!Y45,P15+'Oct13'!Y45)</f>
        <v>0</v>
      </c>
      <c r="Z15" s="59">
        <f>IF(Q15=" ",'Oct13'!Z45,Q15+'Oct13'!Z45)</f>
        <v>0</v>
      </c>
      <c r="AA15" s="59">
        <f>IF(R15=" ",'Oct13'!AA45,R15+'Oct13'!AA45)</f>
        <v>0</v>
      </c>
      <c r="AB15" s="60"/>
      <c r="AC15" s="59">
        <f>IF(T15=" ",'Oct13'!AC45,T15+'Oct13'!AC45)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Admin!B219</f>
        <v>41587</v>
      </c>
      <c r="L19" s="230" t="s">
        <v>76</v>
      </c>
      <c r="M19" s="232">
        <f>Admin!B225</f>
        <v>41593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Admin!B226</f>
        <v>41594</v>
      </c>
      <c r="L29" s="230" t="s">
        <v>76</v>
      </c>
      <c r="M29" s="232">
        <f>Admin!B232</f>
        <v>41600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Admin!B233</f>
        <v>41601</v>
      </c>
      <c r="L39" s="230" t="s">
        <v>76</v>
      </c>
      <c r="M39" s="232">
        <f>Admin!B239</f>
        <v>41607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41584</v>
      </c>
      <c r="L49" s="230" t="s">
        <v>76</v>
      </c>
      <c r="M49" s="232">
        <f>Admin!B245</f>
        <v>41613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IF(T$49="Y",'Oct13'!H51,0)</f>
        <v>0</v>
      </c>
      <c r="I51" s="104">
        <f>IF(T$49="Y",'Oct13'!I51,0)</f>
        <v>0</v>
      </c>
      <c r="J51" s="104">
        <f>IF(T$49="Y",'Oct13'!J51,0)</f>
        <v>0</v>
      </c>
      <c r="K51" s="104">
        <f>IF(T$49="Y",'Oct13'!K51,I51*J51)</f>
        <v>0</v>
      </c>
      <c r="L51" s="139">
        <f>IF(T$49="Y",'Oct13'!L51,0)</f>
        <v>0</v>
      </c>
      <c r="M51" s="114" t="str">
        <f>IF(E51=" "," ",IF(T$49="Y",'Oct13'!M51,IF((H51+K51+L51)&gt;0,H51+K51+L51,"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IF(Employee!H$35=E$49,Employee!D$34+SUM(M51)+'Oct13'!V51,SUM(M51)+'Oct13'!V51)</f>
        <v>0</v>
      </c>
      <c r="W51" s="59">
        <f>IF(Employee!H$35=E$49,Employee!D$35+SUM(N51)+'Oct13'!W51,SUM(N51)+'Oct13'!W51)</f>
        <v>0</v>
      </c>
      <c r="X51" s="59">
        <f>IF(O51=" ",'Oct13'!X51,O51+'Oct13'!X51)</f>
        <v>0</v>
      </c>
      <c r="Y51" s="59">
        <f>IF(P51=" ",'Oct13'!Y51,P51+'Oct13'!Y51)</f>
        <v>0</v>
      </c>
      <c r="Z51" s="59">
        <f>IF(Q51=" ",'Oct13'!Z51,Q51+'Oct13'!Z51)</f>
        <v>0</v>
      </c>
      <c r="AA51" s="59">
        <f>IF(R51=" ",'Oct13'!AA51,R51+'Oct13'!AA51)</f>
        <v>0</v>
      </c>
      <c r="AB51" s="60"/>
      <c r="AC51" s="59">
        <f>IF(T51=" ",'Oct13'!AC51,T51+'Oct13'!AC51)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IF(T$49="Y",'Oct13'!H52,0)</f>
        <v>0</v>
      </c>
      <c r="I52" s="107">
        <f>IF(T$49="Y",'Oct13'!I52,0)</f>
        <v>0</v>
      </c>
      <c r="J52" s="107">
        <f>IF(T$49="Y",'Oct13'!J52,0)</f>
        <v>0</v>
      </c>
      <c r="K52" s="107">
        <f>IF(T$49="Y",'Oct13'!K52,I52*J52)</f>
        <v>0</v>
      </c>
      <c r="L52" s="140">
        <f>IF(T$49="Y",'Oct13'!L52,0)</f>
        <v>0</v>
      </c>
      <c r="M52" s="115" t="str">
        <f>IF(E52=" "," ",IF(T$49="Y",'Oct13'!M52,IF((H52+K52+L52)&gt;0,H52+K52+L52,"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IF(Employee!H$61=E$49,Employee!D$60+SUM(M52)+'Oct13'!V52,SUM(M52)+'Oct13'!V52)</f>
        <v>0</v>
      </c>
      <c r="W52" s="59">
        <f>IF(Employee!H$61=E$49,Employee!D$61+SUM(N52)+'Oct13'!W52,SUM(N52)+'Oct13'!W52)</f>
        <v>0</v>
      </c>
      <c r="X52" s="59">
        <f>IF(O52=" ",'Oct13'!X52,O52+'Oct13'!X52)</f>
        <v>0</v>
      </c>
      <c r="Y52" s="59">
        <f>IF(P52=" ",'Oct13'!Y52,P52+'Oct13'!Y52)</f>
        <v>0</v>
      </c>
      <c r="Z52" s="59">
        <f>IF(Q52=" ",'Oct13'!Z52,Q52+'Oct13'!Z52)</f>
        <v>0</v>
      </c>
      <c r="AA52" s="59">
        <f>IF(R52=" ",'Oct13'!AA52,R52+'Oct13'!AA52)</f>
        <v>0</v>
      </c>
      <c r="AB52" s="60"/>
      <c r="AC52" s="59">
        <f>IF(T52=" ",'Oct13'!AC52,T52+'Oct13'!AC52)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IF(T$49="Y",'Oct13'!H53,0)</f>
        <v>0</v>
      </c>
      <c r="I53" s="107">
        <f>IF(T$49="Y",'Oct13'!I53,0)</f>
        <v>0</v>
      </c>
      <c r="J53" s="107">
        <f>IF(T$49="Y",'Oct13'!J53,0)</f>
        <v>0</v>
      </c>
      <c r="K53" s="107">
        <f>IF(T$49="Y",'Oct13'!K53,I53*J53)</f>
        <v>0</v>
      </c>
      <c r="L53" s="140">
        <f>IF(T$49="Y",'Oct13'!L53,0)</f>
        <v>0</v>
      </c>
      <c r="M53" s="115" t="str">
        <f>IF(E53=" "," ",IF(T$49="Y",'Oct13'!M53,IF((H53+K53+L53)&gt;0,H53+K53+L53,"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IF(Employee!H$87=E$49,Employee!D$86+SUM(M53)+'Oct13'!V53,SUM(M53)+'Oct13'!V53)</f>
        <v>0</v>
      </c>
      <c r="W53" s="59">
        <f>IF(Employee!H$87=E$49,Employee!D$87+SUM(N53)+'Oct13'!W53,SUM(N53)+'Oct13'!W53)</f>
        <v>0</v>
      </c>
      <c r="X53" s="59">
        <f>IF(O53=" ",'Oct13'!X53,O53+'Oct13'!X53)</f>
        <v>0</v>
      </c>
      <c r="Y53" s="59">
        <f>IF(P53=" ",'Oct13'!Y53,P53+'Oct13'!Y53)</f>
        <v>0</v>
      </c>
      <c r="Z53" s="59">
        <f>IF(Q53=" ",'Oct13'!Z53,Q53+'Oct13'!Z53)</f>
        <v>0</v>
      </c>
      <c r="AA53" s="59">
        <f>IF(R53=" ",'Oct13'!AA53,R53+'Oct13'!AA53)</f>
        <v>0</v>
      </c>
      <c r="AB53" s="60"/>
      <c r="AC53" s="59">
        <f>IF(T53=" ",'Oct13'!AC53,T53+'Oct13'!AC53)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IF(T$49="Y",'Oct13'!H54,0)</f>
        <v>0</v>
      </c>
      <c r="I54" s="107">
        <f>IF(T$49="Y",'Oct13'!I54,0)</f>
        <v>0</v>
      </c>
      <c r="J54" s="107">
        <f>IF(T$49="Y",'Oct13'!J54,0)</f>
        <v>0</v>
      </c>
      <c r="K54" s="107">
        <f>IF(T$49="Y",'Oct13'!K54,I54*J54)</f>
        <v>0</v>
      </c>
      <c r="L54" s="140">
        <f>IF(T$49="Y",'Oct13'!L54,0)</f>
        <v>0</v>
      </c>
      <c r="M54" s="115" t="str">
        <f>IF(E54=" "," ",IF(T$49="Y",'Oct13'!M54,IF((H54+K54+L54)&gt;0,H54+K54+L54,"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IF(Employee!H$113=E$49,Employee!D$112+SUM(M54)+'Oct13'!V54,SUM(M54)+'Oct13'!V54)</f>
        <v>0</v>
      </c>
      <c r="W54" s="59">
        <f>IF(Employee!H$113=E$49,Employee!D$113+SUM(N54)+'Oct13'!W54,SUM(N54)+'Oct13'!W54)</f>
        <v>0</v>
      </c>
      <c r="X54" s="59">
        <f>IF(O54=" ",'Oct13'!X54,O54+'Oct13'!X54)</f>
        <v>0</v>
      </c>
      <c r="Y54" s="59">
        <f>IF(P54=" ",'Oct13'!Y54,P54+'Oct13'!Y54)</f>
        <v>0</v>
      </c>
      <c r="Z54" s="59">
        <f>IF(Q54=" ",'Oct13'!Z54,Q54+'Oct13'!Z54)</f>
        <v>0</v>
      </c>
      <c r="AA54" s="59">
        <f>IF(R54=" ",'Oct13'!AA54,R54+'Oct13'!AA54)</f>
        <v>0</v>
      </c>
      <c r="AB54" s="60"/>
      <c r="AC54" s="59">
        <f>IF(T54=" ",'Oct13'!AC54,T54+'Oct13'!AC54)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IF(T$49="Y",'Oct13'!H55,0)</f>
        <v>0</v>
      </c>
      <c r="I55" s="272">
        <f>IF(T$49="Y",'Oct13'!I55,0)</f>
        <v>0</v>
      </c>
      <c r="J55" s="272">
        <f>IF(T$49="Y",'Oct13'!J55,0)</f>
        <v>0</v>
      </c>
      <c r="K55" s="272">
        <f>IF(T$49="Y",'Oct13'!K55,I55*J55)</f>
        <v>0</v>
      </c>
      <c r="L55" s="273">
        <f>IF(T$49="Y",'Oct13'!L55,0)</f>
        <v>0</v>
      </c>
      <c r="M55" s="115" t="str">
        <f>IF(E55=" "," ",IF(T$49="Y",'Oct13'!M55,IF((H55+K55+L55)&gt;0,H55+K55+L55,"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IF(Employee!H$139=E$49,Employee!D$138+SUM(M55)+'Oct13'!V55,SUM(M55)+'Oct13'!V55)</f>
        <v>0</v>
      </c>
      <c r="W55" s="59">
        <f>IF(Employee!H$139=E$49,Employee!D$139+SUM(N55)+'Oct13'!W55,SUM(N55)+'Oct13'!W55)</f>
        <v>0</v>
      </c>
      <c r="X55" s="59">
        <f>IF(O55=" ",'Oct13'!X55,O55+'Oct13'!X55)</f>
        <v>0</v>
      </c>
      <c r="Y55" s="59">
        <f>IF(P55=" ",'Oct13'!Y55,P55+'Oct13'!Y55)</f>
        <v>0</v>
      </c>
      <c r="Z55" s="59">
        <f>IF(Q55=" ",'Oct13'!Z55,Q55+'Oct13'!Z55)</f>
        <v>0</v>
      </c>
      <c r="AA55" s="59">
        <f>IF(R55=" ",'Oct13'!AA55,R55+'Oct13'!AA55)</f>
        <v>0</v>
      </c>
      <c r="AB55" s="60"/>
      <c r="AC55" s="59">
        <f>IF(T55=" ",'Oct13'!AC55,T55+'Oct13'!AC55)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AD60+'Oct13'!AD65</f>
        <v>0</v>
      </c>
      <c r="AE65" s="177">
        <f>AE60+'Oct13'!AE65</f>
        <v>0</v>
      </c>
      <c r="AF65" s="177">
        <f>AF60+'Oct13'!AF65</f>
        <v>0</v>
      </c>
      <c r="AG65" s="177">
        <f>AG60+'Oct13'!AG65</f>
        <v>0</v>
      </c>
    </row>
    <row r="66" spans="6:33" ht="13.8" thickTop="1" x14ac:dyDescent="0.25"/>
    <row r="67" spans="6:33" x14ac:dyDescent="0.25">
      <c r="AD67" s="184"/>
      <c r="AE67" s="177">
        <f>AE62+'Oct13'!AE67</f>
        <v>0</v>
      </c>
      <c r="AF67" s="177">
        <f>AF62+'Oct13'!AF67</f>
        <v>0</v>
      </c>
      <c r="AG67" s="177">
        <f>AG62+'Oct13'!AG67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Payslips</vt:lpstr>
      <vt:lpstr>Payment</vt:lpstr>
      <vt:lpstr>Admin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2014-03-09T12:56:43Z</dcterms:modified>
</cp:coreProperties>
</file>