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showObjects="placeholders" codeName="ThisWorkbook" defaultThemeVersion="124226"/>
  <mc:AlternateContent xmlns:mc="http://schemas.openxmlformats.org/markup-compatibility/2006">
    <mc:Choice Requires="x15">
      <x15ac:absPath xmlns:x15ac="http://schemas.microsoft.com/office/spreadsheetml/2010/11/ac" url="/Users/antony/projects/stock/gb-accounts/GB Accounts 2013-14/GB Accounts Basic Sole Trader 2014-04-05 (Apr14) Excel 2007/"/>
    </mc:Choice>
  </mc:AlternateContent>
  <xr:revisionPtr revIDLastSave="0" documentId="13_ncr:1_{429F317D-6ED0-D446-A80A-92CA3BA56512}" xr6:coauthVersionLast="46" xr6:coauthVersionMax="46" xr10:uidLastSave="{00000000-0000-0000-0000-000000000000}"/>
  <bookViews>
    <workbookView xWindow="360" yWindow="500" windowWidth="18440" windowHeight="13360" tabRatio="940" xr2:uid="{00000000-000D-0000-FFFF-FFFF00000000}"/>
  </bookViews>
  <sheets>
    <sheet name="Home" sheetId="17" r:id="rId1"/>
    <sheet name="Business Details" sheetId="16" r:id="rId2"/>
    <sheet name="SE Short" sheetId="15" r:id="rId3"/>
    <sheet name="Profit &amp; Loss Acc" sheetId="6" r:id="rId4"/>
    <sheet name="Income Tax" sheetId="8" r:id="rId5"/>
    <sheet name="Fixed Assets" sheetId="14" r:id="rId6"/>
    <sheet name="PurchasesStock" sheetId="43" r:id="rId7"/>
    <sheet name="Debtors &amp; Creditors" sheetId="10" r:id="rId8"/>
    <sheet name="SalesApr13" sheetId="19" r:id="rId9"/>
    <sheet name="PurchasesApr13" sheetId="31" r:id="rId10"/>
    <sheet name="SalesMay13" sheetId="20" r:id="rId11"/>
    <sheet name="PurchasesMay13" sheetId="32" r:id="rId12"/>
    <sheet name="SalesJun13" sheetId="21" r:id="rId13"/>
    <sheet name="PurchasesJun13" sheetId="33" r:id="rId14"/>
    <sheet name="SalesJul13" sheetId="22" r:id="rId15"/>
    <sheet name="PurchasesJul13" sheetId="34" r:id="rId16"/>
    <sheet name="SalesAug13" sheetId="23" r:id="rId17"/>
    <sheet name="PurchasesAug13" sheetId="35" r:id="rId18"/>
    <sheet name="SalesSep13" sheetId="24" r:id="rId19"/>
    <sheet name="PurchasesSep13" sheetId="36" r:id="rId20"/>
    <sheet name="SalesOct13" sheetId="25" r:id="rId21"/>
    <sheet name="PurchasesOct13" sheetId="37" r:id="rId22"/>
    <sheet name="SalesNov13" sheetId="26" r:id="rId23"/>
    <sheet name="PurchasesNov13" sheetId="38" r:id="rId24"/>
    <sheet name="SalesDec13" sheetId="27" r:id="rId25"/>
    <sheet name="PurchasesDec13" sheetId="39" r:id="rId26"/>
    <sheet name="SalesJan14" sheetId="28" r:id="rId27"/>
    <sheet name="PurchasesJan14" sheetId="40" r:id="rId28"/>
    <sheet name="SalesFeb14" sheetId="29" r:id="rId29"/>
    <sheet name="PurchasesFeb14" sheetId="41" r:id="rId30"/>
    <sheet name="SalesMar14" sheetId="30" r:id="rId31"/>
    <sheet name="PurchasesMar14" sheetId="42" r:id="rId32"/>
    <sheet name="Admin" sheetId="12" r:id="rId33"/>
  </sheets>
  <definedNames>
    <definedName name="_xlnm._FilterDatabase" localSheetId="31" hidden="1">PurchasesMar14!$G$2:$V$2</definedName>
    <definedName name="_xlnm.Print_Area" localSheetId="9">PurchasesApr13!$A$1:$X$68</definedName>
    <definedName name="_xlnm.Print_Area" localSheetId="17">PurchasesAug13!$A$1:$X$68</definedName>
    <definedName name="_xlnm.Print_Area" localSheetId="25">PurchasesDec13!$A$1:$X$68</definedName>
    <definedName name="_xlnm.Print_Area" localSheetId="29">PurchasesFeb14!$A$1:$X$68</definedName>
    <definedName name="_xlnm.Print_Area" localSheetId="27">PurchasesJan14!$A$1:$X$68</definedName>
    <definedName name="_xlnm.Print_Area" localSheetId="15">PurchasesJul13!$A$1:$X$68</definedName>
    <definedName name="_xlnm.Print_Area" localSheetId="13">PurchasesJun13!$A$1:$X$68</definedName>
    <definedName name="_xlnm.Print_Area" localSheetId="31">PurchasesMar14!$A$1:$X$68</definedName>
    <definedName name="_xlnm.Print_Area" localSheetId="11">PurchasesMay13!$A$1:$X$68</definedName>
    <definedName name="_xlnm.Print_Area" localSheetId="23">PurchasesNov13!$A$1:$X$68</definedName>
    <definedName name="_xlnm.Print_Area" localSheetId="21">PurchasesOct13!$A$1:$X$68</definedName>
    <definedName name="_xlnm.Print_Area" localSheetId="19">PurchasesSep13!$A$1:$X$68</definedName>
    <definedName name="_xlnm.Print_Area" localSheetId="8">SalesApr13!$A$1:$K$68</definedName>
    <definedName name="_xlnm.Print_Area" localSheetId="16">SalesAug13!$A$1:$K$68</definedName>
    <definedName name="_xlnm.Print_Area" localSheetId="24">SalesDec13!$A$1:$K$68</definedName>
    <definedName name="_xlnm.Print_Area" localSheetId="28">SalesFeb14!$A$1:$K$68</definedName>
    <definedName name="_xlnm.Print_Area" localSheetId="26">SalesJan14!$A$1:$K$68</definedName>
    <definedName name="_xlnm.Print_Area" localSheetId="14">SalesJul13!$A$1:$K$68</definedName>
    <definedName name="_xlnm.Print_Area" localSheetId="12">SalesJun13!$A$1:$K$68</definedName>
    <definedName name="_xlnm.Print_Area" localSheetId="30">SalesMar14!$A$1:$K$68</definedName>
    <definedName name="_xlnm.Print_Area" localSheetId="10">SalesMay13!$A$1:$K$68</definedName>
    <definedName name="_xlnm.Print_Area" localSheetId="22">SalesNov13!$A$1:$K$68</definedName>
    <definedName name="_xlnm.Print_Area" localSheetId="20">SalesOct13!$A$1:$K$68</definedName>
    <definedName name="_xlnm.Print_Area" localSheetId="18">SalesSep13!$A$1:$K$68</definedName>
    <definedName name="_xlnm.Print_Titles" localSheetId="3">'Profit &amp; Loss Acc'!$1:$3</definedName>
    <definedName name="_xlnm.Print_Titles" localSheetId="9">PurchasesApr13!$A:$A,PurchasesApr13!$1:$2</definedName>
    <definedName name="_xlnm.Print_Titles" localSheetId="17">PurchasesAug13!$A:$A,PurchasesAug13!$1:$2</definedName>
    <definedName name="_xlnm.Print_Titles" localSheetId="25">PurchasesDec13!$A:$A,PurchasesDec13!$1:$2</definedName>
    <definedName name="_xlnm.Print_Titles" localSheetId="29">PurchasesFeb14!$A:$A,PurchasesFeb14!$1:$2</definedName>
    <definedName name="_xlnm.Print_Titles" localSheetId="27">PurchasesJan14!$A:$A,PurchasesJan14!$1:$2</definedName>
    <definedName name="_xlnm.Print_Titles" localSheetId="15">PurchasesJul13!$A:$A,PurchasesJul13!$1:$2</definedName>
    <definedName name="_xlnm.Print_Titles" localSheetId="13">PurchasesJun13!$A:$A,PurchasesJun13!$1:$2</definedName>
    <definedName name="_xlnm.Print_Titles" localSheetId="31">PurchasesMar14!$A:$A,PurchasesMar14!$1:$2</definedName>
    <definedName name="_xlnm.Print_Titles" localSheetId="11">PurchasesMay13!$A:$A,PurchasesMay13!$1:$2</definedName>
    <definedName name="_xlnm.Print_Titles" localSheetId="23">PurchasesNov13!$A:$A,PurchasesNov13!$1:$2</definedName>
    <definedName name="_xlnm.Print_Titles" localSheetId="21">PurchasesOct13!$A:$A,PurchasesOct13!$1:$2</definedName>
    <definedName name="_xlnm.Print_Titles" localSheetId="19">PurchasesSep13!$A:$A,PurchasesSep13!$1:$2</definedName>
    <definedName name="_xlnm.Print_Titles" localSheetId="8">SalesApr13!$1:$3</definedName>
    <definedName name="_xlnm.Print_Titles" localSheetId="16">SalesAug13!$1:$3</definedName>
    <definedName name="_xlnm.Print_Titles" localSheetId="24">SalesDec13!$1:$3</definedName>
    <definedName name="_xlnm.Print_Titles" localSheetId="28">SalesFeb14!$1:$3</definedName>
    <definedName name="_xlnm.Print_Titles" localSheetId="26">SalesJan14!$1:$3</definedName>
    <definedName name="_xlnm.Print_Titles" localSheetId="14">SalesJul13!$1:$3</definedName>
    <definedName name="_xlnm.Print_Titles" localSheetId="12">SalesJun13!$1:$3</definedName>
    <definedName name="_xlnm.Print_Titles" localSheetId="30">SalesMar14!$1:$3</definedName>
    <definedName name="_xlnm.Print_Titles" localSheetId="10">SalesMay13!$1:$3</definedName>
    <definedName name="_xlnm.Print_Titles" localSheetId="22">SalesNov13!$1:$3</definedName>
    <definedName name="_xlnm.Print_Titles" localSheetId="20">SalesOct13!$1:$3</definedName>
    <definedName name="_xlnm.Print_Titles" localSheetId="18">SalesSep13!$1:$3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17" l="1"/>
  <c r="C19" i="17"/>
  <c r="D18" i="17"/>
  <c r="C18" i="17"/>
  <c r="D17" i="17"/>
  <c r="C17" i="17"/>
  <c r="D16" i="17"/>
  <c r="C16" i="17"/>
  <c r="D15" i="17"/>
  <c r="C15" i="17"/>
  <c r="D14" i="17"/>
  <c r="C14" i="17"/>
  <c r="D13" i="17"/>
  <c r="C13" i="17"/>
  <c r="D12" i="17"/>
  <c r="C12" i="17"/>
  <c r="D11" i="17"/>
  <c r="C11" i="17"/>
  <c r="D10" i="17"/>
  <c r="C10" i="17"/>
  <c r="D9" i="17"/>
  <c r="C9" i="17"/>
  <c r="D8" i="17"/>
  <c r="C8" i="17"/>
  <c r="A33" i="15" l="1"/>
  <c r="K12" i="12" l="1"/>
  <c r="K13" i="12"/>
  <c r="E9" i="17" l="1"/>
  <c r="B8" i="17"/>
  <c r="B10" i="17"/>
  <c r="E8" i="17"/>
  <c r="E10" i="17"/>
  <c r="B9" i="17"/>
  <c r="S18" i="16"/>
  <c r="S12" i="16"/>
  <c r="B5" i="43" l="1"/>
  <c r="B7" i="43"/>
  <c r="D7" i="43"/>
  <c r="B9" i="43"/>
  <c r="D9" i="43"/>
  <c r="D11" i="43" s="1"/>
  <c r="D13" i="43" s="1"/>
  <c r="D15" i="43" s="1"/>
  <c r="D17" i="43" s="1"/>
  <c r="D19" i="43" s="1"/>
  <c r="D21" i="43" s="1"/>
  <c r="D23" i="43" s="1"/>
  <c r="D25" i="43" s="1"/>
  <c r="D27" i="43" s="1"/>
  <c r="D30" i="43" s="1"/>
  <c r="B11" i="43"/>
  <c r="B13" i="43"/>
  <c r="B15" i="43"/>
  <c r="B17" i="43"/>
  <c r="B19" i="43"/>
  <c r="B21" i="43"/>
  <c r="B23" i="43"/>
  <c r="B25" i="43"/>
  <c r="B27" i="43"/>
  <c r="B30" i="43"/>
  <c r="F1" i="42"/>
  <c r="I1" i="42"/>
  <c r="Y1" i="42"/>
  <c r="E5" i="42"/>
  <c r="W5" i="42" s="1"/>
  <c r="H5" i="42"/>
  <c r="I5" i="42"/>
  <c r="E6" i="42"/>
  <c r="K6" i="42" s="1"/>
  <c r="H6" i="42"/>
  <c r="I6" i="42"/>
  <c r="T6" i="42"/>
  <c r="U6" i="42"/>
  <c r="W6" i="42"/>
  <c r="E7" i="42"/>
  <c r="H7" i="42"/>
  <c r="I7" i="42"/>
  <c r="W7" i="42"/>
  <c r="E8" i="42"/>
  <c r="N8" i="42" s="1"/>
  <c r="H8" i="42"/>
  <c r="I8" i="42"/>
  <c r="V8" i="42"/>
  <c r="E9" i="42"/>
  <c r="Q9" i="42" s="1"/>
  <c r="H9" i="42"/>
  <c r="I9" i="42"/>
  <c r="K9" i="42"/>
  <c r="U9" i="42"/>
  <c r="W9" i="42"/>
  <c r="E10" i="42"/>
  <c r="Q10" i="42" s="1"/>
  <c r="H10" i="42"/>
  <c r="I10" i="42"/>
  <c r="E11" i="42"/>
  <c r="H11" i="42"/>
  <c r="I11" i="42"/>
  <c r="E12" i="42"/>
  <c r="N12" i="42" s="1"/>
  <c r="H12" i="42"/>
  <c r="I12" i="42"/>
  <c r="J12" i="42"/>
  <c r="K12" i="42"/>
  <c r="L12" i="42"/>
  <c r="M12" i="42"/>
  <c r="Q12" i="42"/>
  <c r="R12" i="42"/>
  <c r="W12" i="42"/>
  <c r="E13" i="42"/>
  <c r="W13" i="42" s="1"/>
  <c r="H13" i="42"/>
  <c r="I13" i="42"/>
  <c r="U13" i="42"/>
  <c r="E14" i="42"/>
  <c r="P14" i="42" s="1"/>
  <c r="H14" i="42"/>
  <c r="I14" i="42"/>
  <c r="E15" i="42"/>
  <c r="H15" i="42"/>
  <c r="I15" i="42"/>
  <c r="E16" i="42"/>
  <c r="O16" i="42" s="1"/>
  <c r="H16" i="42"/>
  <c r="I16" i="42"/>
  <c r="K16" i="42"/>
  <c r="L16" i="42"/>
  <c r="M16" i="42"/>
  <c r="R16" i="42"/>
  <c r="S16" i="42"/>
  <c r="T16" i="42"/>
  <c r="U16" i="42"/>
  <c r="W16" i="42"/>
  <c r="E17" i="42"/>
  <c r="J17" i="42" s="1"/>
  <c r="H17" i="42"/>
  <c r="I17" i="42"/>
  <c r="M17" i="42"/>
  <c r="E18" i="42"/>
  <c r="L18" i="42" s="1"/>
  <c r="H18" i="42"/>
  <c r="I18" i="42"/>
  <c r="P18" i="42"/>
  <c r="R18" i="42"/>
  <c r="W18" i="42"/>
  <c r="E19" i="42"/>
  <c r="S19" i="42" s="1"/>
  <c r="H19" i="42"/>
  <c r="I19" i="42"/>
  <c r="M19" i="42"/>
  <c r="E20" i="42"/>
  <c r="M20" i="42" s="1"/>
  <c r="H20" i="42"/>
  <c r="I20" i="42"/>
  <c r="E21" i="42"/>
  <c r="W21" i="42" s="1"/>
  <c r="H21" i="42"/>
  <c r="I21" i="42"/>
  <c r="E22" i="42"/>
  <c r="P22" i="42" s="1"/>
  <c r="H22" i="42"/>
  <c r="I22" i="42"/>
  <c r="N22" i="42"/>
  <c r="O22" i="42"/>
  <c r="E23" i="42"/>
  <c r="K23" i="42" s="1"/>
  <c r="H23" i="42"/>
  <c r="I23" i="42"/>
  <c r="E24" i="42"/>
  <c r="O24" i="42" s="1"/>
  <c r="H24" i="42"/>
  <c r="I24" i="42"/>
  <c r="E25" i="42"/>
  <c r="R25" i="42" s="1"/>
  <c r="H25" i="42"/>
  <c r="I25" i="42"/>
  <c r="K25" i="42"/>
  <c r="M25" i="42"/>
  <c r="O25" i="42"/>
  <c r="Q25" i="42"/>
  <c r="T25" i="42"/>
  <c r="V25" i="42"/>
  <c r="E26" i="42"/>
  <c r="Q26" i="42" s="1"/>
  <c r="H26" i="42"/>
  <c r="I26" i="42"/>
  <c r="E27" i="42"/>
  <c r="H27" i="42"/>
  <c r="I27" i="42"/>
  <c r="E28" i="42"/>
  <c r="J28" i="42" s="1"/>
  <c r="H28" i="42"/>
  <c r="I28" i="42"/>
  <c r="E29" i="42"/>
  <c r="Q29" i="42" s="1"/>
  <c r="H29" i="42"/>
  <c r="I29" i="42"/>
  <c r="S29" i="42"/>
  <c r="E30" i="42"/>
  <c r="K30" i="42" s="1"/>
  <c r="H30" i="42"/>
  <c r="I30" i="42"/>
  <c r="W30" i="42"/>
  <c r="E31" i="42"/>
  <c r="T31" i="42" s="1"/>
  <c r="H31" i="42"/>
  <c r="I31" i="42"/>
  <c r="P31" i="42"/>
  <c r="Q31" i="42"/>
  <c r="E32" i="42"/>
  <c r="H32" i="42"/>
  <c r="I32" i="42"/>
  <c r="E33" i="42"/>
  <c r="R33" i="42" s="1"/>
  <c r="H33" i="42"/>
  <c r="I33" i="42"/>
  <c r="E34" i="42"/>
  <c r="H34" i="42"/>
  <c r="I34" i="42"/>
  <c r="U34" i="42"/>
  <c r="E35" i="42"/>
  <c r="H35" i="42"/>
  <c r="I35" i="42"/>
  <c r="E36" i="42"/>
  <c r="H36" i="42"/>
  <c r="I36" i="42"/>
  <c r="E37" i="42"/>
  <c r="P37" i="42" s="1"/>
  <c r="H37" i="42"/>
  <c r="I37" i="42"/>
  <c r="E38" i="42"/>
  <c r="K38" i="42" s="1"/>
  <c r="H38" i="42"/>
  <c r="I38" i="42"/>
  <c r="M38" i="42"/>
  <c r="Q38" i="42"/>
  <c r="U38" i="42"/>
  <c r="E39" i="42"/>
  <c r="Q39" i="42" s="1"/>
  <c r="H39" i="42"/>
  <c r="I39" i="42"/>
  <c r="P39" i="42"/>
  <c r="T39" i="42"/>
  <c r="E40" i="42"/>
  <c r="M40" i="42" s="1"/>
  <c r="H40" i="42"/>
  <c r="I40" i="42"/>
  <c r="E41" i="42"/>
  <c r="H41" i="42"/>
  <c r="I41" i="42"/>
  <c r="E42" i="42"/>
  <c r="H42" i="42"/>
  <c r="I42" i="42"/>
  <c r="E43" i="42"/>
  <c r="K43" i="42" s="1"/>
  <c r="H43" i="42"/>
  <c r="I43" i="42"/>
  <c r="T43" i="42"/>
  <c r="E44" i="42"/>
  <c r="H44" i="42"/>
  <c r="I44" i="42"/>
  <c r="E45" i="42"/>
  <c r="H45" i="42"/>
  <c r="I45" i="42"/>
  <c r="E46" i="42"/>
  <c r="H46" i="42"/>
  <c r="I46" i="42"/>
  <c r="E47" i="42"/>
  <c r="P47" i="42" s="1"/>
  <c r="H47" i="42"/>
  <c r="I47" i="42"/>
  <c r="K47" i="42"/>
  <c r="L47" i="42"/>
  <c r="R47" i="42"/>
  <c r="S47" i="42"/>
  <c r="E48" i="42"/>
  <c r="H48" i="42"/>
  <c r="I48" i="42"/>
  <c r="U48" i="42"/>
  <c r="E49" i="42"/>
  <c r="T49" i="42" s="1"/>
  <c r="H49" i="42"/>
  <c r="I49" i="42"/>
  <c r="P49" i="42"/>
  <c r="R49" i="42"/>
  <c r="E50" i="42"/>
  <c r="Q50" i="42" s="1"/>
  <c r="H50" i="42"/>
  <c r="I50" i="42"/>
  <c r="E51" i="42"/>
  <c r="Q51" i="42" s="1"/>
  <c r="H51" i="42"/>
  <c r="I51" i="42"/>
  <c r="P51" i="42"/>
  <c r="R51" i="42"/>
  <c r="E52" i="42"/>
  <c r="M52" i="42" s="1"/>
  <c r="H52" i="42"/>
  <c r="I52" i="42"/>
  <c r="E53" i="42"/>
  <c r="H53" i="42"/>
  <c r="I53" i="42"/>
  <c r="E54" i="42"/>
  <c r="H54" i="42"/>
  <c r="I54" i="42"/>
  <c r="E55" i="42"/>
  <c r="H55" i="42"/>
  <c r="I55" i="42"/>
  <c r="E56" i="42"/>
  <c r="O56" i="42" s="1"/>
  <c r="H56" i="42"/>
  <c r="I56" i="42"/>
  <c r="K56" i="42"/>
  <c r="M56" i="42"/>
  <c r="Q56" i="42"/>
  <c r="U56" i="42"/>
  <c r="W56" i="42"/>
  <c r="E57" i="42"/>
  <c r="H57" i="42"/>
  <c r="I57" i="42"/>
  <c r="E58" i="42"/>
  <c r="H58" i="42"/>
  <c r="I58" i="42"/>
  <c r="E59" i="42"/>
  <c r="O59" i="42" s="1"/>
  <c r="H59" i="42"/>
  <c r="I59" i="42"/>
  <c r="J59" i="42"/>
  <c r="K59" i="42"/>
  <c r="E60" i="42"/>
  <c r="S60" i="42" s="1"/>
  <c r="H60" i="42"/>
  <c r="I60" i="42"/>
  <c r="M60" i="42"/>
  <c r="O60" i="42"/>
  <c r="Q60" i="42"/>
  <c r="E61" i="42"/>
  <c r="N61" i="42" s="1"/>
  <c r="H61" i="42"/>
  <c r="I61" i="42"/>
  <c r="E62" i="42"/>
  <c r="Q62" i="42" s="1"/>
  <c r="H62" i="42"/>
  <c r="I62" i="42"/>
  <c r="E63" i="42"/>
  <c r="M63" i="42" s="1"/>
  <c r="H63" i="42"/>
  <c r="I63" i="42"/>
  <c r="J63" i="42"/>
  <c r="K63" i="42"/>
  <c r="L63" i="42"/>
  <c r="R63" i="42"/>
  <c r="E64" i="42"/>
  <c r="Q64" i="42" s="1"/>
  <c r="H64" i="42"/>
  <c r="I64" i="42"/>
  <c r="W64" i="42"/>
  <c r="E65" i="42"/>
  <c r="H65" i="42"/>
  <c r="I65" i="42"/>
  <c r="E66" i="42"/>
  <c r="Q66" i="42" s="1"/>
  <c r="H66" i="42"/>
  <c r="I66" i="42"/>
  <c r="E67" i="42"/>
  <c r="R67" i="42" s="1"/>
  <c r="H67" i="42"/>
  <c r="I67" i="42"/>
  <c r="N67" i="42"/>
  <c r="P67" i="42"/>
  <c r="Q67" i="42"/>
  <c r="E68" i="42"/>
  <c r="M68" i="42" s="1"/>
  <c r="H68" i="42"/>
  <c r="I68" i="42"/>
  <c r="K68" i="42"/>
  <c r="U68" i="42"/>
  <c r="E69" i="42"/>
  <c r="R69" i="42" s="1"/>
  <c r="H69" i="42"/>
  <c r="I69" i="42"/>
  <c r="E70" i="42"/>
  <c r="H70" i="42"/>
  <c r="I70" i="42"/>
  <c r="E71" i="42"/>
  <c r="P71" i="42" s="1"/>
  <c r="H71" i="42"/>
  <c r="I71" i="42"/>
  <c r="K71" i="42"/>
  <c r="E72" i="42"/>
  <c r="W72" i="42" s="1"/>
  <c r="H72" i="42"/>
  <c r="I72" i="42"/>
  <c r="M72" i="42"/>
  <c r="Q72" i="42"/>
  <c r="S72" i="42"/>
  <c r="U72" i="42"/>
  <c r="E73" i="42"/>
  <c r="W73" i="42" s="1"/>
  <c r="H73" i="42"/>
  <c r="I73" i="42"/>
  <c r="O73" i="42"/>
  <c r="E74" i="42"/>
  <c r="H74" i="42"/>
  <c r="I74" i="42"/>
  <c r="E75" i="42"/>
  <c r="O75" i="42" s="1"/>
  <c r="H75" i="42"/>
  <c r="I75" i="42"/>
  <c r="E76" i="42"/>
  <c r="W76" i="42" s="1"/>
  <c r="H76" i="42"/>
  <c r="I76" i="42"/>
  <c r="E77" i="42"/>
  <c r="O77" i="42" s="1"/>
  <c r="H77" i="42"/>
  <c r="I77" i="42"/>
  <c r="N77" i="42"/>
  <c r="E78" i="42"/>
  <c r="O78" i="42" s="1"/>
  <c r="H78" i="42"/>
  <c r="I78" i="42"/>
  <c r="S78" i="42"/>
  <c r="E79" i="42"/>
  <c r="K79" i="42" s="1"/>
  <c r="H79" i="42"/>
  <c r="I79" i="42"/>
  <c r="E80" i="42"/>
  <c r="H80" i="42"/>
  <c r="I80" i="42"/>
  <c r="E81" i="42"/>
  <c r="U81" i="42" s="1"/>
  <c r="H81" i="42"/>
  <c r="I81" i="42"/>
  <c r="E82" i="42"/>
  <c r="Q82" i="42" s="1"/>
  <c r="H82" i="42"/>
  <c r="I82" i="42"/>
  <c r="W82" i="42"/>
  <c r="E83" i="42"/>
  <c r="H83" i="42"/>
  <c r="I83" i="42"/>
  <c r="E84" i="42"/>
  <c r="J84" i="42" s="1"/>
  <c r="H84" i="42"/>
  <c r="I84" i="42"/>
  <c r="K84" i="42"/>
  <c r="M84" i="42"/>
  <c r="Q84" i="42"/>
  <c r="S84" i="42"/>
  <c r="E85" i="42"/>
  <c r="H85" i="42"/>
  <c r="I85" i="42"/>
  <c r="R85" i="42"/>
  <c r="S85" i="42"/>
  <c r="E86" i="42"/>
  <c r="J86" i="42" s="1"/>
  <c r="H86" i="42"/>
  <c r="I86" i="42"/>
  <c r="K86" i="42"/>
  <c r="E87" i="42"/>
  <c r="H87" i="42"/>
  <c r="I87" i="42"/>
  <c r="E88" i="42"/>
  <c r="H88" i="42"/>
  <c r="I88" i="42"/>
  <c r="E89" i="42"/>
  <c r="L89" i="42" s="1"/>
  <c r="H89" i="42"/>
  <c r="I89" i="42"/>
  <c r="E90" i="42"/>
  <c r="O90" i="42" s="1"/>
  <c r="H90" i="42"/>
  <c r="I90" i="42"/>
  <c r="U90" i="42"/>
  <c r="E91" i="42"/>
  <c r="H91" i="42"/>
  <c r="I91" i="42"/>
  <c r="E92" i="42"/>
  <c r="J92" i="42" s="1"/>
  <c r="H92" i="42"/>
  <c r="I92" i="42"/>
  <c r="K92" i="42"/>
  <c r="M92" i="42"/>
  <c r="O92" i="42"/>
  <c r="Q92" i="42"/>
  <c r="S92" i="42"/>
  <c r="U92" i="42"/>
  <c r="W92" i="42"/>
  <c r="E93" i="42"/>
  <c r="H93" i="42"/>
  <c r="I93" i="42"/>
  <c r="E94" i="42"/>
  <c r="H94" i="42"/>
  <c r="I94" i="42"/>
  <c r="E95" i="42"/>
  <c r="T95" i="42" s="1"/>
  <c r="H95" i="42"/>
  <c r="I95" i="42"/>
  <c r="K95" i="42"/>
  <c r="S95" i="42"/>
  <c r="E96" i="42"/>
  <c r="M96" i="42" s="1"/>
  <c r="H96" i="42"/>
  <c r="I96" i="42"/>
  <c r="O96" i="42"/>
  <c r="E97" i="42"/>
  <c r="L97" i="42" s="1"/>
  <c r="H97" i="42"/>
  <c r="I97" i="42"/>
  <c r="J97" i="42"/>
  <c r="Q97" i="42"/>
  <c r="U97" i="42"/>
  <c r="W97" i="42"/>
  <c r="E98" i="42"/>
  <c r="K98" i="42" s="1"/>
  <c r="H98" i="42"/>
  <c r="I98" i="42"/>
  <c r="E99" i="42"/>
  <c r="P99" i="42" s="1"/>
  <c r="H99" i="42"/>
  <c r="I99" i="42"/>
  <c r="K99" i="42"/>
  <c r="Q99" i="42"/>
  <c r="E100" i="42"/>
  <c r="Q100" i="42" s="1"/>
  <c r="H100" i="42"/>
  <c r="I100" i="42"/>
  <c r="E101" i="42"/>
  <c r="W101" i="42" s="1"/>
  <c r="H101" i="42"/>
  <c r="I101" i="42"/>
  <c r="N101" i="42"/>
  <c r="S101" i="42"/>
  <c r="E102" i="42"/>
  <c r="H102" i="42"/>
  <c r="I102" i="42"/>
  <c r="E103" i="42"/>
  <c r="K103" i="42" s="1"/>
  <c r="H103" i="42"/>
  <c r="I103" i="42"/>
  <c r="J103" i="42"/>
  <c r="M103" i="42"/>
  <c r="Q103" i="42"/>
  <c r="S103" i="42"/>
  <c r="U103" i="42"/>
  <c r="E104" i="42"/>
  <c r="O104" i="42" s="1"/>
  <c r="H104" i="42"/>
  <c r="I104" i="42"/>
  <c r="E105" i="42"/>
  <c r="H105" i="42"/>
  <c r="I105" i="42"/>
  <c r="E106" i="42"/>
  <c r="U106" i="42" s="1"/>
  <c r="H106" i="42"/>
  <c r="I106" i="42"/>
  <c r="E107" i="42"/>
  <c r="M107" i="42" s="1"/>
  <c r="H107" i="42"/>
  <c r="I107" i="42"/>
  <c r="E108" i="42"/>
  <c r="Q108" i="42" s="1"/>
  <c r="H108" i="42"/>
  <c r="I108" i="42"/>
  <c r="E109" i="42"/>
  <c r="H109" i="42"/>
  <c r="I109" i="42"/>
  <c r="E110" i="42"/>
  <c r="H110" i="42"/>
  <c r="I110" i="42"/>
  <c r="M110" i="42"/>
  <c r="E111" i="42"/>
  <c r="O111" i="42" s="1"/>
  <c r="H111" i="42"/>
  <c r="I111" i="42"/>
  <c r="K111" i="42"/>
  <c r="Q111" i="42"/>
  <c r="E112" i="42"/>
  <c r="H112" i="42"/>
  <c r="I112" i="42"/>
  <c r="E113" i="42"/>
  <c r="W113" i="42" s="1"/>
  <c r="H113" i="42"/>
  <c r="I113" i="42"/>
  <c r="E114" i="42"/>
  <c r="W114" i="42" s="1"/>
  <c r="H114" i="42"/>
  <c r="I114" i="42"/>
  <c r="K114" i="42"/>
  <c r="U114" i="42"/>
  <c r="E115" i="42"/>
  <c r="P115" i="42" s="1"/>
  <c r="H115" i="42"/>
  <c r="I115" i="42"/>
  <c r="E116" i="42"/>
  <c r="S116" i="42" s="1"/>
  <c r="H116" i="42"/>
  <c r="I116" i="42"/>
  <c r="U116" i="42"/>
  <c r="E117" i="42"/>
  <c r="T117" i="42" s="1"/>
  <c r="H117" i="42"/>
  <c r="I117" i="42"/>
  <c r="K117" i="42"/>
  <c r="E118" i="42"/>
  <c r="H118" i="42"/>
  <c r="I118" i="42"/>
  <c r="E119" i="42"/>
  <c r="M119" i="42" s="1"/>
  <c r="H119" i="42"/>
  <c r="I119" i="42"/>
  <c r="K119" i="42"/>
  <c r="L119" i="42"/>
  <c r="P119" i="42"/>
  <c r="Q119" i="42"/>
  <c r="E120" i="42"/>
  <c r="W120" i="42" s="1"/>
  <c r="H120" i="42"/>
  <c r="I120" i="42"/>
  <c r="E121" i="42"/>
  <c r="J121" i="42" s="1"/>
  <c r="H121" i="42"/>
  <c r="I121" i="42"/>
  <c r="P121" i="42"/>
  <c r="R121" i="42"/>
  <c r="U121" i="42"/>
  <c r="E122" i="42"/>
  <c r="S122" i="42" s="1"/>
  <c r="H122" i="42"/>
  <c r="I122" i="42"/>
  <c r="E123" i="42"/>
  <c r="J123" i="42" s="1"/>
  <c r="H123" i="42"/>
  <c r="I123" i="42"/>
  <c r="O123" i="42"/>
  <c r="E124" i="42"/>
  <c r="J124" i="42" s="1"/>
  <c r="H124" i="42"/>
  <c r="I124" i="42"/>
  <c r="O124" i="42"/>
  <c r="S124" i="42"/>
  <c r="U124" i="42"/>
  <c r="W124" i="42"/>
  <c r="E125" i="42"/>
  <c r="S125" i="42" s="1"/>
  <c r="H125" i="42"/>
  <c r="I125" i="42"/>
  <c r="Q125" i="42"/>
  <c r="E126" i="42"/>
  <c r="H126" i="42"/>
  <c r="I126" i="42"/>
  <c r="M126" i="42"/>
  <c r="W126" i="42"/>
  <c r="E127" i="42"/>
  <c r="L127" i="42" s="1"/>
  <c r="H127" i="42"/>
  <c r="I127" i="42"/>
  <c r="K127" i="42"/>
  <c r="O127" i="42"/>
  <c r="P127" i="42"/>
  <c r="Q127" i="42"/>
  <c r="T127" i="42"/>
  <c r="V127" i="42"/>
  <c r="E128" i="42"/>
  <c r="S128" i="42" s="1"/>
  <c r="H128" i="42"/>
  <c r="I128" i="42"/>
  <c r="K128" i="42"/>
  <c r="M128" i="42"/>
  <c r="U128" i="42"/>
  <c r="E129" i="42"/>
  <c r="Q129" i="42" s="1"/>
  <c r="H129" i="42"/>
  <c r="I129" i="42"/>
  <c r="K129" i="42"/>
  <c r="O129" i="42"/>
  <c r="P129" i="42"/>
  <c r="E130" i="42"/>
  <c r="M130" i="42" s="1"/>
  <c r="H130" i="42"/>
  <c r="I130" i="42"/>
  <c r="E131" i="42"/>
  <c r="W131" i="42" s="1"/>
  <c r="H131" i="42"/>
  <c r="I131" i="42"/>
  <c r="V131" i="42"/>
  <c r="E132" i="42"/>
  <c r="U132" i="42" s="1"/>
  <c r="H132" i="42"/>
  <c r="I132" i="42"/>
  <c r="E133" i="42"/>
  <c r="M133" i="42" s="1"/>
  <c r="H133" i="42"/>
  <c r="I133" i="42"/>
  <c r="E134" i="42"/>
  <c r="M134" i="42" s="1"/>
  <c r="H134" i="42"/>
  <c r="I134" i="42"/>
  <c r="E135" i="42"/>
  <c r="H135" i="42"/>
  <c r="I135" i="42"/>
  <c r="O135" i="42"/>
  <c r="E136" i="42"/>
  <c r="H136" i="42"/>
  <c r="I136" i="42"/>
  <c r="E137" i="42"/>
  <c r="U137" i="42" s="1"/>
  <c r="H137" i="42"/>
  <c r="I137" i="42"/>
  <c r="K137" i="42"/>
  <c r="M137" i="42"/>
  <c r="O137" i="42"/>
  <c r="E138" i="42"/>
  <c r="U138" i="42" s="1"/>
  <c r="H138" i="42"/>
  <c r="I138" i="42"/>
  <c r="E139" i="42"/>
  <c r="U139" i="42" s="1"/>
  <c r="H139" i="42"/>
  <c r="I139" i="42"/>
  <c r="K139" i="42"/>
  <c r="O139" i="42"/>
  <c r="Q139" i="42"/>
  <c r="R139" i="42"/>
  <c r="S139" i="42"/>
  <c r="V139" i="42"/>
  <c r="W139" i="42"/>
  <c r="E140" i="42"/>
  <c r="M140" i="42" s="1"/>
  <c r="H140" i="42"/>
  <c r="I140" i="42"/>
  <c r="E141" i="42"/>
  <c r="W141" i="42" s="1"/>
  <c r="H141" i="42"/>
  <c r="I141" i="42"/>
  <c r="Q141" i="42"/>
  <c r="E142" i="42"/>
  <c r="K142" i="42" s="1"/>
  <c r="H142" i="42"/>
  <c r="I142" i="42"/>
  <c r="E143" i="42"/>
  <c r="M143" i="42" s="1"/>
  <c r="H143" i="42"/>
  <c r="I143" i="42"/>
  <c r="K143" i="42"/>
  <c r="L143" i="42"/>
  <c r="N143" i="42"/>
  <c r="O143" i="42"/>
  <c r="P143" i="42"/>
  <c r="Q143" i="42"/>
  <c r="R143" i="42"/>
  <c r="S143" i="42"/>
  <c r="T143" i="42"/>
  <c r="V143" i="42"/>
  <c r="W143" i="42"/>
  <c r="E144" i="42"/>
  <c r="S144" i="42" s="1"/>
  <c r="H144" i="42"/>
  <c r="I144" i="42"/>
  <c r="U144" i="42"/>
  <c r="E145" i="42"/>
  <c r="K145" i="42" s="1"/>
  <c r="H145" i="42"/>
  <c r="I145" i="42"/>
  <c r="O145" i="42"/>
  <c r="P145" i="42"/>
  <c r="Q145" i="42"/>
  <c r="W145" i="42"/>
  <c r="E146" i="42"/>
  <c r="M146" i="42" s="1"/>
  <c r="H146" i="42"/>
  <c r="I146" i="42"/>
  <c r="E147" i="42"/>
  <c r="H147" i="42"/>
  <c r="I147" i="42"/>
  <c r="E148" i="42"/>
  <c r="U148" i="42" s="1"/>
  <c r="H148" i="42"/>
  <c r="I148" i="42"/>
  <c r="E149" i="42"/>
  <c r="N149" i="42" s="1"/>
  <c r="H149" i="42"/>
  <c r="I149" i="42"/>
  <c r="E150" i="42"/>
  <c r="K150" i="42" s="1"/>
  <c r="H150" i="42"/>
  <c r="I150" i="42"/>
  <c r="U150" i="42"/>
  <c r="E151" i="42"/>
  <c r="W151" i="42" s="1"/>
  <c r="H151" i="42"/>
  <c r="I151" i="42"/>
  <c r="P151" i="42"/>
  <c r="V151" i="42"/>
  <c r="E152" i="42"/>
  <c r="Q152" i="42" s="1"/>
  <c r="H152" i="42"/>
  <c r="I152" i="42"/>
  <c r="E153" i="42"/>
  <c r="U153" i="42" s="1"/>
  <c r="H153" i="42"/>
  <c r="I153" i="42"/>
  <c r="O153" i="42"/>
  <c r="E154" i="42"/>
  <c r="K154" i="42" s="1"/>
  <c r="H154" i="42"/>
  <c r="I154" i="42"/>
  <c r="M154" i="42"/>
  <c r="Q154" i="42"/>
  <c r="U154" i="42"/>
  <c r="E155" i="42"/>
  <c r="K155" i="42" s="1"/>
  <c r="H155" i="42"/>
  <c r="I155" i="42"/>
  <c r="J155" i="42"/>
  <c r="O155" i="42"/>
  <c r="R155" i="42"/>
  <c r="T155" i="42"/>
  <c r="U155" i="42"/>
  <c r="V155" i="42"/>
  <c r="W155" i="42"/>
  <c r="E156" i="42"/>
  <c r="M156" i="42" s="1"/>
  <c r="H156" i="42"/>
  <c r="I156" i="42"/>
  <c r="E157" i="42"/>
  <c r="N157" i="42" s="1"/>
  <c r="H157" i="42"/>
  <c r="I157" i="42"/>
  <c r="K157" i="42"/>
  <c r="O157" i="42"/>
  <c r="R157" i="42"/>
  <c r="U157" i="42"/>
  <c r="E158" i="42"/>
  <c r="K158" i="42" s="1"/>
  <c r="H158" i="42"/>
  <c r="I158" i="42"/>
  <c r="E159" i="42"/>
  <c r="Q159" i="42" s="1"/>
  <c r="H159" i="42"/>
  <c r="I159" i="42"/>
  <c r="E160" i="42"/>
  <c r="M160" i="42" s="1"/>
  <c r="H160" i="42"/>
  <c r="I160" i="42"/>
  <c r="E161" i="42"/>
  <c r="Q161" i="42" s="1"/>
  <c r="H161" i="42"/>
  <c r="I161" i="42"/>
  <c r="E162" i="42"/>
  <c r="U162" i="42" s="1"/>
  <c r="H162" i="42"/>
  <c r="I162" i="42"/>
  <c r="E163" i="42"/>
  <c r="M163" i="42" s="1"/>
  <c r="H163" i="42"/>
  <c r="I163" i="42"/>
  <c r="N163" i="42"/>
  <c r="P163" i="42"/>
  <c r="W163" i="42"/>
  <c r="E164" i="42"/>
  <c r="Q164" i="42" s="1"/>
  <c r="H164" i="42"/>
  <c r="I164" i="42"/>
  <c r="K164" i="42"/>
  <c r="M164" i="42"/>
  <c r="U164" i="42"/>
  <c r="E165" i="42"/>
  <c r="H165" i="42"/>
  <c r="I165" i="42"/>
  <c r="E166" i="42"/>
  <c r="H166" i="42"/>
  <c r="I166" i="42"/>
  <c r="E167" i="42"/>
  <c r="J167" i="42" s="1"/>
  <c r="H167" i="42"/>
  <c r="I167" i="42"/>
  <c r="E168" i="42"/>
  <c r="U168" i="42" s="1"/>
  <c r="H168" i="42"/>
  <c r="I168" i="42"/>
  <c r="E169" i="42"/>
  <c r="R169" i="42" s="1"/>
  <c r="H169" i="42"/>
  <c r="I169" i="42"/>
  <c r="E170" i="42"/>
  <c r="J170" i="42" s="1"/>
  <c r="H170" i="42"/>
  <c r="I170" i="42"/>
  <c r="W170" i="42"/>
  <c r="E171" i="42"/>
  <c r="T171" i="42" s="1"/>
  <c r="H171" i="42"/>
  <c r="I171" i="42"/>
  <c r="E172" i="42"/>
  <c r="H172" i="42"/>
  <c r="I172" i="42"/>
  <c r="E173" i="42"/>
  <c r="H173" i="42"/>
  <c r="I173" i="42"/>
  <c r="E174" i="42"/>
  <c r="W174" i="42" s="1"/>
  <c r="H174" i="42"/>
  <c r="I174" i="42"/>
  <c r="E175" i="42"/>
  <c r="H175" i="42"/>
  <c r="I175" i="42"/>
  <c r="E176" i="42"/>
  <c r="S176" i="42" s="1"/>
  <c r="H176" i="42"/>
  <c r="I176" i="42"/>
  <c r="E177" i="42"/>
  <c r="M177" i="42" s="1"/>
  <c r="H177" i="42"/>
  <c r="I177" i="42"/>
  <c r="N177" i="42"/>
  <c r="Q177" i="42"/>
  <c r="V177" i="42"/>
  <c r="E178" i="42"/>
  <c r="Q178" i="42" s="1"/>
  <c r="H178" i="42"/>
  <c r="I178" i="42"/>
  <c r="E179" i="42"/>
  <c r="M179" i="42" s="1"/>
  <c r="H179" i="42"/>
  <c r="I179" i="42"/>
  <c r="P179" i="42"/>
  <c r="E180" i="42"/>
  <c r="K180" i="42" s="1"/>
  <c r="H180" i="42"/>
  <c r="I180" i="42"/>
  <c r="M180" i="42"/>
  <c r="Q180" i="42"/>
  <c r="E181" i="42"/>
  <c r="S181" i="42" s="1"/>
  <c r="H181" i="42"/>
  <c r="I181" i="42"/>
  <c r="N181" i="42"/>
  <c r="O181" i="42"/>
  <c r="Q181" i="42"/>
  <c r="U181" i="42"/>
  <c r="W181" i="42"/>
  <c r="E182" i="42"/>
  <c r="H182" i="42"/>
  <c r="I182" i="42"/>
  <c r="E183" i="42"/>
  <c r="Q183" i="42" s="1"/>
  <c r="H183" i="42"/>
  <c r="I183" i="42"/>
  <c r="E184" i="42"/>
  <c r="H184" i="42"/>
  <c r="I184" i="42"/>
  <c r="M184" i="42"/>
  <c r="Q184" i="42"/>
  <c r="E185" i="42"/>
  <c r="H185" i="42"/>
  <c r="I185" i="42"/>
  <c r="O185" i="42"/>
  <c r="E186" i="42"/>
  <c r="U186" i="42" s="1"/>
  <c r="H186" i="42"/>
  <c r="I186" i="42"/>
  <c r="E187" i="42"/>
  <c r="H187" i="42"/>
  <c r="I187" i="42"/>
  <c r="E188" i="42"/>
  <c r="H188" i="42"/>
  <c r="I188" i="42"/>
  <c r="E189" i="42"/>
  <c r="H189" i="42"/>
  <c r="I189" i="42"/>
  <c r="E190" i="42"/>
  <c r="M190" i="42" s="1"/>
  <c r="H190" i="42"/>
  <c r="I190" i="42"/>
  <c r="S190" i="42"/>
  <c r="E191" i="42"/>
  <c r="H191" i="42"/>
  <c r="I191" i="42"/>
  <c r="J191" i="42"/>
  <c r="L191" i="42"/>
  <c r="N191" i="42"/>
  <c r="O191" i="42"/>
  <c r="P191" i="42"/>
  <c r="Q191" i="42"/>
  <c r="R191" i="42"/>
  <c r="T191" i="42"/>
  <c r="V191" i="42"/>
  <c r="W191" i="42"/>
  <c r="E192" i="42"/>
  <c r="H192" i="42"/>
  <c r="I192" i="42"/>
  <c r="E193" i="42"/>
  <c r="N193" i="42" s="1"/>
  <c r="H193" i="42"/>
  <c r="I193" i="42"/>
  <c r="L193" i="42"/>
  <c r="O193" i="42"/>
  <c r="Q193" i="42"/>
  <c r="V193" i="42"/>
  <c r="E194" i="42"/>
  <c r="U194" i="42" s="1"/>
  <c r="H194" i="42"/>
  <c r="I194" i="42"/>
  <c r="M194" i="42"/>
  <c r="Q194" i="42"/>
  <c r="E195" i="42"/>
  <c r="K195" i="42" s="1"/>
  <c r="H195" i="42"/>
  <c r="I195" i="42"/>
  <c r="N195" i="42"/>
  <c r="P195" i="42"/>
  <c r="R195" i="42"/>
  <c r="T195" i="42"/>
  <c r="W195" i="42"/>
  <c r="E196" i="42"/>
  <c r="H196" i="42"/>
  <c r="I196" i="42"/>
  <c r="K196" i="42"/>
  <c r="Q196" i="42"/>
  <c r="E197" i="42"/>
  <c r="P197" i="42" s="1"/>
  <c r="H197" i="42"/>
  <c r="I197" i="42"/>
  <c r="E198" i="42"/>
  <c r="K198" i="42" s="1"/>
  <c r="H198" i="42"/>
  <c r="I198" i="42"/>
  <c r="E199" i="42"/>
  <c r="W199" i="42" s="1"/>
  <c r="H199" i="42"/>
  <c r="I199" i="42"/>
  <c r="U199" i="42"/>
  <c r="E200" i="42"/>
  <c r="H200" i="42"/>
  <c r="I200" i="42"/>
  <c r="E201" i="42"/>
  <c r="H201" i="42"/>
  <c r="I201" i="42"/>
  <c r="E202" i="42"/>
  <c r="K202" i="42" s="1"/>
  <c r="H202" i="42"/>
  <c r="I202" i="42"/>
  <c r="U202" i="42"/>
  <c r="E203" i="42"/>
  <c r="H203" i="42"/>
  <c r="I203" i="42"/>
  <c r="J203" i="42"/>
  <c r="N203" i="42"/>
  <c r="U203" i="42"/>
  <c r="V203" i="42"/>
  <c r="E204" i="42"/>
  <c r="Q204" i="42" s="1"/>
  <c r="H204" i="42"/>
  <c r="I204" i="42"/>
  <c r="O204" i="42"/>
  <c r="E205" i="42"/>
  <c r="O205" i="42" s="1"/>
  <c r="Q205" i="42"/>
  <c r="E206" i="42"/>
  <c r="U206" i="42" s="1"/>
  <c r="M206" i="42"/>
  <c r="O206" i="42"/>
  <c r="Q206" i="42"/>
  <c r="E207" i="42"/>
  <c r="U207" i="42" s="1"/>
  <c r="E208" i="42"/>
  <c r="E209" i="42"/>
  <c r="P209" i="42" s="1"/>
  <c r="L209" i="42"/>
  <c r="M209" i="42"/>
  <c r="S209" i="42"/>
  <c r="V209" i="42"/>
  <c r="W209" i="42"/>
  <c r="E210" i="42"/>
  <c r="O210" i="42" s="1"/>
  <c r="E211" i="42"/>
  <c r="E212" i="42"/>
  <c r="E213" i="42"/>
  <c r="U213" i="42" s="1"/>
  <c r="E214" i="42"/>
  <c r="E215" i="42"/>
  <c r="V215" i="42" s="1"/>
  <c r="P215" i="42"/>
  <c r="E216" i="42"/>
  <c r="K216" i="42" s="1"/>
  <c r="M216" i="42"/>
  <c r="Q216" i="42"/>
  <c r="E217" i="42"/>
  <c r="W217" i="42" s="1"/>
  <c r="E218" i="42"/>
  <c r="M218" i="42"/>
  <c r="S218" i="42"/>
  <c r="W218" i="42"/>
  <c r="E219" i="42"/>
  <c r="J219" i="42" s="1"/>
  <c r="E220" i="42"/>
  <c r="O220" i="42" s="1"/>
  <c r="E221" i="42"/>
  <c r="S221" i="42" s="1"/>
  <c r="J221" i="42"/>
  <c r="K221" i="42"/>
  <c r="M221" i="42"/>
  <c r="O221" i="42"/>
  <c r="Q221" i="42"/>
  <c r="R221" i="42"/>
  <c r="T221" i="42"/>
  <c r="V221" i="42"/>
  <c r="E222" i="42"/>
  <c r="Q222" i="42" s="1"/>
  <c r="K222" i="42"/>
  <c r="M222" i="42"/>
  <c r="O222" i="42"/>
  <c r="U222" i="42"/>
  <c r="E223" i="42"/>
  <c r="S223" i="42" s="1"/>
  <c r="K223" i="42"/>
  <c r="L223" i="42"/>
  <c r="M223" i="42"/>
  <c r="O223" i="42"/>
  <c r="Q223" i="42"/>
  <c r="R223" i="42"/>
  <c r="U223" i="42"/>
  <c r="E224" i="42"/>
  <c r="S224" i="42"/>
  <c r="E225" i="42"/>
  <c r="V225" i="42" s="1"/>
  <c r="M225" i="42"/>
  <c r="Q225" i="42"/>
  <c r="E226" i="42"/>
  <c r="Q226" i="42" s="1"/>
  <c r="K226" i="42"/>
  <c r="O226" i="42"/>
  <c r="S226" i="42"/>
  <c r="W226" i="42"/>
  <c r="E227" i="42"/>
  <c r="L227" i="42" s="1"/>
  <c r="N227" i="42"/>
  <c r="R227" i="42"/>
  <c r="V227" i="42"/>
  <c r="E228" i="42"/>
  <c r="S228" i="42" s="1"/>
  <c r="U228" i="42"/>
  <c r="E229" i="42"/>
  <c r="R229" i="42"/>
  <c r="E230" i="42"/>
  <c r="O230" i="42" s="1"/>
  <c r="E231" i="42"/>
  <c r="L231" i="42" s="1"/>
  <c r="J231" i="42"/>
  <c r="K231" i="42"/>
  <c r="N231" i="42"/>
  <c r="O231" i="42"/>
  <c r="Q231" i="42"/>
  <c r="R231" i="42"/>
  <c r="S231" i="42"/>
  <c r="T231" i="42"/>
  <c r="V231" i="42"/>
  <c r="W231" i="42"/>
  <c r="E232" i="42"/>
  <c r="O232" i="42"/>
  <c r="Q232" i="42"/>
  <c r="E233" i="42"/>
  <c r="L233" i="42" s="1"/>
  <c r="E234" i="42"/>
  <c r="M234" i="42" s="1"/>
  <c r="K234" i="42"/>
  <c r="O234" i="42"/>
  <c r="Q234" i="42"/>
  <c r="W234" i="42"/>
  <c r="E235" i="42"/>
  <c r="U235" i="42" s="1"/>
  <c r="E236" i="42"/>
  <c r="K236" i="42" s="1"/>
  <c r="O236" i="42"/>
  <c r="W236" i="42"/>
  <c r="E237" i="42"/>
  <c r="P237" i="42" s="1"/>
  <c r="J237" i="42"/>
  <c r="L237" i="42"/>
  <c r="E238" i="42"/>
  <c r="U238" i="42" s="1"/>
  <c r="K238" i="42"/>
  <c r="S238" i="42"/>
  <c r="E239" i="42"/>
  <c r="K239" i="42" s="1"/>
  <c r="P239" i="42"/>
  <c r="E240" i="42"/>
  <c r="E241" i="42"/>
  <c r="R241" i="42"/>
  <c r="E242" i="42"/>
  <c r="K242" i="42" s="1"/>
  <c r="M242" i="42"/>
  <c r="S242" i="42"/>
  <c r="E243" i="42"/>
  <c r="Q243" i="42" s="1"/>
  <c r="J243" i="42"/>
  <c r="K243" i="42"/>
  <c r="M243" i="42"/>
  <c r="N243" i="42"/>
  <c r="P243" i="42"/>
  <c r="S243" i="42"/>
  <c r="U243" i="42"/>
  <c r="V243" i="42"/>
  <c r="E244" i="42"/>
  <c r="S244" i="42" s="1"/>
  <c r="M244" i="42"/>
  <c r="O244" i="42"/>
  <c r="E245" i="42"/>
  <c r="N245" i="42" s="1"/>
  <c r="K245" i="42"/>
  <c r="L245" i="42"/>
  <c r="O245" i="42"/>
  <c r="Q245" i="42"/>
  <c r="S245" i="42"/>
  <c r="V245" i="42"/>
  <c r="W245" i="42"/>
  <c r="E246" i="42"/>
  <c r="E247" i="42"/>
  <c r="J247" i="42" s="1"/>
  <c r="K247" i="42"/>
  <c r="S247" i="42"/>
  <c r="U247" i="42"/>
  <c r="E248" i="42"/>
  <c r="Q248" i="42" s="1"/>
  <c r="E249" i="42"/>
  <c r="Q249" i="42" s="1"/>
  <c r="E250" i="42"/>
  <c r="U250" i="42" s="1"/>
  <c r="K250" i="42"/>
  <c r="E251" i="42"/>
  <c r="E252" i="42"/>
  <c r="J252" i="42" s="1"/>
  <c r="K252" i="42"/>
  <c r="O252" i="42"/>
  <c r="S252" i="42"/>
  <c r="E253" i="42"/>
  <c r="M253" i="42" s="1"/>
  <c r="Q253" i="42"/>
  <c r="T253" i="42"/>
  <c r="V253" i="42"/>
  <c r="E254" i="42"/>
  <c r="W254" i="42" s="1"/>
  <c r="E255" i="42"/>
  <c r="E256" i="42"/>
  <c r="K256" i="42"/>
  <c r="Q256" i="42"/>
  <c r="E257" i="42"/>
  <c r="T257" i="42" s="1"/>
  <c r="L257" i="42"/>
  <c r="E258" i="42"/>
  <c r="J258" i="42" s="1"/>
  <c r="Q258" i="42"/>
  <c r="E259" i="42"/>
  <c r="K259" i="42" s="1"/>
  <c r="M259" i="42"/>
  <c r="E260" i="42"/>
  <c r="J260" i="42" s="1"/>
  <c r="O260" i="42"/>
  <c r="E261" i="42"/>
  <c r="P261" i="42" s="1"/>
  <c r="K261" i="42"/>
  <c r="L261" i="42"/>
  <c r="Q261" i="42"/>
  <c r="T261" i="42"/>
  <c r="V261" i="42"/>
  <c r="W261" i="42"/>
  <c r="E262" i="42"/>
  <c r="E263" i="42"/>
  <c r="N263" i="42" s="1"/>
  <c r="J263" i="42"/>
  <c r="M263" i="42"/>
  <c r="P263" i="42"/>
  <c r="R263" i="42"/>
  <c r="S263" i="42"/>
  <c r="T263" i="42"/>
  <c r="E264" i="42"/>
  <c r="Q264" i="42"/>
  <c r="E265" i="42"/>
  <c r="V265" i="42" s="1"/>
  <c r="M265" i="42"/>
  <c r="N265" i="42"/>
  <c r="E266" i="42"/>
  <c r="E267" i="42"/>
  <c r="J267" i="42" s="1"/>
  <c r="E268" i="42"/>
  <c r="J268" i="42" s="1"/>
  <c r="E269" i="42"/>
  <c r="E270" i="42"/>
  <c r="W270" i="42"/>
  <c r="E271" i="42"/>
  <c r="E272" i="42"/>
  <c r="E273" i="42"/>
  <c r="E274" i="42"/>
  <c r="J274" i="42" s="1"/>
  <c r="M274" i="42"/>
  <c r="E275" i="42"/>
  <c r="O275" i="42" s="1"/>
  <c r="K275" i="42"/>
  <c r="N275" i="42"/>
  <c r="Q275" i="42"/>
  <c r="S275" i="42"/>
  <c r="U275" i="42"/>
  <c r="V275" i="42"/>
  <c r="E276" i="42"/>
  <c r="J276" i="42" s="1"/>
  <c r="M276" i="42"/>
  <c r="O276" i="42"/>
  <c r="U276" i="42"/>
  <c r="E277" i="42"/>
  <c r="P277" i="42" s="1"/>
  <c r="L277" i="42"/>
  <c r="E278" i="42"/>
  <c r="J278" i="42" s="1"/>
  <c r="M278" i="42"/>
  <c r="E279" i="42"/>
  <c r="J279" i="42"/>
  <c r="E280" i="42"/>
  <c r="E281" i="42"/>
  <c r="S281" i="42" s="1"/>
  <c r="M281" i="42"/>
  <c r="P281" i="42"/>
  <c r="E282" i="42"/>
  <c r="K282" i="42" s="1"/>
  <c r="E283" i="42"/>
  <c r="Q283" i="42" s="1"/>
  <c r="N283" i="42"/>
  <c r="O283" i="42"/>
  <c r="W283" i="42"/>
  <c r="E284" i="42"/>
  <c r="E285" i="42"/>
  <c r="S285" i="42" s="1"/>
  <c r="J285" i="42"/>
  <c r="K285" i="42"/>
  <c r="M285" i="42"/>
  <c r="N285" i="42"/>
  <c r="O285" i="42"/>
  <c r="P285" i="42"/>
  <c r="Q285" i="42"/>
  <c r="R285" i="42"/>
  <c r="U285" i="42"/>
  <c r="W285" i="42"/>
  <c r="E286" i="42"/>
  <c r="E287" i="42"/>
  <c r="V287" i="42" s="1"/>
  <c r="K287" i="42"/>
  <c r="T287" i="42"/>
  <c r="E288" i="42"/>
  <c r="O288" i="42" s="1"/>
  <c r="E289" i="42"/>
  <c r="J289" i="42" s="1"/>
  <c r="E290" i="42"/>
  <c r="J290" i="42" s="1"/>
  <c r="K290" i="42"/>
  <c r="M290" i="42"/>
  <c r="W290" i="42"/>
  <c r="E291" i="42"/>
  <c r="O291" i="42" s="1"/>
  <c r="S291" i="42"/>
  <c r="E292" i="42"/>
  <c r="O292" i="42" s="1"/>
  <c r="E293" i="42"/>
  <c r="O293" i="42" s="1"/>
  <c r="L293" i="42"/>
  <c r="N293" i="42"/>
  <c r="E294" i="42"/>
  <c r="K294" i="42" s="1"/>
  <c r="E295" i="42"/>
  <c r="N295" i="42" s="1"/>
  <c r="J295" i="42"/>
  <c r="M295" i="42"/>
  <c r="O295" i="42"/>
  <c r="S295" i="42"/>
  <c r="T295" i="42"/>
  <c r="E296" i="42"/>
  <c r="E297" i="42"/>
  <c r="S297" i="42" s="1"/>
  <c r="V297" i="42"/>
  <c r="E298" i="42"/>
  <c r="E299" i="42"/>
  <c r="E300" i="42"/>
  <c r="J300" i="42" s="1"/>
  <c r="O300" i="42"/>
  <c r="U300" i="42"/>
  <c r="F1" i="41"/>
  <c r="I1" i="41"/>
  <c r="Y1" i="41"/>
  <c r="E5" i="41"/>
  <c r="H5" i="41"/>
  <c r="I5" i="41"/>
  <c r="E6" i="41"/>
  <c r="H6" i="41"/>
  <c r="I6" i="41"/>
  <c r="E7" i="41"/>
  <c r="J7" i="41" s="1"/>
  <c r="H7" i="41"/>
  <c r="I7" i="41"/>
  <c r="U7" i="41"/>
  <c r="W7" i="41"/>
  <c r="E8" i="41"/>
  <c r="H8" i="41"/>
  <c r="I8" i="41"/>
  <c r="E9" i="41"/>
  <c r="H9" i="41"/>
  <c r="I9" i="41"/>
  <c r="W9" i="41"/>
  <c r="E10" i="41"/>
  <c r="P10" i="41" s="1"/>
  <c r="H10" i="41"/>
  <c r="I10" i="41"/>
  <c r="E11" i="41"/>
  <c r="H11" i="41"/>
  <c r="I11" i="41"/>
  <c r="E12" i="41"/>
  <c r="H12" i="41"/>
  <c r="I12" i="41"/>
  <c r="E13" i="41"/>
  <c r="K13" i="41" s="1"/>
  <c r="H13" i="41"/>
  <c r="I13" i="41"/>
  <c r="E14" i="41"/>
  <c r="H14" i="41"/>
  <c r="I14" i="41"/>
  <c r="E15" i="41"/>
  <c r="O15" i="41" s="1"/>
  <c r="H15" i="41"/>
  <c r="I15" i="41"/>
  <c r="E16" i="41"/>
  <c r="H16" i="41"/>
  <c r="I16" i="41"/>
  <c r="S16" i="41"/>
  <c r="V16" i="41"/>
  <c r="E17" i="41"/>
  <c r="H17" i="41"/>
  <c r="I17" i="41"/>
  <c r="E18" i="41"/>
  <c r="H18" i="41"/>
  <c r="I18" i="41"/>
  <c r="P18" i="41"/>
  <c r="E19" i="41"/>
  <c r="S19" i="41" s="1"/>
  <c r="H19" i="41"/>
  <c r="I19" i="41"/>
  <c r="E20" i="41"/>
  <c r="Q20" i="41" s="1"/>
  <c r="H20" i="41"/>
  <c r="I20" i="41"/>
  <c r="P20" i="41"/>
  <c r="E21" i="41"/>
  <c r="H21" i="41"/>
  <c r="I21" i="41"/>
  <c r="E22" i="41"/>
  <c r="U22" i="41" s="1"/>
  <c r="H22" i="41"/>
  <c r="I22" i="41"/>
  <c r="E23" i="41"/>
  <c r="H23" i="41"/>
  <c r="I23" i="41"/>
  <c r="E24" i="41"/>
  <c r="H24" i="41"/>
  <c r="I24" i="41"/>
  <c r="P24" i="41"/>
  <c r="U24" i="41"/>
  <c r="V24" i="41"/>
  <c r="E25" i="41"/>
  <c r="S25" i="41" s="1"/>
  <c r="H25" i="41"/>
  <c r="I25" i="41"/>
  <c r="K25" i="41"/>
  <c r="E26" i="41"/>
  <c r="H26" i="41"/>
  <c r="I26" i="41"/>
  <c r="E27" i="41"/>
  <c r="R27" i="41" s="1"/>
  <c r="H27" i="41"/>
  <c r="I27" i="41"/>
  <c r="J27" i="41"/>
  <c r="O27" i="41"/>
  <c r="P27" i="41"/>
  <c r="U27" i="41"/>
  <c r="V27" i="41"/>
  <c r="W27" i="41"/>
  <c r="E28" i="41"/>
  <c r="H28" i="41"/>
  <c r="I28" i="41"/>
  <c r="E29" i="41"/>
  <c r="R29" i="41" s="1"/>
  <c r="H29" i="41"/>
  <c r="I29" i="41"/>
  <c r="J29" i="41"/>
  <c r="E30" i="41"/>
  <c r="M30" i="41" s="1"/>
  <c r="H30" i="41"/>
  <c r="I30" i="41"/>
  <c r="K30" i="41"/>
  <c r="O30" i="41"/>
  <c r="E31" i="41"/>
  <c r="H31" i="41"/>
  <c r="I31" i="41"/>
  <c r="E32" i="41"/>
  <c r="S32" i="41" s="1"/>
  <c r="H32" i="41"/>
  <c r="I32" i="41"/>
  <c r="E33" i="41"/>
  <c r="N33" i="41" s="1"/>
  <c r="H33" i="41"/>
  <c r="I33" i="41"/>
  <c r="E34" i="41"/>
  <c r="O34" i="41" s="1"/>
  <c r="H34" i="41"/>
  <c r="I34" i="41"/>
  <c r="M34" i="41"/>
  <c r="U34" i="41"/>
  <c r="E35" i="41"/>
  <c r="H35" i="41"/>
  <c r="I35" i="41"/>
  <c r="E36" i="41"/>
  <c r="J36" i="41" s="1"/>
  <c r="H36" i="41"/>
  <c r="I36" i="41"/>
  <c r="Q36" i="41"/>
  <c r="W36" i="41"/>
  <c r="E37" i="41"/>
  <c r="H37" i="41"/>
  <c r="I37" i="41"/>
  <c r="E38" i="41"/>
  <c r="M38" i="41" s="1"/>
  <c r="H38" i="41"/>
  <c r="I38" i="41"/>
  <c r="W38" i="41"/>
  <c r="E39" i="41"/>
  <c r="J39" i="41" s="1"/>
  <c r="H39" i="41"/>
  <c r="I39" i="41"/>
  <c r="O39" i="41"/>
  <c r="V39" i="41"/>
  <c r="W39" i="41"/>
  <c r="E40" i="41"/>
  <c r="H40" i="41"/>
  <c r="I40" i="41"/>
  <c r="E41" i="41"/>
  <c r="Q41" i="41" s="1"/>
  <c r="H41" i="41"/>
  <c r="I41" i="41"/>
  <c r="J41" i="41"/>
  <c r="K41" i="41"/>
  <c r="N41" i="41"/>
  <c r="O41" i="41"/>
  <c r="P41" i="41"/>
  <c r="S41" i="41"/>
  <c r="U41" i="41"/>
  <c r="V41" i="41"/>
  <c r="E42" i="41"/>
  <c r="S42" i="41" s="1"/>
  <c r="H42" i="41"/>
  <c r="I42" i="41"/>
  <c r="E43" i="41"/>
  <c r="H43" i="41"/>
  <c r="I43" i="41"/>
  <c r="T43" i="41"/>
  <c r="E44" i="41"/>
  <c r="M44" i="41" s="1"/>
  <c r="H44" i="41"/>
  <c r="I44" i="41"/>
  <c r="K44" i="41"/>
  <c r="U44" i="41"/>
  <c r="E45" i="41"/>
  <c r="H45" i="41"/>
  <c r="I45" i="41"/>
  <c r="K45" i="41"/>
  <c r="P45" i="41"/>
  <c r="T45" i="41"/>
  <c r="U45" i="41"/>
  <c r="E46" i="41"/>
  <c r="H46" i="41"/>
  <c r="I46" i="41"/>
  <c r="E47" i="41"/>
  <c r="H47" i="41"/>
  <c r="I47" i="41"/>
  <c r="P47" i="41"/>
  <c r="E48" i="41"/>
  <c r="M48" i="41" s="1"/>
  <c r="H48" i="41"/>
  <c r="I48" i="41"/>
  <c r="E49" i="41"/>
  <c r="H49" i="41"/>
  <c r="I49" i="41"/>
  <c r="K49" i="41"/>
  <c r="E50" i="41"/>
  <c r="H50" i="41"/>
  <c r="I50" i="41"/>
  <c r="U50" i="41"/>
  <c r="E51" i="41"/>
  <c r="W51" i="41" s="1"/>
  <c r="H51" i="41"/>
  <c r="I51" i="41"/>
  <c r="K51" i="41"/>
  <c r="Q51" i="41"/>
  <c r="R51" i="41"/>
  <c r="S51" i="41"/>
  <c r="E52" i="41"/>
  <c r="S52" i="41" s="1"/>
  <c r="H52" i="41"/>
  <c r="I52" i="41"/>
  <c r="E53" i="41"/>
  <c r="H53" i="41"/>
  <c r="I53" i="41"/>
  <c r="U53" i="41"/>
  <c r="E54" i="41"/>
  <c r="M54" i="41" s="1"/>
  <c r="H54" i="41"/>
  <c r="I54" i="41"/>
  <c r="E55" i="41"/>
  <c r="H55" i="41"/>
  <c r="I55" i="41"/>
  <c r="E56" i="41"/>
  <c r="H56" i="41"/>
  <c r="I56" i="41"/>
  <c r="E57" i="41"/>
  <c r="M57" i="41" s="1"/>
  <c r="H57" i="41"/>
  <c r="I57" i="41"/>
  <c r="K57" i="41"/>
  <c r="Q57" i="41"/>
  <c r="S57" i="41"/>
  <c r="W57" i="41"/>
  <c r="E58" i="41"/>
  <c r="K58" i="41" s="1"/>
  <c r="H58" i="41"/>
  <c r="I58" i="41"/>
  <c r="O58" i="41"/>
  <c r="E59" i="41"/>
  <c r="O59" i="41" s="1"/>
  <c r="H59" i="41"/>
  <c r="I59" i="41"/>
  <c r="R59" i="41"/>
  <c r="E60" i="41"/>
  <c r="H60" i="41"/>
  <c r="I60" i="41"/>
  <c r="E61" i="41"/>
  <c r="Q61" i="41" s="1"/>
  <c r="H61" i="41"/>
  <c r="I61" i="41"/>
  <c r="K61" i="41"/>
  <c r="E62" i="41"/>
  <c r="H62" i="41"/>
  <c r="I62" i="41"/>
  <c r="E63" i="41"/>
  <c r="Q63" i="41" s="1"/>
  <c r="H63" i="41"/>
  <c r="I63" i="41"/>
  <c r="J63" i="41"/>
  <c r="M63" i="41"/>
  <c r="P63" i="41"/>
  <c r="R63" i="41"/>
  <c r="S63" i="41"/>
  <c r="U63" i="41"/>
  <c r="V63" i="41"/>
  <c r="E64" i="41"/>
  <c r="H64" i="41"/>
  <c r="I64" i="41"/>
  <c r="E65" i="41"/>
  <c r="H65" i="41"/>
  <c r="I65" i="41"/>
  <c r="M65" i="41"/>
  <c r="E66" i="41"/>
  <c r="H66" i="41"/>
  <c r="I66" i="41"/>
  <c r="M66" i="41"/>
  <c r="E67" i="41"/>
  <c r="H67" i="41"/>
  <c r="I67" i="41"/>
  <c r="J67" i="41"/>
  <c r="E68" i="41"/>
  <c r="U68" i="41" s="1"/>
  <c r="H68" i="41"/>
  <c r="I68" i="41"/>
  <c r="M68" i="41"/>
  <c r="E69" i="41"/>
  <c r="O69" i="41" s="1"/>
  <c r="H69" i="41"/>
  <c r="I69" i="41"/>
  <c r="T69" i="41"/>
  <c r="U69" i="41"/>
  <c r="W69" i="41"/>
  <c r="E70" i="41"/>
  <c r="H70" i="41"/>
  <c r="I70" i="41"/>
  <c r="U70" i="41"/>
  <c r="E71" i="41"/>
  <c r="T71" i="41" s="1"/>
  <c r="H71" i="41"/>
  <c r="I71" i="41"/>
  <c r="J71" i="41"/>
  <c r="L71" i="41"/>
  <c r="E72" i="41"/>
  <c r="M72" i="41" s="1"/>
  <c r="H72" i="41"/>
  <c r="I72" i="41"/>
  <c r="E73" i="41"/>
  <c r="N73" i="41" s="1"/>
  <c r="H73" i="41"/>
  <c r="I73" i="41"/>
  <c r="M73" i="41"/>
  <c r="U73" i="41"/>
  <c r="V73" i="41"/>
  <c r="E74" i="41"/>
  <c r="H74" i="41"/>
  <c r="I74" i="41"/>
  <c r="E75" i="41"/>
  <c r="J75" i="41" s="1"/>
  <c r="H75" i="41"/>
  <c r="I75" i="41"/>
  <c r="N75" i="41"/>
  <c r="E76" i="41"/>
  <c r="H76" i="41"/>
  <c r="I76" i="41"/>
  <c r="E77" i="41"/>
  <c r="H77" i="41"/>
  <c r="I77" i="41"/>
  <c r="K77" i="41"/>
  <c r="L77" i="41"/>
  <c r="O77" i="41"/>
  <c r="S77" i="41"/>
  <c r="T77" i="41"/>
  <c r="E78" i="41"/>
  <c r="H78" i="41"/>
  <c r="I78" i="41"/>
  <c r="Q78" i="41"/>
  <c r="U78" i="41"/>
  <c r="E79" i="41"/>
  <c r="R79" i="41" s="1"/>
  <c r="H79" i="41"/>
  <c r="I79" i="41"/>
  <c r="L79" i="41"/>
  <c r="M79" i="41"/>
  <c r="N79" i="41"/>
  <c r="O79" i="41"/>
  <c r="S79" i="41"/>
  <c r="U79" i="41"/>
  <c r="E80" i="41"/>
  <c r="H80" i="41"/>
  <c r="I80" i="41"/>
  <c r="E81" i="41"/>
  <c r="R81" i="41" s="1"/>
  <c r="H81" i="41"/>
  <c r="I81" i="41"/>
  <c r="E82" i="41"/>
  <c r="K82" i="41" s="1"/>
  <c r="H82" i="41"/>
  <c r="I82" i="41"/>
  <c r="U82" i="41"/>
  <c r="E83" i="41"/>
  <c r="H83" i="41"/>
  <c r="I83" i="41"/>
  <c r="P83" i="41"/>
  <c r="R83" i="41"/>
  <c r="V83" i="41"/>
  <c r="W83" i="41"/>
  <c r="E84" i="41"/>
  <c r="H84" i="41"/>
  <c r="I84" i="41"/>
  <c r="E85" i="41"/>
  <c r="H85" i="41"/>
  <c r="I85" i="41"/>
  <c r="E86" i="41"/>
  <c r="M86" i="41" s="1"/>
  <c r="H86" i="41"/>
  <c r="I86" i="41"/>
  <c r="E87" i="41"/>
  <c r="H87" i="41"/>
  <c r="I87" i="41"/>
  <c r="E88" i="41"/>
  <c r="H88" i="41"/>
  <c r="I88" i="41"/>
  <c r="E89" i="41"/>
  <c r="H89" i="41"/>
  <c r="I89" i="41"/>
  <c r="E90" i="41"/>
  <c r="M90" i="41" s="1"/>
  <c r="H90" i="41"/>
  <c r="I90" i="41"/>
  <c r="E91" i="41"/>
  <c r="U91" i="41" s="1"/>
  <c r="H91" i="41"/>
  <c r="I91" i="41"/>
  <c r="E92" i="41"/>
  <c r="S92" i="41" s="1"/>
  <c r="H92" i="41"/>
  <c r="I92" i="41"/>
  <c r="U92" i="41"/>
  <c r="E93" i="41"/>
  <c r="K93" i="41" s="1"/>
  <c r="H93" i="41"/>
  <c r="I93" i="41"/>
  <c r="U93" i="41"/>
  <c r="E94" i="41"/>
  <c r="N94" i="41" s="1"/>
  <c r="H94" i="41"/>
  <c r="I94" i="41"/>
  <c r="L94" i="41"/>
  <c r="T94" i="41"/>
  <c r="W94" i="41"/>
  <c r="E95" i="41"/>
  <c r="H95" i="41"/>
  <c r="I95" i="41"/>
  <c r="E96" i="41"/>
  <c r="N96" i="41" s="1"/>
  <c r="H96" i="41"/>
  <c r="I96" i="41"/>
  <c r="S96" i="41"/>
  <c r="T96" i="41"/>
  <c r="W96" i="41"/>
  <c r="E97" i="41"/>
  <c r="H97" i="41"/>
  <c r="I97" i="41"/>
  <c r="E98" i="41"/>
  <c r="J98" i="41" s="1"/>
  <c r="H98" i="41"/>
  <c r="I98" i="41"/>
  <c r="L98" i="41"/>
  <c r="O98" i="41"/>
  <c r="P98" i="41"/>
  <c r="Q98" i="41"/>
  <c r="R98" i="41"/>
  <c r="E99" i="41"/>
  <c r="H99" i="41"/>
  <c r="I99" i="41"/>
  <c r="E100" i="41"/>
  <c r="H100" i="41"/>
  <c r="I100" i="41"/>
  <c r="E101" i="41"/>
  <c r="K101" i="41" s="1"/>
  <c r="H101" i="41"/>
  <c r="I101" i="41"/>
  <c r="Q101" i="41"/>
  <c r="E102" i="41"/>
  <c r="H102" i="41"/>
  <c r="I102" i="41"/>
  <c r="P102" i="41"/>
  <c r="U102" i="41"/>
  <c r="E103" i="41"/>
  <c r="O103" i="41" s="1"/>
  <c r="H103" i="41"/>
  <c r="I103" i="41"/>
  <c r="E104" i="41"/>
  <c r="S104" i="41" s="1"/>
  <c r="H104" i="41"/>
  <c r="I104" i="41"/>
  <c r="Q104" i="41"/>
  <c r="E105" i="41"/>
  <c r="H105" i="41"/>
  <c r="I105" i="41"/>
  <c r="E106" i="41"/>
  <c r="U106" i="41" s="1"/>
  <c r="H106" i="41"/>
  <c r="I106" i="41"/>
  <c r="P106" i="41"/>
  <c r="W106" i="41"/>
  <c r="E107" i="41"/>
  <c r="H107" i="41"/>
  <c r="I107" i="41"/>
  <c r="E108" i="41"/>
  <c r="O108" i="41" s="1"/>
  <c r="H108" i="41"/>
  <c r="I108" i="41"/>
  <c r="R108" i="41"/>
  <c r="T108" i="41"/>
  <c r="W108" i="41"/>
  <c r="E109" i="41"/>
  <c r="M109" i="41" s="1"/>
  <c r="H109" i="41"/>
  <c r="I109" i="41"/>
  <c r="K109" i="41"/>
  <c r="O109" i="41"/>
  <c r="Q109" i="41"/>
  <c r="S109" i="41"/>
  <c r="E110" i="41"/>
  <c r="H110" i="41"/>
  <c r="I110" i="41"/>
  <c r="N110" i="41"/>
  <c r="P110" i="41"/>
  <c r="R110" i="41"/>
  <c r="T110" i="41"/>
  <c r="V110" i="41"/>
  <c r="E111" i="41"/>
  <c r="H111" i="41"/>
  <c r="I111" i="41"/>
  <c r="E112" i="41"/>
  <c r="H112" i="41"/>
  <c r="I112" i="41"/>
  <c r="E113" i="41"/>
  <c r="H113" i="41"/>
  <c r="I113" i="41"/>
  <c r="K113" i="41"/>
  <c r="O113" i="41"/>
  <c r="U113" i="41"/>
  <c r="E114" i="41"/>
  <c r="H114" i="41"/>
  <c r="I114" i="41"/>
  <c r="R114" i="41"/>
  <c r="E115" i="41"/>
  <c r="H115" i="41"/>
  <c r="I115" i="41"/>
  <c r="U115" i="41"/>
  <c r="W115" i="41"/>
  <c r="E116" i="41"/>
  <c r="H116" i="41"/>
  <c r="I116" i="41"/>
  <c r="P116" i="41"/>
  <c r="W116" i="41"/>
  <c r="E117" i="41"/>
  <c r="U117" i="41" s="1"/>
  <c r="H117" i="41"/>
  <c r="I117" i="41"/>
  <c r="W117" i="41"/>
  <c r="E118" i="41"/>
  <c r="H118" i="41"/>
  <c r="I118" i="41"/>
  <c r="L118" i="41"/>
  <c r="R118" i="41"/>
  <c r="E119" i="41"/>
  <c r="H119" i="41"/>
  <c r="I119" i="41"/>
  <c r="E120" i="41"/>
  <c r="H120" i="41"/>
  <c r="I120" i="41"/>
  <c r="M120" i="41"/>
  <c r="P120" i="41"/>
  <c r="E121" i="41"/>
  <c r="H121" i="41"/>
  <c r="I121" i="41"/>
  <c r="E122" i="41"/>
  <c r="H122" i="41"/>
  <c r="I122" i="41"/>
  <c r="E123" i="41"/>
  <c r="S123" i="41" s="1"/>
  <c r="H123" i="41"/>
  <c r="I123" i="41"/>
  <c r="M123" i="41"/>
  <c r="E124" i="41"/>
  <c r="H124" i="41"/>
  <c r="I124" i="41"/>
  <c r="E125" i="41"/>
  <c r="J125" i="41" s="1"/>
  <c r="H125" i="41"/>
  <c r="I125" i="41"/>
  <c r="K125" i="41"/>
  <c r="M125" i="41"/>
  <c r="O125" i="41"/>
  <c r="Q125" i="41"/>
  <c r="S125" i="41"/>
  <c r="U125" i="41"/>
  <c r="W125" i="41"/>
  <c r="E126" i="41"/>
  <c r="T126" i="41" s="1"/>
  <c r="H126" i="41"/>
  <c r="I126" i="41"/>
  <c r="Q126" i="41"/>
  <c r="E127" i="41"/>
  <c r="W127" i="41" s="1"/>
  <c r="H127" i="41"/>
  <c r="I127" i="41"/>
  <c r="M127" i="41"/>
  <c r="E128" i="41"/>
  <c r="O128" i="41" s="1"/>
  <c r="H128" i="41"/>
  <c r="I128" i="41"/>
  <c r="K128" i="41"/>
  <c r="U128" i="41"/>
  <c r="V128" i="41"/>
  <c r="E129" i="41"/>
  <c r="H129" i="41"/>
  <c r="I129" i="41"/>
  <c r="Q129" i="41"/>
  <c r="U129" i="41"/>
  <c r="W129" i="41"/>
  <c r="E130" i="41"/>
  <c r="Q130" i="41" s="1"/>
  <c r="H130" i="41"/>
  <c r="I130" i="41"/>
  <c r="K130" i="41"/>
  <c r="L130" i="41"/>
  <c r="M130" i="41"/>
  <c r="N130" i="41"/>
  <c r="O130" i="41"/>
  <c r="P130" i="41"/>
  <c r="S130" i="41"/>
  <c r="U130" i="41"/>
  <c r="V130" i="41"/>
  <c r="W130" i="41"/>
  <c r="E131" i="41"/>
  <c r="Q131" i="41" s="1"/>
  <c r="H131" i="41"/>
  <c r="I131" i="41"/>
  <c r="M131" i="41"/>
  <c r="E132" i="41"/>
  <c r="H132" i="41"/>
  <c r="I132" i="41"/>
  <c r="N132" i="41"/>
  <c r="E133" i="41"/>
  <c r="U133" i="41" s="1"/>
  <c r="H133" i="41"/>
  <c r="I133" i="41"/>
  <c r="E134" i="41"/>
  <c r="Q134" i="41" s="1"/>
  <c r="H134" i="41"/>
  <c r="I134" i="41"/>
  <c r="K134" i="41"/>
  <c r="P134" i="41"/>
  <c r="T134" i="41"/>
  <c r="E135" i="41"/>
  <c r="H135" i="41"/>
  <c r="I135" i="41"/>
  <c r="E136" i="41"/>
  <c r="H136" i="41"/>
  <c r="I136" i="41"/>
  <c r="E137" i="41"/>
  <c r="W137" i="41" s="1"/>
  <c r="H137" i="41"/>
  <c r="I137" i="41"/>
  <c r="M137" i="41"/>
  <c r="U137" i="41"/>
  <c r="E138" i="41"/>
  <c r="H138" i="41"/>
  <c r="I138" i="41"/>
  <c r="N138" i="41"/>
  <c r="T138" i="41"/>
  <c r="U138" i="41"/>
  <c r="E139" i="41"/>
  <c r="H139" i="41"/>
  <c r="I139" i="41"/>
  <c r="E140" i="41"/>
  <c r="O140" i="41" s="1"/>
  <c r="H140" i="41"/>
  <c r="I140" i="41"/>
  <c r="E141" i="41"/>
  <c r="U141" i="41" s="1"/>
  <c r="H141" i="41"/>
  <c r="I141" i="41"/>
  <c r="Q141" i="41"/>
  <c r="W141" i="41"/>
  <c r="E142" i="41"/>
  <c r="R142" i="41" s="1"/>
  <c r="H142" i="41"/>
  <c r="I142" i="41"/>
  <c r="K142" i="41"/>
  <c r="L142" i="41"/>
  <c r="N142" i="41"/>
  <c r="O142" i="41"/>
  <c r="P142" i="41"/>
  <c r="Q142" i="41"/>
  <c r="T142" i="41"/>
  <c r="W142" i="41"/>
  <c r="E143" i="41"/>
  <c r="H143" i="41"/>
  <c r="I143" i="41"/>
  <c r="E144" i="41"/>
  <c r="K144" i="41" s="1"/>
  <c r="H144" i="41"/>
  <c r="I144" i="41"/>
  <c r="L144" i="41"/>
  <c r="M144" i="41"/>
  <c r="N144" i="41"/>
  <c r="O144" i="41"/>
  <c r="V144" i="41"/>
  <c r="E145" i="41"/>
  <c r="U145" i="41" s="1"/>
  <c r="H145" i="41"/>
  <c r="I145" i="41"/>
  <c r="E146" i="41"/>
  <c r="N146" i="41" s="1"/>
  <c r="H146" i="41"/>
  <c r="I146" i="41"/>
  <c r="J146" i="41"/>
  <c r="M146" i="41"/>
  <c r="O146" i="41"/>
  <c r="Q146" i="41"/>
  <c r="E147" i="41"/>
  <c r="K147" i="41" s="1"/>
  <c r="H147" i="41"/>
  <c r="I147" i="41"/>
  <c r="W147" i="41"/>
  <c r="E148" i="41"/>
  <c r="N148" i="41" s="1"/>
  <c r="H148" i="41"/>
  <c r="I148" i="41"/>
  <c r="W148" i="41"/>
  <c r="E149" i="41"/>
  <c r="H149" i="41"/>
  <c r="I149" i="41"/>
  <c r="U149" i="41"/>
  <c r="E150" i="41"/>
  <c r="M150" i="41" s="1"/>
  <c r="H150" i="41"/>
  <c r="I150" i="41"/>
  <c r="E151" i="41"/>
  <c r="H151" i="41"/>
  <c r="I151" i="41"/>
  <c r="Q151" i="41"/>
  <c r="E152" i="41"/>
  <c r="J152" i="41" s="1"/>
  <c r="H152" i="41"/>
  <c r="I152" i="41"/>
  <c r="L152" i="41"/>
  <c r="O152" i="41"/>
  <c r="P152" i="41"/>
  <c r="U152" i="41"/>
  <c r="E153" i="41"/>
  <c r="Q153" i="41" s="1"/>
  <c r="H153" i="41"/>
  <c r="I153" i="41"/>
  <c r="E154" i="41"/>
  <c r="H154" i="41"/>
  <c r="I154" i="41"/>
  <c r="M154" i="41"/>
  <c r="W154" i="41"/>
  <c r="E155" i="41"/>
  <c r="Q155" i="41" s="1"/>
  <c r="H155" i="41"/>
  <c r="I155" i="41"/>
  <c r="U155" i="41"/>
  <c r="E156" i="41"/>
  <c r="H156" i="41"/>
  <c r="I156" i="41"/>
  <c r="E157" i="41"/>
  <c r="K157" i="41" s="1"/>
  <c r="H157" i="41"/>
  <c r="I157" i="41"/>
  <c r="Q157" i="41"/>
  <c r="U157" i="41"/>
  <c r="E158" i="41"/>
  <c r="U158" i="41" s="1"/>
  <c r="H158" i="41"/>
  <c r="I158" i="41"/>
  <c r="E159" i="41"/>
  <c r="O159" i="41" s="1"/>
  <c r="H159" i="41"/>
  <c r="I159" i="41"/>
  <c r="K159" i="41"/>
  <c r="U159" i="41"/>
  <c r="E160" i="41"/>
  <c r="H160" i="41"/>
  <c r="I160" i="41"/>
  <c r="K160" i="41"/>
  <c r="M160" i="41"/>
  <c r="N160" i="41"/>
  <c r="P160" i="41"/>
  <c r="R160" i="41"/>
  <c r="T160" i="41"/>
  <c r="U160" i="41"/>
  <c r="V160" i="41"/>
  <c r="W160" i="41"/>
  <c r="E161" i="41"/>
  <c r="H161" i="41"/>
  <c r="I161" i="41"/>
  <c r="E162" i="41"/>
  <c r="J162" i="41" s="1"/>
  <c r="H162" i="41"/>
  <c r="I162" i="41"/>
  <c r="M162" i="41"/>
  <c r="N162" i="41"/>
  <c r="O162" i="41"/>
  <c r="Q162" i="41"/>
  <c r="S162" i="41"/>
  <c r="U162" i="41"/>
  <c r="W162" i="41"/>
  <c r="E163" i="41"/>
  <c r="H163" i="41"/>
  <c r="I163" i="41"/>
  <c r="U163" i="41"/>
  <c r="E164" i="41"/>
  <c r="O164" i="41" s="1"/>
  <c r="H164" i="41"/>
  <c r="I164" i="41"/>
  <c r="E165" i="41"/>
  <c r="H165" i="41"/>
  <c r="I165" i="41"/>
  <c r="E166" i="41"/>
  <c r="H166" i="41"/>
  <c r="I166" i="41"/>
  <c r="K166" i="41"/>
  <c r="L166" i="41"/>
  <c r="O166" i="41"/>
  <c r="Q166" i="41"/>
  <c r="T166" i="41"/>
  <c r="W166" i="41"/>
  <c r="E167" i="41"/>
  <c r="H167" i="41"/>
  <c r="I167" i="41"/>
  <c r="E168" i="41"/>
  <c r="H168" i="41"/>
  <c r="I168" i="41"/>
  <c r="E169" i="41"/>
  <c r="Q169" i="41" s="1"/>
  <c r="H169" i="41"/>
  <c r="I169" i="41"/>
  <c r="E170" i="41"/>
  <c r="U170" i="41" s="1"/>
  <c r="H170" i="41"/>
  <c r="I170" i="41"/>
  <c r="W170" i="41"/>
  <c r="E171" i="41"/>
  <c r="H171" i="41"/>
  <c r="I171" i="41"/>
  <c r="S171" i="41"/>
  <c r="E172" i="41"/>
  <c r="T172" i="41" s="1"/>
  <c r="H172" i="41"/>
  <c r="I172" i="41"/>
  <c r="E173" i="41"/>
  <c r="H173" i="41"/>
  <c r="I173" i="41"/>
  <c r="Q173" i="41"/>
  <c r="E174" i="41"/>
  <c r="H174" i="41"/>
  <c r="I174" i="41"/>
  <c r="O174" i="41"/>
  <c r="E175" i="41"/>
  <c r="H175" i="41"/>
  <c r="I175" i="41"/>
  <c r="E176" i="41"/>
  <c r="J176" i="41" s="1"/>
  <c r="H176" i="41"/>
  <c r="I176" i="41"/>
  <c r="V176" i="41"/>
  <c r="E177" i="41"/>
  <c r="U177" i="41" s="1"/>
  <c r="H177" i="41"/>
  <c r="I177" i="41"/>
  <c r="E178" i="41"/>
  <c r="H178" i="41"/>
  <c r="I178" i="41"/>
  <c r="K178" i="41"/>
  <c r="M178" i="41"/>
  <c r="N178" i="41"/>
  <c r="E179" i="41"/>
  <c r="O179" i="41" s="1"/>
  <c r="H179" i="41"/>
  <c r="I179" i="41"/>
  <c r="U179" i="41"/>
  <c r="W179" i="41"/>
  <c r="E180" i="41"/>
  <c r="V180" i="41" s="1"/>
  <c r="H180" i="41"/>
  <c r="I180" i="41"/>
  <c r="J180" i="41"/>
  <c r="L180" i="41"/>
  <c r="O180" i="41"/>
  <c r="T180" i="41"/>
  <c r="E181" i="41"/>
  <c r="H181" i="41"/>
  <c r="I181" i="41"/>
  <c r="E182" i="41"/>
  <c r="Q182" i="41" s="1"/>
  <c r="H182" i="41"/>
  <c r="I182" i="41"/>
  <c r="U182" i="41"/>
  <c r="E183" i="41"/>
  <c r="H183" i="41"/>
  <c r="I183" i="41"/>
  <c r="O183" i="41"/>
  <c r="E184" i="41"/>
  <c r="O184" i="41" s="1"/>
  <c r="H184" i="41"/>
  <c r="I184" i="41"/>
  <c r="E185" i="41"/>
  <c r="W185" i="41" s="1"/>
  <c r="H185" i="41"/>
  <c r="I185" i="41"/>
  <c r="L185" i="41"/>
  <c r="N185" i="41"/>
  <c r="P185" i="41"/>
  <c r="U185" i="41"/>
  <c r="E186" i="41"/>
  <c r="U186" i="41" s="1"/>
  <c r="H186" i="41"/>
  <c r="I186" i="41"/>
  <c r="E187" i="41"/>
  <c r="H187" i="41"/>
  <c r="I187" i="41"/>
  <c r="Q187" i="41"/>
  <c r="U187" i="41"/>
  <c r="W187" i="41"/>
  <c r="E188" i="41"/>
  <c r="K188" i="41" s="1"/>
  <c r="H188" i="41"/>
  <c r="I188" i="41"/>
  <c r="U188" i="41"/>
  <c r="E189" i="41"/>
  <c r="W189" i="41" s="1"/>
  <c r="H189" i="41"/>
  <c r="I189" i="41"/>
  <c r="E190" i="41"/>
  <c r="H190" i="41"/>
  <c r="I190" i="41"/>
  <c r="E191" i="41"/>
  <c r="O191" i="41" s="1"/>
  <c r="H191" i="41"/>
  <c r="I191" i="41"/>
  <c r="E192" i="41"/>
  <c r="O192" i="41" s="1"/>
  <c r="H192" i="41"/>
  <c r="I192" i="41"/>
  <c r="S192" i="41"/>
  <c r="U192" i="41"/>
  <c r="W192" i="41"/>
  <c r="E193" i="41"/>
  <c r="H193" i="41"/>
  <c r="I193" i="41"/>
  <c r="V193" i="41"/>
  <c r="E194" i="41"/>
  <c r="H194" i="41"/>
  <c r="I194" i="41"/>
  <c r="Q194" i="41"/>
  <c r="E195" i="41"/>
  <c r="J195" i="41" s="1"/>
  <c r="H195" i="41"/>
  <c r="I195" i="41"/>
  <c r="M195" i="41"/>
  <c r="N195" i="41"/>
  <c r="E196" i="41"/>
  <c r="H196" i="41"/>
  <c r="I196" i="41"/>
  <c r="E197" i="41"/>
  <c r="U197" i="41" s="1"/>
  <c r="H197" i="41"/>
  <c r="I197" i="41"/>
  <c r="S197" i="41"/>
  <c r="E198" i="41"/>
  <c r="Q198" i="41" s="1"/>
  <c r="H198" i="41"/>
  <c r="I198" i="41"/>
  <c r="K198" i="41"/>
  <c r="U198" i="41"/>
  <c r="E199" i="41"/>
  <c r="H199" i="41"/>
  <c r="I199" i="41"/>
  <c r="E200" i="41"/>
  <c r="H200" i="41"/>
  <c r="I200" i="41"/>
  <c r="O200" i="41"/>
  <c r="U200" i="41"/>
  <c r="E201" i="41"/>
  <c r="M201" i="41" s="1"/>
  <c r="H201" i="41"/>
  <c r="I201" i="41"/>
  <c r="J201" i="41"/>
  <c r="N201" i="41"/>
  <c r="O201" i="41"/>
  <c r="S201" i="41"/>
  <c r="U201" i="41"/>
  <c r="E202" i="41"/>
  <c r="H202" i="41"/>
  <c r="I202" i="41"/>
  <c r="M202" i="41"/>
  <c r="E203" i="41"/>
  <c r="H203" i="41"/>
  <c r="I203" i="41"/>
  <c r="U203" i="41"/>
  <c r="E204" i="41"/>
  <c r="H204" i="41"/>
  <c r="I204" i="41"/>
  <c r="E205" i="41"/>
  <c r="R205" i="41" s="1"/>
  <c r="J205" i="41"/>
  <c r="P205" i="41"/>
  <c r="V205" i="41"/>
  <c r="E206" i="41"/>
  <c r="K206" i="41" s="1"/>
  <c r="E207" i="41"/>
  <c r="O207" i="41" s="1"/>
  <c r="E208" i="41"/>
  <c r="M208" i="41" s="1"/>
  <c r="E209" i="41"/>
  <c r="N209" i="41" s="1"/>
  <c r="K209" i="41"/>
  <c r="L209" i="41"/>
  <c r="P209" i="41"/>
  <c r="Q209" i="41"/>
  <c r="S209" i="41"/>
  <c r="V209" i="41"/>
  <c r="E210" i="41"/>
  <c r="M210" i="41"/>
  <c r="E211" i="41"/>
  <c r="E212" i="41"/>
  <c r="K212" i="41" s="1"/>
  <c r="E213" i="41"/>
  <c r="J213" i="41" s="1"/>
  <c r="S213" i="41"/>
  <c r="E214" i="41"/>
  <c r="S214" i="41" s="1"/>
  <c r="Q214" i="41"/>
  <c r="U214" i="41"/>
  <c r="E215" i="41"/>
  <c r="L215" i="41" s="1"/>
  <c r="E216" i="41"/>
  <c r="K216" i="41" s="1"/>
  <c r="E217" i="41"/>
  <c r="L217" i="41" s="1"/>
  <c r="E218" i="41"/>
  <c r="W218" i="41"/>
  <c r="E219" i="41"/>
  <c r="O219" i="41" s="1"/>
  <c r="K219" i="41"/>
  <c r="E220" i="41"/>
  <c r="K220" i="41"/>
  <c r="O220" i="41"/>
  <c r="U220" i="41"/>
  <c r="E221" i="41"/>
  <c r="P221" i="41"/>
  <c r="E222" i="41"/>
  <c r="K222" i="41" s="1"/>
  <c r="E223" i="41"/>
  <c r="M223" i="41" s="1"/>
  <c r="Q223" i="41"/>
  <c r="R223" i="41"/>
  <c r="S223" i="41"/>
  <c r="E224" i="41"/>
  <c r="S224" i="41" s="1"/>
  <c r="E225" i="41"/>
  <c r="E226" i="41"/>
  <c r="K226" i="41" s="1"/>
  <c r="E227" i="41"/>
  <c r="J227" i="41" s="1"/>
  <c r="L227" i="41"/>
  <c r="S227" i="41"/>
  <c r="U227" i="41"/>
  <c r="E228" i="41"/>
  <c r="U228" i="41" s="1"/>
  <c r="E229" i="41"/>
  <c r="P229" i="41" s="1"/>
  <c r="Q229" i="41"/>
  <c r="S229" i="41"/>
  <c r="E230" i="41"/>
  <c r="E231" i="41"/>
  <c r="L231" i="41"/>
  <c r="V231" i="41"/>
  <c r="E232" i="41"/>
  <c r="J232" i="41" s="1"/>
  <c r="K232" i="41"/>
  <c r="Q232" i="41"/>
  <c r="S232" i="41"/>
  <c r="U232" i="41"/>
  <c r="W232" i="41"/>
  <c r="E233" i="41"/>
  <c r="N233" i="41" s="1"/>
  <c r="L233" i="41"/>
  <c r="W233" i="41"/>
  <c r="E234" i="41"/>
  <c r="M234" i="41" s="1"/>
  <c r="E235" i="41"/>
  <c r="V235" i="41" s="1"/>
  <c r="U235" i="41"/>
  <c r="E236" i="41"/>
  <c r="K236" i="41"/>
  <c r="E237" i="41"/>
  <c r="L237" i="41" s="1"/>
  <c r="T237" i="41"/>
  <c r="V237" i="41"/>
  <c r="E238" i="41"/>
  <c r="M238" i="41"/>
  <c r="E239" i="41"/>
  <c r="S239" i="41" s="1"/>
  <c r="J239" i="41"/>
  <c r="E240" i="41"/>
  <c r="S240" i="41" s="1"/>
  <c r="E241" i="41"/>
  <c r="J241" i="41"/>
  <c r="T241" i="41"/>
  <c r="E242" i="41"/>
  <c r="Q242" i="41" s="1"/>
  <c r="E243" i="41"/>
  <c r="S243" i="41" s="1"/>
  <c r="E244" i="41"/>
  <c r="M244" i="41"/>
  <c r="O244" i="41"/>
  <c r="Q244" i="41"/>
  <c r="E245" i="41"/>
  <c r="P245" i="41" s="1"/>
  <c r="K245" i="41"/>
  <c r="L245" i="41"/>
  <c r="M245" i="41"/>
  <c r="N245" i="41"/>
  <c r="Q245" i="41"/>
  <c r="R245" i="41"/>
  <c r="S245" i="41"/>
  <c r="E246" i="41"/>
  <c r="Q246" i="41" s="1"/>
  <c r="E247" i="41"/>
  <c r="O247" i="41" s="1"/>
  <c r="S247" i="41"/>
  <c r="E248" i="41"/>
  <c r="O248" i="41" s="1"/>
  <c r="Q248" i="41"/>
  <c r="S248" i="41"/>
  <c r="E249" i="41"/>
  <c r="P249" i="41" s="1"/>
  <c r="M249" i="41"/>
  <c r="N249" i="41"/>
  <c r="O249" i="41"/>
  <c r="E250" i="41"/>
  <c r="W250" i="41" s="1"/>
  <c r="E251" i="41"/>
  <c r="K251" i="41" s="1"/>
  <c r="V251" i="41"/>
  <c r="E252" i="41"/>
  <c r="U252" i="41" s="1"/>
  <c r="E253" i="41"/>
  <c r="P253" i="41" s="1"/>
  <c r="W253" i="41"/>
  <c r="E254" i="41"/>
  <c r="E255" i="41"/>
  <c r="S255" i="41" s="1"/>
  <c r="E256" i="41"/>
  <c r="M256" i="41" s="1"/>
  <c r="K256" i="41"/>
  <c r="O256" i="41"/>
  <c r="S256" i="41"/>
  <c r="W256" i="41"/>
  <c r="E257" i="41"/>
  <c r="L257" i="41" s="1"/>
  <c r="P257" i="41"/>
  <c r="S257" i="41"/>
  <c r="E258" i="41"/>
  <c r="K258" i="41" s="1"/>
  <c r="E259" i="41"/>
  <c r="O259" i="41" s="1"/>
  <c r="L259" i="41"/>
  <c r="Q259" i="41"/>
  <c r="S259" i="41"/>
  <c r="T259" i="41"/>
  <c r="W259" i="41"/>
  <c r="E260" i="41"/>
  <c r="M260" i="41" s="1"/>
  <c r="K260" i="41"/>
  <c r="E261" i="41"/>
  <c r="L261" i="41" s="1"/>
  <c r="J261" i="41"/>
  <c r="M261" i="41"/>
  <c r="R261" i="41"/>
  <c r="S261" i="41"/>
  <c r="E262" i="41"/>
  <c r="M262" i="41" s="1"/>
  <c r="E263" i="41"/>
  <c r="S263" i="41" s="1"/>
  <c r="L263" i="41"/>
  <c r="M263" i="41"/>
  <c r="T263" i="41"/>
  <c r="E264" i="41"/>
  <c r="Q264" i="41" s="1"/>
  <c r="S264" i="41"/>
  <c r="E265" i="41"/>
  <c r="N265" i="41" s="1"/>
  <c r="E266" i="41"/>
  <c r="K266" i="41" s="1"/>
  <c r="M266" i="41"/>
  <c r="E267" i="41"/>
  <c r="K267" i="41" s="1"/>
  <c r="E268" i="41"/>
  <c r="O268" i="41" s="1"/>
  <c r="E269" i="41"/>
  <c r="J269" i="41" s="1"/>
  <c r="P269" i="41"/>
  <c r="Q269" i="41"/>
  <c r="S269" i="41"/>
  <c r="W269" i="41"/>
  <c r="E270" i="41"/>
  <c r="K270" i="41" s="1"/>
  <c r="E271" i="41"/>
  <c r="U271" i="41"/>
  <c r="E272" i="41"/>
  <c r="S272" i="41" s="1"/>
  <c r="E273" i="41"/>
  <c r="J273" i="41" s="1"/>
  <c r="E274" i="41"/>
  <c r="E275" i="41"/>
  <c r="N275" i="41" s="1"/>
  <c r="E276" i="41"/>
  <c r="K276" i="41" s="1"/>
  <c r="E277" i="41"/>
  <c r="K277" i="41" s="1"/>
  <c r="J277" i="41"/>
  <c r="R277" i="41"/>
  <c r="E278" i="41"/>
  <c r="Q278" i="41" s="1"/>
  <c r="U278" i="41"/>
  <c r="E279" i="41"/>
  <c r="O279" i="41" s="1"/>
  <c r="E280" i="41"/>
  <c r="O280" i="41" s="1"/>
  <c r="K280" i="41"/>
  <c r="E281" i="41"/>
  <c r="J281" i="41" s="1"/>
  <c r="U281" i="41"/>
  <c r="V281" i="41"/>
  <c r="E282" i="41"/>
  <c r="E283" i="41"/>
  <c r="S283" i="41" s="1"/>
  <c r="O283" i="41"/>
  <c r="P283" i="41"/>
  <c r="Q283" i="41"/>
  <c r="W283" i="41"/>
  <c r="E284" i="41"/>
  <c r="E285" i="41"/>
  <c r="R285" i="41" s="1"/>
  <c r="E286" i="41"/>
  <c r="W286" i="41" s="1"/>
  <c r="E287" i="41"/>
  <c r="S287" i="41" s="1"/>
  <c r="M287" i="41"/>
  <c r="P287" i="41"/>
  <c r="E288" i="41"/>
  <c r="K288" i="41" s="1"/>
  <c r="Q288" i="41"/>
  <c r="E289" i="41"/>
  <c r="U289" i="41" s="1"/>
  <c r="E290" i="41"/>
  <c r="E291" i="41"/>
  <c r="O291" i="41" s="1"/>
  <c r="J291" i="41"/>
  <c r="M291" i="41"/>
  <c r="N291" i="41"/>
  <c r="E292" i="41"/>
  <c r="O292" i="41" s="1"/>
  <c r="K292" i="41"/>
  <c r="M292" i="41"/>
  <c r="E293" i="41"/>
  <c r="N293" i="41" s="1"/>
  <c r="L293" i="41"/>
  <c r="O293" i="41"/>
  <c r="Q293" i="41"/>
  <c r="S293" i="41"/>
  <c r="T293" i="41"/>
  <c r="V293" i="41"/>
  <c r="E294" i="41"/>
  <c r="M294" i="41" s="1"/>
  <c r="E295" i="41"/>
  <c r="S295" i="41" s="1"/>
  <c r="O295" i="41"/>
  <c r="V295" i="41"/>
  <c r="E296" i="41"/>
  <c r="Q296" i="41" s="1"/>
  <c r="U296" i="41"/>
  <c r="E297" i="41"/>
  <c r="T297" i="41" s="1"/>
  <c r="O297" i="41"/>
  <c r="P297" i="41"/>
  <c r="R297" i="41"/>
  <c r="E298" i="41"/>
  <c r="K298" i="41"/>
  <c r="E299" i="41"/>
  <c r="U299" i="41" s="1"/>
  <c r="E300" i="41"/>
  <c r="O300" i="41" s="1"/>
  <c r="F1" i="40"/>
  <c r="I1" i="40"/>
  <c r="Y1" i="40"/>
  <c r="E5" i="40"/>
  <c r="M5" i="40" s="1"/>
  <c r="H5" i="40"/>
  <c r="I5" i="40"/>
  <c r="W5" i="40"/>
  <c r="E6" i="40"/>
  <c r="P6" i="40" s="1"/>
  <c r="H6" i="40"/>
  <c r="I6" i="40"/>
  <c r="E7" i="40"/>
  <c r="Q7" i="40" s="1"/>
  <c r="H7" i="40"/>
  <c r="I7" i="40"/>
  <c r="E8" i="40"/>
  <c r="P8" i="40" s="1"/>
  <c r="H8" i="40"/>
  <c r="I8" i="40"/>
  <c r="E9" i="40"/>
  <c r="W9" i="40" s="1"/>
  <c r="H9" i="40"/>
  <c r="I9" i="40"/>
  <c r="E10" i="40"/>
  <c r="N10" i="40" s="1"/>
  <c r="H10" i="40"/>
  <c r="I10" i="40"/>
  <c r="J10" i="40"/>
  <c r="K10" i="40"/>
  <c r="E11" i="40"/>
  <c r="H11" i="40"/>
  <c r="I11" i="40"/>
  <c r="W11" i="40"/>
  <c r="E12" i="40"/>
  <c r="H12" i="40"/>
  <c r="I12" i="40"/>
  <c r="P12" i="40"/>
  <c r="W12" i="40"/>
  <c r="E13" i="40"/>
  <c r="U13" i="40" s="1"/>
  <c r="H13" i="40"/>
  <c r="I13" i="40"/>
  <c r="E14" i="40"/>
  <c r="H14" i="40"/>
  <c r="I14" i="40"/>
  <c r="N14" i="40"/>
  <c r="E15" i="40"/>
  <c r="H15" i="40"/>
  <c r="I15" i="40"/>
  <c r="E16" i="40"/>
  <c r="H16" i="40"/>
  <c r="I16" i="40"/>
  <c r="O16" i="40"/>
  <c r="E17" i="40"/>
  <c r="M17" i="40" s="1"/>
  <c r="H17" i="40"/>
  <c r="I17" i="40"/>
  <c r="E18" i="40"/>
  <c r="J18" i="40" s="1"/>
  <c r="H18" i="40"/>
  <c r="I18" i="40"/>
  <c r="P18" i="40"/>
  <c r="E19" i="40"/>
  <c r="U19" i="40" s="1"/>
  <c r="H19" i="40"/>
  <c r="I19" i="40"/>
  <c r="S19" i="40"/>
  <c r="W19" i="40"/>
  <c r="E20" i="40"/>
  <c r="O20" i="40" s="1"/>
  <c r="H20" i="40"/>
  <c r="I20" i="40"/>
  <c r="L20" i="40"/>
  <c r="M20" i="40"/>
  <c r="N20" i="40"/>
  <c r="E21" i="40"/>
  <c r="K21" i="40" s="1"/>
  <c r="H21" i="40"/>
  <c r="I21" i="40"/>
  <c r="M21" i="40"/>
  <c r="Q21" i="40"/>
  <c r="E22" i="40"/>
  <c r="V22" i="40" s="1"/>
  <c r="H22" i="40"/>
  <c r="I22" i="40"/>
  <c r="N22" i="40"/>
  <c r="U22" i="40"/>
  <c r="E23" i="40"/>
  <c r="H23" i="40"/>
  <c r="I23" i="40"/>
  <c r="E24" i="40"/>
  <c r="P24" i="40" s="1"/>
  <c r="H24" i="40"/>
  <c r="I24" i="40"/>
  <c r="E25" i="40"/>
  <c r="R25" i="40" s="1"/>
  <c r="H25" i="40"/>
  <c r="I25" i="40"/>
  <c r="E26" i="40"/>
  <c r="W26" i="40" s="1"/>
  <c r="H26" i="40"/>
  <c r="I26" i="40"/>
  <c r="E27" i="40"/>
  <c r="H27" i="40"/>
  <c r="I27" i="40"/>
  <c r="E28" i="40"/>
  <c r="W28" i="40" s="1"/>
  <c r="H28" i="40"/>
  <c r="I28" i="40"/>
  <c r="M28" i="40"/>
  <c r="U28" i="40"/>
  <c r="E29" i="40"/>
  <c r="O29" i="40" s="1"/>
  <c r="H29" i="40"/>
  <c r="I29" i="40"/>
  <c r="M29" i="40"/>
  <c r="N29" i="40"/>
  <c r="E30" i="40"/>
  <c r="J30" i="40" s="1"/>
  <c r="H30" i="40"/>
  <c r="I30" i="40"/>
  <c r="O30" i="40"/>
  <c r="Q30" i="40"/>
  <c r="U30" i="40"/>
  <c r="E31" i="40"/>
  <c r="O31" i="40" s="1"/>
  <c r="H31" i="40"/>
  <c r="I31" i="40"/>
  <c r="N31" i="40"/>
  <c r="P31" i="40"/>
  <c r="E32" i="40"/>
  <c r="M32" i="40" s="1"/>
  <c r="H32" i="40"/>
  <c r="I32" i="40"/>
  <c r="S32" i="40"/>
  <c r="U32" i="40"/>
  <c r="E33" i="40"/>
  <c r="V33" i="40" s="1"/>
  <c r="H33" i="40"/>
  <c r="I33" i="40"/>
  <c r="K33" i="40"/>
  <c r="L33" i="40"/>
  <c r="M33" i="40"/>
  <c r="E34" i="40"/>
  <c r="H34" i="40"/>
  <c r="I34" i="40"/>
  <c r="E35" i="40"/>
  <c r="J35" i="40" s="1"/>
  <c r="H35" i="40"/>
  <c r="I35" i="40"/>
  <c r="O35" i="40"/>
  <c r="E36" i="40"/>
  <c r="H36" i="40"/>
  <c r="I36" i="40"/>
  <c r="E37" i="40"/>
  <c r="U37" i="40" s="1"/>
  <c r="H37" i="40"/>
  <c r="I37" i="40"/>
  <c r="J37" i="40"/>
  <c r="K37" i="40"/>
  <c r="M37" i="40"/>
  <c r="P37" i="40"/>
  <c r="Q37" i="40"/>
  <c r="R37" i="40"/>
  <c r="S37" i="40"/>
  <c r="V37" i="40"/>
  <c r="E38" i="40"/>
  <c r="S38" i="40" s="1"/>
  <c r="H38" i="40"/>
  <c r="I38" i="40"/>
  <c r="Q38" i="40"/>
  <c r="W38" i="40"/>
  <c r="E39" i="40"/>
  <c r="P39" i="40" s="1"/>
  <c r="H39" i="40"/>
  <c r="I39" i="40"/>
  <c r="O39" i="40"/>
  <c r="R39" i="40"/>
  <c r="E40" i="40"/>
  <c r="O40" i="40" s="1"/>
  <c r="H40" i="40"/>
  <c r="I40" i="40"/>
  <c r="K40" i="40"/>
  <c r="M40" i="40"/>
  <c r="E41" i="40"/>
  <c r="S41" i="40" s="1"/>
  <c r="H41" i="40"/>
  <c r="I41" i="40"/>
  <c r="P41" i="40"/>
  <c r="R41" i="40"/>
  <c r="E42" i="40"/>
  <c r="H42" i="40"/>
  <c r="I42" i="40"/>
  <c r="E43" i="40"/>
  <c r="O43" i="40" s="1"/>
  <c r="H43" i="40"/>
  <c r="I43" i="40"/>
  <c r="L43" i="40"/>
  <c r="T43" i="40"/>
  <c r="E44" i="40"/>
  <c r="H44" i="40"/>
  <c r="I44" i="40"/>
  <c r="E45" i="40"/>
  <c r="R45" i="40" s="1"/>
  <c r="H45" i="40"/>
  <c r="I45" i="40"/>
  <c r="J45" i="40"/>
  <c r="Q45" i="40"/>
  <c r="S45" i="40"/>
  <c r="W45" i="40"/>
  <c r="E46" i="40"/>
  <c r="J46" i="40" s="1"/>
  <c r="H46" i="40"/>
  <c r="I46" i="40"/>
  <c r="O46" i="40"/>
  <c r="Q46" i="40"/>
  <c r="E47" i="40"/>
  <c r="V47" i="40" s="1"/>
  <c r="H47" i="40"/>
  <c r="I47" i="40"/>
  <c r="L47" i="40"/>
  <c r="N47" i="40"/>
  <c r="R47" i="40"/>
  <c r="W47" i="40"/>
  <c r="E48" i="40"/>
  <c r="H48" i="40"/>
  <c r="I48" i="40"/>
  <c r="E49" i="40"/>
  <c r="H49" i="40"/>
  <c r="I49" i="40"/>
  <c r="E50" i="40"/>
  <c r="H50" i="40"/>
  <c r="I50" i="40"/>
  <c r="E51" i="40"/>
  <c r="V51" i="40" s="1"/>
  <c r="H51" i="40"/>
  <c r="I51" i="40"/>
  <c r="E52" i="40"/>
  <c r="S52" i="40" s="1"/>
  <c r="H52" i="40"/>
  <c r="I52" i="40"/>
  <c r="Q52" i="40"/>
  <c r="U52" i="40"/>
  <c r="E53" i="40"/>
  <c r="N53" i="40" s="1"/>
  <c r="H53" i="40"/>
  <c r="I53" i="40"/>
  <c r="J53" i="40"/>
  <c r="K53" i="40"/>
  <c r="E54" i="40"/>
  <c r="H54" i="40"/>
  <c r="I54" i="40"/>
  <c r="E55" i="40"/>
  <c r="H55" i="40"/>
  <c r="I55" i="40"/>
  <c r="E56" i="40"/>
  <c r="U56" i="40" s="1"/>
  <c r="H56" i="40"/>
  <c r="I56" i="40"/>
  <c r="E57" i="40"/>
  <c r="O57" i="40" s="1"/>
  <c r="H57" i="40"/>
  <c r="I57" i="40"/>
  <c r="E58" i="40"/>
  <c r="H58" i="40"/>
  <c r="I58" i="40"/>
  <c r="E59" i="40"/>
  <c r="P59" i="40" s="1"/>
  <c r="H59" i="40"/>
  <c r="I59" i="40"/>
  <c r="T59" i="40"/>
  <c r="E60" i="40"/>
  <c r="M60" i="40" s="1"/>
  <c r="H60" i="40"/>
  <c r="I60" i="40"/>
  <c r="E61" i="40"/>
  <c r="H61" i="40"/>
  <c r="I61" i="40"/>
  <c r="E62" i="40"/>
  <c r="H62" i="40"/>
  <c r="I62" i="40"/>
  <c r="E63" i="40"/>
  <c r="N63" i="40" s="1"/>
  <c r="H63" i="40"/>
  <c r="I63" i="40"/>
  <c r="K63" i="40"/>
  <c r="M63" i="40"/>
  <c r="O63" i="40"/>
  <c r="E64" i="40"/>
  <c r="Q64" i="40" s="1"/>
  <c r="H64" i="40"/>
  <c r="I64" i="40"/>
  <c r="M64" i="40"/>
  <c r="U64" i="40"/>
  <c r="E65" i="40"/>
  <c r="N65" i="40" s="1"/>
  <c r="H65" i="40"/>
  <c r="I65" i="40"/>
  <c r="J65" i="40"/>
  <c r="O65" i="40"/>
  <c r="R65" i="40"/>
  <c r="E66" i="40"/>
  <c r="K66" i="40" s="1"/>
  <c r="H66" i="40"/>
  <c r="I66" i="40"/>
  <c r="M66" i="40"/>
  <c r="O66" i="40"/>
  <c r="Q66" i="40"/>
  <c r="S66" i="40"/>
  <c r="U66" i="40"/>
  <c r="W66" i="40"/>
  <c r="E67" i="40"/>
  <c r="H67" i="40"/>
  <c r="I67" i="40"/>
  <c r="P67" i="40"/>
  <c r="E68" i="40"/>
  <c r="U68" i="40" s="1"/>
  <c r="H68" i="40"/>
  <c r="I68" i="40"/>
  <c r="E69" i="40"/>
  <c r="N69" i="40" s="1"/>
  <c r="H69" i="40"/>
  <c r="I69" i="40"/>
  <c r="J69" i="40"/>
  <c r="K69" i="40"/>
  <c r="M69" i="40"/>
  <c r="P69" i="40"/>
  <c r="R69" i="40"/>
  <c r="S69" i="40"/>
  <c r="T69" i="40"/>
  <c r="W69" i="40"/>
  <c r="E70" i="40"/>
  <c r="P70" i="40" s="1"/>
  <c r="H70" i="40"/>
  <c r="I70" i="40"/>
  <c r="M70" i="40"/>
  <c r="R70" i="40"/>
  <c r="E71" i="40"/>
  <c r="H71" i="40"/>
  <c r="I71" i="40"/>
  <c r="J71" i="40"/>
  <c r="K71" i="40"/>
  <c r="L71" i="40"/>
  <c r="Q71" i="40"/>
  <c r="R71" i="40"/>
  <c r="S71" i="40"/>
  <c r="T71" i="40"/>
  <c r="W71" i="40"/>
  <c r="E72" i="40"/>
  <c r="H72" i="40"/>
  <c r="I72" i="40"/>
  <c r="E73" i="40"/>
  <c r="W73" i="40" s="1"/>
  <c r="H73" i="40"/>
  <c r="I73" i="40"/>
  <c r="M73" i="40"/>
  <c r="N73" i="40"/>
  <c r="O73" i="40"/>
  <c r="E74" i="40"/>
  <c r="U74" i="40" s="1"/>
  <c r="H74" i="40"/>
  <c r="I74" i="40"/>
  <c r="S74" i="40"/>
  <c r="E75" i="40"/>
  <c r="H75" i="40"/>
  <c r="I75" i="40"/>
  <c r="E76" i="40"/>
  <c r="H76" i="40"/>
  <c r="I76" i="40"/>
  <c r="W76" i="40"/>
  <c r="E77" i="40"/>
  <c r="O77" i="40" s="1"/>
  <c r="H77" i="40"/>
  <c r="I77" i="40"/>
  <c r="E78" i="40"/>
  <c r="W78" i="40" s="1"/>
  <c r="H78" i="40"/>
  <c r="I78" i="40"/>
  <c r="E79" i="40"/>
  <c r="H79" i="40"/>
  <c r="I79" i="40"/>
  <c r="E80" i="40"/>
  <c r="H80" i="40"/>
  <c r="I80" i="40"/>
  <c r="S80" i="40"/>
  <c r="U80" i="40"/>
  <c r="E81" i="40"/>
  <c r="S81" i="40" s="1"/>
  <c r="H81" i="40"/>
  <c r="I81" i="40"/>
  <c r="J81" i="40"/>
  <c r="K81" i="40"/>
  <c r="L81" i="40"/>
  <c r="E82" i="40"/>
  <c r="H82" i="40"/>
  <c r="I82" i="40"/>
  <c r="E83" i="40"/>
  <c r="H83" i="40"/>
  <c r="I83" i="40"/>
  <c r="P83" i="40"/>
  <c r="Q83" i="40"/>
  <c r="E84" i="40"/>
  <c r="H84" i="40"/>
  <c r="I84" i="40"/>
  <c r="E85" i="40"/>
  <c r="H85" i="40"/>
  <c r="I85" i="40"/>
  <c r="Q85" i="40"/>
  <c r="R85" i="40"/>
  <c r="E86" i="40"/>
  <c r="K86" i="40" s="1"/>
  <c r="H86" i="40"/>
  <c r="I86" i="40"/>
  <c r="U86" i="40"/>
  <c r="E87" i="40"/>
  <c r="H87" i="40"/>
  <c r="I87" i="40"/>
  <c r="E88" i="40"/>
  <c r="W88" i="40" s="1"/>
  <c r="H88" i="40"/>
  <c r="I88" i="40"/>
  <c r="K88" i="40"/>
  <c r="E89" i="40"/>
  <c r="Q89" i="40" s="1"/>
  <c r="H89" i="40"/>
  <c r="I89" i="40"/>
  <c r="L89" i="40"/>
  <c r="M89" i="40"/>
  <c r="P89" i="40"/>
  <c r="U89" i="40"/>
  <c r="W89" i="40"/>
  <c r="E90" i="40"/>
  <c r="H90" i="40"/>
  <c r="I90" i="40"/>
  <c r="E91" i="40"/>
  <c r="H91" i="40"/>
  <c r="I91" i="40"/>
  <c r="E92" i="40"/>
  <c r="P92" i="40" s="1"/>
  <c r="H92" i="40"/>
  <c r="I92" i="40"/>
  <c r="N92" i="40"/>
  <c r="E93" i="40"/>
  <c r="U93" i="40" s="1"/>
  <c r="H93" i="40"/>
  <c r="I93" i="40"/>
  <c r="S93" i="40"/>
  <c r="E94" i="40"/>
  <c r="H94" i="40"/>
  <c r="I94" i="40"/>
  <c r="E95" i="40"/>
  <c r="H95" i="40"/>
  <c r="I95" i="40"/>
  <c r="E96" i="40"/>
  <c r="Q96" i="40" s="1"/>
  <c r="H96" i="40"/>
  <c r="I96" i="40"/>
  <c r="K96" i="40"/>
  <c r="P96" i="40"/>
  <c r="S96" i="40"/>
  <c r="T96" i="40"/>
  <c r="W96" i="40"/>
  <c r="E97" i="40"/>
  <c r="O97" i="40" s="1"/>
  <c r="H97" i="40"/>
  <c r="I97" i="40"/>
  <c r="M97" i="40"/>
  <c r="E98" i="40"/>
  <c r="Q98" i="40" s="1"/>
  <c r="H98" i="40"/>
  <c r="I98" i="40"/>
  <c r="M98" i="40"/>
  <c r="N98" i="40"/>
  <c r="P98" i="40"/>
  <c r="E99" i="40"/>
  <c r="O99" i="40" s="1"/>
  <c r="H99" i="40"/>
  <c r="I99" i="40"/>
  <c r="E100" i="40"/>
  <c r="H100" i="40"/>
  <c r="I100" i="40"/>
  <c r="E101" i="40"/>
  <c r="J101" i="40" s="1"/>
  <c r="H101" i="40"/>
  <c r="I101" i="40"/>
  <c r="K101" i="40"/>
  <c r="O101" i="40"/>
  <c r="Q101" i="40"/>
  <c r="S101" i="40"/>
  <c r="E102" i="40"/>
  <c r="N102" i="40" s="1"/>
  <c r="H102" i="40"/>
  <c r="I102" i="40"/>
  <c r="L102" i="40"/>
  <c r="P102" i="40"/>
  <c r="Q102" i="40"/>
  <c r="R102" i="40"/>
  <c r="S102" i="40"/>
  <c r="T102" i="40"/>
  <c r="W102" i="40"/>
  <c r="E103" i="40"/>
  <c r="H103" i="40"/>
  <c r="I103" i="40"/>
  <c r="E104" i="40"/>
  <c r="P104" i="40" s="1"/>
  <c r="H104" i="40"/>
  <c r="I104" i="40"/>
  <c r="K104" i="40"/>
  <c r="L104" i="40"/>
  <c r="N104" i="40"/>
  <c r="T104" i="40"/>
  <c r="U104" i="40"/>
  <c r="V104" i="40"/>
  <c r="E105" i="40"/>
  <c r="H105" i="40"/>
  <c r="I105" i="40"/>
  <c r="M105" i="40"/>
  <c r="O105" i="40"/>
  <c r="Q105" i="40"/>
  <c r="U105" i="40"/>
  <c r="E106" i="40"/>
  <c r="N106" i="40" s="1"/>
  <c r="H106" i="40"/>
  <c r="I106" i="40"/>
  <c r="J106" i="40"/>
  <c r="K106" i="40"/>
  <c r="O106" i="40"/>
  <c r="Q106" i="40"/>
  <c r="R106" i="40"/>
  <c r="E107" i="40"/>
  <c r="M107" i="40" s="1"/>
  <c r="H107" i="40"/>
  <c r="I107" i="40"/>
  <c r="K107" i="40"/>
  <c r="W107" i="40"/>
  <c r="E108" i="40"/>
  <c r="R108" i="40" s="1"/>
  <c r="H108" i="40"/>
  <c r="I108" i="40"/>
  <c r="J108" i="40"/>
  <c r="O108" i="40"/>
  <c r="P108" i="40"/>
  <c r="Q108" i="40"/>
  <c r="E109" i="40"/>
  <c r="O109" i="40" s="1"/>
  <c r="H109" i="40"/>
  <c r="I109" i="40"/>
  <c r="E110" i="40"/>
  <c r="H110" i="40"/>
  <c r="I110" i="40"/>
  <c r="E111" i="40"/>
  <c r="H111" i="40"/>
  <c r="I111" i="40"/>
  <c r="U111" i="40"/>
  <c r="E112" i="40"/>
  <c r="H112" i="40"/>
  <c r="I112" i="40"/>
  <c r="E113" i="40"/>
  <c r="W113" i="40" s="1"/>
  <c r="H113" i="40"/>
  <c r="I113" i="40"/>
  <c r="K113" i="40"/>
  <c r="E114" i="40"/>
  <c r="H114" i="40"/>
  <c r="I114" i="40"/>
  <c r="E115" i="40"/>
  <c r="U115" i="40" s="1"/>
  <c r="H115" i="40"/>
  <c r="I115" i="40"/>
  <c r="E116" i="40"/>
  <c r="M116" i="40" s="1"/>
  <c r="H116" i="40"/>
  <c r="I116" i="40"/>
  <c r="L116" i="40"/>
  <c r="O116" i="40"/>
  <c r="U116" i="40"/>
  <c r="W116" i="40"/>
  <c r="E117" i="40"/>
  <c r="W117" i="40" s="1"/>
  <c r="H117" i="40"/>
  <c r="I117" i="40"/>
  <c r="E118" i="40"/>
  <c r="L118" i="40" s="1"/>
  <c r="H118" i="40"/>
  <c r="I118" i="40"/>
  <c r="K118" i="40"/>
  <c r="P118" i="40"/>
  <c r="V118" i="40"/>
  <c r="W118" i="40"/>
  <c r="E119" i="40"/>
  <c r="U119" i="40" s="1"/>
  <c r="H119" i="40"/>
  <c r="I119" i="40"/>
  <c r="M119" i="40"/>
  <c r="W119" i="40"/>
  <c r="E120" i="40"/>
  <c r="H120" i="40"/>
  <c r="I120" i="40"/>
  <c r="E121" i="40"/>
  <c r="O121" i="40" s="1"/>
  <c r="H121" i="40"/>
  <c r="I121" i="40"/>
  <c r="M121" i="40"/>
  <c r="S121" i="40"/>
  <c r="E122" i="40"/>
  <c r="S122" i="40" s="1"/>
  <c r="H122" i="40"/>
  <c r="I122" i="40"/>
  <c r="R122" i="40"/>
  <c r="E123" i="40"/>
  <c r="U123" i="40" s="1"/>
  <c r="H123" i="40"/>
  <c r="I123" i="40"/>
  <c r="M123" i="40"/>
  <c r="E124" i="40"/>
  <c r="H124" i="40"/>
  <c r="I124" i="40"/>
  <c r="J124" i="40"/>
  <c r="N124" i="40"/>
  <c r="O124" i="40"/>
  <c r="P124" i="40"/>
  <c r="S124" i="40"/>
  <c r="W124" i="40"/>
  <c r="E125" i="40"/>
  <c r="U125" i="40" s="1"/>
  <c r="H125" i="40"/>
  <c r="I125" i="40"/>
  <c r="E126" i="40"/>
  <c r="H126" i="40"/>
  <c r="I126" i="40"/>
  <c r="E127" i="40"/>
  <c r="H127" i="40"/>
  <c r="I127" i="40"/>
  <c r="E128" i="40"/>
  <c r="Q128" i="40" s="1"/>
  <c r="H128" i="40"/>
  <c r="I128" i="40"/>
  <c r="K128" i="40"/>
  <c r="M128" i="40"/>
  <c r="P128" i="40"/>
  <c r="U128" i="40"/>
  <c r="E129" i="40"/>
  <c r="S129" i="40" s="1"/>
  <c r="H129" i="40"/>
  <c r="I129" i="40"/>
  <c r="E130" i="40"/>
  <c r="H130" i="40"/>
  <c r="I130" i="40"/>
  <c r="E131" i="40"/>
  <c r="W131" i="40" s="1"/>
  <c r="H131" i="40"/>
  <c r="I131" i="40"/>
  <c r="E132" i="40"/>
  <c r="M132" i="40" s="1"/>
  <c r="H132" i="40"/>
  <c r="I132" i="40"/>
  <c r="L132" i="40"/>
  <c r="Q132" i="40"/>
  <c r="T132" i="40"/>
  <c r="W132" i="40"/>
  <c r="E133" i="40"/>
  <c r="S133" i="40" s="1"/>
  <c r="H133" i="40"/>
  <c r="I133" i="40"/>
  <c r="E134" i="40"/>
  <c r="K134" i="40" s="1"/>
  <c r="H134" i="40"/>
  <c r="I134" i="40"/>
  <c r="E135" i="40"/>
  <c r="S135" i="40" s="1"/>
  <c r="H135" i="40"/>
  <c r="I135" i="40"/>
  <c r="M135" i="40"/>
  <c r="E136" i="40"/>
  <c r="P136" i="40" s="1"/>
  <c r="H136" i="40"/>
  <c r="I136" i="40"/>
  <c r="E137" i="40"/>
  <c r="W137" i="40" s="1"/>
  <c r="H137" i="40"/>
  <c r="I137" i="40"/>
  <c r="E138" i="40"/>
  <c r="T138" i="40" s="1"/>
  <c r="H138" i="40"/>
  <c r="I138" i="40"/>
  <c r="R138" i="40"/>
  <c r="E139" i="40"/>
  <c r="H139" i="40"/>
  <c r="I139" i="40"/>
  <c r="O139" i="40"/>
  <c r="W139" i="40"/>
  <c r="E140" i="40"/>
  <c r="M140" i="40" s="1"/>
  <c r="H140" i="40"/>
  <c r="I140" i="40"/>
  <c r="E141" i="40"/>
  <c r="H141" i="40"/>
  <c r="I141" i="40"/>
  <c r="E142" i="40"/>
  <c r="R142" i="40" s="1"/>
  <c r="H142" i="40"/>
  <c r="I142" i="40"/>
  <c r="P142" i="40"/>
  <c r="E143" i="40"/>
  <c r="O143" i="40" s="1"/>
  <c r="H143" i="40"/>
  <c r="I143" i="40"/>
  <c r="E144" i="40"/>
  <c r="H144" i="40"/>
  <c r="I144" i="40"/>
  <c r="T144" i="40"/>
  <c r="E145" i="40"/>
  <c r="H145" i="40"/>
  <c r="I145" i="40"/>
  <c r="E146" i="40"/>
  <c r="H146" i="40"/>
  <c r="I146" i="40"/>
  <c r="P146" i="40"/>
  <c r="E147" i="40"/>
  <c r="W147" i="40" s="1"/>
  <c r="H147" i="40"/>
  <c r="I147" i="40"/>
  <c r="Q147" i="40"/>
  <c r="E148" i="40"/>
  <c r="N148" i="40" s="1"/>
  <c r="H148" i="40"/>
  <c r="I148" i="40"/>
  <c r="O148" i="40"/>
  <c r="Q148" i="40"/>
  <c r="E149" i="40"/>
  <c r="H149" i="40"/>
  <c r="I149" i="40"/>
  <c r="Q149" i="40"/>
  <c r="S149" i="40"/>
  <c r="U149" i="40"/>
  <c r="E150" i="40"/>
  <c r="W150" i="40" s="1"/>
  <c r="H150" i="40"/>
  <c r="I150" i="40"/>
  <c r="O150" i="40"/>
  <c r="Q150" i="40"/>
  <c r="T150" i="40"/>
  <c r="E151" i="40"/>
  <c r="W151" i="40" s="1"/>
  <c r="H151" i="40"/>
  <c r="I151" i="40"/>
  <c r="E152" i="40"/>
  <c r="L152" i="40" s="1"/>
  <c r="H152" i="40"/>
  <c r="I152" i="40"/>
  <c r="V152" i="40"/>
  <c r="W152" i="40"/>
  <c r="E153" i="40"/>
  <c r="H153" i="40"/>
  <c r="I153" i="40"/>
  <c r="E154" i="40"/>
  <c r="R154" i="40" s="1"/>
  <c r="H154" i="40"/>
  <c r="I154" i="40"/>
  <c r="J154" i="40"/>
  <c r="M154" i="40"/>
  <c r="O154" i="40"/>
  <c r="Q154" i="40"/>
  <c r="E155" i="40"/>
  <c r="H155" i="40"/>
  <c r="I155" i="40"/>
  <c r="M155" i="40"/>
  <c r="E156" i="40"/>
  <c r="R156" i="40" s="1"/>
  <c r="H156" i="40"/>
  <c r="I156" i="40"/>
  <c r="J156" i="40"/>
  <c r="K156" i="40"/>
  <c r="N156" i="40"/>
  <c r="O156" i="40"/>
  <c r="P156" i="40"/>
  <c r="E157" i="40"/>
  <c r="M157" i="40" s="1"/>
  <c r="H157" i="40"/>
  <c r="I157" i="40"/>
  <c r="E158" i="40"/>
  <c r="W158" i="40" s="1"/>
  <c r="H158" i="40"/>
  <c r="I158" i="40"/>
  <c r="J158" i="40"/>
  <c r="S158" i="40"/>
  <c r="E159" i="40"/>
  <c r="W159" i="40" s="1"/>
  <c r="H159" i="40"/>
  <c r="I159" i="40"/>
  <c r="E160" i="40"/>
  <c r="H160" i="40"/>
  <c r="I160" i="40"/>
  <c r="E161" i="40"/>
  <c r="Q161" i="40" s="1"/>
  <c r="H161" i="40"/>
  <c r="I161" i="40"/>
  <c r="E162" i="40"/>
  <c r="J162" i="40" s="1"/>
  <c r="H162" i="40"/>
  <c r="I162" i="40"/>
  <c r="U162" i="40"/>
  <c r="V162" i="40"/>
  <c r="E163" i="40"/>
  <c r="O163" i="40" s="1"/>
  <c r="H163" i="40"/>
  <c r="I163" i="40"/>
  <c r="E164" i="40"/>
  <c r="N164" i="40" s="1"/>
  <c r="H164" i="40"/>
  <c r="I164" i="40"/>
  <c r="E165" i="40"/>
  <c r="M165" i="40" s="1"/>
  <c r="H165" i="40"/>
  <c r="I165" i="40"/>
  <c r="E166" i="40"/>
  <c r="W166" i="40" s="1"/>
  <c r="H166" i="40"/>
  <c r="I166" i="40"/>
  <c r="E167" i="40"/>
  <c r="H167" i="40"/>
  <c r="I167" i="40"/>
  <c r="E168" i="40"/>
  <c r="O168" i="40" s="1"/>
  <c r="H168" i="40"/>
  <c r="I168" i="40"/>
  <c r="E169" i="40"/>
  <c r="K169" i="40" s="1"/>
  <c r="H169" i="40"/>
  <c r="I169" i="40"/>
  <c r="Q169" i="40"/>
  <c r="U169" i="40"/>
  <c r="E170" i="40"/>
  <c r="H170" i="40"/>
  <c r="I170" i="40"/>
  <c r="J170" i="40"/>
  <c r="N170" i="40"/>
  <c r="R170" i="40"/>
  <c r="E171" i="40"/>
  <c r="H171" i="40"/>
  <c r="I171" i="40"/>
  <c r="O171" i="40"/>
  <c r="Q171" i="40"/>
  <c r="S171" i="40"/>
  <c r="E172" i="40"/>
  <c r="S172" i="40" s="1"/>
  <c r="H172" i="40"/>
  <c r="I172" i="40"/>
  <c r="J172" i="40"/>
  <c r="R172" i="40"/>
  <c r="T172" i="40"/>
  <c r="E173" i="40"/>
  <c r="H173" i="40"/>
  <c r="I173" i="40"/>
  <c r="E174" i="40"/>
  <c r="U174" i="40" s="1"/>
  <c r="H174" i="40"/>
  <c r="I174" i="40"/>
  <c r="E175" i="40"/>
  <c r="K175" i="40" s="1"/>
  <c r="H175" i="40"/>
  <c r="I175" i="40"/>
  <c r="E176" i="40"/>
  <c r="H176" i="40"/>
  <c r="I176" i="40"/>
  <c r="J176" i="40"/>
  <c r="M176" i="40"/>
  <c r="T176" i="40"/>
  <c r="U176" i="40"/>
  <c r="E177" i="40"/>
  <c r="H177" i="40"/>
  <c r="I177" i="40"/>
  <c r="E178" i="40"/>
  <c r="W178" i="40" s="1"/>
  <c r="H178" i="40"/>
  <c r="I178" i="40"/>
  <c r="J178" i="40"/>
  <c r="K178" i="40"/>
  <c r="L178" i="40"/>
  <c r="M178" i="40"/>
  <c r="O178" i="40"/>
  <c r="S178" i="40"/>
  <c r="T178" i="40"/>
  <c r="U178" i="40"/>
  <c r="E179" i="40"/>
  <c r="S179" i="40" s="1"/>
  <c r="H179" i="40"/>
  <c r="I179" i="40"/>
  <c r="K179" i="40"/>
  <c r="O179" i="40"/>
  <c r="Q179" i="40"/>
  <c r="U179" i="40"/>
  <c r="W179" i="40"/>
  <c r="E180" i="40"/>
  <c r="O180" i="40" s="1"/>
  <c r="H180" i="40"/>
  <c r="I180" i="40"/>
  <c r="V180" i="40"/>
  <c r="W180" i="40"/>
  <c r="E181" i="40"/>
  <c r="H181" i="40"/>
  <c r="I181" i="40"/>
  <c r="E182" i="40"/>
  <c r="H182" i="40"/>
  <c r="I182" i="40"/>
  <c r="L182" i="40"/>
  <c r="O182" i="40"/>
  <c r="P182" i="40"/>
  <c r="W182" i="40"/>
  <c r="E183" i="40"/>
  <c r="U183" i="40" s="1"/>
  <c r="H183" i="40"/>
  <c r="I183" i="40"/>
  <c r="W183" i="40"/>
  <c r="E184" i="40"/>
  <c r="H184" i="40"/>
  <c r="I184" i="40"/>
  <c r="O184" i="40"/>
  <c r="P184" i="40"/>
  <c r="Q184" i="40"/>
  <c r="S184" i="40"/>
  <c r="T184" i="40"/>
  <c r="U184" i="40"/>
  <c r="E185" i="40"/>
  <c r="H185" i="40"/>
  <c r="I185" i="40"/>
  <c r="E186" i="40"/>
  <c r="W186" i="40" s="1"/>
  <c r="H186" i="40"/>
  <c r="I186" i="40"/>
  <c r="S186" i="40"/>
  <c r="T186" i="40"/>
  <c r="E187" i="40"/>
  <c r="K187" i="40" s="1"/>
  <c r="H187" i="40"/>
  <c r="I187" i="40"/>
  <c r="U187" i="40"/>
  <c r="W187" i="40"/>
  <c r="E188" i="40"/>
  <c r="O188" i="40" s="1"/>
  <c r="H188" i="40"/>
  <c r="I188" i="40"/>
  <c r="E189" i="40"/>
  <c r="H189" i="40"/>
  <c r="I189" i="40"/>
  <c r="E190" i="40"/>
  <c r="Q190" i="40" s="1"/>
  <c r="H190" i="40"/>
  <c r="I190" i="40"/>
  <c r="E191" i="40"/>
  <c r="J191" i="40" s="1"/>
  <c r="H191" i="40"/>
  <c r="I191" i="40"/>
  <c r="M191" i="40"/>
  <c r="O191" i="40"/>
  <c r="Q191" i="40"/>
  <c r="U191" i="40"/>
  <c r="W191" i="40"/>
  <c r="E192" i="40"/>
  <c r="K192" i="40" s="1"/>
  <c r="H192" i="40"/>
  <c r="I192" i="40"/>
  <c r="J192" i="40"/>
  <c r="M192" i="40"/>
  <c r="O192" i="40"/>
  <c r="Q192" i="40"/>
  <c r="R192" i="40"/>
  <c r="S192" i="40"/>
  <c r="T192" i="40"/>
  <c r="U192" i="40"/>
  <c r="V192" i="40"/>
  <c r="W192" i="40"/>
  <c r="E193" i="40"/>
  <c r="K193" i="40" s="1"/>
  <c r="H193" i="40"/>
  <c r="I193" i="40"/>
  <c r="E194" i="40"/>
  <c r="H194" i="40"/>
  <c r="I194" i="40"/>
  <c r="V194" i="40"/>
  <c r="E195" i="40"/>
  <c r="U195" i="40" s="1"/>
  <c r="H195" i="40"/>
  <c r="I195" i="40"/>
  <c r="E196" i="40"/>
  <c r="H196" i="40"/>
  <c r="I196" i="40"/>
  <c r="K196" i="40"/>
  <c r="L196" i="40"/>
  <c r="O196" i="40"/>
  <c r="S196" i="40"/>
  <c r="T196" i="40"/>
  <c r="E197" i="40"/>
  <c r="H197" i="40"/>
  <c r="I197" i="40"/>
  <c r="E198" i="40"/>
  <c r="N198" i="40" s="1"/>
  <c r="H198" i="40"/>
  <c r="I198" i="40"/>
  <c r="J198" i="40"/>
  <c r="L198" i="40"/>
  <c r="M198" i="40"/>
  <c r="O198" i="40"/>
  <c r="P198" i="40"/>
  <c r="Q198" i="40"/>
  <c r="R198" i="40"/>
  <c r="T198" i="40"/>
  <c r="E199" i="40"/>
  <c r="H199" i="40"/>
  <c r="I199" i="40"/>
  <c r="E200" i="40"/>
  <c r="M200" i="40" s="1"/>
  <c r="H200" i="40"/>
  <c r="I200" i="40"/>
  <c r="J200" i="40"/>
  <c r="N200" i="40"/>
  <c r="U200" i="40"/>
  <c r="V200" i="40"/>
  <c r="W200" i="40"/>
  <c r="E201" i="40"/>
  <c r="H201" i="40"/>
  <c r="I201" i="40"/>
  <c r="E202" i="40"/>
  <c r="H202" i="40"/>
  <c r="I202" i="40"/>
  <c r="J202" i="40"/>
  <c r="K202" i="40"/>
  <c r="E203" i="40"/>
  <c r="H203" i="40"/>
  <c r="I203" i="40"/>
  <c r="E204" i="40"/>
  <c r="O204" i="40" s="1"/>
  <c r="H204" i="40"/>
  <c r="I204" i="40"/>
  <c r="W204" i="40"/>
  <c r="E205" i="40"/>
  <c r="E206" i="40"/>
  <c r="E207" i="40"/>
  <c r="E208" i="40"/>
  <c r="E209" i="40"/>
  <c r="E210" i="40"/>
  <c r="P210" i="40" s="1"/>
  <c r="J210" i="40"/>
  <c r="K210" i="40"/>
  <c r="L210" i="40"/>
  <c r="S210" i="40"/>
  <c r="V210" i="40"/>
  <c r="E211" i="40"/>
  <c r="J211" i="40" s="1"/>
  <c r="S211" i="40"/>
  <c r="U211" i="40"/>
  <c r="W211" i="40"/>
  <c r="E212" i="40"/>
  <c r="N212" i="40"/>
  <c r="O212" i="40"/>
  <c r="P212" i="40"/>
  <c r="E213" i="40"/>
  <c r="E214" i="40"/>
  <c r="L214" i="40" s="1"/>
  <c r="M214" i="40"/>
  <c r="V214" i="40"/>
  <c r="E215" i="40"/>
  <c r="Q215" i="40" s="1"/>
  <c r="E216" i="40"/>
  <c r="M216" i="40" s="1"/>
  <c r="E217" i="40"/>
  <c r="K217" i="40"/>
  <c r="E218" i="40"/>
  <c r="J218" i="40" s="1"/>
  <c r="E219" i="40"/>
  <c r="O219" i="40" s="1"/>
  <c r="E220" i="40"/>
  <c r="K220" i="40" s="1"/>
  <c r="O220" i="40"/>
  <c r="Q220" i="40"/>
  <c r="T220" i="40"/>
  <c r="E221" i="40"/>
  <c r="E222" i="40"/>
  <c r="J222" i="40" s="1"/>
  <c r="E223" i="40"/>
  <c r="S223" i="40" s="1"/>
  <c r="E224" i="40"/>
  <c r="M224" i="40" s="1"/>
  <c r="E225" i="40"/>
  <c r="E226" i="40"/>
  <c r="J226" i="40" s="1"/>
  <c r="E227" i="40"/>
  <c r="J227" i="40" s="1"/>
  <c r="K227" i="40"/>
  <c r="M227" i="40"/>
  <c r="O227" i="40"/>
  <c r="U227" i="40"/>
  <c r="E228" i="40"/>
  <c r="K228" i="40" s="1"/>
  <c r="R228" i="40"/>
  <c r="S228" i="40"/>
  <c r="T228" i="40"/>
  <c r="E229" i="40"/>
  <c r="E230" i="40"/>
  <c r="V230" i="40" s="1"/>
  <c r="E231" i="40"/>
  <c r="E232" i="40"/>
  <c r="L232" i="40" s="1"/>
  <c r="E233" i="40"/>
  <c r="Q233" i="40" s="1"/>
  <c r="K233" i="40"/>
  <c r="E234" i="40"/>
  <c r="E235" i="40"/>
  <c r="S235" i="40" s="1"/>
  <c r="W235" i="40"/>
  <c r="E236" i="40"/>
  <c r="E237" i="40"/>
  <c r="U237" i="40" s="1"/>
  <c r="E238" i="40"/>
  <c r="Q238" i="40" s="1"/>
  <c r="E239" i="40"/>
  <c r="E240" i="40"/>
  <c r="E241" i="40"/>
  <c r="O241" i="40" s="1"/>
  <c r="E242" i="40"/>
  <c r="E243" i="40"/>
  <c r="S243" i="40" s="1"/>
  <c r="E244" i="40"/>
  <c r="J244" i="40" s="1"/>
  <c r="O244" i="40"/>
  <c r="P244" i="40"/>
  <c r="R244" i="40"/>
  <c r="E245" i="40"/>
  <c r="M245" i="40"/>
  <c r="O245" i="40"/>
  <c r="E246" i="40"/>
  <c r="M246" i="40" s="1"/>
  <c r="N246" i="40"/>
  <c r="P246" i="40"/>
  <c r="S246" i="40"/>
  <c r="E247" i="40"/>
  <c r="O247" i="40" s="1"/>
  <c r="K247" i="40"/>
  <c r="E248" i="40"/>
  <c r="J248" i="40" s="1"/>
  <c r="L248" i="40"/>
  <c r="W248" i="40"/>
  <c r="E249" i="40"/>
  <c r="J249" i="40" s="1"/>
  <c r="M249" i="40"/>
  <c r="Q249" i="40"/>
  <c r="S249" i="40"/>
  <c r="U249" i="40"/>
  <c r="W249" i="40"/>
  <c r="E250" i="40"/>
  <c r="O250" i="40" s="1"/>
  <c r="N250" i="40"/>
  <c r="P250" i="40"/>
  <c r="E251" i="40"/>
  <c r="M251" i="40"/>
  <c r="E252" i="40"/>
  <c r="O252" i="40"/>
  <c r="P252" i="40"/>
  <c r="T252" i="40"/>
  <c r="E253" i="40"/>
  <c r="K253" i="40"/>
  <c r="O253" i="40"/>
  <c r="E254" i="40"/>
  <c r="J254" i="40" s="1"/>
  <c r="L254" i="40"/>
  <c r="O254" i="40"/>
  <c r="P254" i="40"/>
  <c r="R254" i="40"/>
  <c r="E255" i="40"/>
  <c r="E256" i="40"/>
  <c r="E257" i="40"/>
  <c r="K257" i="40" s="1"/>
  <c r="O257" i="40"/>
  <c r="E258" i="40"/>
  <c r="N258" i="40" s="1"/>
  <c r="K258" i="40"/>
  <c r="L258" i="40"/>
  <c r="O258" i="40"/>
  <c r="S258" i="40"/>
  <c r="T258" i="40"/>
  <c r="V258" i="40"/>
  <c r="W258" i="40"/>
  <c r="E259" i="40"/>
  <c r="K259" i="40"/>
  <c r="M259" i="40"/>
  <c r="O259" i="40"/>
  <c r="Q259" i="40"/>
  <c r="W259" i="40"/>
  <c r="E260" i="40"/>
  <c r="V260" i="40" s="1"/>
  <c r="J260" i="40"/>
  <c r="L260" i="40"/>
  <c r="M260" i="40"/>
  <c r="N260" i="40"/>
  <c r="O260" i="40"/>
  <c r="P260" i="40"/>
  <c r="Q260" i="40"/>
  <c r="R260" i="40"/>
  <c r="S260" i="40"/>
  <c r="T260" i="40"/>
  <c r="U260" i="40"/>
  <c r="E261" i="40"/>
  <c r="O261" i="40" s="1"/>
  <c r="E262" i="40"/>
  <c r="N262" i="40" s="1"/>
  <c r="K262" i="40"/>
  <c r="E263" i="40"/>
  <c r="S263" i="40" s="1"/>
  <c r="K263" i="40"/>
  <c r="U263" i="40"/>
  <c r="E264" i="40"/>
  <c r="E265" i="40"/>
  <c r="K265" i="40" s="1"/>
  <c r="U265" i="40"/>
  <c r="W265" i="40"/>
  <c r="E266" i="40"/>
  <c r="N266" i="40" s="1"/>
  <c r="E267" i="40"/>
  <c r="E268" i="40"/>
  <c r="N268" i="40"/>
  <c r="E269" i="40"/>
  <c r="K269" i="40" s="1"/>
  <c r="O269" i="40"/>
  <c r="Q269" i="40"/>
  <c r="U269" i="40"/>
  <c r="E270" i="40"/>
  <c r="R270" i="40" s="1"/>
  <c r="E271" i="40"/>
  <c r="E272" i="40"/>
  <c r="M272" i="40" s="1"/>
  <c r="S272" i="40"/>
  <c r="V272" i="40"/>
  <c r="E273" i="40"/>
  <c r="E274" i="40"/>
  <c r="E275" i="40"/>
  <c r="M275" i="40" s="1"/>
  <c r="K275" i="40"/>
  <c r="Q275" i="40"/>
  <c r="S275" i="40"/>
  <c r="E276" i="40"/>
  <c r="J276" i="40"/>
  <c r="K276" i="40"/>
  <c r="L276" i="40"/>
  <c r="M276" i="40"/>
  <c r="N276" i="40"/>
  <c r="Q276" i="40"/>
  <c r="R276" i="40"/>
  <c r="U276" i="40"/>
  <c r="E277" i="40"/>
  <c r="Q277" i="40" s="1"/>
  <c r="E278" i="40"/>
  <c r="E279" i="40"/>
  <c r="K279" i="40" s="1"/>
  <c r="Q279" i="40"/>
  <c r="U279" i="40"/>
  <c r="E280" i="40"/>
  <c r="W280" i="40" s="1"/>
  <c r="R280" i="40"/>
  <c r="E281" i="40"/>
  <c r="E282" i="40"/>
  <c r="K282" i="40"/>
  <c r="E283" i="40"/>
  <c r="M283" i="40" s="1"/>
  <c r="E284" i="40"/>
  <c r="R284" i="40" s="1"/>
  <c r="N284" i="40"/>
  <c r="O284" i="40"/>
  <c r="E285" i="40"/>
  <c r="E286" i="40"/>
  <c r="R286" i="40" s="1"/>
  <c r="E287" i="40"/>
  <c r="E288" i="40"/>
  <c r="E289" i="40"/>
  <c r="E290" i="40"/>
  <c r="E291" i="40"/>
  <c r="E292" i="40"/>
  <c r="L292" i="40" s="1"/>
  <c r="M292" i="40"/>
  <c r="E293" i="40"/>
  <c r="U293" i="40" s="1"/>
  <c r="O293" i="40"/>
  <c r="E294" i="40"/>
  <c r="N294" i="40" s="1"/>
  <c r="E295" i="40"/>
  <c r="K295" i="40"/>
  <c r="E296" i="40"/>
  <c r="U296" i="40" s="1"/>
  <c r="N296" i="40"/>
  <c r="E297" i="40"/>
  <c r="M297" i="40" s="1"/>
  <c r="E298" i="40"/>
  <c r="P298" i="40" s="1"/>
  <c r="N298" i="40"/>
  <c r="R298" i="40"/>
  <c r="W298" i="40"/>
  <c r="E299" i="40"/>
  <c r="E300" i="40"/>
  <c r="K300" i="40"/>
  <c r="F1" i="39"/>
  <c r="I1" i="39"/>
  <c r="Y1" i="39"/>
  <c r="E5" i="39"/>
  <c r="H5" i="39"/>
  <c r="I5" i="39"/>
  <c r="E6" i="39"/>
  <c r="T6" i="39" s="1"/>
  <c r="H6" i="39"/>
  <c r="I6" i="39"/>
  <c r="J6" i="39"/>
  <c r="K6" i="39"/>
  <c r="O6" i="39"/>
  <c r="Q6" i="39"/>
  <c r="R6" i="39"/>
  <c r="S6" i="39"/>
  <c r="E7" i="39"/>
  <c r="H7" i="39"/>
  <c r="I7" i="39"/>
  <c r="E8" i="39"/>
  <c r="M8" i="39" s="1"/>
  <c r="H8" i="39"/>
  <c r="I8" i="39"/>
  <c r="N8" i="39"/>
  <c r="Q8" i="39"/>
  <c r="S8" i="39"/>
  <c r="V8" i="39"/>
  <c r="W8" i="39"/>
  <c r="E9" i="39"/>
  <c r="Q9" i="39" s="1"/>
  <c r="H9" i="39"/>
  <c r="I9" i="39"/>
  <c r="E10" i="39"/>
  <c r="S10" i="39" s="1"/>
  <c r="H10" i="39"/>
  <c r="I10" i="39"/>
  <c r="E11" i="39"/>
  <c r="M11" i="39" s="1"/>
  <c r="H11" i="39"/>
  <c r="I11" i="39"/>
  <c r="K11" i="39"/>
  <c r="O11" i="39"/>
  <c r="W11" i="39"/>
  <c r="E12" i="39"/>
  <c r="H12" i="39"/>
  <c r="I12" i="39"/>
  <c r="K12" i="39"/>
  <c r="P12" i="39"/>
  <c r="E13" i="39"/>
  <c r="S13" i="39" s="1"/>
  <c r="H13" i="39"/>
  <c r="I13" i="39"/>
  <c r="E14" i="39"/>
  <c r="S14" i="39" s="1"/>
  <c r="H14" i="39"/>
  <c r="I14" i="39"/>
  <c r="P14" i="39"/>
  <c r="T14" i="39"/>
  <c r="E15" i="39"/>
  <c r="Q15" i="39" s="1"/>
  <c r="H15" i="39"/>
  <c r="I15" i="39"/>
  <c r="S15" i="39"/>
  <c r="U15" i="39"/>
  <c r="E16" i="39"/>
  <c r="H16" i="39"/>
  <c r="I16" i="39"/>
  <c r="E17" i="39"/>
  <c r="K17" i="39" s="1"/>
  <c r="H17" i="39"/>
  <c r="I17" i="39"/>
  <c r="E18" i="39"/>
  <c r="H18" i="39"/>
  <c r="I18" i="39"/>
  <c r="K18" i="39"/>
  <c r="L18" i="39"/>
  <c r="P18" i="39"/>
  <c r="S18" i="39"/>
  <c r="T18" i="39"/>
  <c r="U18" i="39"/>
  <c r="E19" i="39"/>
  <c r="M19" i="39" s="1"/>
  <c r="H19" i="39"/>
  <c r="I19" i="39"/>
  <c r="E20" i="39"/>
  <c r="H20" i="39"/>
  <c r="I20" i="39"/>
  <c r="J20" i="39"/>
  <c r="P20" i="39"/>
  <c r="Q20" i="39"/>
  <c r="E21" i="39"/>
  <c r="Q21" i="39" s="1"/>
  <c r="H21" i="39"/>
  <c r="I21" i="39"/>
  <c r="E22" i="39"/>
  <c r="O22" i="39" s="1"/>
  <c r="H22" i="39"/>
  <c r="I22" i="39"/>
  <c r="N22" i="39"/>
  <c r="V22" i="39"/>
  <c r="E23" i="39"/>
  <c r="W23" i="39" s="1"/>
  <c r="H23" i="39"/>
  <c r="I23" i="39"/>
  <c r="E24" i="39"/>
  <c r="O24" i="39" s="1"/>
  <c r="H24" i="39"/>
  <c r="I24" i="39"/>
  <c r="N24" i="39"/>
  <c r="W24" i="39"/>
  <c r="E25" i="39"/>
  <c r="H25" i="39"/>
  <c r="I25" i="39"/>
  <c r="E26" i="39"/>
  <c r="H26" i="39"/>
  <c r="I26" i="39"/>
  <c r="E27" i="39"/>
  <c r="J27" i="39" s="1"/>
  <c r="H27" i="39"/>
  <c r="I27" i="39"/>
  <c r="U27" i="39"/>
  <c r="E28" i="39"/>
  <c r="H28" i="39"/>
  <c r="I28" i="39"/>
  <c r="Q28" i="39"/>
  <c r="E29" i="39"/>
  <c r="J29" i="39" s="1"/>
  <c r="H29" i="39"/>
  <c r="I29" i="39"/>
  <c r="W29" i="39"/>
  <c r="E30" i="39"/>
  <c r="P30" i="39" s="1"/>
  <c r="H30" i="39"/>
  <c r="I30" i="39"/>
  <c r="E31" i="39"/>
  <c r="H31" i="39"/>
  <c r="I31" i="39"/>
  <c r="K31" i="39"/>
  <c r="U31" i="39"/>
  <c r="E32" i="39"/>
  <c r="H32" i="39"/>
  <c r="I32" i="39"/>
  <c r="J32" i="39"/>
  <c r="M32" i="39"/>
  <c r="O32" i="39"/>
  <c r="Q32" i="39"/>
  <c r="R32" i="39"/>
  <c r="W32" i="39"/>
  <c r="E33" i="39"/>
  <c r="H33" i="39"/>
  <c r="I33" i="39"/>
  <c r="Q33" i="39"/>
  <c r="U33" i="39"/>
  <c r="E34" i="39"/>
  <c r="L34" i="39" s="1"/>
  <c r="H34" i="39"/>
  <c r="I34" i="39"/>
  <c r="J34" i="39"/>
  <c r="K34" i="39"/>
  <c r="N34" i="39"/>
  <c r="P34" i="39"/>
  <c r="R34" i="39"/>
  <c r="W34" i="39"/>
  <c r="E35" i="39"/>
  <c r="J35" i="39" s="1"/>
  <c r="H35" i="39"/>
  <c r="I35" i="39"/>
  <c r="K35" i="39"/>
  <c r="O35" i="39"/>
  <c r="U35" i="39"/>
  <c r="E36" i="39"/>
  <c r="H36" i="39"/>
  <c r="I36" i="39"/>
  <c r="E37" i="39"/>
  <c r="H37" i="39"/>
  <c r="I37" i="39"/>
  <c r="E38" i="39"/>
  <c r="O38" i="39" s="1"/>
  <c r="H38" i="39"/>
  <c r="I38" i="39"/>
  <c r="E39" i="39"/>
  <c r="J39" i="39" s="1"/>
  <c r="H39" i="39"/>
  <c r="I39" i="39"/>
  <c r="E40" i="39"/>
  <c r="M40" i="39" s="1"/>
  <c r="H40" i="39"/>
  <c r="I40" i="39"/>
  <c r="R40" i="39"/>
  <c r="W40" i="39"/>
  <c r="E41" i="39"/>
  <c r="H41" i="39"/>
  <c r="I41" i="39"/>
  <c r="E42" i="39"/>
  <c r="L42" i="39" s="1"/>
  <c r="H42" i="39"/>
  <c r="I42" i="39"/>
  <c r="P42" i="39"/>
  <c r="Q42" i="39"/>
  <c r="R42" i="39"/>
  <c r="U42" i="39"/>
  <c r="E43" i="39"/>
  <c r="Q43" i="39" s="1"/>
  <c r="H43" i="39"/>
  <c r="I43" i="39"/>
  <c r="K43" i="39"/>
  <c r="U43" i="39"/>
  <c r="W43" i="39"/>
  <c r="E44" i="39"/>
  <c r="H44" i="39"/>
  <c r="I44" i="39"/>
  <c r="E45" i="39"/>
  <c r="H45" i="39"/>
  <c r="I45" i="39"/>
  <c r="E46" i="39"/>
  <c r="K46" i="39" s="1"/>
  <c r="H46" i="39"/>
  <c r="I46" i="39"/>
  <c r="E47" i="39"/>
  <c r="R47" i="39" s="1"/>
  <c r="H47" i="39"/>
  <c r="I47" i="39"/>
  <c r="T47" i="39"/>
  <c r="E48" i="39"/>
  <c r="J48" i="39" s="1"/>
  <c r="H48" i="39"/>
  <c r="I48" i="39"/>
  <c r="E49" i="39"/>
  <c r="H49" i="39"/>
  <c r="I49" i="39"/>
  <c r="K49" i="39"/>
  <c r="S49" i="39"/>
  <c r="E50" i="39"/>
  <c r="U50" i="39" s="1"/>
  <c r="H50" i="39"/>
  <c r="I50" i="39"/>
  <c r="S50" i="39"/>
  <c r="E51" i="39"/>
  <c r="K51" i="39" s="1"/>
  <c r="H51" i="39"/>
  <c r="I51" i="39"/>
  <c r="O51" i="39"/>
  <c r="P51" i="39"/>
  <c r="R51" i="39"/>
  <c r="W51" i="39"/>
  <c r="E52" i="39"/>
  <c r="O52" i="39" s="1"/>
  <c r="H52" i="39"/>
  <c r="I52" i="39"/>
  <c r="E53" i="39"/>
  <c r="H53" i="39"/>
  <c r="I53" i="39"/>
  <c r="E54" i="39"/>
  <c r="J54" i="39" s="1"/>
  <c r="H54" i="39"/>
  <c r="I54" i="39"/>
  <c r="K54" i="39"/>
  <c r="U54" i="39"/>
  <c r="W54" i="39"/>
  <c r="E55" i="39"/>
  <c r="J55" i="39" s="1"/>
  <c r="H55" i="39"/>
  <c r="I55" i="39"/>
  <c r="O55" i="39"/>
  <c r="R55" i="39"/>
  <c r="E56" i="39"/>
  <c r="H56" i="39"/>
  <c r="I56" i="39"/>
  <c r="U56" i="39"/>
  <c r="E57" i="39"/>
  <c r="K57" i="39" s="1"/>
  <c r="H57" i="39"/>
  <c r="I57" i="39"/>
  <c r="M57" i="39"/>
  <c r="E58" i="39"/>
  <c r="J58" i="39" s="1"/>
  <c r="H58" i="39"/>
  <c r="I58" i="39"/>
  <c r="E59" i="39"/>
  <c r="H59" i="39"/>
  <c r="I59" i="39"/>
  <c r="E60" i="39"/>
  <c r="H60" i="39"/>
  <c r="I60" i="39"/>
  <c r="E61" i="39"/>
  <c r="M61" i="39" s="1"/>
  <c r="H61" i="39"/>
  <c r="I61" i="39"/>
  <c r="W61" i="39"/>
  <c r="E62" i="39"/>
  <c r="J62" i="39" s="1"/>
  <c r="H62" i="39"/>
  <c r="I62" i="39"/>
  <c r="K62" i="39"/>
  <c r="M62" i="39"/>
  <c r="E63" i="39"/>
  <c r="P63" i="39" s="1"/>
  <c r="H63" i="39"/>
  <c r="I63" i="39"/>
  <c r="J63" i="39"/>
  <c r="K63" i="39"/>
  <c r="L63" i="39"/>
  <c r="O63" i="39"/>
  <c r="Q63" i="39"/>
  <c r="R63" i="39"/>
  <c r="T63" i="39"/>
  <c r="V63" i="39"/>
  <c r="W63" i="39"/>
  <c r="E64" i="39"/>
  <c r="J64" i="39" s="1"/>
  <c r="H64" i="39"/>
  <c r="I64" i="39"/>
  <c r="M64" i="39"/>
  <c r="Q64" i="39"/>
  <c r="S64" i="39"/>
  <c r="U64" i="39"/>
  <c r="W64" i="39"/>
  <c r="E65" i="39"/>
  <c r="Q65" i="39" s="1"/>
  <c r="H65" i="39"/>
  <c r="I65" i="39"/>
  <c r="E66" i="39"/>
  <c r="K66" i="39" s="1"/>
  <c r="H66" i="39"/>
  <c r="I66" i="39"/>
  <c r="E67" i="39"/>
  <c r="O67" i="39" s="1"/>
  <c r="H67" i="39"/>
  <c r="I67" i="39"/>
  <c r="E68" i="39"/>
  <c r="H68" i="39"/>
  <c r="I68" i="39"/>
  <c r="Q68" i="39"/>
  <c r="E69" i="39"/>
  <c r="L69" i="39" s="1"/>
  <c r="H69" i="39"/>
  <c r="I69" i="39"/>
  <c r="J69" i="39"/>
  <c r="P69" i="39"/>
  <c r="Q69" i="39"/>
  <c r="S69" i="39"/>
  <c r="E70" i="39"/>
  <c r="H70" i="39"/>
  <c r="I70" i="39"/>
  <c r="E71" i="39"/>
  <c r="N71" i="39" s="1"/>
  <c r="H71" i="39"/>
  <c r="I71" i="39"/>
  <c r="E72" i="39"/>
  <c r="H72" i="39"/>
  <c r="I72" i="39"/>
  <c r="E73" i="39"/>
  <c r="T73" i="39" s="1"/>
  <c r="H73" i="39"/>
  <c r="I73" i="39"/>
  <c r="W73" i="39"/>
  <c r="E74" i="39"/>
  <c r="H74" i="39"/>
  <c r="I74" i="39"/>
  <c r="E75" i="39"/>
  <c r="M75" i="39" s="1"/>
  <c r="H75" i="39"/>
  <c r="I75" i="39"/>
  <c r="J75" i="39"/>
  <c r="L75" i="39"/>
  <c r="O75" i="39"/>
  <c r="Q75" i="39"/>
  <c r="R75" i="39"/>
  <c r="T75" i="39"/>
  <c r="E76" i="39"/>
  <c r="H76" i="39"/>
  <c r="I76" i="39"/>
  <c r="E77" i="39"/>
  <c r="T77" i="39" s="1"/>
  <c r="H77" i="39"/>
  <c r="I77" i="39"/>
  <c r="N77" i="39"/>
  <c r="Q77" i="39"/>
  <c r="W77" i="39"/>
  <c r="E78" i="39"/>
  <c r="M78" i="39" s="1"/>
  <c r="H78" i="39"/>
  <c r="I78" i="39"/>
  <c r="O78" i="39"/>
  <c r="Q78" i="39"/>
  <c r="E79" i="39"/>
  <c r="P79" i="39" s="1"/>
  <c r="H79" i="39"/>
  <c r="I79" i="39"/>
  <c r="Q79" i="39"/>
  <c r="R79" i="39"/>
  <c r="T79" i="39"/>
  <c r="E80" i="39"/>
  <c r="K80" i="39" s="1"/>
  <c r="H80" i="39"/>
  <c r="I80" i="39"/>
  <c r="E81" i="39"/>
  <c r="H81" i="39"/>
  <c r="I81" i="39"/>
  <c r="E82" i="39"/>
  <c r="W82" i="39" s="1"/>
  <c r="H82" i="39"/>
  <c r="I82" i="39"/>
  <c r="K82" i="39"/>
  <c r="O82" i="39"/>
  <c r="S82" i="39"/>
  <c r="U82" i="39"/>
  <c r="E83" i="39"/>
  <c r="H83" i="39"/>
  <c r="I83" i="39"/>
  <c r="E84" i="39"/>
  <c r="H84" i="39"/>
  <c r="I84" i="39"/>
  <c r="E85" i="39"/>
  <c r="H85" i="39"/>
  <c r="I85" i="39"/>
  <c r="E86" i="39"/>
  <c r="W86" i="39" s="1"/>
  <c r="H86" i="39"/>
  <c r="I86" i="39"/>
  <c r="E87" i="39"/>
  <c r="H87" i="39"/>
  <c r="I87" i="39"/>
  <c r="E88" i="39"/>
  <c r="H88" i="39"/>
  <c r="I88" i="39"/>
  <c r="E89" i="39"/>
  <c r="H89" i="39"/>
  <c r="I89" i="39"/>
  <c r="E90" i="39"/>
  <c r="H90" i="39"/>
  <c r="I90" i="39"/>
  <c r="S90" i="39"/>
  <c r="E91" i="39"/>
  <c r="Q91" i="39" s="1"/>
  <c r="H91" i="39"/>
  <c r="I91" i="39"/>
  <c r="S91" i="39"/>
  <c r="T91" i="39"/>
  <c r="E92" i="39"/>
  <c r="Q92" i="39" s="1"/>
  <c r="H92" i="39"/>
  <c r="I92" i="39"/>
  <c r="E93" i="39"/>
  <c r="V93" i="39" s="1"/>
  <c r="H93" i="39"/>
  <c r="I93" i="39"/>
  <c r="E94" i="39"/>
  <c r="J94" i="39" s="1"/>
  <c r="H94" i="39"/>
  <c r="I94" i="39"/>
  <c r="K94" i="39"/>
  <c r="L94" i="39"/>
  <c r="M94" i="39"/>
  <c r="N94" i="39"/>
  <c r="O94" i="39"/>
  <c r="P94" i="39"/>
  <c r="Q94" i="39"/>
  <c r="R94" i="39"/>
  <c r="S94" i="39"/>
  <c r="V94" i="39"/>
  <c r="E95" i="39"/>
  <c r="S95" i="39" s="1"/>
  <c r="H95" i="39"/>
  <c r="I95" i="39"/>
  <c r="J95" i="39"/>
  <c r="K95" i="39"/>
  <c r="L95" i="39"/>
  <c r="M95" i="39"/>
  <c r="N95" i="39"/>
  <c r="O95" i="39"/>
  <c r="P95" i="39"/>
  <c r="Q95" i="39"/>
  <c r="R95" i="39"/>
  <c r="U95" i="39"/>
  <c r="W95" i="39"/>
  <c r="E96" i="39"/>
  <c r="H96" i="39"/>
  <c r="I96" i="39"/>
  <c r="E97" i="39"/>
  <c r="L97" i="39" s="1"/>
  <c r="H97" i="39"/>
  <c r="I97" i="39"/>
  <c r="J97" i="39"/>
  <c r="K97" i="39"/>
  <c r="M97" i="39"/>
  <c r="N97" i="39"/>
  <c r="O97" i="39"/>
  <c r="W97" i="39"/>
  <c r="E98" i="39"/>
  <c r="H98" i="39"/>
  <c r="I98" i="39"/>
  <c r="E99" i="39"/>
  <c r="P99" i="39" s="1"/>
  <c r="H99" i="39"/>
  <c r="I99" i="39"/>
  <c r="N99" i="39"/>
  <c r="E100" i="39"/>
  <c r="H100" i="39"/>
  <c r="I100" i="39"/>
  <c r="E101" i="39"/>
  <c r="H101" i="39"/>
  <c r="I101" i="39"/>
  <c r="E102" i="39"/>
  <c r="U102" i="39" s="1"/>
  <c r="H102" i="39"/>
  <c r="I102" i="39"/>
  <c r="K102" i="39"/>
  <c r="M102" i="39"/>
  <c r="S102" i="39"/>
  <c r="E103" i="39"/>
  <c r="P103" i="39" s="1"/>
  <c r="H103" i="39"/>
  <c r="I103" i="39"/>
  <c r="J103" i="39"/>
  <c r="E104" i="39"/>
  <c r="H104" i="39"/>
  <c r="I104" i="39"/>
  <c r="O104" i="39"/>
  <c r="S104" i="39"/>
  <c r="U104" i="39"/>
  <c r="W104" i="39"/>
  <c r="E105" i="39"/>
  <c r="H105" i="39"/>
  <c r="I105" i="39"/>
  <c r="E106" i="39"/>
  <c r="J106" i="39" s="1"/>
  <c r="H106" i="39"/>
  <c r="I106" i="39"/>
  <c r="M106" i="39"/>
  <c r="Q106" i="39"/>
  <c r="U106" i="39"/>
  <c r="E107" i="39"/>
  <c r="N107" i="39" s="1"/>
  <c r="H107" i="39"/>
  <c r="I107" i="39"/>
  <c r="R107" i="39"/>
  <c r="S107" i="39"/>
  <c r="E108" i="39"/>
  <c r="H108" i="39"/>
  <c r="I108" i="39"/>
  <c r="E109" i="39"/>
  <c r="P109" i="39" s="1"/>
  <c r="H109" i="39"/>
  <c r="I109" i="39"/>
  <c r="N109" i="39"/>
  <c r="V109" i="39"/>
  <c r="E110" i="39"/>
  <c r="H110" i="39"/>
  <c r="I110" i="39"/>
  <c r="E111" i="39"/>
  <c r="K111" i="39" s="1"/>
  <c r="H111" i="39"/>
  <c r="I111" i="39"/>
  <c r="J111" i="39"/>
  <c r="L111" i="39"/>
  <c r="W111" i="39"/>
  <c r="E112" i="39"/>
  <c r="Q112" i="39" s="1"/>
  <c r="H112" i="39"/>
  <c r="I112" i="39"/>
  <c r="E113" i="39"/>
  <c r="H113" i="39"/>
  <c r="I113" i="39"/>
  <c r="E114" i="39"/>
  <c r="O114" i="39" s="1"/>
  <c r="H114" i="39"/>
  <c r="I114" i="39"/>
  <c r="E115" i="39"/>
  <c r="H115" i="39"/>
  <c r="I115" i="39"/>
  <c r="O115" i="39"/>
  <c r="E116" i="39"/>
  <c r="K116" i="39" s="1"/>
  <c r="H116" i="39"/>
  <c r="I116" i="39"/>
  <c r="S116" i="39"/>
  <c r="E117" i="39"/>
  <c r="H117" i="39"/>
  <c r="I117" i="39"/>
  <c r="M117" i="39"/>
  <c r="R117" i="39"/>
  <c r="S117" i="39"/>
  <c r="T117" i="39"/>
  <c r="E118" i="39"/>
  <c r="H118" i="39"/>
  <c r="I118" i="39"/>
  <c r="M118" i="39"/>
  <c r="E119" i="39"/>
  <c r="V119" i="39" s="1"/>
  <c r="H119" i="39"/>
  <c r="I119" i="39"/>
  <c r="T119" i="39"/>
  <c r="E120" i="39"/>
  <c r="M120" i="39" s="1"/>
  <c r="H120" i="39"/>
  <c r="I120" i="39"/>
  <c r="E121" i="39"/>
  <c r="P121" i="39" s="1"/>
  <c r="H121" i="39"/>
  <c r="I121" i="39"/>
  <c r="J121" i="39"/>
  <c r="K121" i="39"/>
  <c r="L121" i="39"/>
  <c r="N121" i="39"/>
  <c r="O121" i="39"/>
  <c r="E122" i="39"/>
  <c r="J122" i="39" s="1"/>
  <c r="H122" i="39"/>
  <c r="I122" i="39"/>
  <c r="K122" i="39"/>
  <c r="M122" i="39"/>
  <c r="O122" i="39"/>
  <c r="S122" i="39"/>
  <c r="U122" i="39"/>
  <c r="W122" i="39"/>
  <c r="E123" i="39"/>
  <c r="H123" i="39"/>
  <c r="I123" i="39"/>
  <c r="E124" i="39"/>
  <c r="W124" i="39" s="1"/>
  <c r="H124" i="39"/>
  <c r="I124" i="39"/>
  <c r="E125" i="39"/>
  <c r="H125" i="39"/>
  <c r="I125" i="39"/>
  <c r="S125" i="39"/>
  <c r="E126" i="39"/>
  <c r="W126" i="39" s="1"/>
  <c r="H126" i="39"/>
  <c r="I126" i="39"/>
  <c r="Q126" i="39"/>
  <c r="E127" i="39"/>
  <c r="K127" i="39" s="1"/>
  <c r="H127" i="39"/>
  <c r="I127" i="39"/>
  <c r="W127" i="39"/>
  <c r="E128" i="39"/>
  <c r="U128" i="39" s="1"/>
  <c r="H128" i="39"/>
  <c r="I128" i="39"/>
  <c r="O128" i="39"/>
  <c r="W128" i="39"/>
  <c r="E129" i="39"/>
  <c r="U129" i="39" s="1"/>
  <c r="H129" i="39"/>
  <c r="I129" i="39"/>
  <c r="W129" i="39"/>
  <c r="E130" i="39"/>
  <c r="H130" i="39"/>
  <c r="I130" i="39"/>
  <c r="S130" i="39"/>
  <c r="E131" i="39"/>
  <c r="H131" i="39"/>
  <c r="I131" i="39"/>
  <c r="E132" i="39"/>
  <c r="M132" i="39" s="1"/>
  <c r="H132" i="39"/>
  <c r="I132" i="39"/>
  <c r="O132" i="39"/>
  <c r="E133" i="39"/>
  <c r="P133" i="39" s="1"/>
  <c r="H133" i="39"/>
  <c r="I133" i="39"/>
  <c r="J133" i="39"/>
  <c r="K133" i="39"/>
  <c r="E134" i="39"/>
  <c r="U134" i="39" s="1"/>
  <c r="H134" i="39"/>
  <c r="I134" i="39"/>
  <c r="W134" i="39"/>
  <c r="E135" i="39"/>
  <c r="U135" i="39" s="1"/>
  <c r="H135" i="39"/>
  <c r="I135" i="39"/>
  <c r="L135" i="39"/>
  <c r="N135" i="39"/>
  <c r="Q135" i="39"/>
  <c r="W135" i="39"/>
  <c r="E136" i="39"/>
  <c r="H136" i="39"/>
  <c r="I136" i="39"/>
  <c r="E137" i="39"/>
  <c r="K137" i="39" s="1"/>
  <c r="H137" i="39"/>
  <c r="I137" i="39"/>
  <c r="J137" i="39"/>
  <c r="L137" i="39"/>
  <c r="O137" i="39"/>
  <c r="Q137" i="39"/>
  <c r="S137" i="39"/>
  <c r="T137" i="39"/>
  <c r="U137" i="39"/>
  <c r="E138" i="39"/>
  <c r="M138" i="39" s="1"/>
  <c r="H138" i="39"/>
  <c r="I138" i="39"/>
  <c r="O138" i="39"/>
  <c r="S138" i="39"/>
  <c r="U138" i="39"/>
  <c r="W138" i="39"/>
  <c r="E139" i="39"/>
  <c r="K139" i="39" s="1"/>
  <c r="H139" i="39"/>
  <c r="I139" i="39"/>
  <c r="J139" i="39"/>
  <c r="L139" i="39"/>
  <c r="N139" i="39"/>
  <c r="O139" i="39"/>
  <c r="P139" i="39"/>
  <c r="E140" i="39"/>
  <c r="H140" i="39"/>
  <c r="I140" i="39"/>
  <c r="K140" i="39"/>
  <c r="M140" i="39"/>
  <c r="W140" i="39"/>
  <c r="E141" i="39"/>
  <c r="O141" i="39" s="1"/>
  <c r="H141" i="39"/>
  <c r="I141" i="39"/>
  <c r="K141" i="39"/>
  <c r="M141" i="39"/>
  <c r="E142" i="39"/>
  <c r="M142" i="39" s="1"/>
  <c r="H142" i="39"/>
  <c r="I142" i="39"/>
  <c r="E143" i="39"/>
  <c r="K143" i="39" s="1"/>
  <c r="H143" i="39"/>
  <c r="I143" i="39"/>
  <c r="L143" i="39"/>
  <c r="M143" i="39"/>
  <c r="N143" i="39"/>
  <c r="E144" i="39"/>
  <c r="H144" i="39"/>
  <c r="I144" i="39"/>
  <c r="O144" i="39"/>
  <c r="E145" i="39"/>
  <c r="Q145" i="39" s="1"/>
  <c r="H145" i="39"/>
  <c r="I145" i="39"/>
  <c r="N145" i="39"/>
  <c r="E146" i="39"/>
  <c r="W146" i="39" s="1"/>
  <c r="H146" i="39"/>
  <c r="I146" i="39"/>
  <c r="E147" i="39"/>
  <c r="J147" i="39" s="1"/>
  <c r="H147" i="39"/>
  <c r="I147" i="39"/>
  <c r="M147" i="39"/>
  <c r="T147" i="39"/>
  <c r="E148" i="39"/>
  <c r="H148" i="39"/>
  <c r="I148" i="39"/>
  <c r="M148" i="39"/>
  <c r="U148" i="39"/>
  <c r="E149" i="39"/>
  <c r="H149" i="39"/>
  <c r="I149" i="39"/>
  <c r="E150" i="39"/>
  <c r="U150" i="39" s="1"/>
  <c r="H150" i="39"/>
  <c r="I150" i="39"/>
  <c r="W150" i="39"/>
  <c r="E151" i="39"/>
  <c r="H151" i="39"/>
  <c r="I151" i="39"/>
  <c r="E152" i="39"/>
  <c r="M152" i="39" s="1"/>
  <c r="H152" i="39"/>
  <c r="I152" i="39"/>
  <c r="E153" i="39"/>
  <c r="S153" i="39" s="1"/>
  <c r="H153" i="39"/>
  <c r="I153" i="39"/>
  <c r="M153" i="39"/>
  <c r="O153" i="39"/>
  <c r="Q153" i="39"/>
  <c r="U153" i="39"/>
  <c r="W153" i="39"/>
  <c r="E154" i="39"/>
  <c r="H154" i="39"/>
  <c r="I154" i="39"/>
  <c r="E155" i="39"/>
  <c r="H155" i="39"/>
  <c r="I155" i="39"/>
  <c r="J155" i="39"/>
  <c r="L155" i="39"/>
  <c r="O155" i="39"/>
  <c r="Q155" i="39"/>
  <c r="S155" i="39"/>
  <c r="T155" i="39"/>
  <c r="E156" i="39"/>
  <c r="Q156" i="39" s="1"/>
  <c r="H156" i="39"/>
  <c r="I156" i="39"/>
  <c r="E157" i="39"/>
  <c r="N157" i="39" s="1"/>
  <c r="H157" i="39"/>
  <c r="I157" i="39"/>
  <c r="K157" i="39"/>
  <c r="L157" i="39"/>
  <c r="M157" i="39"/>
  <c r="O157" i="39"/>
  <c r="P157" i="39"/>
  <c r="Q157" i="39"/>
  <c r="T157" i="39"/>
  <c r="U157" i="39"/>
  <c r="V157" i="39"/>
  <c r="E158" i="39"/>
  <c r="H158" i="39"/>
  <c r="I158" i="39"/>
  <c r="O158" i="39"/>
  <c r="S158" i="39"/>
  <c r="W158" i="39"/>
  <c r="E159" i="39"/>
  <c r="R159" i="39" s="1"/>
  <c r="H159" i="39"/>
  <c r="I159" i="39"/>
  <c r="P159" i="39"/>
  <c r="S159" i="39"/>
  <c r="E160" i="39"/>
  <c r="M160" i="39" s="1"/>
  <c r="H160" i="39"/>
  <c r="I160" i="39"/>
  <c r="Q160" i="39"/>
  <c r="E161" i="39"/>
  <c r="V161" i="39" s="1"/>
  <c r="H161" i="39"/>
  <c r="I161" i="39"/>
  <c r="L161" i="39"/>
  <c r="M161" i="39"/>
  <c r="Q161" i="39"/>
  <c r="S161" i="39"/>
  <c r="U161" i="39"/>
  <c r="W161" i="39"/>
  <c r="E162" i="39"/>
  <c r="M162" i="39" s="1"/>
  <c r="H162" i="39"/>
  <c r="I162" i="39"/>
  <c r="K162" i="39"/>
  <c r="O162" i="39"/>
  <c r="Q162" i="39"/>
  <c r="E163" i="39"/>
  <c r="S163" i="39" s="1"/>
  <c r="H163" i="39"/>
  <c r="I163" i="39"/>
  <c r="Q163" i="39"/>
  <c r="T163" i="39"/>
  <c r="E164" i="39"/>
  <c r="M164" i="39" s="1"/>
  <c r="H164" i="39"/>
  <c r="I164" i="39"/>
  <c r="E165" i="39"/>
  <c r="R165" i="39" s="1"/>
  <c r="H165" i="39"/>
  <c r="I165" i="39"/>
  <c r="E166" i="39"/>
  <c r="H166" i="39"/>
  <c r="I166" i="39"/>
  <c r="E167" i="39"/>
  <c r="W167" i="39" s="1"/>
  <c r="H167" i="39"/>
  <c r="I167" i="39"/>
  <c r="M167" i="39"/>
  <c r="T167" i="39"/>
  <c r="E168" i="39"/>
  <c r="U168" i="39" s="1"/>
  <c r="H168" i="39"/>
  <c r="I168" i="39"/>
  <c r="E169" i="39"/>
  <c r="S169" i="39" s="1"/>
  <c r="H169" i="39"/>
  <c r="I169" i="39"/>
  <c r="O169" i="39"/>
  <c r="Q169" i="39"/>
  <c r="U169" i="39"/>
  <c r="E170" i="39"/>
  <c r="H170" i="39"/>
  <c r="I170" i="39"/>
  <c r="E171" i="39"/>
  <c r="Q171" i="39" s="1"/>
  <c r="H171" i="39"/>
  <c r="I171" i="39"/>
  <c r="J171" i="39"/>
  <c r="L171" i="39"/>
  <c r="M171" i="39"/>
  <c r="N171" i="39"/>
  <c r="O171" i="39"/>
  <c r="P171" i="39"/>
  <c r="R171" i="39"/>
  <c r="S171" i="39"/>
  <c r="U171" i="39"/>
  <c r="V171" i="39"/>
  <c r="W171" i="39"/>
  <c r="E172" i="39"/>
  <c r="K172" i="39" s="1"/>
  <c r="H172" i="39"/>
  <c r="I172" i="39"/>
  <c r="M172" i="39"/>
  <c r="U172" i="39"/>
  <c r="E173" i="39"/>
  <c r="V173" i="39" s="1"/>
  <c r="H173" i="39"/>
  <c r="I173" i="39"/>
  <c r="L173" i="39"/>
  <c r="T173" i="39"/>
  <c r="W173" i="39"/>
  <c r="E174" i="39"/>
  <c r="K174" i="39" s="1"/>
  <c r="H174" i="39"/>
  <c r="I174" i="39"/>
  <c r="M174" i="39"/>
  <c r="E175" i="39"/>
  <c r="S175" i="39" s="1"/>
  <c r="H175" i="39"/>
  <c r="I175" i="39"/>
  <c r="J175" i="39"/>
  <c r="K175" i="39"/>
  <c r="L175" i="39"/>
  <c r="M175" i="39"/>
  <c r="N175" i="39"/>
  <c r="O175" i="39"/>
  <c r="P175" i="39"/>
  <c r="Q175" i="39"/>
  <c r="R175" i="39"/>
  <c r="U175" i="39"/>
  <c r="W175" i="39"/>
  <c r="E176" i="39"/>
  <c r="K176" i="39" s="1"/>
  <c r="H176" i="39"/>
  <c r="I176" i="39"/>
  <c r="M176" i="39"/>
  <c r="Q176" i="39"/>
  <c r="U176" i="39"/>
  <c r="E177" i="39"/>
  <c r="M177" i="39" s="1"/>
  <c r="H177" i="39"/>
  <c r="I177" i="39"/>
  <c r="J177" i="39"/>
  <c r="L177" i="39"/>
  <c r="E178" i="39"/>
  <c r="W178" i="39" s="1"/>
  <c r="H178" i="39"/>
  <c r="I178" i="39"/>
  <c r="U178" i="39"/>
  <c r="E179" i="39"/>
  <c r="L179" i="39" s="1"/>
  <c r="H179" i="39"/>
  <c r="I179" i="39"/>
  <c r="J179" i="39"/>
  <c r="E180" i="39"/>
  <c r="H180" i="39"/>
  <c r="I180" i="39"/>
  <c r="Q180" i="39"/>
  <c r="E181" i="39"/>
  <c r="S181" i="39" s="1"/>
  <c r="H181" i="39"/>
  <c r="I181" i="39"/>
  <c r="Q181" i="39"/>
  <c r="E182" i="39"/>
  <c r="H182" i="39"/>
  <c r="I182" i="39"/>
  <c r="E183" i="39"/>
  <c r="J183" i="39" s="1"/>
  <c r="H183" i="39"/>
  <c r="I183" i="39"/>
  <c r="E184" i="39"/>
  <c r="U184" i="39" s="1"/>
  <c r="H184" i="39"/>
  <c r="I184" i="39"/>
  <c r="E185" i="39"/>
  <c r="R185" i="39" s="1"/>
  <c r="H185" i="39"/>
  <c r="I185" i="39"/>
  <c r="O185" i="39"/>
  <c r="Q185" i="39"/>
  <c r="U185" i="39"/>
  <c r="E186" i="39"/>
  <c r="Q186" i="39" s="1"/>
  <c r="H186" i="39"/>
  <c r="I186" i="39"/>
  <c r="E187" i="39"/>
  <c r="S187" i="39" s="1"/>
  <c r="H187" i="39"/>
  <c r="I187" i="39"/>
  <c r="K187" i="39"/>
  <c r="N187" i="39"/>
  <c r="P187" i="39"/>
  <c r="T187" i="39"/>
  <c r="W187" i="39"/>
  <c r="E188" i="39"/>
  <c r="W188" i="39" s="1"/>
  <c r="H188" i="39"/>
  <c r="I188" i="39"/>
  <c r="O188" i="39"/>
  <c r="U188" i="39"/>
  <c r="E189" i="39"/>
  <c r="Q189" i="39" s="1"/>
  <c r="H189" i="39"/>
  <c r="I189" i="39"/>
  <c r="P189" i="39"/>
  <c r="S189" i="39"/>
  <c r="E190" i="39"/>
  <c r="M190" i="39" s="1"/>
  <c r="H190" i="39"/>
  <c r="I190" i="39"/>
  <c r="K190" i="39"/>
  <c r="U190" i="39"/>
  <c r="E191" i="39"/>
  <c r="R191" i="39" s="1"/>
  <c r="H191" i="39"/>
  <c r="I191" i="39"/>
  <c r="E192" i="39"/>
  <c r="H192" i="39"/>
  <c r="I192" i="39"/>
  <c r="E193" i="39"/>
  <c r="P193" i="39" s="1"/>
  <c r="H193" i="39"/>
  <c r="I193" i="39"/>
  <c r="E194" i="39"/>
  <c r="H194" i="39"/>
  <c r="I194" i="39"/>
  <c r="E195" i="39"/>
  <c r="H195" i="39"/>
  <c r="I195" i="39"/>
  <c r="P195" i="39"/>
  <c r="E196" i="39"/>
  <c r="H196" i="39"/>
  <c r="I196" i="39"/>
  <c r="E197" i="39"/>
  <c r="T197" i="39" s="1"/>
  <c r="H197" i="39"/>
  <c r="I197" i="39"/>
  <c r="E198" i="39"/>
  <c r="S198" i="39" s="1"/>
  <c r="H198" i="39"/>
  <c r="I198" i="39"/>
  <c r="E199" i="39"/>
  <c r="H199" i="39"/>
  <c r="I199" i="39"/>
  <c r="E200" i="39"/>
  <c r="H200" i="39"/>
  <c r="I200" i="39"/>
  <c r="W200" i="39"/>
  <c r="E201" i="39"/>
  <c r="T201" i="39" s="1"/>
  <c r="H201" i="39"/>
  <c r="I201" i="39"/>
  <c r="K201" i="39"/>
  <c r="L201" i="39"/>
  <c r="E202" i="39"/>
  <c r="H202" i="39"/>
  <c r="I202" i="39"/>
  <c r="E203" i="39"/>
  <c r="M203" i="39" s="1"/>
  <c r="H203" i="39"/>
  <c r="I203" i="39"/>
  <c r="L203" i="39"/>
  <c r="O203" i="39"/>
  <c r="E204" i="39"/>
  <c r="H204" i="39"/>
  <c r="I204" i="39"/>
  <c r="E205" i="39"/>
  <c r="J205" i="39"/>
  <c r="N205" i="39"/>
  <c r="O205" i="39"/>
  <c r="P205" i="39"/>
  <c r="E206" i="39"/>
  <c r="E207" i="39"/>
  <c r="W207" i="39" s="1"/>
  <c r="E208" i="39"/>
  <c r="K208" i="39" s="1"/>
  <c r="E209" i="39"/>
  <c r="L209" i="39" s="1"/>
  <c r="E210" i="39"/>
  <c r="W210" i="39" s="1"/>
  <c r="E211" i="39"/>
  <c r="R211" i="39" s="1"/>
  <c r="Q211" i="39"/>
  <c r="E212" i="39"/>
  <c r="E213" i="39"/>
  <c r="T213" i="39" s="1"/>
  <c r="N213" i="39"/>
  <c r="R213" i="39"/>
  <c r="E214" i="39"/>
  <c r="U214" i="39" s="1"/>
  <c r="Q214" i="39"/>
  <c r="E215" i="39"/>
  <c r="Q215" i="39" s="1"/>
  <c r="E216" i="39"/>
  <c r="Q216" i="39" s="1"/>
  <c r="M216" i="39"/>
  <c r="E217" i="39"/>
  <c r="K217" i="39" s="1"/>
  <c r="L217" i="39"/>
  <c r="P217" i="39"/>
  <c r="V217" i="39"/>
  <c r="E218" i="39"/>
  <c r="M218" i="39"/>
  <c r="S218" i="39"/>
  <c r="E219" i="39"/>
  <c r="Q219" i="39" s="1"/>
  <c r="E220" i="39"/>
  <c r="J220" i="39" s="1"/>
  <c r="M220" i="39"/>
  <c r="E221" i="39"/>
  <c r="E222" i="39"/>
  <c r="W222" i="39" s="1"/>
  <c r="M222" i="39"/>
  <c r="U222" i="39"/>
  <c r="E223" i="39"/>
  <c r="Q223" i="39" s="1"/>
  <c r="W223" i="39"/>
  <c r="E224" i="39"/>
  <c r="E225" i="39"/>
  <c r="T225" i="39" s="1"/>
  <c r="L225" i="39"/>
  <c r="R225" i="39"/>
  <c r="E226" i="39"/>
  <c r="E227" i="39"/>
  <c r="J227" i="39" s="1"/>
  <c r="U227" i="39"/>
  <c r="E228" i="39"/>
  <c r="J228" i="39" s="1"/>
  <c r="K228" i="39"/>
  <c r="O228" i="39"/>
  <c r="W228" i="39"/>
  <c r="E229" i="39"/>
  <c r="O229" i="39" s="1"/>
  <c r="K229" i="39"/>
  <c r="L229" i="39"/>
  <c r="N229" i="39"/>
  <c r="P229" i="39"/>
  <c r="Q229" i="39"/>
  <c r="R229" i="39"/>
  <c r="S229" i="39"/>
  <c r="E230" i="39"/>
  <c r="U230" i="39" s="1"/>
  <c r="E231" i="39"/>
  <c r="K231" i="39" s="1"/>
  <c r="L231" i="39"/>
  <c r="U231" i="39"/>
  <c r="E232" i="39"/>
  <c r="E233" i="39"/>
  <c r="O233" i="39" s="1"/>
  <c r="J233" i="39"/>
  <c r="K233" i="39"/>
  <c r="L233" i="39"/>
  <c r="N233" i="39"/>
  <c r="P233" i="39"/>
  <c r="Q233" i="39"/>
  <c r="R233" i="39"/>
  <c r="E234" i="39"/>
  <c r="M234" i="39" s="1"/>
  <c r="Q234" i="39"/>
  <c r="U234" i="39"/>
  <c r="E235" i="39"/>
  <c r="N235" i="39" s="1"/>
  <c r="Q235" i="39"/>
  <c r="S235" i="39"/>
  <c r="V235" i="39"/>
  <c r="W235" i="39"/>
  <c r="E236" i="39"/>
  <c r="M236" i="39"/>
  <c r="Q236" i="39"/>
  <c r="E237" i="39"/>
  <c r="P237" i="39" s="1"/>
  <c r="K237" i="39"/>
  <c r="M237" i="39"/>
  <c r="O237" i="39"/>
  <c r="Q237" i="39"/>
  <c r="S237" i="39"/>
  <c r="U237" i="39"/>
  <c r="W237" i="39"/>
  <c r="E238" i="39"/>
  <c r="W238" i="39" s="1"/>
  <c r="E239" i="39"/>
  <c r="O239" i="39" s="1"/>
  <c r="W239" i="39"/>
  <c r="E240" i="39"/>
  <c r="E241" i="39"/>
  <c r="P241" i="39" s="1"/>
  <c r="L241" i="39"/>
  <c r="E242" i="39"/>
  <c r="E243" i="39"/>
  <c r="O243" i="39" s="1"/>
  <c r="M243" i="39"/>
  <c r="S243" i="39"/>
  <c r="U243" i="39"/>
  <c r="W243" i="39"/>
  <c r="E244" i="39"/>
  <c r="J244" i="39" s="1"/>
  <c r="M244" i="39"/>
  <c r="O244" i="39"/>
  <c r="W244" i="39"/>
  <c r="E245" i="39"/>
  <c r="O245" i="39" s="1"/>
  <c r="J245" i="39"/>
  <c r="L245" i="39"/>
  <c r="P245" i="39"/>
  <c r="E246" i="39"/>
  <c r="E247" i="39"/>
  <c r="L247" i="39" s="1"/>
  <c r="K247" i="39"/>
  <c r="M247" i="39"/>
  <c r="O247" i="39"/>
  <c r="Q247" i="39"/>
  <c r="T247" i="39"/>
  <c r="U247" i="39"/>
  <c r="W247" i="39"/>
  <c r="E248" i="39"/>
  <c r="J248" i="39" s="1"/>
  <c r="K248" i="39"/>
  <c r="M248" i="39"/>
  <c r="O248" i="39"/>
  <c r="E249" i="39"/>
  <c r="O249" i="39" s="1"/>
  <c r="K249" i="39"/>
  <c r="M249" i="39"/>
  <c r="P249" i="39"/>
  <c r="R249" i="39"/>
  <c r="T249" i="39"/>
  <c r="V249" i="39"/>
  <c r="E250" i="39"/>
  <c r="E251" i="39"/>
  <c r="M251" i="39" s="1"/>
  <c r="O251" i="39"/>
  <c r="E252" i="39"/>
  <c r="J252" i="39" s="1"/>
  <c r="O252" i="39"/>
  <c r="S252" i="39"/>
  <c r="W252" i="39"/>
  <c r="E253" i="39"/>
  <c r="M253" i="39" s="1"/>
  <c r="J253" i="39"/>
  <c r="L253" i="39"/>
  <c r="N253" i="39"/>
  <c r="P253" i="39"/>
  <c r="Q253" i="39"/>
  <c r="R253" i="39"/>
  <c r="T253" i="39"/>
  <c r="V253" i="39"/>
  <c r="E254" i="39"/>
  <c r="M254" i="39" s="1"/>
  <c r="U254" i="39"/>
  <c r="E255" i="39"/>
  <c r="Q255" i="39" s="1"/>
  <c r="M255" i="39"/>
  <c r="S255" i="39"/>
  <c r="W255" i="39"/>
  <c r="E256" i="39"/>
  <c r="W256" i="39" s="1"/>
  <c r="E257" i="39"/>
  <c r="R257" i="39" s="1"/>
  <c r="E258" i="39"/>
  <c r="Q258" i="39" s="1"/>
  <c r="K258" i="39"/>
  <c r="M258" i="39"/>
  <c r="U258" i="39"/>
  <c r="E259" i="39"/>
  <c r="E260" i="39"/>
  <c r="E261" i="39"/>
  <c r="O261" i="39" s="1"/>
  <c r="J261" i="39"/>
  <c r="K261" i="39"/>
  <c r="L261" i="39"/>
  <c r="N261" i="39"/>
  <c r="P261" i="39"/>
  <c r="Q261" i="39"/>
  <c r="R261" i="39"/>
  <c r="S261" i="39"/>
  <c r="T261" i="39"/>
  <c r="V261" i="39"/>
  <c r="E262" i="39"/>
  <c r="Q262" i="39" s="1"/>
  <c r="E263" i="39"/>
  <c r="S263" i="39" s="1"/>
  <c r="T263" i="39"/>
  <c r="E264" i="39"/>
  <c r="J264" i="39" s="1"/>
  <c r="M264" i="39"/>
  <c r="E265" i="39"/>
  <c r="O265" i="39" s="1"/>
  <c r="J265" i="39"/>
  <c r="L265" i="39"/>
  <c r="N265" i="39"/>
  <c r="Q265" i="39"/>
  <c r="R265" i="39"/>
  <c r="S265" i="39"/>
  <c r="U265" i="39"/>
  <c r="E266" i="39"/>
  <c r="U266" i="39" s="1"/>
  <c r="Q266" i="39"/>
  <c r="E267" i="39"/>
  <c r="E268" i="39"/>
  <c r="O268" i="39"/>
  <c r="S268" i="39"/>
  <c r="U268" i="39"/>
  <c r="W268" i="39"/>
  <c r="E269" i="39"/>
  <c r="W269" i="39" s="1"/>
  <c r="J269" i="39"/>
  <c r="K269" i="39"/>
  <c r="S269" i="39"/>
  <c r="E270" i="39"/>
  <c r="U270" i="39" s="1"/>
  <c r="Q270" i="39"/>
  <c r="E271" i="39"/>
  <c r="K271" i="39" s="1"/>
  <c r="O271" i="39"/>
  <c r="P271" i="39"/>
  <c r="E272" i="39"/>
  <c r="E273" i="39"/>
  <c r="J273" i="39" s="1"/>
  <c r="N273" i="39"/>
  <c r="V273" i="39"/>
  <c r="E274" i="39"/>
  <c r="M274" i="39" s="1"/>
  <c r="E275" i="39"/>
  <c r="O275" i="39" s="1"/>
  <c r="K275" i="39"/>
  <c r="Q275" i="39"/>
  <c r="U275" i="39"/>
  <c r="E276" i="39"/>
  <c r="J276" i="39" s="1"/>
  <c r="M276" i="39"/>
  <c r="S276" i="39"/>
  <c r="E277" i="39"/>
  <c r="S277" i="39" s="1"/>
  <c r="E278" i="39"/>
  <c r="O278" i="39" s="1"/>
  <c r="E279" i="39"/>
  <c r="O279" i="39" s="1"/>
  <c r="K279" i="39"/>
  <c r="M279" i="39"/>
  <c r="T279" i="39"/>
  <c r="W279" i="39"/>
  <c r="E280" i="39"/>
  <c r="K280" i="39"/>
  <c r="E281" i="39"/>
  <c r="M281" i="39" s="1"/>
  <c r="K281" i="39"/>
  <c r="E282" i="39"/>
  <c r="Q282" i="39" s="1"/>
  <c r="M282" i="39"/>
  <c r="S282" i="39"/>
  <c r="U282" i="39"/>
  <c r="E283" i="39"/>
  <c r="S283" i="39" s="1"/>
  <c r="E284" i="39"/>
  <c r="J284" i="39" s="1"/>
  <c r="O284" i="39"/>
  <c r="Q284" i="39"/>
  <c r="S284" i="39"/>
  <c r="W284" i="39"/>
  <c r="E285" i="39"/>
  <c r="R285" i="39"/>
  <c r="V285" i="39"/>
  <c r="E286" i="39"/>
  <c r="E287" i="39"/>
  <c r="E288" i="39"/>
  <c r="S288" i="39" s="1"/>
  <c r="K288" i="39"/>
  <c r="E289" i="39"/>
  <c r="E290" i="39"/>
  <c r="E291" i="39"/>
  <c r="E292" i="39"/>
  <c r="J292" i="39" s="1"/>
  <c r="M292" i="39"/>
  <c r="O292" i="39"/>
  <c r="W292" i="39"/>
  <c r="E293" i="39"/>
  <c r="O293" i="39" s="1"/>
  <c r="L293" i="39"/>
  <c r="N293" i="39"/>
  <c r="P293" i="39"/>
  <c r="R293" i="39"/>
  <c r="S293" i="39"/>
  <c r="T293" i="39"/>
  <c r="E294" i="39"/>
  <c r="E295" i="39"/>
  <c r="E296" i="39"/>
  <c r="J296" i="39" s="1"/>
  <c r="Q296" i="39"/>
  <c r="E297" i="39"/>
  <c r="O297" i="39" s="1"/>
  <c r="J297" i="39"/>
  <c r="K297" i="39"/>
  <c r="L297" i="39"/>
  <c r="N297" i="39"/>
  <c r="P297" i="39"/>
  <c r="Q297" i="39"/>
  <c r="R297" i="39"/>
  <c r="S297" i="39"/>
  <c r="T297" i="39"/>
  <c r="U297" i="39"/>
  <c r="E298" i="39"/>
  <c r="Q298" i="39" s="1"/>
  <c r="E299" i="39"/>
  <c r="O299" i="39" s="1"/>
  <c r="M299" i="39"/>
  <c r="Q299" i="39"/>
  <c r="V299" i="39"/>
  <c r="E300" i="39"/>
  <c r="J300" i="39" s="1"/>
  <c r="M300" i="39"/>
  <c r="Q300" i="39"/>
  <c r="U300" i="39"/>
  <c r="F1" i="38"/>
  <c r="I1" i="38"/>
  <c r="Y1" i="38"/>
  <c r="E5" i="38"/>
  <c r="H5" i="38"/>
  <c r="I5" i="38"/>
  <c r="N5" i="38"/>
  <c r="E6" i="38"/>
  <c r="K6" i="38" s="1"/>
  <c r="H6" i="38"/>
  <c r="I6" i="38"/>
  <c r="J6" i="38"/>
  <c r="M6" i="38"/>
  <c r="Q6" i="38"/>
  <c r="S6" i="38"/>
  <c r="U6" i="38"/>
  <c r="W6" i="38"/>
  <c r="E7" i="38"/>
  <c r="H7" i="38"/>
  <c r="I7" i="38"/>
  <c r="E8" i="38"/>
  <c r="H8" i="38"/>
  <c r="I8" i="38"/>
  <c r="E9" i="38"/>
  <c r="M9" i="38" s="1"/>
  <c r="H9" i="38"/>
  <c r="I9" i="38"/>
  <c r="K9" i="38"/>
  <c r="O9" i="38"/>
  <c r="Q9" i="38"/>
  <c r="S9" i="38"/>
  <c r="U9" i="38"/>
  <c r="E10" i="38"/>
  <c r="H10" i="38"/>
  <c r="I10" i="38"/>
  <c r="E11" i="38"/>
  <c r="H11" i="38"/>
  <c r="I11" i="38"/>
  <c r="E12" i="38"/>
  <c r="S12" i="38" s="1"/>
  <c r="H12" i="38"/>
  <c r="I12" i="38"/>
  <c r="Q12" i="38"/>
  <c r="E13" i="38"/>
  <c r="H13" i="38"/>
  <c r="I13" i="38"/>
  <c r="E14" i="38"/>
  <c r="M14" i="38" s="1"/>
  <c r="H14" i="38"/>
  <c r="I14" i="38"/>
  <c r="J14" i="38"/>
  <c r="L14" i="38"/>
  <c r="N14" i="38"/>
  <c r="P14" i="38"/>
  <c r="Q14" i="38"/>
  <c r="R14" i="38"/>
  <c r="V14" i="38"/>
  <c r="W14" i="38"/>
  <c r="E15" i="38"/>
  <c r="H15" i="38"/>
  <c r="I15" i="38"/>
  <c r="E16" i="38"/>
  <c r="H16" i="38"/>
  <c r="I16" i="38"/>
  <c r="E17" i="38"/>
  <c r="H17" i="38"/>
  <c r="I17" i="38"/>
  <c r="Q17" i="38"/>
  <c r="U17" i="38"/>
  <c r="E18" i="38"/>
  <c r="H18" i="38"/>
  <c r="I18" i="38"/>
  <c r="K18" i="38"/>
  <c r="N18" i="38"/>
  <c r="P18" i="38"/>
  <c r="E19" i="38"/>
  <c r="M19" i="38" s="1"/>
  <c r="H19" i="38"/>
  <c r="I19" i="38"/>
  <c r="K19" i="38"/>
  <c r="Q19" i="38"/>
  <c r="E20" i="38"/>
  <c r="H20" i="38"/>
  <c r="I20" i="38"/>
  <c r="E21" i="38"/>
  <c r="K21" i="38" s="1"/>
  <c r="H21" i="38"/>
  <c r="I21" i="38"/>
  <c r="E22" i="38"/>
  <c r="H22" i="38"/>
  <c r="I22" i="38"/>
  <c r="E23" i="38"/>
  <c r="H23" i="38"/>
  <c r="I23" i="38"/>
  <c r="E24" i="38"/>
  <c r="H24" i="38"/>
  <c r="I24" i="38"/>
  <c r="E25" i="38"/>
  <c r="H25" i="38"/>
  <c r="I25" i="38"/>
  <c r="E26" i="38"/>
  <c r="H26" i="38"/>
  <c r="I26" i="38"/>
  <c r="E27" i="38"/>
  <c r="H27" i="38"/>
  <c r="I27" i="38"/>
  <c r="Q27" i="38"/>
  <c r="E28" i="38"/>
  <c r="H28" i="38"/>
  <c r="I28" i="38"/>
  <c r="K28" i="38"/>
  <c r="Q28" i="38"/>
  <c r="S28" i="38"/>
  <c r="U28" i="38"/>
  <c r="E29" i="38"/>
  <c r="H29" i="38"/>
  <c r="I29" i="38"/>
  <c r="E30" i="38"/>
  <c r="U30" i="38" s="1"/>
  <c r="H30" i="38"/>
  <c r="I30" i="38"/>
  <c r="E31" i="38"/>
  <c r="H31" i="38"/>
  <c r="I31" i="38"/>
  <c r="O31" i="38"/>
  <c r="Q31" i="38"/>
  <c r="W31" i="38"/>
  <c r="E32" i="38"/>
  <c r="Q32" i="38" s="1"/>
  <c r="H32" i="38"/>
  <c r="I32" i="38"/>
  <c r="M32" i="38"/>
  <c r="O32" i="38"/>
  <c r="E33" i="38"/>
  <c r="Q33" i="38" s="1"/>
  <c r="H33" i="38"/>
  <c r="I33" i="38"/>
  <c r="E34" i="38"/>
  <c r="J34" i="38" s="1"/>
  <c r="H34" i="38"/>
  <c r="I34" i="38"/>
  <c r="K34" i="38"/>
  <c r="S34" i="38"/>
  <c r="U34" i="38"/>
  <c r="W34" i="38"/>
  <c r="E35" i="38"/>
  <c r="H35" i="38"/>
  <c r="I35" i="38"/>
  <c r="J35" i="38"/>
  <c r="E36" i="38"/>
  <c r="H36" i="38"/>
  <c r="I36" i="38"/>
  <c r="E37" i="38"/>
  <c r="Q37" i="38" s="1"/>
  <c r="H37" i="38"/>
  <c r="I37" i="38"/>
  <c r="T37" i="38"/>
  <c r="E38" i="38"/>
  <c r="H38" i="38"/>
  <c r="I38" i="38"/>
  <c r="K38" i="38"/>
  <c r="O38" i="38"/>
  <c r="S38" i="38"/>
  <c r="U38" i="38"/>
  <c r="E39" i="38"/>
  <c r="H39" i="38"/>
  <c r="I39" i="38"/>
  <c r="E40" i="38"/>
  <c r="W40" i="38" s="1"/>
  <c r="H40" i="38"/>
  <c r="I40" i="38"/>
  <c r="M40" i="38"/>
  <c r="Q40" i="38"/>
  <c r="U40" i="38"/>
  <c r="E41" i="38"/>
  <c r="H41" i="38"/>
  <c r="I41" i="38"/>
  <c r="E42" i="38"/>
  <c r="H42" i="38"/>
  <c r="I42" i="38"/>
  <c r="E43" i="38"/>
  <c r="H43" i="38"/>
  <c r="I43" i="38"/>
  <c r="E44" i="38"/>
  <c r="H44" i="38"/>
  <c r="I44" i="38"/>
  <c r="Q44" i="38"/>
  <c r="E45" i="38"/>
  <c r="H45" i="38"/>
  <c r="I45" i="38"/>
  <c r="E46" i="38"/>
  <c r="H46" i="38"/>
  <c r="I46" i="38"/>
  <c r="E47" i="38"/>
  <c r="H47" i="38"/>
  <c r="I47" i="38"/>
  <c r="U47" i="38"/>
  <c r="E48" i="38"/>
  <c r="H48" i="38"/>
  <c r="I48" i="38"/>
  <c r="E49" i="38"/>
  <c r="Q49" i="38" s="1"/>
  <c r="H49" i="38"/>
  <c r="I49" i="38"/>
  <c r="E50" i="38"/>
  <c r="H50" i="38"/>
  <c r="I50" i="38"/>
  <c r="E51" i="38"/>
  <c r="L51" i="38" s="1"/>
  <c r="H51" i="38"/>
  <c r="I51" i="38"/>
  <c r="E52" i="38"/>
  <c r="H52" i="38"/>
  <c r="I52" i="38"/>
  <c r="E53" i="38"/>
  <c r="H53" i="38"/>
  <c r="I53" i="38"/>
  <c r="S53" i="38"/>
  <c r="T53" i="38"/>
  <c r="E54" i="38"/>
  <c r="S54" i="38" s="1"/>
  <c r="H54" i="38"/>
  <c r="I54" i="38"/>
  <c r="M54" i="38"/>
  <c r="E55" i="38"/>
  <c r="M55" i="38" s="1"/>
  <c r="H55" i="38"/>
  <c r="I55" i="38"/>
  <c r="J55" i="38"/>
  <c r="N55" i="38"/>
  <c r="P55" i="38"/>
  <c r="Q55" i="38"/>
  <c r="R55" i="38"/>
  <c r="V55" i="38"/>
  <c r="E56" i="38"/>
  <c r="H56" i="38"/>
  <c r="I56" i="38"/>
  <c r="E57" i="38"/>
  <c r="H57" i="38"/>
  <c r="I57" i="38"/>
  <c r="E58" i="38"/>
  <c r="J58" i="38" s="1"/>
  <c r="H58" i="38"/>
  <c r="I58" i="38"/>
  <c r="K58" i="38"/>
  <c r="O58" i="38"/>
  <c r="Q58" i="38"/>
  <c r="S58" i="38"/>
  <c r="U58" i="38"/>
  <c r="W58" i="38"/>
  <c r="E59" i="38"/>
  <c r="H59" i="38"/>
  <c r="I59" i="38"/>
  <c r="J59" i="38"/>
  <c r="E60" i="38"/>
  <c r="H60" i="38"/>
  <c r="I60" i="38"/>
  <c r="E61" i="38"/>
  <c r="H61" i="38"/>
  <c r="I61" i="38"/>
  <c r="M61" i="38"/>
  <c r="P61" i="38"/>
  <c r="S61" i="38"/>
  <c r="W61" i="38"/>
  <c r="E62" i="38"/>
  <c r="U62" i="38" s="1"/>
  <c r="H62" i="38"/>
  <c r="I62" i="38"/>
  <c r="E63" i="38"/>
  <c r="H63" i="38"/>
  <c r="I63" i="38"/>
  <c r="L63" i="38"/>
  <c r="O63" i="38"/>
  <c r="W63" i="38"/>
  <c r="E64" i="38"/>
  <c r="H64" i="38"/>
  <c r="I64" i="38"/>
  <c r="E65" i="38"/>
  <c r="H65" i="38"/>
  <c r="I65" i="38"/>
  <c r="E66" i="38"/>
  <c r="H66" i="38"/>
  <c r="I66" i="38"/>
  <c r="E67" i="38"/>
  <c r="W67" i="38" s="1"/>
  <c r="H67" i="38"/>
  <c r="I67" i="38"/>
  <c r="J67" i="38"/>
  <c r="L67" i="38"/>
  <c r="N67" i="38"/>
  <c r="P67" i="38"/>
  <c r="R67" i="38"/>
  <c r="T67" i="38"/>
  <c r="E68" i="38"/>
  <c r="H68" i="38"/>
  <c r="I68" i="38"/>
  <c r="E69" i="38"/>
  <c r="H69" i="38"/>
  <c r="I69" i="38"/>
  <c r="U69" i="38"/>
  <c r="W69" i="38"/>
  <c r="E70" i="38"/>
  <c r="H70" i="38"/>
  <c r="I70" i="38"/>
  <c r="E71" i="38"/>
  <c r="T71" i="38" s="1"/>
  <c r="H71" i="38"/>
  <c r="I71" i="38"/>
  <c r="K71" i="38"/>
  <c r="E72" i="38"/>
  <c r="H72" i="38"/>
  <c r="I72" i="38"/>
  <c r="M72" i="38"/>
  <c r="E73" i="38"/>
  <c r="K73" i="38" s="1"/>
  <c r="H73" i="38"/>
  <c r="I73" i="38"/>
  <c r="E74" i="38"/>
  <c r="K74" i="38" s="1"/>
  <c r="H74" i="38"/>
  <c r="I74" i="38"/>
  <c r="M74" i="38"/>
  <c r="S74" i="38"/>
  <c r="W74" i="38"/>
  <c r="E75" i="38"/>
  <c r="H75" i="38"/>
  <c r="I75" i="38"/>
  <c r="J75" i="38"/>
  <c r="L75" i="38"/>
  <c r="N75" i="38"/>
  <c r="O75" i="38"/>
  <c r="P75" i="38"/>
  <c r="E76" i="38"/>
  <c r="H76" i="38"/>
  <c r="I76" i="38"/>
  <c r="E77" i="38"/>
  <c r="H77" i="38"/>
  <c r="I77" i="38"/>
  <c r="K77" i="38"/>
  <c r="M77" i="38"/>
  <c r="W77" i="38"/>
  <c r="E78" i="38"/>
  <c r="H78" i="38"/>
  <c r="I78" i="38"/>
  <c r="K78" i="38"/>
  <c r="E79" i="38"/>
  <c r="M79" i="38" s="1"/>
  <c r="H79" i="38"/>
  <c r="I79" i="38"/>
  <c r="J79" i="38"/>
  <c r="K79" i="38"/>
  <c r="L79" i="38"/>
  <c r="N79" i="38"/>
  <c r="O79" i="38"/>
  <c r="P79" i="38"/>
  <c r="Q79" i="38"/>
  <c r="R79" i="38"/>
  <c r="S79" i="38"/>
  <c r="T79" i="38"/>
  <c r="V79" i="38"/>
  <c r="E80" i="38"/>
  <c r="M80" i="38" s="1"/>
  <c r="H80" i="38"/>
  <c r="I80" i="38"/>
  <c r="E81" i="38"/>
  <c r="H81" i="38"/>
  <c r="I81" i="38"/>
  <c r="E82" i="38"/>
  <c r="H82" i="38"/>
  <c r="I82" i="38"/>
  <c r="E83" i="38"/>
  <c r="J83" i="38" s="1"/>
  <c r="H83" i="38"/>
  <c r="I83" i="38"/>
  <c r="R83" i="38"/>
  <c r="S83" i="38"/>
  <c r="T83" i="38"/>
  <c r="E84" i="38"/>
  <c r="H84" i="38"/>
  <c r="I84" i="38"/>
  <c r="E85" i="38"/>
  <c r="W85" i="38" s="1"/>
  <c r="H85" i="38"/>
  <c r="I85" i="38"/>
  <c r="E86" i="38"/>
  <c r="H86" i="38"/>
  <c r="I86" i="38"/>
  <c r="E87" i="38"/>
  <c r="H87" i="38"/>
  <c r="I87" i="38"/>
  <c r="E88" i="38"/>
  <c r="O88" i="38" s="1"/>
  <c r="H88" i="38"/>
  <c r="I88" i="38"/>
  <c r="E89" i="38"/>
  <c r="K89" i="38" s="1"/>
  <c r="H89" i="38"/>
  <c r="I89" i="38"/>
  <c r="E90" i="38"/>
  <c r="H90" i="38"/>
  <c r="I90" i="38"/>
  <c r="M90" i="38"/>
  <c r="S90" i="38"/>
  <c r="U90" i="38"/>
  <c r="E91" i="38"/>
  <c r="H91" i="38"/>
  <c r="I91" i="38"/>
  <c r="J91" i="38"/>
  <c r="E92" i="38"/>
  <c r="H92" i="38"/>
  <c r="I92" i="38"/>
  <c r="S92" i="38"/>
  <c r="U92" i="38"/>
  <c r="E93" i="38"/>
  <c r="W93" i="38" s="1"/>
  <c r="H93" i="38"/>
  <c r="I93" i="38"/>
  <c r="M93" i="38"/>
  <c r="Q93" i="38"/>
  <c r="V93" i="38"/>
  <c r="E94" i="38"/>
  <c r="O94" i="38" s="1"/>
  <c r="H94" i="38"/>
  <c r="I94" i="38"/>
  <c r="S94" i="38"/>
  <c r="U94" i="38"/>
  <c r="W94" i="38"/>
  <c r="E95" i="38"/>
  <c r="H95" i="38"/>
  <c r="I95" i="38"/>
  <c r="J95" i="38"/>
  <c r="K95" i="38"/>
  <c r="L95" i="38"/>
  <c r="O95" i="38"/>
  <c r="P95" i="38"/>
  <c r="E96" i="38"/>
  <c r="H96" i="38"/>
  <c r="I96" i="38"/>
  <c r="U96" i="38"/>
  <c r="E97" i="38"/>
  <c r="M97" i="38" s="1"/>
  <c r="H97" i="38"/>
  <c r="I97" i="38"/>
  <c r="E98" i="38"/>
  <c r="H98" i="38"/>
  <c r="I98" i="38"/>
  <c r="E99" i="38"/>
  <c r="H99" i="38"/>
  <c r="I99" i="38"/>
  <c r="J99" i="38"/>
  <c r="K99" i="38"/>
  <c r="L99" i="38"/>
  <c r="M99" i="38"/>
  <c r="N99" i="38"/>
  <c r="O99" i="38"/>
  <c r="P99" i="38"/>
  <c r="Q99" i="38"/>
  <c r="R99" i="38"/>
  <c r="S99" i="38"/>
  <c r="T99" i="38"/>
  <c r="U99" i="38"/>
  <c r="V99" i="38"/>
  <c r="W99" i="38"/>
  <c r="E100" i="38"/>
  <c r="Q100" i="38" s="1"/>
  <c r="H100" i="38"/>
  <c r="I100" i="38"/>
  <c r="E101" i="38"/>
  <c r="O101" i="38" s="1"/>
  <c r="H101" i="38"/>
  <c r="I101" i="38"/>
  <c r="P101" i="38"/>
  <c r="Q101" i="38"/>
  <c r="E102" i="38"/>
  <c r="O102" i="38" s="1"/>
  <c r="H102" i="38"/>
  <c r="I102" i="38"/>
  <c r="K102" i="38"/>
  <c r="W102" i="38"/>
  <c r="E103" i="38"/>
  <c r="U103" i="38" s="1"/>
  <c r="H103" i="38"/>
  <c r="I103" i="38"/>
  <c r="E104" i="38"/>
  <c r="H104" i="38"/>
  <c r="I104" i="38"/>
  <c r="E105" i="38"/>
  <c r="H105" i="38"/>
  <c r="I105" i="38"/>
  <c r="R105" i="38"/>
  <c r="S105" i="38"/>
  <c r="U105" i="38"/>
  <c r="W105" i="38"/>
  <c r="E106" i="38"/>
  <c r="H106" i="38"/>
  <c r="I106" i="38"/>
  <c r="S106" i="38"/>
  <c r="E107" i="38"/>
  <c r="N107" i="38" s="1"/>
  <c r="H107" i="38"/>
  <c r="I107" i="38"/>
  <c r="O107" i="38"/>
  <c r="Q107" i="38"/>
  <c r="W107" i="38"/>
  <c r="E108" i="38"/>
  <c r="W108" i="38" s="1"/>
  <c r="H108" i="38"/>
  <c r="I108" i="38"/>
  <c r="M108" i="38"/>
  <c r="E109" i="38"/>
  <c r="U109" i="38" s="1"/>
  <c r="H109" i="38"/>
  <c r="I109" i="38"/>
  <c r="E110" i="38"/>
  <c r="W110" i="38" s="1"/>
  <c r="H110" i="38"/>
  <c r="I110" i="38"/>
  <c r="E111" i="38"/>
  <c r="H111" i="38"/>
  <c r="I111" i="38"/>
  <c r="J111" i="38"/>
  <c r="K111" i="38"/>
  <c r="L111" i="38"/>
  <c r="N111" i="38"/>
  <c r="O111" i="38"/>
  <c r="R111" i="38"/>
  <c r="T111" i="38"/>
  <c r="V111" i="38"/>
  <c r="W111" i="38"/>
  <c r="E112" i="38"/>
  <c r="H112" i="38"/>
  <c r="I112" i="38"/>
  <c r="E113" i="38"/>
  <c r="H113" i="38"/>
  <c r="I113" i="38"/>
  <c r="Q113" i="38"/>
  <c r="E114" i="38"/>
  <c r="S114" i="38" s="1"/>
  <c r="H114" i="38"/>
  <c r="I114" i="38"/>
  <c r="E115" i="38"/>
  <c r="H115" i="38"/>
  <c r="I115" i="38"/>
  <c r="Q115" i="38"/>
  <c r="R115" i="38"/>
  <c r="E116" i="38"/>
  <c r="H116" i="38"/>
  <c r="I116" i="38"/>
  <c r="E117" i="38"/>
  <c r="H117" i="38"/>
  <c r="I117" i="38"/>
  <c r="J117" i="38"/>
  <c r="M117" i="38"/>
  <c r="U117" i="38"/>
  <c r="E118" i="38"/>
  <c r="H118" i="38"/>
  <c r="I118" i="38"/>
  <c r="O118" i="38"/>
  <c r="E119" i="38"/>
  <c r="M119" i="38" s="1"/>
  <c r="H119" i="38"/>
  <c r="I119" i="38"/>
  <c r="E120" i="38"/>
  <c r="U120" i="38" s="1"/>
  <c r="H120" i="38"/>
  <c r="I120" i="38"/>
  <c r="E121" i="38"/>
  <c r="M121" i="38" s="1"/>
  <c r="H121" i="38"/>
  <c r="I121" i="38"/>
  <c r="E122" i="38"/>
  <c r="J122" i="38" s="1"/>
  <c r="H122" i="38"/>
  <c r="I122" i="38"/>
  <c r="K122" i="38"/>
  <c r="M122" i="38"/>
  <c r="O122" i="38"/>
  <c r="S122" i="38"/>
  <c r="U122" i="38"/>
  <c r="E123" i="38"/>
  <c r="H123" i="38"/>
  <c r="I123" i="38"/>
  <c r="E124" i="38"/>
  <c r="Q124" i="38" s="1"/>
  <c r="H124" i="38"/>
  <c r="I124" i="38"/>
  <c r="U124" i="38"/>
  <c r="E125" i="38"/>
  <c r="H125" i="38"/>
  <c r="I125" i="38"/>
  <c r="K125" i="38"/>
  <c r="L125" i="38"/>
  <c r="Q125" i="38"/>
  <c r="T125" i="38"/>
  <c r="U125" i="38"/>
  <c r="E126" i="38"/>
  <c r="U126" i="38" s="1"/>
  <c r="H126" i="38"/>
  <c r="I126" i="38"/>
  <c r="M126" i="38"/>
  <c r="O126" i="38"/>
  <c r="Q126" i="38"/>
  <c r="W126" i="38"/>
  <c r="E127" i="38"/>
  <c r="H127" i="38"/>
  <c r="I127" i="38"/>
  <c r="J127" i="38"/>
  <c r="K127" i="38"/>
  <c r="N127" i="38"/>
  <c r="O127" i="38"/>
  <c r="P127" i="38"/>
  <c r="R127" i="38"/>
  <c r="S127" i="38"/>
  <c r="T127" i="38"/>
  <c r="W127" i="38"/>
  <c r="E128" i="38"/>
  <c r="U128" i="38" s="1"/>
  <c r="H128" i="38"/>
  <c r="I128" i="38"/>
  <c r="K128" i="38"/>
  <c r="W128" i="38"/>
  <c r="E129" i="38"/>
  <c r="W129" i="38" s="1"/>
  <c r="H129" i="38"/>
  <c r="I129" i="38"/>
  <c r="K129" i="38"/>
  <c r="M129" i="38"/>
  <c r="Q129" i="38"/>
  <c r="S129" i="38"/>
  <c r="V129" i="38"/>
  <c r="E130" i="38"/>
  <c r="U130" i="38" s="1"/>
  <c r="H130" i="38"/>
  <c r="I130" i="38"/>
  <c r="E131" i="38"/>
  <c r="R131" i="38" s="1"/>
  <c r="H131" i="38"/>
  <c r="I131" i="38"/>
  <c r="J131" i="38"/>
  <c r="K131" i="38"/>
  <c r="M131" i="38"/>
  <c r="Q131" i="38"/>
  <c r="S131" i="38"/>
  <c r="U131" i="38"/>
  <c r="V131" i="38"/>
  <c r="W131" i="38"/>
  <c r="E132" i="38"/>
  <c r="H132" i="38"/>
  <c r="I132" i="38"/>
  <c r="E133" i="38"/>
  <c r="O133" i="38" s="1"/>
  <c r="H133" i="38"/>
  <c r="I133" i="38"/>
  <c r="K133" i="38"/>
  <c r="M133" i="38"/>
  <c r="W133" i="38"/>
  <c r="E134" i="38"/>
  <c r="H134" i="38"/>
  <c r="I134" i="38"/>
  <c r="K134" i="38"/>
  <c r="W134" i="38"/>
  <c r="E135" i="38"/>
  <c r="P135" i="38" s="1"/>
  <c r="H135" i="38"/>
  <c r="I135" i="38"/>
  <c r="E136" i="38"/>
  <c r="H136" i="38"/>
  <c r="I136" i="38"/>
  <c r="E137" i="38"/>
  <c r="H137" i="38"/>
  <c r="I137" i="38"/>
  <c r="L137" i="38"/>
  <c r="O137" i="38"/>
  <c r="T137" i="38"/>
  <c r="W137" i="38"/>
  <c r="E138" i="38"/>
  <c r="K138" i="38" s="1"/>
  <c r="H138" i="38"/>
  <c r="I138" i="38"/>
  <c r="M138" i="38"/>
  <c r="U138" i="38"/>
  <c r="E139" i="38"/>
  <c r="H139" i="38"/>
  <c r="I139" i="38"/>
  <c r="J139" i="38"/>
  <c r="K139" i="38"/>
  <c r="L139" i="38"/>
  <c r="N139" i="38"/>
  <c r="P139" i="38"/>
  <c r="Q139" i="38"/>
  <c r="R139" i="38"/>
  <c r="S139" i="38"/>
  <c r="T139" i="38"/>
  <c r="V139" i="38"/>
  <c r="W139" i="38"/>
  <c r="E140" i="38"/>
  <c r="H140" i="38"/>
  <c r="I140" i="38"/>
  <c r="E141" i="38"/>
  <c r="H141" i="38"/>
  <c r="I141" i="38"/>
  <c r="E142" i="38"/>
  <c r="H142" i="38"/>
  <c r="I142" i="38"/>
  <c r="E143" i="38"/>
  <c r="M143" i="38" s="1"/>
  <c r="H143" i="38"/>
  <c r="I143" i="38"/>
  <c r="J143" i="38"/>
  <c r="K143" i="38"/>
  <c r="O143" i="38"/>
  <c r="P143" i="38"/>
  <c r="T143" i="38"/>
  <c r="E144" i="38"/>
  <c r="U144" i="38" s="1"/>
  <c r="H144" i="38"/>
  <c r="I144" i="38"/>
  <c r="K144" i="38"/>
  <c r="M144" i="38"/>
  <c r="Q144" i="38"/>
  <c r="E145" i="38"/>
  <c r="O145" i="38" s="1"/>
  <c r="H145" i="38"/>
  <c r="I145" i="38"/>
  <c r="K145" i="38"/>
  <c r="M145" i="38"/>
  <c r="N145" i="38"/>
  <c r="E146" i="38"/>
  <c r="H146" i="38"/>
  <c r="I146" i="38"/>
  <c r="E147" i="38"/>
  <c r="L147" i="38" s="1"/>
  <c r="H147" i="38"/>
  <c r="I147" i="38"/>
  <c r="E148" i="38"/>
  <c r="S148" i="38" s="1"/>
  <c r="H148" i="38"/>
  <c r="I148" i="38"/>
  <c r="E149" i="38"/>
  <c r="Q149" i="38" s="1"/>
  <c r="H149" i="38"/>
  <c r="I149" i="38"/>
  <c r="L149" i="38"/>
  <c r="M149" i="38"/>
  <c r="N149" i="38"/>
  <c r="W149" i="38"/>
  <c r="E150" i="38"/>
  <c r="K150" i="38" s="1"/>
  <c r="H150" i="38"/>
  <c r="I150" i="38"/>
  <c r="M150" i="38"/>
  <c r="Q150" i="38"/>
  <c r="E151" i="38"/>
  <c r="P151" i="38" s="1"/>
  <c r="H151" i="38"/>
  <c r="I151" i="38"/>
  <c r="E152" i="38"/>
  <c r="Q152" i="38" s="1"/>
  <c r="H152" i="38"/>
  <c r="I152" i="38"/>
  <c r="M152" i="38"/>
  <c r="O152" i="38"/>
  <c r="S152" i="38"/>
  <c r="E153" i="38"/>
  <c r="R153" i="38" s="1"/>
  <c r="H153" i="38"/>
  <c r="I153" i="38"/>
  <c r="T153" i="38"/>
  <c r="U153" i="38"/>
  <c r="E154" i="38"/>
  <c r="H154" i="38"/>
  <c r="I154" i="38"/>
  <c r="E155" i="38"/>
  <c r="Q155" i="38" s="1"/>
  <c r="H155" i="38"/>
  <c r="I155" i="38"/>
  <c r="O155" i="38"/>
  <c r="P155" i="38"/>
  <c r="W155" i="38"/>
  <c r="E156" i="38"/>
  <c r="K156" i="38" s="1"/>
  <c r="H156" i="38"/>
  <c r="I156" i="38"/>
  <c r="E157" i="38"/>
  <c r="H157" i="38"/>
  <c r="I157" i="38"/>
  <c r="E158" i="38"/>
  <c r="H158" i="38"/>
  <c r="I158" i="38"/>
  <c r="U158" i="38"/>
  <c r="E159" i="38"/>
  <c r="M159" i="38" s="1"/>
  <c r="H159" i="38"/>
  <c r="I159" i="38"/>
  <c r="E160" i="38"/>
  <c r="H160" i="38"/>
  <c r="I160" i="38"/>
  <c r="E161" i="38"/>
  <c r="M161" i="38" s="1"/>
  <c r="H161" i="38"/>
  <c r="I161" i="38"/>
  <c r="E162" i="38"/>
  <c r="H162" i="38"/>
  <c r="I162" i="38"/>
  <c r="E163" i="38"/>
  <c r="R163" i="38" s="1"/>
  <c r="H163" i="38"/>
  <c r="I163" i="38"/>
  <c r="J163" i="38"/>
  <c r="L163" i="38"/>
  <c r="O163" i="38"/>
  <c r="Q163" i="38"/>
  <c r="T163" i="38"/>
  <c r="U163" i="38"/>
  <c r="V163" i="38"/>
  <c r="E164" i="38"/>
  <c r="Q164" i="38" s="1"/>
  <c r="H164" i="38"/>
  <c r="I164" i="38"/>
  <c r="E165" i="38"/>
  <c r="P165" i="38" s="1"/>
  <c r="H165" i="38"/>
  <c r="I165" i="38"/>
  <c r="O165" i="38"/>
  <c r="Q165" i="38"/>
  <c r="E166" i="38"/>
  <c r="H166" i="38"/>
  <c r="I166" i="38"/>
  <c r="E167" i="38"/>
  <c r="Q167" i="38" s="1"/>
  <c r="H167" i="38"/>
  <c r="I167" i="38"/>
  <c r="J167" i="38"/>
  <c r="M167" i="38"/>
  <c r="O167" i="38"/>
  <c r="E168" i="38"/>
  <c r="M168" i="38" s="1"/>
  <c r="H168" i="38"/>
  <c r="I168" i="38"/>
  <c r="K168" i="38"/>
  <c r="L168" i="38"/>
  <c r="O168" i="38"/>
  <c r="P168" i="38"/>
  <c r="R168" i="38"/>
  <c r="T168" i="38"/>
  <c r="U168" i="38"/>
  <c r="V168" i="38"/>
  <c r="E169" i="38"/>
  <c r="H169" i="38"/>
  <c r="I169" i="38"/>
  <c r="E170" i="38"/>
  <c r="U170" i="38" s="1"/>
  <c r="H170" i="38"/>
  <c r="I170" i="38"/>
  <c r="E171" i="38"/>
  <c r="H171" i="38"/>
  <c r="I171" i="38"/>
  <c r="K171" i="38"/>
  <c r="T171" i="38"/>
  <c r="V171" i="38"/>
  <c r="E172" i="38"/>
  <c r="W172" i="38" s="1"/>
  <c r="H172" i="38"/>
  <c r="I172" i="38"/>
  <c r="E173" i="38"/>
  <c r="H173" i="38"/>
  <c r="I173" i="38"/>
  <c r="E174" i="38"/>
  <c r="J174" i="38" s="1"/>
  <c r="H174" i="38"/>
  <c r="I174" i="38"/>
  <c r="K174" i="38"/>
  <c r="Q174" i="38"/>
  <c r="U174" i="38"/>
  <c r="W174" i="38"/>
  <c r="E175" i="38"/>
  <c r="H175" i="38"/>
  <c r="I175" i="38"/>
  <c r="P175" i="38"/>
  <c r="E176" i="38"/>
  <c r="H176" i="38"/>
  <c r="I176" i="38"/>
  <c r="E177" i="38"/>
  <c r="H177" i="38"/>
  <c r="I177" i="38"/>
  <c r="E178" i="38"/>
  <c r="Q178" i="38" s="1"/>
  <c r="H178" i="38"/>
  <c r="I178" i="38"/>
  <c r="K178" i="38"/>
  <c r="O178" i="38"/>
  <c r="S178" i="38"/>
  <c r="W178" i="38"/>
  <c r="E179" i="38"/>
  <c r="Q179" i="38" s="1"/>
  <c r="H179" i="38"/>
  <c r="I179" i="38"/>
  <c r="J179" i="38"/>
  <c r="U179" i="38"/>
  <c r="E180" i="38"/>
  <c r="M180" i="38" s="1"/>
  <c r="H180" i="38"/>
  <c r="I180" i="38"/>
  <c r="K180" i="38"/>
  <c r="E181" i="38"/>
  <c r="Q181" i="38" s="1"/>
  <c r="H181" i="38"/>
  <c r="I181" i="38"/>
  <c r="K181" i="38"/>
  <c r="E182" i="38"/>
  <c r="M182" i="38" s="1"/>
  <c r="H182" i="38"/>
  <c r="I182" i="38"/>
  <c r="K182" i="38"/>
  <c r="O182" i="38"/>
  <c r="U182" i="38"/>
  <c r="W182" i="38"/>
  <c r="E183" i="38"/>
  <c r="H183" i="38"/>
  <c r="I183" i="38"/>
  <c r="Q183" i="38"/>
  <c r="E184" i="38"/>
  <c r="O184" i="38" s="1"/>
  <c r="H184" i="38"/>
  <c r="I184" i="38"/>
  <c r="M184" i="38"/>
  <c r="E185" i="38"/>
  <c r="Q185" i="38" s="1"/>
  <c r="H185" i="38"/>
  <c r="I185" i="38"/>
  <c r="K185" i="38"/>
  <c r="O185" i="38"/>
  <c r="T185" i="38"/>
  <c r="E186" i="38"/>
  <c r="J186" i="38" s="1"/>
  <c r="H186" i="38"/>
  <c r="I186" i="38"/>
  <c r="W186" i="38"/>
  <c r="E187" i="38"/>
  <c r="P187" i="38" s="1"/>
  <c r="H187" i="38"/>
  <c r="I187" i="38"/>
  <c r="E188" i="38"/>
  <c r="W188" i="38" s="1"/>
  <c r="H188" i="38"/>
  <c r="I188" i="38"/>
  <c r="K188" i="38"/>
  <c r="U188" i="38"/>
  <c r="E189" i="38"/>
  <c r="N189" i="38" s="1"/>
  <c r="H189" i="38"/>
  <c r="I189" i="38"/>
  <c r="W189" i="38"/>
  <c r="E190" i="38"/>
  <c r="H190" i="38"/>
  <c r="I190" i="38"/>
  <c r="E191" i="38"/>
  <c r="O191" i="38" s="1"/>
  <c r="H191" i="38"/>
  <c r="I191" i="38"/>
  <c r="N191" i="38"/>
  <c r="W191" i="38"/>
  <c r="E192" i="38"/>
  <c r="W192" i="38" s="1"/>
  <c r="H192" i="38"/>
  <c r="I192" i="38"/>
  <c r="M192" i="38"/>
  <c r="O192" i="38"/>
  <c r="Q192" i="38"/>
  <c r="E193" i="38"/>
  <c r="O193" i="38" s="1"/>
  <c r="H193" i="38"/>
  <c r="I193" i="38"/>
  <c r="E194" i="38"/>
  <c r="H194" i="38"/>
  <c r="I194" i="38"/>
  <c r="E195" i="38"/>
  <c r="Q195" i="38" s="1"/>
  <c r="H195" i="38"/>
  <c r="I195" i="38"/>
  <c r="J195" i="38"/>
  <c r="K195" i="38"/>
  <c r="L195" i="38"/>
  <c r="M195" i="38"/>
  <c r="O195" i="38"/>
  <c r="P195" i="38"/>
  <c r="E196" i="38"/>
  <c r="S196" i="38" s="1"/>
  <c r="H196" i="38"/>
  <c r="I196" i="38"/>
  <c r="K196" i="38"/>
  <c r="M196" i="38"/>
  <c r="O196" i="38"/>
  <c r="Q196" i="38"/>
  <c r="U196" i="38"/>
  <c r="E197" i="38"/>
  <c r="H197" i="38"/>
  <c r="I197" i="38"/>
  <c r="E198" i="38"/>
  <c r="H198" i="38"/>
  <c r="I198" i="38"/>
  <c r="W198" i="38"/>
  <c r="E199" i="38"/>
  <c r="T199" i="38" s="1"/>
  <c r="H199" i="38"/>
  <c r="I199" i="38"/>
  <c r="R199" i="38"/>
  <c r="E200" i="38"/>
  <c r="H200" i="38"/>
  <c r="I200" i="38"/>
  <c r="E201" i="38"/>
  <c r="P201" i="38" s="1"/>
  <c r="H201" i="38"/>
  <c r="I201" i="38"/>
  <c r="J201" i="38"/>
  <c r="K201" i="38"/>
  <c r="M201" i="38"/>
  <c r="S201" i="38"/>
  <c r="V201" i="38"/>
  <c r="E202" i="38"/>
  <c r="H202" i="38"/>
  <c r="I202" i="38"/>
  <c r="E203" i="38"/>
  <c r="H203" i="38"/>
  <c r="I203" i="38"/>
  <c r="W203" i="38"/>
  <c r="E204" i="38"/>
  <c r="H204" i="38"/>
  <c r="I204" i="38"/>
  <c r="E205" i="38"/>
  <c r="K205" i="38" s="1"/>
  <c r="L205" i="38"/>
  <c r="M205" i="38"/>
  <c r="N205" i="38"/>
  <c r="O205" i="38"/>
  <c r="P205" i="38"/>
  <c r="R205" i="38"/>
  <c r="E206" i="38"/>
  <c r="M206" i="38" s="1"/>
  <c r="E207" i="38"/>
  <c r="S207" i="38" s="1"/>
  <c r="O207" i="38"/>
  <c r="E208" i="38"/>
  <c r="E209" i="38"/>
  <c r="Q209" i="38"/>
  <c r="T209" i="38"/>
  <c r="E210" i="38"/>
  <c r="Q210" i="38"/>
  <c r="E211" i="38"/>
  <c r="U211" i="38" s="1"/>
  <c r="E212" i="38"/>
  <c r="M212" i="38" s="1"/>
  <c r="K212" i="38"/>
  <c r="W212" i="38"/>
  <c r="E213" i="38"/>
  <c r="O213" i="38" s="1"/>
  <c r="J213" i="38"/>
  <c r="K213" i="38"/>
  <c r="L213" i="38"/>
  <c r="N213" i="38"/>
  <c r="R213" i="38"/>
  <c r="S213" i="38"/>
  <c r="T213" i="38"/>
  <c r="V213" i="38"/>
  <c r="E214" i="38"/>
  <c r="E215" i="38"/>
  <c r="E216" i="38"/>
  <c r="K216" i="38"/>
  <c r="M216" i="38"/>
  <c r="S216" i="38"/>
  <c r="U216" i="38"/>
  <c r="W216" i="38"/>
  <c r="E217" i="38"/>
  <c r="J217" i="38" s="1"/>
  <c r="S217" i="38"/>
  <c r="E218" i="38"/>
  <c r="E219" i="38"/>
  <c r="V219" i="38" s="1"/>
  <c r="Q219" i="38"/>
  <c r="E220" i="38"/>
  <c r="J220" i="38" s="1"/>
  <c r="K220" i="38"/>
  <c r="O220" i="38"/>
  <c r="Q220" i="38"/>
  <c r="S220" i="38"/>
  <c r="U220" i="38"/>
  <c r="W220" i="38"/>
  <c r="E221" i="38"/>
  <c r="M221" i="38" s="1"/>
  <c r="N221" i="38"/>
  <c r="Q221" i="38"/>
  <c r="W221" i="38"/>
  <c r="E222" i="38"/>
  <c r="U222" i="38"/>
  <c r="E223" i="38"/>
  <c r="E224" i="38"/>
  <c r="W224" i="38" s="1"/>
  <c r="E225" i="38"/>
  <c r="J225" i="38" s="1"/>
  <c r="E226" i="38"/>
  <c r="K226" i="38" s="1"/>
  <c r="E227" i="38"/>
  <c r="K227" i="38" s="1"/>
  <c r="E228" i="38"/>
  <c r="J228" i="38" s="1"/>
  <c r="E229" i="38"/>
  <c r="O229" i="38" s="1"/>
  <c r="K229" i="38"/>
  <c r="L229" i="38"/>
  <c r="N229" i="38"/>
  <c r="P229" i="38"/>
  <c r="Q229" i="38"/>
  <c r="R229" i="38"/>
  <c r="E230" i="38"/>
  <c r="J230" i="38" s="1"/>
  <c r="Q230" i="38"/>
  <c r="U230" i="38"/>
  <c r="E231" i="38"/>
  <c r="P231" i="38" s="1"/>
  <c r="K231" i="38"/>
  <c r="L231" i="38"/>
  <c r="M231" i="38"/>
  <c r="O231" i="38"/>
  <c r="Q231" i="38"/>
  <c r="S231" i="38"/>
  <c r="T231" i="38"/>
  <c r="U231" i="38"/>
  <c r="E232" i="38"/>
  <c r="K232" i="38" s="1"/>
  <c r="E233" i="38"/>
  <c r="J233" i="38" s="1"/>
  <c r="K233" i="38"/>
  <c r="N233" i="38"/>
  <c r="S233" i="38"/>
  <c r="U233" i="38"/>
  <c r="E234" i="38"/>
  <c r="Q234" i="38"/>
  <c r="S234" i="38"/>
  <c r="U234" i="38"/>
  <c r="E235" i="38"/>
  <c r="O235" i="38" s="1"/>
  <c r="W235" i="38"/>
  <c r="E236" i="38"/>
  <c r="E237" i="38"/>
  <c r="M237" i="38" s="1"/>
  <c r="W237" i="38"/>
  <c r="E238" i="38"/>
  <c r="U238" i="38" s="1"/>
  <c r="E239" i="38"/>
  <c r="P239" i="38" s="1"/>
  <c r="E240" i="38"/>
  <c r="K240" i="38"/>
  <c r="E241" i="38"/>
  <c r="L241" i="38" s="1"/>
  <c r="Q241" i="38"/>
  <c r="E242" i="38"/>
  <c r="E243" i="38"/>
  <c r="M243" i="38" s="1"/>
  <c r="R243" i="38"/>
  <c r="S243" i="38"/>
  <c r="U243" i="38"/>
  <c r="E244" i="38"/>
  <c r="O244" i="38" s="1"/>
  <c r="E245" i="38"/>
  <c r="K245" i="38" s="1"/>
  <c r="J245" i="38"/>
  <c r="Q245" i="38"/>
  <c r="R245" i="38"/>
  <c r="T245" i="38"/>
  <c r="V245" i="38"/>
  <c r="E246" i="38"/>
  <c r="M246" i="38"/>
  <c r="O246" i="38"/>
  <c r="E247" i="38"/>
  <c r="S247" i="38" s="1"/>
  <c r="K247" i="38"/>
  <c r="L247" i="38"/>
  <c r="Q247" i="38"/>
  <c r="U247" i="38"/>
  <c r="W247" i="38"/>
  <c r="E248" i="38"/>
  <c r="U248" i="38" s="1"/>
  <c r="Q248" i="38"/>
  <c r="S248" i="38"/>
  <c r="E249" i="38"/>
  <c r="L249" i="38" s="1"/>
  <c r="P249" i="38"/>
  <c r="T249" i="38"/>
  <c r="E250" i="38"/>
  <c r="E251" i="38"/>
  <c r="M251" i="38" s="1"/>
  <c r="O251" i="38"/>
  <c r="Q251" i="38"/>
  <c r="U251" i="38"/>
  <c r="V251" i="38"/>
  <c r="W251" i="38"/>
  <c r="E252" i="38"/>
  <c r="J252" i="38" s="1"/>
  <c r="K252" i="38"/>
  <c r="O252" i="38"/>
  <c r="Q252" i="38"/>
  <c r="S252" i="38"/>
  <c r="U252" i="38"/>
  <c r="W252" i="38"/>
  <c r="E253" i="38"/>
  <c r="L253" i="38" s="1"/>
  <c r="E254" i="38"/>
  <c r="U254" i="38"/>
  <c r="E255" i="38"/>
  <c r="O255" i="38" s="1"/>
  <c r="Q255" i="38"/>
  <c r="W255" i="38"/>
  <c r="E256" i="38"/>
  <c r="E257" i="38"/>
  <c r="J257" i="38"/>
  <c r="P257" i="38"/>
  <c r="E258" i="38"/>
  <c r="M258" i="38"/>
  <c r="E259" i="38"/>
  <c r="S259" i="38" s="1"/>
  <c r="E260" i="38"/>
  <c r="M260" i="38"/>
  <c r="S260" i="38"/>
  <c r="E261" i="38"/>
  <c r="J261" i="38" s="1"/>
  <c r="K261" i="38"/>
  <c r="T261" i="38"/>
  <c r="E262" i="38"/>
  <c r="M262" i="38" s="1"/>
  <c r="E263" i="38"/>
  <c r="K263" i="38" s="1"/>
  <c r="O263" i="38"/>
  <c r="U263" i="38"/>
  <c r="W263" i="38"/>
  <c r="E264" i="38"/>
  <c r="E265" i="38"/>
  <c r="J265" i="38" s="1"/>
  <c r="K265" i="38"/>
  <c r="N265" i="38"/>
  <c r="Q265" i="38"/>
  <c r="R265" i="38"/>
  <c r="U265" i="38"/>
  <c r="W265" i="38"/>
  <c r="E266" i="38"/>
  <c r="U266" i="38" s="1"/>
  <c r="S266" i="38"/>
  <c r="E267" i="38"/>
  <c r="M267" i="38" s="1"/>
  <c r="O267" i="38"/>
  <c r="U267" i="38"/>
  <c r="E268" i="38"/>
  <c r="O268" i="38" s="1"/>
  <c r="E269" i="38"/>
  <c r="M269" i="38"/>
  <c r="N269" i="38"/>
  <c r="P269" i="38"/>
  <c r="Q269" i="38"/>
  <c r="R269" i="38"/>
  <c r="T269" i="38"/>
  <c r="W269" i="38"/>
  <c r="E270" i="38"/>
  <c r="W270" i="38" s="1"/>
  <c r="E271" i="38"/>
  <c r="O271" i="38" s="1"/>
  <c r="K271" i="38"/>
  <c r="S271" i="38"/>
  <c r="W271" i="38"/>
  <c r="E272" i="38"/>
  <c r="K272" i="38" s="1"/>
  <c r="E273" i="38"/>
  <c r="E274" i="38"/>
  <c r="M274" i="38" s="1"/>
  <c r="Q274" i="38"/>
  <c r="E275" i="38"/>
  <c r="E276" i="38"/>
  <c r="K276" i="38"/>
  <c r="M276" i="38"/>
  <c r="S276" i="38"/>
  <c r="W276" i="38"/>
  <c r="E277" i="38"/>
  <c r="N277" i="38" s="1"/>
  <c r="J277" i="38"/>
  <c r="K277" i="38"/>
  <c r="L277" i="38"/>
  <c r="E278" i="38"/>
  <c r="E279" i="38"/>
  <c r="K279" i="38" s="1"/>
  <c r="E280" i="38"/>
  <c r="M280" i="38" s="1"/>
  <c r="Q280" i="38"/>
  <c r="U280" i="38"/>
  <c r="W280" i="38"/>
  <c r="E281" i="38"/>
  <c r="E282" i="38"/>
  <c r="Q282" i="38"/>
  <c r="E283" i="38"/>
  <c r="U283" i="38" s="1"/>
  <c r="E284" i="38"/>
  <c r="J284" i="38" s="1"/>
  <c r="K284" i="38"/>
  <c r="Q284" i="38"/>
  <c r="S284" i="38"/>
  <c r="U284" i="38"/>
  <c r="W284" i="38"/>
  <c r="E285" i="38"/>
  <c r="L285" i="38" s="1"/>
  <c r="U285" i="38"/>
  <c r="E286" i="38"/>
  <c r="E287" i="38"/>
  <c r="E288" i="38"/>
  <c r="W288" i="38" s="1"/>
  <c r="K288" i="38"/>
  <c r="E289" i="38"/>
  <c r="J289" i="38" s="1"/>
  <c r="E290" i="38"/>
  <c r="Q290" i="38" s="1"/>
  <c r="M290" i="38"/>
  <c r="E291" i="38"/>
  <c r="E292" i="38"/>
  <c r="K292" i="38" s="1"/>
  <c r="E293" i="38"/>
  <c r="J293" i="38" s="1"/>
  <c r="K293" i="38"/>
  <c r="E294" i="38"/>
  <c r="O294" i="38" s="1"/>
  <c r="M294" i="38"/>
  <c r="E295" i="38"/>
  <c r="K295" i="38" s="1"/>
  <c r="Q295" i="38"/>
  <c r="W295" i="38"/>
  <c r="E296" i="38"/>
  <c r="K296" i="38" s="1"/>
  <c r="S296" i="38"/>
  <c r="E297" i="38"/>
  <c r="J297" i="38" s="1"/>
  <c r="E298" i="38"/>
  <c r="E299" i="38"/>
  <c r="O299" i="38"/>
  <c r="Q299" i="38"/>
  <c r="E300" i="38"/>
  <c r="J300" i="38" s="1"/>
  <c r="K300" i="38"/>
  <c r="O300" i="38"/>
  <c r="Q300" i="38"/>
  <c r="W300" i="38"/>
  <c r="F1" i="37"/>
  <c r="I1" i="37"/>
  <c r="Y1" i="37"/>
  <c r="E5" i="37"/>
  <c r="M5" i="37" s="1"/>
  <c r="H5" i="37"/>
  <c r="I5" i="37"/>
  <c r="E6" i="37"/>
  <c r="N6" i="37" s="1"/>
  <c r="H6" i="37"/>
  <c r="I6" i="37"/>
  <c r="E7" i="37"/>
  <c r="H7" i="37"/>
  <c r="I7" i="37"/>
  <c r="U7" i="37"/>
  <c r="E8" i="37"/>
  <c r="Q8" i="37" s="1"/>
  <c r="H8" i="37"/>
  <c r="I8" i="37"/>
  <c r="O8" i="37"/>
  <c r="W8" i="37"/>
  <c r="E9" i="37"/>
  <c r="J9" i="37" s="1"/>
  <c r="H9" i="37"/>
  <c r="I9" i="37"/>
  <c r="K9" i="37"/>
  <c r="M9" i="37"/>
  <c r="Q9" i="37"/>
  <c r="U9" i="37"/>
  <c r="E10" i="37"/>
  <c r="W10" i="37" s="1"/>
  <c r="H10" i="37"/>
  <c r="I10" i="37"/>
  <c r="E11" i="37"/>
  <c r="U11" i="37" s="1"/>
  <c r="H11" i="37"/>
  <c r="I11" i="37"/>
  <c r="S11" i="37"/>
  <c r="E12" i="37"/>
  <c r="H12" i="37"/>
  <c r="I12" i="37"/>
  <c r="E13" i="37"/>
  <c r="H13" i="37"/>
  <c r="I13" i="37"/>
  <c r="E14" i="37"/>
  <c r="N14" i="37" s="1"/>
  <c r="H14" i="37"/>
  <c r="I14" i="37"/>
  <c r="M14" i="37"/>
  <c r="R14" i="37"/>
  <c r="U14" i="37"/>
  <c r="E15" i="37"/>
  <c r="J15" i="37" s="1"/>
  <c r="H15" i="37"/>
  <c r="I15" i="37"/>
  <c r="K15" i="37"/>
  <c r="O15" i="37"/>
  <c r="S15" i="37"/>
  <c r="U15" i="37"/>
  <c r="W15" i="37"/>
  <c r="E16" i="37"/>
  <c r="J16" i="37" s="1"/>
  <c r="H16" i="37"/>
  <c r="I16" i="37"/>
  <c r="O16" i="37"/>
  <c r="P16" i="37"/>
  <c r="R16" i="37"/>
  <c r="V16" i="37"/>
  <c r="W16" i="37"/>
  <c r="E17" i="37"/>
  <c r="Q17" i="37" s="1"/>
  <c r="H17" i="37"/>
  <c r="I17" i="37"/>
  <c r="U17" i="37"/>
  <c r="E18" i="37"/>
  <c r="H18" i="37"/>
  <c r="I18" i="37"/>
  <c r="S18" i="37"/>
  <c r="E19" i="37"/>
  <c r="J19" i="37" s="1"/>
  <c r="H19" i="37"/>
  <c r="I19" i="37"/>
  <c r="M19" i="37"/>
  <c r="O19" i="37"/>
  <c r="S19" i="37"/>
  <c r="U19" i="37"/>
  <c r="W19" i="37"/>
  <c r="E20" i="37"/>
  <c r="M20" i="37" s="1"/>
  <c r="H20" i="37"/>
  <c r="I20" i="37"/>
  <c r="J20" i="37"/>
  <c r="L20" i="37"/>
  <c r="N20" i="37"/>
  <c r="O20" i="37"/>
  <c r="E21" i="37"/>
  <c r="H21" i="37"/>
  <c r="I21" i="37"/>
  <c r="E22" i="37"/>
  <c r="N22" i="37" s="1"/>
  <c r="H22" i="37"/>
  <c r="I22" i="37"/>
  <c r="J22" i="37"/>
  <c r="K22" i="37"/>
  <c r="M22" i="37"/>
  <c r="O22" i="37"/>
  <c r="E23" i="37"/>
  <c r="K23" i="37" s="1"/>
  <c r="H23" i="37"/>
  <c r="I23" i="37"/>
  <c r="M23" i="37"/>
  <c r="U23" i="37"/>
  <c r="E24" i="37"/>
  <c r="N24" i="37" s="1"/>
  <c r="H24" i="37"/>
  <c r="I24" i="37"/>
  <c r="J24" i="37"/>
  <c r="K24" i="37"/>
  <c r="L24" i="37"/>
  <c r="M24" i="37"/>
  <c r="T24" i="37"/>
  <c r="V24" i="37"/>
  <c r="W24" i="37"/>
  <c r="E25" i="37"/>
  <c r="R25" i="37" s="1"/>
  <c r="H25" i="37"/>
  <c r="I25" i="37"/>
  <c r="V25" i="37"/>
  <c r="E26" i="37"/>
  <c r="H26" i="37"/>
  <c r="I26" i="37"/>
  <c r="W26" i="37"/>
  <c r="E27" i="37"/>
  <c r="J27" i="37" s="1"/>
  <c r="H27" i="37"/>
  <c r="I27" i="37"/>
  <c r="K27" i="37"/>
  <c r="L27" i="37"/>
  <c r="N27" i="37"/>
  <c r="O27" i="37"/>
  <c r="P27" i="37"/>
  <c r="S27" i="37"/>
  <c r="E28" i="37"/>
  <c r="H28" i="37"/>
  <c r="I28" i="37"/>
  <c r="E29" i="37"/>
  <c r="H29" i="37"/>
  <c r="I29" i="37"/>
  <c r="P29" i="37"/>
  <c r="W29" i="37"/>
  <c r="E30" i="37"/>
  <c r="H30" i="37"/>
  <c r="I30" i="37"/>
  <c r="E31" i="37"/>
  <c r="Q31" i="37" s="1"/>
  <c r="H31" i="37"/>
  <c r="I31" i="37"/>
  <c r="K31" i="37"/>
  <c r="N31" i="37"/>
  <c r="O31" i="37"/>
  <c r="R31" i="37"/>
  <c r="T31" i="37"/>
  <c r="W31" i="37"/>
  <c r="E32" i="37"/>
  <c r="U32" i="37" s="1"/>
  <c r="H32" i="37"/>
  <c r="I32" i="37"/>
  <c r="O32" i="37"/>
  <c r="E33" i="37"/>
  <c r="H33" i="37"/>
  <c r="I33" i="37"/>
  <c r="E34" i="37"/>
  <c r="J34" i="37" s="1"/>
  <c r="H34" i="37"/>
  <c r="I34" i="37"/>
  <c r="O34" i="37"/>
  <c r="S34" i="37"/>
  <c r="W34" i="37"/>
  <c r="E35" i="37"/>
  <c r="H35" i="37"/>
  <c r="I35" i="37"/>
  <c r="E36" i="37"/>
  <c r="H36" i="37"/>
  <c r="I36" i="37"/>
  <c r="E37" i="37"/>
  <c r="H37" i="37"/>
  <c r="I37" i="37"/>
  <c r="E38" i="37"/>
  <c r="J38" i="37" s="1"/>
  <c r="H38" i="37"/>
  <c r="I38" i="37"/>
  <c r="M38" i="37"/>
  <c r="S38" i="37"/>
  <c r="U38" i="37"/>
  <c r="E39" i="37"/>
  <c r="M39" i="37" s="1"/>
  <c r="H39" i="37"/>
  <c r="I39" i="37"/>
  <c r="N39" i="37"/>
  <c r="Q39" i="37"/>
  <c r="T39" i="37"/>
  <c r="E40" i="37"/>
  <c r="U40" i="37" s="1"/>
  <c r="H40" i="37"/>
  <c r="I40" i="37"/>
  <c r="E41" i="37"/>
  <c r="V41" i="37" s="1"/>
  <c r="H41" i="37"/>
  <c r="I41" i="37"/>
  <c r="E42" i="37"/>
  <c r="J42" i="37" s="1"/>
  <c r="H42" i="37"/>
  <c r="I42" i="37"/>
  <c r="K42" i="37"/>
  <c r="M42" i="37"/>
  <c r="O42" i="37"/>
  <c r="Q42" i="37"/>
  <c r="S42" i="37"/>
  <c r="U42" i="37"/>
  <c r="E43" i="37"/>
  <c r="W43" i="37" s="1"/>
  <c r="H43" i="37"/>
  <c r="I43" i="37"/>
  <c r="E44" i="37"/>
  <c r="J44" i="37" s="1"/>
  <c r="H44" i="37"/>
  <c r="I44" i="37"/>
  <c r="M44" i="37"/>
  <c r="E45" i="37"/>
  <c r="H45" i="37"/>
  <c r="I45" i="37"/>
  <c r="K45" i="37"/>
  <c r="P45" i="37"/>
  <c r="W45" i="37"/>
  <c r="E46" i="37"/>
  <c r="W46" i="37" s="1"/>
  <c r="H46" i="37"/>
  <c r="I46" i="37"/>
  <c r="S46" i="37"/>
  <c r="E47" i="37"/>
  <c r="H47" i="37"/>
  <c r="I47" i="37"/>
  <c r="E48" i="37"/>
  <c r="H48" i="37"/>
  <c r="I48" i="37"/>
  <c r="M48" i="37"/>
  <c r="Q48" i="37"/>
  <c r="E49" i="37"/>
  <c r="N49" i="37" s="1"/>
  <c r="H49" i="37"/>
  <c r="I49" i="37"/>
  <c r="J49" i="37"/>
  <c r="K49" i="37"/>
  <c r="M49" i="37"/>
  <c r="O49" i="37"/>
  <c r="E50" i="37"/>
  <c r="S50" i="37" s="1"/>
  <c r="H50" i="37"/>
  <c r="I50" i="37"/>
  <c r="E51" i="37"/>
  <c r="H51" i="37"/>
  <c r="I51" i="37"/>
  <c r="P51" i="37"/>
  <c r="W51" i="37"/>
  <c r="E52" i="37"/>
  <c r="M52" i="37" s="1"/>
  <c r="H52" i="37"/>
  <c r="I52" i="37"/>
  <c r="E53" i="37"/>
  <c r="H53" i="37"/>
  <c r="I53" i="37"/>
  <c r="E54" i="37"/>
  <c r="H54" i="37"/>
  <c r="I54" i="37"/>
  <c r="O54" i="37"/>
  <c r="U54" i="37"/>
  <c r="E55" i="37"/>
  <c r="H55" i="37"/>
  <c r="I55" i="37"/>
  <c r="J55" i="37"/>
  <c r="O55" i="37"/>
  <c r="Q55" i="37"/>
  <c r="V55" i="37"/>
  <c r="E56" i="37"/>
  <c r="H56" i="37"/>
  <c r="I56" i="37"/>
  <c r="E57" i="37"/>
  <c r="U57" i="37" s="1"/>
  <c r="H57" i="37"/>
  <c r="I57" i="37"/>
  <c r="M57" i="37"/>
  <c r="Q57" i="37"/>
  <c r="S57" i="37"/>
  <c r="W57" i="37"/>
  <c r="E58" i="37"/>
  <c r="K58" i="37" s="1"/>
  <c r="H58" i="37"/>
  <c r="I58" i="37"/>
  <c r="U58" i="37"/>
  <c r="E59" i="37"/>
  <c r="V59" i="37" s="1"/>
  <c r="H59" i="37"/>
  <c r="I59" i="37"/>
  <c r="L59" i="37"/>
  <c r="E60" i="37"/>
  <c r="U60" i="37" s="1"/>
  <c r="H60" i="37"/>
  <c r="I60" i="37"/>
  <c r="E61" i="37"/>
  <c r="H61" i="37"/>
  <c r="I61" i="37"/>
  <c r="M61" i="37"/>
  <c r="O61" i="37"/>
  <c r="S61" i="37"/>
  <c r="U61" i="37"/>
  <c r="E62" i="37"/>
  <c r="H62" i="37"/>
  <c r="I62" i="37"/>
  <c r="E63" i="37"/>
  <c r="Q63" i="37" s="1"/>
  <c r="H63" i="37"/>
  <c r="I63" i="37"/>
  <c r="K63" i="37"/>
  <c r="L63" i="37"/>
  <c r="N63" i="37"/>
  <c r="O63" i="37"/>
  <c r="P63" i="37"/>
  <c r="T63" i="37"/>
  <c r="U63" i="37"/>
  <c r="W63" i="37"/>
  <c r="E64" i="37"/>
  <c r="M64" i="37" s="1"/>
  <c r="H64" i="37"/>
  <c r="I64" i="37"/>
  <c r="E65" i="37"/>
  <c r="R65" i="37" s="1"/>
  <c r="H65" i="37"/>
  <c r="I65" i="37"/>
  <c r="K65" i="37"/>
  <c r="S65" i="37"/>
  <c r="E66" i="37"/>
  <c r="K66" i="37" s="1"/>
  <c r="H66" i="37"/>
  <c r="I66" i="37"/>
  <c r="M66" i="37"/>
  <c r="U66" i="37"/>
  <c r="E67" i="37"/>
  <c r="H67" i="37"/>
  <c r="I67" i="37"/>
  <c r="Q67" i="37"/>
  <c r="E68" i="37"/>
  <c r="H68" i="37"/>
  <c r="I68" i="37"/>
  <c r="M68" i="37"/>
  <c r="Q68" i="37"/>
  <c r="E69" i="37"/>
  <c r="H69" i="37"/>
  <c r="I69" i="37"/>
  <c r="E70" i="37"/>
  <c r="H70" i="37"/>
  <c r="I70" i="37"/>
  <c r="U70" i="37"/>
  <c r="E71" i="37"/>
  <c r="H71" i="37"/>
  <c r="I71" i="37"/>
  <c r="E72" i="37"/>
  <c r="H72" i="37"/>
  <c r="I72" i="37"/>
  <c r="J72" i="37"/>
  <c r="N72" i="37"/>
  <c r="W72" i="37"/>
  <c r="E73" i="37"/>
  <c r="Q73" i="37" s="1"/>
  <c r="H73" i="37"/>
  <c r="I73" i="37"/>
  <c r="E74" i="37"/>
  <c r="H74" i="37"/>
  <c r="I74" i="37"/>
  <c r="E75" i="37"/>
  <c r="H75" i="37"/>
  <c r="I75" i="37"/>
  <c r="W75" i="37"/>
  <c r="E76" i="37"/>
  <c r="H76" i="37"/>
  <c r="I76" i="37"/>
  <c r="J76" i="37"/>
  <c r="O76" i="37"/>
  <c r="P76" i="37"/>
  <c r="R76" i="37"/>
  <c r="E77" i="37"/>
  <c r="M77" i="37" s="1"/>
  <c r="H77" i="37"/>
  <c r="I77" i="37"/>
  <c r="U77" i="37"/>
  <c r="W77" i="37"/>
  <c r="E78" i="37"/>
  <c r="K78" i="37" s="1"/>
  <c r="H78" i="37"/>
  <c r="I78" i="37"/>
  <c r="E79" i="37"/>
  <c r="H79" i="37"/>
  <c r="I79" i="37"/>
  <c r="K79" i="37"/>
  <c r="Q79" i="37"/>
  <c r="S79" i="37"/>
  <c r="E80" i="37"/>
  <c r="H80" i="37"/>
  <c r="I80" i="37"/>
  <c r="K80" i="37"/>
  <c r="L80" i="37"/>
  <c r="N80" i="37"/>
  <c r="O80" i="37"/>
  <c r="S80" i="37"/>
  <c r="T80" i="37"/>
  <c r="V80" i="37"/>
  <c r="W80" i="37"/>
  <c r="E81" i="37"/>
  <c r="Q81" i="37" s="1"/>
  <c r="H81" i="37"/>
  <c r="I81" i="37"/>
  <c r="E82" i="37"/>
  <c r="O82" i="37" s="1"/>
  <c r="H82" i="37"/>
  <c r="I82" i="37"/>
  <c r="M82" i="37"/>
  <c r="E83" i="37"/>
  <c r="K83" i="37" s="1"/>
  <c r="H83" i="37"/>
  <c r="I83" i="37"/>
  <c r="S83" i="37"/>
  <c r="U83" i="37"/>
  <c r="W83" i="37"/>
  <c r="E84" i="37"/>
  <c r="T84" i="37" s="1"/>
  <c r="H84" i="37"/>
  <c r="I84" i="37"/>
  <c r="S84" i="37"/>
  <c r="E85" i="37"/>
  <c r="H85" i="37"/>
  <c r="I85" i="37"/>
  <c r="E86" i="37"/>
  <c r="H86" i="37"/>
  <c r="I86" i="37"/>
  <c r="R86" i="37"/>
  <c r="E87" i="37"/>
  <c r="J87" i="37" s="1"/>
  <c r="H87" i="37"/>
  <c r="I87" i="37"/>
  <c r="K87" i="37"/>
  <c r="O87" i="37"/>
  <c r="S87" i="37"/>
  <c r="U87" i="37"/>
  <c r="W87" i="37"/>
  <c r="E88" i="37"/>
  <c r="H88" i="37"/>
  <c r="I88" i="37"/>
  <c r="O88" i="37"/>
  <c r="P88" i="37"/>
  <c r="E89" i="37"/>
  <c r="U89" i="37" s="1"/>
  <c r="H89" i="37"/>
  <c r="I89" i="37"/>
  <c r="M89" i="37"/>
  <c r="E90" i="37"/>
  <c r="W90" i="37" s="1"/>
  <c r="H90" i="37"/>
  <c r="I90" i="37"/>
  <c r="E91" i="37"/>
  <c r="J91" i="37" s="1"/>
  <c r="H91" i="37"/>
  <c r="I91" i="37"/>
  <c r="M91" i="37"/>
  <c r="O91" i="37"/>
  <c r="Q91" i="37"/>
  <c r="U91" i="37"/>
  <c r="E92" i="37"/>
  <c r="L92" i="37" s="1"/>
  <c r="H92" i="37"/>
  <c r="I92" i="37"/>
  <c r="J92" i="37"/>
  <c r="T92" i="37"/>
  <c r="V92" i="37"/>
  <c r="W92" i="37"/>
  <c r="E93" i="37"/>
  <c r="H93" i="37"/>
  <c r="I93" i="37"/>
  <c r="E94" i="37"/>
  <c r="T94" i="37" s="1"/>
  <c r="H94" i="37"/>
  <c r="I94" i="37"/>
  <c r="N94" i="37"/>
  <c r="E95" i="37"/>
  <c r="H95" i="37"/>
  <c r="I95" i="37"/>
  <c r="O95" i="37"/>
  <c r="Q95" i="37"/>
  <c r="U95" i="37"/>
  <c r="W95" i="37"/>
  <c r="E96" i="37"/>
  <c r="S96" i="37" s="1"/>
  <c r="H96" i="37"/>
  <c r="I96" i="37"/>
  <c r="N96" i="37"/>
  <c r="R96" i="37"/>
  <c r="E97" i="37"/>
  <c r="H97" i="37"/>
  <c r="I97" i="37"/>
  <c r="E98" i="37"/>
  <c r="N98" i="37" s="1"/>
  <c r="H98" i="37"/>
  <c r="I98" i="37"/>
  <c r="E99" i="37"/>
  <c r="H99" i="37"/>
  <c r="I99" i="37"/>
  <c r="E100" i="37"/>
  <c r="V100" i="37" s="1"/>
  <c r="H100" i="37"/>
  <c r="I100" i="37"/>
  <c r="P100" i="37"/>
  <c r="E101" i="37"/>
  <c r="Q101" i="37" s="1"/>
  <c r="H101" i="37"/>
  <c r="I101" i="37"/>
  <c r="E102" i="37"/>
  <c r="H102" i="37"/>
  <c r="I102" i="37"/>
  <c r="J102" i="37"/>
  <c r="P102" i="37"/>
  <c r="Q102" i="37"/>
  <c r="S102" i="37"/>
  <c r="U102" i="37"/>
  <c r="E103" i="37"/>
  <c r="O103" i="37" s="1"/>
  <c r="H103" i="37"/>
  <c r="I103" i="37"/>
  <c r="K103" i="37"/>
  <c r="S103" i="37"/>
  <c r="U103" i="37"/>
  <c r="W103" i="37"/>
  <c r="E104" i="37"/>
  <c r="H104" i="37"/>
  <c r="I104" i="37"/>
  <c r="J104" i="37"/>
  <c r="L104" i="37"/>
  <c r="M104" i="37"/>
  <c r="N104" i="37"/>
  <c r="O104" i="37"/>
  <c r="P104" i="37"/>
  <c r="R104" i="37"/>
  <c r="T104" i="37"/>
  <c r="U104" i="37"/>
  <c r="V104" i="37"/>
  <c r="W104" i="37"/>
  <c r="E105" i="37"/>
  <c r="H105" i="37"/>
  <c r="I105" i="37"/>
  <c r="E106" i="37"/>
  <c r="H106" i="37"/>
  <c r="I106" i="37"/>
  <c r="E107" i="37"/>
  <c r="M107" i="37" s="1"/>
  <c r="H107" i="37"/>
  <c r="I107" i="37"/>
  <c r="E108" i="37"/>
  <c r="Q108" i="37" s="1"/>
  <c r="H108" i="37"/>
  <c r="I108" i="37"/>
  <c r="L108" i="37"/>
  <c r="O108" i="37"/>
  <c r="V108" i="37"/>
  <c r="E109" i="37"/>
  <c r="H109" i="37"/>
  <c r="I109" i="37"/>
  <c r="M109" i="37"/>
  <c r="W109" i="37"/>
  <c r="E110" i="37"/>
  <c r="H110" i="37"/>
  <c r="I110" i="37"/>
  <c r="O110" i="37"/>
  <c r="T110" i="37"/>
  <c r="E111" i="37"/>
  <c r="M111" i="37" s="1"/>
  <c r="H111" i="37"/>
  <c r="I111" i="37"/>
  <c r="K111" i="37"/>
  <c r="E112" i="37"/>
  <c r="H112" i="37"/>
  <c r="I112" i="37"/>
  <c r="K112" i="37"/>
  <c r="N112" i="37"/>
  <c r="O112" i="37"/>
  <c r="P112" i="37"/>
  <c r="Q112" i="37"/>
  <c r="U112" i="37"/>
  <c r="W112" i="37"/>
  <c r="E113" i="37"/>
  <c r="Q113" i="37" s="1"/>
  <c r="H113" i="37"/>
  <c r="I113" i="37"/>
  <c r="E114" i="37"/>
  <c r="H114" i="37"/>
  <c r="I114" i="37"/>
  <c r="U114" i="37"/>
  <c r="E115" i="37"/>
  <c r="O115" i="37" s="1"/>
  <c r="H115" i="37"/>
  <c r="I115" i="37"/>
  <c r="E116" i="37"/>
  <c r="K116" i="37" s="1"/>
  <c r="H116" i="37"/>
  <c r="I116" i="37"/>
  <c r="J116" i="37"/>
  <c r="E117" i="37"/>
  <c r="U117" i="37" s="1"/>
  <c r="H117" i="37"/>
  <c r="I117" i="37"/>
  <c r="E118" i="37"/>
  <c r="U118" i="37" s="1"/>
  <c r="H118" i="37"/>
  <c r="I118" i="37"/>
  <c r="K118" i="37"/>
  <c r="E119" i="37"/>
  <c r="H119" i="37"/>
  <c r="I119" i="37"/>
  <c r="E120" i="37"/>
  <c r="J120" i="37" s="1"/>
  <c r="H120" i="37"/>
  <c r="I120" i="37"/>
  <c r="T120" i="37"/>
  <c r="V120" i="37"/>
  <c r="W120" i="37"/>
  <c r="E121" i="37"/>
  <c r="H121" i="37"/>
  <c r="I121" i="37"/>
  <c r="E122" i="37"/>
  <c r="H122" i="37"/>
  <c r="I122" i="37"/>
  <c r="M122" i="37"/>
  <c r="E123" i="37"/>
  <c r="Q123" i="37" s="1"/>
  <c r="H123" i="37"/>
  <c r="I123" i="37"/>
  <c r="K123" i="37"/>
  <c r="O123" i="37"/>
  <c r="S123" i="37"/>
  <c r="U123" i="37"/>
  <c r="W123" i="37"/>
  <c r="E124" i="37"/>
  <c r="H124" i="37"/>
  <c r="I124" i="37"/>
  <c r="P124" i="37"/>
  <c r="R124" i="37"/>
  <c r="E125" i="37"/>
  <c r="M125" i="37" s="1"/>
  <c r="H125" i="37"/>
  <c r="I125" i="37"/>
  <c r="E126" i="37"/>
  <c r="Q126" i="37" s="1"/>
  <c r="H126" i="37"/>
  <c r="I126" i="37"/>
  <c r="K126" i="37"/>
  <c r="S126" i="37"/>
  <c r="E127" i="37"/>
  <c r="H127" i="37"/>
  <c r="I127" i="37"/>
  <c r="E128" i="37"/>
  <c r="H128" i="37"/>
  <c r="I128" i="37"/>
  <c r="J128" i="37"/>
  <c r="K128" i="37"/>
  <c r="L128" i="37"/>
  <c r="M128" i="37"/>
  <c r="N128" i="37"/>
  <c r="O128" i="37"/>
  <c r="U128" i="37"/>
  <c r="V128" i="37"/>
  <c r="W128" i="37"/>
  <c r="E129" i="37"/>
  <c r="W129" i="37" s="1"/>
  <c r="H129" i="37"/>
  <c r="I129" i="37"/>
  <c r="E130" i="37"/>
  <c r="H130" i="37"/>
  <c r="I130" i="37"/>
  <c r="K130" i="37"/>
  <c r="O130" i="37"/>
  <c r="E131" i="37"/>
  <c r="U131" i="37" s="1"/>
  <c r="H131" i="37"/>
  <c r="I131" i="37"/>
  <c r="M131" i="37"/>
  <c r="E132" i="37"/>
  <c r="L132" i="37" s="1"/>
  <c r="H132" i="37"/>
  <c r="I132" i="37"/>
  <c r="E133" i="37"/>
  <c r="M133" i="37" s="1"/>
  <c r="H133" i="37"/>
  <c r="I133" i="37"/>
  <c r="E134" i="37"/>
  <c r="K134" i="37" s="1"/>
  <c r="H134" i="37"/>
  <c r="I134" i="37"/>
  <c r="E135" i="37"/>
  <c r="K135" i="37" s="1"/>
  <c r="H135" i="37"/>
  <c r="I135" i="37"/>
  <c r="M135" i="37"/>
  <c r="Q135" i="37"/>
  <c r="E136" i="37"/>
  <c r="U136" i="37" s="1"/>
  <c r="H136" i="37"/>
  <c r="I136" i="37"/>
  <c r="J136" i="37"/>
  <c r="L136" i="37"/>
  <c r="P136" i="37"/>
  <c r="E137" i="37"/>
  <c r="H137" i="37"/>
  <c r="I137" i="37"/>
  <c r="E138" i="37"/>
  <c r="O138" i="37" s="1"/>
  <c r="H138" i="37"/>
  <c r="I138" i="37"/>
  <c r="E139" i="37"/>
  <c r="K139" i="37" s="1"/>
  <c r="H139" i="37"/>
  <c r="I139" i="37"/>
  <c r="M139" i="37"/>
  <c r="Q139" i="37"/>
  <c r="E140" i="37"/>
  <c r="H140" i="37"/>
  <c r="I140" i="37"/>
  <c r="M140" i="37"/>
  <c r="E141" i="37"/>
  <c r="U141" i="37" s="1"/>
  <c r="H141" i="37"/>
  <c r="I141" i="37"/>
  <c r="K141" i="37"/>
  <c r="M141" i="37"/>
  <c r="O141" i="37"/>
  <c r="E142" i="37"/>
  <c r="H142" i="37"/>
  <c r="I142" i="37"/>
  <c r="J142" i="37"/>
  <c r="K142" i="37"/>
  <c r="M142" i="37"/>
  <c r="O142" i="37"/>
  <c r="P142" i="37"/>
  <c r="Q142" i="37"/>
  <c r="R142" i="37"/>
  <c r="S142" i="37"/>
  <c r="U142" i="37"/>
  <c r="W142" i="37"/>
  <c r="E143" i="37"/>
  <c r="U143" i="37" s="1"/>
  <c r="H143" i="37"/>
  <c r="I143" i="37"/>
  <c r="E144" i="37"/>
  <c r="N144" i="37" s="1"/>
  <c r="H144" i="37"/>
  <c r="I144" i="37"/>
  <c r="J144" i="37"/>
  <c r="K144" i="37"/>
  <c r="L144" i="37"/>
  <c r="M144" i="37"/>
  <c r="O144" i="37"/>
  <c r="P144" i="37"/>
  <c r="Q144" i="37"/>
  <c r="R144" i="37"/>
  <c r="S144" i="37"/>
  <c r="T144" i="37"/>
  <c r="U144" i="37"/>
  <c r="W144" i="37"/>
  <c r="E145" i="37"/>
  <c r="K145" i="37" s="1"/>
  <c r="H145" i="37"/>
  <c r="I145" i="37"/>
  <c r="E146" i="37"/>
  <c r="P146" i="37" s="1"/>
  <c r="H146" i="37"/>
  <c r="I146" i="37"/>
  <c r="E147" i="37"/>
  <c r="M147" i="37" s="1"/>
  <c r="H147" i="37"/>
  <c r="I147" i="37"/>
  <c r="U147" i="37"/>
  <c r="E148" i="37"/>
  <c r="L148" i="37" s="1"/>
  <c r="H148" i="37"/>
  <c r="I148" i="37"/>
  <c r="Q148" i="37"/>
  <c r="W148" i="37"/>
  <c r="E149" i="37"/>
  <c r="Q149" i="37" s="1"/>
  <c r="H149" i="37"/>
  <c r="I149" i="37"/>
  <c r="E150" i="37"/>
  <c r="S150" i="37" s="1"/>
  <c r="H150" i="37"/>
  <c r="I150" i="37"/>
  <c r="K150" i="37"/>
  <c r="O150" i="37"/>
  <c r="U150" i="37"/>
  <c r="E151" i="37"/>
  <c r="K151" i="37" s="1"/>
  <c r="H151" i="37"/>
  <c r="I151" i="37"/>
  <c r="E152" i="37"/>
  <c r="H152" i="37"/>
  <c r="I152" i="37"/>
  <c r="E153" i="37"/>
  <c r="Q153" i="37" s="1"/>
  <c r="H153" i="37"/>
  <c r="I153" i="37"/>
  <c r="E154" i="37"/>
  <c r="L154" i="37" s="1"/>
  <c r="H154" i="37"/>
  <c r="I154" i="37"/>
  <c r="Q154" i="37"/>
  <c r="R154" i="37"/>
  <c r="E155" i="37"/>
  <c r="K155" i="37" s="1"/>
  <c r="H155" i="37"/>
  <c r="I155" i="37"/>
  <c r="M155" i="37"/>
  <c r="Q155" i="37"/>
  <c r="E156" i="37"/>
  <c r="H156" i="37"/>
  <c r="I156" i="37"/>
  <c r="E157" i="37"/>
  <c r="K157" i="37" s="1"/>
  <c r="H157" i="37"/>
  <c r="I157" i="37"/>
  <c r="Q157" i="37"/>
  <c r="E158" i="37"/>
  <c r="H158" i="37"/>
  <c r="I158" i="37"/>
  <c r="E159" i="37"/>
  <c r="U159" i="37" s="1"/>
  <c r="H159" i="37"/>
  <c r="I159" i="37"/>
  <c r="E160" i="37"/>
  <c r="P160" i="37" s="1"/>
  <c r="H160" i="37"/>
  <c r="I160" i="37"/>
  <c r="J160" i="37"/>
  <c r="L160" i="37"/>
  <c r="M160" i="37"/>
  <c r="N160" i="37"/>
  <c r="O160" i="37"/>
  <c r="R160" i="37"/>
  <c r="T160" i="37"/>
  <c r="U160" i="37"/>
  <c r="V160" i="37"/>
  <c r="W160" i="37"/>
  <c r="E161" i="37"/>
  <c r="H161" i="37"/>
  <c r="I161" i="37"/>
  <c r="E162" i="37"/>
  <c r="K162" i="37" s="1"/>
  <c r="H162" i="37"/>
  <c r="I162" i="37"/>
  <c r="E163" i="37"/>
  <c r="U163" i="37" s="1"/>
  <c r="H163" i="37"/>
  <c r="I163" i="37"/>
  <c r="Q163" i="37"/>
  <c r="E164" i="37"/>
  <c r="K164" i="37" s="1"/>
  <c r="H164" i="37"/>
  <c r="I164" i="37"/>
  <c r="L164" i="37"/>
  <c r="Q164" i="37"/>
  <c r="E165" i="37"/>
  <c r="J165" i="37" s="1"/>
  <c r="H165" i="37"/>
  <c r="I165" i="37"/>
  <c r="K165" i="37"/>
  <c r="M165" i="37"/>
  <c r="Q165" i="37"/>
  <c r="W165" i="37"/>
  <c r="E166" i="37"/>
  <c r="Q166" i="37" s="1"/>
  <c r="H166" i="37"/>
  <c r="I166" i="37"/>
  <c r="R166" i="37"/>
  <c r="S166" i="37"/>
  <c r="W166" i="37"/>
  <c r="E167" i="37"/>
  <c r="H167" i="37"/>
  <c r="I167" i="37"/>
  <c r="K167" i="37"/>
  <c r="E168" i="37"/>
  <c r="K168" i="37" s="1"/>
  <c r="H168" i="37"/>
  <c r="I168" i="37"/>
  <c r="N168" i="37"/>
  <c r="E169" i="37"/>
  <c r="W169" i="37" s="1"/>
  <c r="H169" i="37"/>
  <c r="I169" i="37"/>
  <c r="O169" i="37"/>
  <c r="E170" i="37"/>
  <c r="H170" i="37"/>
  <c r="I170" i="37"/>
  <c r="J170" i="37"/>
  <c r="K170" i="37"/>
  <c r="L170" i="37"/>
  <c r="O170" i="37"/>
  <c r="V170" i="37"/>
  <c r="E171" i="37"/>
  <c r="U171" i="37" s="1"/>
  <c r="H171" i="37"/>
  <c r="I171" i="37"/>
  <c r="M171" i="37"/>
  <c r="O171" i="37"/>
  <c r="Q171" i="37"/>
  <c r="E172" i="37"/>
  <c r="H172" i="37"/>
  <c r="I172" i="37"/>
  <c r="O172" i="37"/>
  <c r="S172" i="37"/>
  <c r="E173" i="37"/>
  <c r="S173" i="37" s="1"/>
  <c r="H173" i="37"/>
  <c r="I173" i="37"/>
  <c r="E174" i="37"/>
  <c r="H174" i="37"/>
  <c r="I174" i="37"/>
  <c r="R174" i="37"/>
  <c r="E175" i="37"/>
  <c r="H175" i="37"/>
  <c r="I175" i="37"/>
  <c r="U175" i="37"/>
  <c r="E176" i="37"/>
  <c r="K176" i="37" s="1"/>
  <c r="H176" i="37"/>
  <c r="I176" i="37"/>
  <c r="E177" i="37"/>
  <c r="J177" i="37" s="1"/>
  <c r="H177" i="37"/>
  <c r="I177" i="37"/>
  <c r="K177" i="37"/>
  <c r="M177" i="37"/>
  <c r="S177" i="37"/>
  <c r="U177" i="37"/>
  <c r="W177" i="37"/>
  <c r="E178" i="37"/>
  <c r="H178" i="37"/>
  <c r="I178" i="37"/>
  <c r="T178" i="37"/>
  <c r="V178" i="37"/>
  <c r="E179" i="37"/>
  <c r="S179" i="37" s="1"/>
  <c r="H179" i="37"/>
  <c r="I179" i="37"/>
  <c r="E180" i="37"/>
  <c r="Q180" i="37" s="1"/>
  <c r="H180" i="37"/>
  <c r="I180" i="37"/>
  <c r="N180" i="37"/>
  <c r="O180" i="37"/>
  <c r="T180" i="37"/>
  <c r="U180" i="37"/>
  <c r="V180" i="37"/>
  <c r="E181" i="37"/>
  <c r="J181" i="37" s="1"/>
  <c r="H181" i="37"/>
  <c r="I181" i="37"/>
  <c r="S181" i="37"/>
  <c r="E182" i="37"/>
  <c r="P182" i="37" s="1"/>
  <c r="H182" i="37"/>
  <c r="I182" i="37"/>
  <c r="J182" i="37"/>
  <c r="L182" i="37"/>
  <c r="M182" i="37"/>
  <c r="N182" i="37"/>
  <c r="O182" i="37"/>
  <c r="R182" i="37"/>
  <c r="T182" i="37"/>
  <c r="U182" i="37"/>
  <c r="V182" i="37"/>
  <c r="W182" i="37"/>
  <c r="E183" i="37"/>
  <c r="H183" i="37"/>
  <c r="I183" i="37"/>
  <c r="E184" i="37"/>
  <c r="K184" i="37" s="1"/>
  <c r="H184" i="37"/>
  <c r="I184" i="37"/>
  <c r="M184" i="37"/>
  <c r="N184" i="37"/>
  <c r="O184" i="37"/>
  <c r="Q184" i="37"/>
  <c r="E185" i="37"/>
  <c r="H185" i="37"/>
  <c r="I185" i="37"/>
  <c r="E186" i="37"/>
  <c r="L186" i="37" s="1"/>
  <c r="H186" i="37"/>
  <c r="I186" i="37"/>
  <c r="J186" i="37"/>
  <c r="K186" i="37"/>
  <c r="M186" i="37"/>
  <c r="N186" i="37"/>
  <c r="O186" i="37"/>
  <c r="R186" i="37"/>
  <c r="E187" i="37"/>
  <c r="O187" i="37" s="1"/>
  <c r="H187" i="37"/>
  <c r="I187" i="37"/>
  <c r="E188" i="37"/>
  <c r="H188" i="37"/>
  <c r="I188" i="37"/>
  <c r="M188" i="37"/>
  <c r="U188" i="37"/>
  <c r="E189" i="37"/>
  <c r="H189" i="37"/>
  <c r="I189" i="37"/>
  <c r="E190" i="37"/>
  <c r="H190" i="37"/>
  <c r="I190" i="37"/>
  <c r="E191" i="37"/>
  <c r="H191" i="37"/>
  <c r="I191" i="37"/>
  <c r="E192" i="37"/>
  <c r="R192" i="37" s="1"/>
  <c r="H192" i="37"/>
  <c r="I192" i="37"/>
  <c r="T192" i="37"/>
  <c r="U192" i="37"/>
  <c r="W192" i="37"/>
  <c r="E193" i="37"/>
  <c r="J193" i="37" s="1"/>
  <c r="H193" i="37"/>
  <c r="I193" i="37"/>
  <c r="M193" i="37"/>
  <c r="U193" i="37"/>
  <c r="E194" i="37"/>
  <c r="W194" i="37" s="1"/>
  <c r="H194" i="37"/>
  <c r="I194" i="37"/>
  <c r="E195" i="37"/>
  <c r="H195" i="37"/>
  <c r="I195" i="37"/>
  <c r="Q195" i="37"/>
  <c r="E196" i="37"/>
  <c r="S196" i="37" s="1"/>
  <c r="H196" i="37"/>
  <c r="I196" i="37"/>
  <c r="E197" i="37"/>
  <c r="J197" i="37" s="1"/>
  <c r="H197" i="37"/>
  <c r="I197" i="37"/>
  <c r="M197" i="37"/>
  <c r="O197" i="37"/>
  <c r="Q197" i="37"/>
  <c r="U197" i="37"/>
  <c r="W197" i="37"/>
  <c r="E198" i="37"/>
  <c r="L198" i="37" s="1"/>
  <c r="H198" i="37"/>
  <c r="I198" i="37"/>
  <c r="J198" i="37"/>
  <c r="K198" i="37"/>
  <c r="N198" i="37"/>
  <c r="O198" i="37"/>
  <c r="P198" i="37"/>
  <c r="Q198" i="37"/>
  <c r="R198" i="37"/>
  <c r="S198" i="37"/>
  <c r="V198" i="37"/>
  <c r="W198" i="37"/>
  <c r="E199" i="37"/>
  <c r="W199" i="37" s="1"/>
  <c r="H199" i="37"/>
  <c r="I199" i="37"/>
  <c r="E200" i="37"/>
  <c r="H200" i="37"/>
  <c r="I200" i="37"/>
  <c r="J200" i="37"/>
  <c r="K200" i="37"/>
  <c r="M200" i="37"/>
  <c r="N200" i="37"/>
  <c r="O200" i="37"/>
  <c r="P200" i="37"/>
  <c r="Q200" i="37"/>
  <c r="R200" i="37"/>
  <c r="S200" i="37"/>
  <c r="U200" i="37"/>
  <c r="V200" i="37"/>
  <c r="W200" i="37"/>
  <c r="E201" i="37"/>
  <c r="O201" i="37" s="1"/>
  <c r="H201" i="37"/>
  <c r="I201" i="37"/>
  <c r="E202" i="37"/>
  <c r="Q202" i="37" s="1"/>
  <c r="H202" i="37"/>
  <c r="I202" i="37"/>
  <c r="J202" i="37"/>
  <c r="K202" i="37"/>
  <c r="O202" i="37"/>
  <c r="S202" i="37"/>
  <c r="E203" i="37"/>
  <c r="U203" i="37" s="1"/>
  <c r="H203" i="37"/>
  <c r="I203" i="37"/>
  <c r="M203" i="37"/>
  <c r="S203" i="37"/>
  <c r="E204" i="37"/>
  <c r="K204" i="37" s="1"/>
  <c r="H204" i="37"/>
  <c r="I204" i="37"/>
  <c r="E205" i="37"/>
  <c r="W205" i="37" s="1"/>
  <c r="Q205" i="37"/>
  <c r="E206" i="37"/>
  <c r="L206" i="37"/>
  <c r="E207" i="37"/>
  <c r="M207" i="37" s="1"/>
  <c r="E208" i="37"/>
  <c r="J208" i="37" s="1"/>
  <c r="E209" i="37"/>
  <c r="J209" i="37" s="1"/>
  <c r="K209" i="37"/>
  <c r="M209" i="37"/>
  <c r="Q209" i="37"/>
  <c r="S209" i="37"/>
  <c r="U209" i="37"/>
  <c r="E210" i="37"/>
  <c r="J210" i="37" s="1"/>
  <c r="O210" i="37"/>
  <c r="E211" i="37"/>
  <c r="M211" i="37" s="1"/>
  <c r="Q211" i="37"/>
  <c r="U211" i="37"/>
  <c r="E212" i="37"/>
  <c r="M212" i="37" s="1"/>
  <c r="E213" i="37"/>
  <c r="K213" i="37" s="1"/>
  <c r="Q213" i="37"/>
  <c r="U213" i="37"/>
  <c r="E214" i="37"/>
  <c r="M214" i="37" s="1"/>
  <c r="E215" i="37"/>
  <c r="M215" i="37" s="1"/>
  <c r="W215" i="37"/>
  <c r="E216" i="37"/>
  <c r="K216" i="37"/>
  <c r="U216" i="37"/>
  <c r="E217" i="37"/>
  <c r="E218" i="37"/>
  <c r="E219" i="37"/>
  <c r="K219" i="37" s="1"/>
  <c r="O219" i="37"/>
  <c r="E220" i="37"/>
  <c r="O220" i="37" s="1"/>
  <c r="K220" i="37"/>
  <c r="L220" i="37"/>
  <c r="M220" i="37"/>
  <c r="T220" i="37"/>
  <c r="U220" i="37"/>
  <c r="W220" i="37"/>
  <c r="E221" i="37"/>
  <c r="K221" i="37" s="1"/>
  <c r="M221" i="37"/>
  <c r="E222" i="37"/>
  <c r="E223" i="37"/>
  <c r="K223" i="37" s="1"/>
  <c r="M223" i="37"/>
  <c r="O223" i="37"/>
  <c r="Q223" i="37"/>
  <c r="S223" i="37"/>
  <c r="U223" i="37"/>
  <c r="E224" i="37"/>
  <c r="K224" i="37" s="1"/>
  <c r="M224" i="37"/>
  <c r="R224" i="37"/>
  <c r="T224" i="37"/>
  <c r="U224" i="37"/>
  <c r="E225" i="37"/>
  <c r="M225" i="37" s="1"/>
  <c r="E226" i="37"/>
  <c r="O226" i="37" s="1"/>
  <c r="K226" i="37"/>
  <c r="L226" i="37"/>
  <c r="Q226" i="37"/>
  <c r="S226" i="37"/>
  <c r="T226" i="37"/>
  <c r="E227" i="37"/>
  <c r="Q227" i="37" s="1"/>
  <c r="E228" i="37"/>
  <c r="K228" i="37"/>
  <c r="U228" i="37"/>
  <c r="E229" i="37"/>
  <c r="O229" i="37" s="1"/>
  <c r="E230" i="37"/>
  <c r="N230" i="37" s="1"/>
  <c r="L230" i="37"/>
  <c r="R230" i="37"/>
  <c r="U230" i="37"/>
  <c r="E231" i="37"/>
  <c r="K231" i="37" s="1"/>
  <c r="M231" i="37"/>
  <c r="Q231" i="37"/>
  <c r="E232" i="37"/>
  <c r="M232" i="37" s="1"/>
  <c r="E233" i="37"/>
  <c r="O233" i="37" s="1"/>
  <c r="K233" i="37"/>
  <c r="E234" i="37"/>
  <c r="P234" i="37" s="1"/>
  <c r="V234" i="37"/>
  <c r="E235" i="37"/>
  <c r="O235" i="37" s="1"/>
  <c r="E236" i="37"/>
  <c r="E237" i="37"/>
  <c r="O237" i="37" s="1"/>
  <c r="K237" i="37"/>
  <c r="M237" i="37"/>
  <c r="Q237" i="37"/>
  <c r="S237" i="37"/>
  <c r="W237" i="37"/>
  <c r="E238" i="37"/>
  <c r="K238" i="37" s="1"/>
  <c r="M238" i="37"/>
  <c r="Q238" i="37"/>
  <c r="R238" i="37"/>
  <c r="T238" i="37"/>
  <c r="E239" i="37"/>
  <c r="K239" i="37" s="1"/>
  <c r="S239" i="37"/>
  <c r="E240" i="37"/>
  <c r="L240" i="37" s="1"/>
  <c r="S240" i="37"/>
  <c r="E241" i="37"/>
  <c r="J241" i="37" s="1"/>
  <c r="O241" i="37"/>
  <c r="Q241" i="37"/>
  <c r="E242" i="37"/>
  <c r="J242" i="37" s="1"/>
  <c r="L242" i="37"/>
  <c r="M242" i="37"/>
  <c r="N242" i="37"/>
  <c r="O242" i="37"/>
  <c r="P242" i="37"/>
  <c r="Q242" i="37"/>
  <c r="T242" i="37"/>
  <c r="U242" i="37"/>
  <c r="V242" i="37"/>
  <c r="W242" i="37"/>
  <c r="E243" i="37"/>
  <c r="O243" i="37" s="1"/>
  <c r="W243" i="37"/>
  <c r="E244" i="37"/>
  <c r="L244" i="37" s="1"/>
  <c r="M244" i="37"/>
  <c r="E245" i="37"/>
  <c r="K245" i="37" s="1"/>
  <c r="E246" i="37"/>
  <c r="J246" i="37" s="1"/>
  <c r="M246" i="37"/>
  <c r="P246" i="37"/>
  <c r="Q246" i="37"/>
  <c r="R246" i="37"/>
  <c r="T246" i="37"/>
  <c r="U246" i="37"/>
  <c r="E247" i="37"/>
  <c r="W247" i="37" s="1"/>
  <c r="S247" i="37"/>
  <c r="E248" i="37"/>
  <c r="E249" i="37"/>
  <c r="E250" i="37"/>
  <c r="K250" i="37" s="1"/>
  <c r="Q250" i="37"/>
  <c r="S250" i="37"/>
  <c r="E251" i="37"/>
  <c r="W251" i="37" s="1"/>
  <c r="M251" i="37"/>
  <c r="E252" i="37"/>
  <c r="K252" i="37" s="1"/>
  <c r="L252" i="37"/>
  <c r="M252" i="37"/>
  <c r="R252" i="37"/>
  <c r="T252" i="37"/>
  <c r="W252" i="37"/>
  <c r="E253" i="37"/>
  <c r="S253" i="37" s="1"/>
  <c r="K253" i="37"/>
  <c r="E254" i="37"/>
  <c r="Q254" i="37" s="1"/>
  <c r="J254" i="37"/>
  <c r="K254" i="37"/>
  <c r="L254" i="37"/>
  <c r="S254" i="37"/>
  <c r="T254" i="37"/>
  <c r="U254" i="37"/>
  <c r="V254" i="37"/>
  <c r="E255" i="37"/>
  <c r="M255" i="37" s="1"/>
  <c r="E256" i="37"/>
  <c r="E257" i="37"/>
  <c r="J257" i="37" s="1"/>
  <c r="E258" i="37"/>
  <c r="K258" i="37" s="1"/>
  <c r="O258" i="37"/>
  <c r="E259" i="37"/>
  <c r="E260" i="37"/>
  <c r="S260" i="37" s="1"/>
  <c r="N260" i="37"/>
  <c r="P260" i="37"/>
  <c r="T260" i="37"/>
  <c r="U260" i="37"/>
  <c r="V260" i="37"/>
  <c r="E261" i="37"/>
  <c r="Q261" i="37" s="1"/>
  <c r="E262" i="37"/>
  <c r="L262" i="37" s="1"/>
  <c r="E263" i="37"/>
  <c r="E264" i="37"/>
  <c r="K264" i="37" s="1"/>
  <c r="U264" i="37"/>
  <c r="E265" i="37"/>
  <c r="W265" i="37" s="1"/>
  <c r="O265" i="37"/>
  <c r="S265" i="37"/>
  <c r="U265" i="37"/>
  <c r="E266" i="37"/>
  <c r="N266" i="37" s="1"/>
  <c r="E267" i="37"/>
  <c r="O267" i="37"/>
  <c r="U267" i="37"/>
  <c r="W267" i="37"/>
  <c r="E268" i="37"/>
  <c r="L268" i="37" s="1"/>
  <c r="T268" i="37"/>
  <c r="E269" i="37"/>
  <c r="S269" i="37" s="1"/>
  <c r="M269" i="37"/>
  <c r="O269" i="37"/>
  <c r="Q269" i="37"/>
  <c r="W269" i="37"/>
  <c r="E270" i="37"/>
  <c r="K270" i="37" s="1"/>
  <c r="L270" i="37"/>
  <c r="M270" i="37"/>
  <c r="N270" i="37"/>
  <c r="R270" i="37"/>
  <c r="T270" i="37"/>
  <c r="V270" i="37"/>
  <c r="E271" i="37"/>
  <c r="K271" i="37" s="1"/>
  <c r="E272" i="37"/>
  <c r="R272" i="37" s="1"/>
  <c r="O272" i="37"/>
  <c r="T272" i="37"/>
  <c r="V272" i="37"/>
  <c r="E273" i="37"/>
  <c r="J273" i="37" s="1"/>
  <c r="K273" i="37"/>
  <c r="E274" i="37"/>
  <c r="L274" i="37" s="1"/>
  <c r="J274" i="37"/>
  <c r="P274" i="37"/>
  <c r="Q274" i="37"/>
  <c r="R274" i="37"/>
  <c r="E275" i="37"/>
  <c r="O275" i="37" s="1"/>
  <c r="E276" i="37"/>
  <c r="E277" i="37"/>
  <c r="O277" i="37" s="1"/>
  <c r="E278" i="37"/>
  <c r="M278" i="37" s="1"/>
  <c r="T278" i="37"/>
  <c r="W278" i="37"/>
  <c r="E279" i="37"/>
  <c r="E280" i="37"/>
  <c r="E281" i="37"/>
  <c r="W281" i="37" s="1"/>
  <c r="M281" i="37"/>
  <c r="E282" i="37"/>
  <c r="E283" i="37"/>
  <c r="Q283" i="37" s="1"/>
  <c r="K283" i="37"/>
  <c r="M283" i="37"/>
  <c r="O283" i="37"/>
  <c r="U283" i="37"/>
  <c r="E284" i="37"/>
  <c r="K284" i="37" s="1"/>
  <c r="E285" i="37"/>
  <c r="E286" i="37"/>
  <c r="L286" i="37" s="1"/>
  <c r="Q286" i="37"/>
  <c r="R286" i="37"/>
  <c r="S286" i="37"/>
  <c r="E287" i="37"/>
  <c r="U287" i="37"/>
  <c r="E288" i="37"/>
  <c r="E289" i="37"/>
  <c r="J289" i="37" s="1"/>
  <c r="S289" i="37"/>
  <c r="E290" i="37"/>
  <c r="J290" i="37" s="1"/>
  <c r="L290" i="37"/>
  <c r="M290" i="37"/>
  <c r="N290" i="37"/>
  <c r="O290" i="37"/>
  <c r="Q290" i="37"/>
  <c r="T290" i="37"/>
  <c r="U290" i="37"/>
  <c r="W290" i="37"/>
  <c r="E291" i="37"/>
  <c r="E292" i="37"/>
  <c r="N292" i="37" s="1"/>
  <c r="E293" i="37"/>
  <c r="E294" i="37"/>
  <c r="U294" i="37" s="1"/>
  <c r="O294" i="37"/>
  <c r="P294" i="37"/>
  <c r="R294" i="37"/>
  <c r="V294" i="37"/>
  <c r="E295" i="37"/>
  <c r="Q295" i="37" s="1"/>
  <c r="U295" i="37"/>
  <c r="W295" i="37"/>
  <c r="E296" i="37"/>
  <c r="N296" i="37" s="1"/>
  <c r="E297" i="37"/>
  <c r="K297" i="37" s="1"/>
  <c r="E298" i="37"/>
  <c r="N298" i="37" s="1"/>
  <c r="E299" i="37"/>
  <c r="M299" i="37" s="1"/>
  <c r="W299" i="37"/>
  <c r="E300" i="37"/>
  <c r="K300" i="37" s="1"/>
  <c r="F1" i="36"/>
  <c r="I1" i="36"/>
  <c r="Y1" i="36"/>
  <c r="E5" i="36"/>
  <c r="R5" i="36" s="1"/>
  <c r="H5" i="36"/>
  <c r="I5" i="36"/>
  <c r="E6" i="36"/>
  <c r="H6" i="36"/>
  <c r="I6" i="36"/>
  <c r="E7" i="36"/>
  <c r="Q7" i="36" s="1"/>
  <c r="H7" i="36"/>
  <c r="I7" i="36"/>
  <c r="J7" i="36"/>
  <c r="K7" i="36"/>
  <c r="L7" i="36"/>
  <c r="N7" i="36"/>
  <c r="T7" i="36"/>
  <c r="E8" i="36"/>
  <c r="W8" i="36" s="1"/>
  <c r="H8" i="36"/>
  <c r="I8" i="36"/>
  <c r="K8" i="36"/>
  <c r="O8" i="36"/>
  <c r="Q8" i="36"/>
  <c r="S8" i="36"/>
  <c r="E9" i="36"/>
  <c r="H9" i="36"/>
  <c r="I9" i="36"/>
  <c r="K9" i="36"/>
  <c r="E10" i="36"/>
  <c r="H10" i="36"/>
  <c r="I10" i="36"/>
  <c r="E11" i="36"/>
  <c r="M11" i="36" s="1"/>
  <c r="H11" i="36"/>
  <c r="I11" i="36"/>
  <c r="K11" i="36"/>
  <c r="O11" i="36"/>
  <c r="Q11" i="36"/>
  <c r="R11" i="36"/>
  <c r="S11" i="36"/>
  <c r="W11" i="36"/>
  <c r="E12" i="36"/>
  <c r="Q12" i="36" s="1"/>
  <c r="H12" i="36"/>
  <c r="I12" i="36"/>
  <c r="K12" i="36"/>
  <c r="W12" i="36"/>
  <c r="E13" i="36"/>
  <c r="H13" i="36"/>
  <c r="I13" i="36"/>
  <c r="P13" i="36"/>
  <c r="E14" i="36"/>
  <c r="Q14" i="36" s="1"/>
  <c r="H14" i="36"/>
  <c r="I14" i="36"/>
  <c r="U14" i="36"/>
  <c r="E15" i="36"/>
  <c r="O15" i="36" s="1"/>
  <c r="H15" i="36"/>
  <c r="I15" i="36"/>
  <c r="E16" i="36"/>
  <c r="H16" i="36"/>
  <c r="I16" i="36"/>
  <c r="E17" i="36"/>
  <c r="H17" i="36"/>
  <c r="I17" i="36"/>
  <c r="K17" i="36"/>
  <c r="M17" i="36"/>
  <c r="N17" i="36"/>
  <c r="O17" i="36"/>
  <c r="P17" i="36"/>
  <c r="Q17" i="36"/>
  <c r="S17" i="36"/>
  <c r="T17" i="36"/>
  <c r="V17" i="36"/>
  <c r="W17" i="36"/>
  <c r="E18" i="36"/>
  <c r="H18" i="36"/>
  <c r="I18" i="36"/>
  <c r="E19" i="36"/>
  <c r="J19" i="36" s="1"/>
  <c r="H19" i="36"/>
  <c r="I19" i="36"/>
  <c r="L19" i="36"/>
  <c r="M19" i="36"/>
  <c r="N19" i="36"/>
  <c r="P19" i="36"/>
  <c r="Q19" i="36"/>
  <c r="R19" i="36"/>
  <c r="U19" i="36"/>
  <c r="V19" i="36"/>
  <c r="W19" i="36"/>
  <c r="E20" i="36"/>
  <c r="W20" i="36" s="1"/>
  <c r="H20" i="36"/>
  <c r="I20" i="36"/>
  <c r="E21" i="36"/>
  <c r="H21" i="36"/>
  <c r="I21" i="36"/>
  <c r="R21" i="36"/>
  <c r="E22" i="36"/>
  <c r="U22" i="36" s="1"/>
  <c r="H22" i="36"/>
  <c r="I22" i="36"/>
  <c r="M22" i="36"/>
  <c r="Q22" i="36"/>
  <c r="E23" i="36"/>
  <c r="M23" i="36" s="1"/>
  <c r="H23" i="36"/>
  <c r="I23" i="36"/>
  <c r="E24" i="36"/>
  <c r="H24" i="36"/>
  <c r="I24" i="36"/>
  <c r="E25" i="36"/>
  <c r="M25" i="36" s="1"/>
  <c r="H25" i="36"/>
  <c r="I25" i="36"/>
  <c r="J25" i="36"/>
  <c r="P25" i="36"/>
  <c r="R25" i="36"/>
  <c r="S25" i="36"/>
  <c r="E26" i="36"/>
  <c r="V26" i="36" s="1"/>
  <c r="H26" i="36"/>
  <c r="I26" i="36"/>
  <c r="E27" i="36"/>
  <c r="U27" i="36" s="1"/>
  <c r="H27" i="36"/>
  <c r="I27" i="36"/>
  <c r="E28" i="36"/>
  <c r="J28" i="36" s="1"/>
  <c r="H28" i="36"/>
  <c r="I28" i="36"/>
  <c r="V28" i="36"/>
  <c r="W28" i="36"/>
  <c r="E29" i="36"/>
  <c r="Q29" i="36" s="1"/>
  <c r="H29" i="36"/>
  <c r="I29" i="36"/>
  <c r="E30" i="36"/>
  <c r="K30" i="36" s="1"/>
  <c r="H30" i="36"/>
  <c r="I30" i="36"/>
  <c r="J30" i="36"/>
  <c r="L30" i="36"/>
  <c r="M30" i="36"/>
  <c r="N30" i="36"/>
  <c r="O30" i="36"/>
  <c r="P30" i="36"/>
  <c r="Q30" i="36"/>
  <c r="R30" i="36"/>
  <c r="T30" i="36"/>
  <c r="U30" i="36"/>
  <c r="V30" i="36"/>
  <c r="W30" i="36"/>
  <c r="E31" i="36"/>
  <c r="H31" i="36"/>
  <c r="I31" i="36"/>
  <c r="E32" i="36"/>
  <c r="H32" i="36"/>
  <c r="I32" i="36"/>
  <c r="E33" i="36"/>
  <c r="H33" i="36"/>
  <c r="I33" i="36"/>
  <c r="Q33" i="36"/>
  <c r="E34" i="36"/>
  <c r="K34" i="36" s="1"/>
  <c r="H34" i="36"/>
  <c r="I34" i="36"/>
  <c r="O34" i="36"/>
  <c r="P34" i="36"/>
  <c r="Q34" i="36"/>
  <c r="R34" i="36"/>
  <c r="T34" i="36"/>
  <c r="E35" i="36"/>
  <c r="O35" i="36" s="1"/>
  <c r="H35" i="36"/>
  <c r="I35" i="36"/>
  <c r="E36" i="36"/>
  <c r="M36" i="36" s="1"/>
  <c r="H36" i="36"/>
  <c r="I36" i="36"/>
  <c r="E37" i="36"/>
  <c r="Q37" i="36" s="1"/>
  <c r="H37" i="36"/>
  <c r="I37" i="36"/>
  <c r="E38" i="36"/>
  <c r="K38" i="36" s="1"/>
  <c r="H38" i="36"/>
  <c r="I38" i="36"/>
  <c r="J38" i="36"/>
  <c r="L38" i="36"/>
  <c r="M38" i="36"/>
  <c r="O38" i="36"/>
  <c r="U38" i="36"/>
  <c r="E39" i="36"/>
  <c r="H39" i="36"/>
  <c r="I39" i="36"/>
  <c r="E40" i="36"/>
  <c r="H40" i="36"/>
  <c r="I40" i="36"/>
  <c r="E41" i="36"/>
  <c r="Q41" i="36" s="1"/>
  <c r="H41" i="36"/>
  <c r="I41" i="36"/>
  <c r="E42" i="36"/>
  <c r="H42" i="36"/>
  <c r="I42" i="36"/>
  <c r="J42" i="36"/>
  <c r="E43" i="36"/>
  <c r="H43" i="36"/>
  <c r="I43" i="36"/>
  <c r="O43" i="36"/>
  <c r="E44" i="36"/>
  <c r="H44" i="36"/>
  <c r="I44" i="36"/>
  <c r="E45" i="36"/>
  <c r="H45" i="36"/>
  <c r="I45" i="36"/>
  <c r="Q45" i="36"/>
  <c r="E46" i="36"/>
  <c r="H46" i="36"/>
  <c r="I46" i="36"/>
  <c r="E47" i="36"/>
  <c r="H47" i="36"/>
  <c r="I47" i="36"/>
  <c r="E48" i="36"/>
  <c r="M48" i="36" s="1"/>
  <c r="H48" i="36"/>
  <c r="I48" i="36"/>
  <c r="O48" i="36"/>
  <c r="Q48" i="36"/>
  <c r="S48" i="36"/>
  <c r="E49" i="36"/>
  <c r="H49" i="36"/>
  <c r="I49" i="36"/>
  <c r="Q49" i="36"/>
  <c r="E50" i="36"/>
  <c r="M50" i="36" s="1"/>
  <c r="H50" i="36"/>
  <c r="I50" i="36"/>
  <c r="O50" i="36"/>
  <c r="V50" i="36"/>
  <c r="E51" i="36"/>
  <c r="H51" i="36"/>
  <c r="I51" i="36"/>
  <c r="E52" i="36"/>
  <c r="R52" i="36" s="1"/>
  <c r="H52" i="36"/>
  <c r="I52" i="36"/>
  <c r="E53" i="36"/>
  <c r="Q53" i="36" s="1"/>
  <c r="H53" i="36"/>
  <c r="I53" i="36"/>
  <c r="E54" i="36"/>
  <c r="T54" i="36" s="1"/>
  <c r="H54" i="36"/>
  <c r="I54" i="36"/>
  <c r="L54" i="36"/>
  <c r="P54" i="36"/>
  <c r="R54" i="36"/>
  <c r="U54" i="36"/>
  <c r="E55" i="36"/>
  <c r="H55" i="36"/>
  <c r="I55" i="36"/>
  <c r="M55" i="36"/>
  <c r="Q55" i="36"/>
  <c r="W55" i="36"/>
  <c r="E56" i="36"/>
  <c r="U56" i="36" s="1"/>
  <c r="H56" i="36"/>
  <c r="I56" i="36"/>
  <c r="M56" i="36"/>
  <c r="E57" i="36"/>
  <c r="Q57" i="36" s="1"/>
  <c r="H57" i="36"/>
  <c r="I57" i="36"/>
  <c r="E58" i="36"/>
  <c r="K58" i="36" s="1"/>
  <c r="H58" i="36"/>
  <c r="I58" i="36"/>
  <c r="L58" i="36"/>
  <c r="M58" i="36"/>
  <c r="N58" i="36"/>
  <c r="O58" i="36"/>
  <c r="P58" i="36"/>
  <c r="Q58" i="36"/>
  <c r="R58" i="36"/>
  <c r="T58" i="36"/>
  <c r="V58" i="36"/>
  <c r="W58" i="36"/>
  <c r="E59" i="36"/>
  <c r="H59" i="36"/>
  <c r="I59" i="36"/>
  <c r="U59" i="36"/>
  <c r="E60" i="36"/>
  <c r="H60" i="36"/>
  <c r="I60" i="36"/>
  <c r="E61" i="36"/>
  <c r="Q61" i="36" s="1"/>
  <c r="H61" i="36"/>
  <c r="I61" i="36"/>
  <c r="E62" i="36"/>
  <c r="O62" i="36" s="1"/>
  <c r="H62" i="36"/>
  <c r="I62" i="36"/>
  <c r="V62" i="36"/>
  <c r="E63" i="36"/>
  <c r="R63" i="36" s="1"/>
  <c r="H63" i="36"/>
  <c r="I63" i="36"/>
  <c r="T63" i="36"/>
  <c r="V63" i="36"/>
  <c r="W63" i="36"/>
  <c r="E64" i="36"/>
  <c r="N64" i="36" s="1"/>
  <c r="H64" i="36"/>
  <c r="I64" i="36"/>
  <c r="J64" i="36"/>
  <c r="Q64" i="36"/>
  <c r="S64" i="36"/>
  <c r="E65" i="36"/>
  <c r="H65" i="36"/>
  <c r="I65" i="36"/>
  <c r="E66" i="36"/>
  <c r="J66" i="36" s="1"/>
  <c r="H66" i="36"/>
  <c r="I66" i="36"/>
  <c r="W66" i="36"/>
  <c r="E67" i="36"/>
  <c r="U67" i="36" s="1"/>
  <c r="H67" i="36"/>
  <c r="I67" i="36"/>
  <c r="Q67" i="36"/>
  <c r="E68" i="36"/>
  <c r="H68" i="36"/>
  <c r="I68" i="36"/>
  <c r="E69" i="36"/>
  <c r="H69" i="36"/>
  <c r="I69" i="36"/>
  <c r="E70" i="36"/>
  <c r="K70" i="36" s="1"/>
  <c r="H70" i="36"/>
  <c r="I70" i="36"/>
  <c r="J70" i="36"/>
  <c r="L70" i="36"/>
  <c r="N70" i="36"/>
  <c r="O70" i="36"/>
  <c r="P70" i="36"/>
  <c r="U70" i="36"/>
  <c r="E71" i="36"/>
  <c r="H71" i="36"/>
  <c r="I71" i="36"/>
  <c r="E72" i="36"/>
  <c r="J72" i="36" s="1"/>
  <c r="H72" i="36"/>
  <c r="I72" i="36"/>
  <c r="E73" i="36"/>
  <c r="H73" i="36"/>
  <c r="I73" i="36"/>
  <c r="U73" i="36"/>
  <c r="E74" i="36"/>
  <c r="H74" i="36"/>
  <c r="I74" i="36"/>
  <c r="S74" i="36"/>
  <c r="E75" i="36"/>
  <c r="Q75" i="36" s="1"/>
  <c r="H75" i="36"/>
  <c r="I75" i="36"/>
  <c r="K75" i="36"/>
  <c r="M75" i="36"/>
  <c r="S75" i="36"/>
  <c r="U75" i="36"/>
  <c r="E76" i="36"/>
  <c r="M76" i="36" s="1"/>
  <c r="H76" i="36"/>
  <c r="I76" i="36"/>
  <c r="U76" i="36"/>
  <c r="W76" i="36"/>
  <c r="E77" i="36"/>
  <c r="H77" i="36"/>
  <c r="I77" i="36"/>
  <c r="E78" i="36"/>
  <c r="H78" i="36"/>
  <c r="I78" i="36"/>
  <c r="L78" i="36"/>
  <c r="E79" i="36"/>
  <c r="W79" i="36" s="1"/>
  <c r="H79" i="36"/>
  <c r="I79" i="36"/>
  <c r="E80" i="36"/>
  <c r="H80" i="36"/>
  <c r="I80" i="36"/>
  <c r="E81" i="36"/>
  <c r="Q81" i="36" s="1"/>
  <c r="H81" i="36"/>
  <c r="I81" i="36"/>
  <c r="M81" i="36"/>
  <c r="U81" i="36"/>
  <c r="E82" i="36"/>
  <c r="R82" i="36" s="1"/>
  <c r="H82" i="36"/>
  <c r="I82" i="36"/>
  <c r="K82" i="36"/>
  <c r="L82" i="36"/>
  <c r="N82" i="36"/>
  <c r="S82" i="36"/>
  <c r="E83" i="36"/>
  <c r="M83" i="36" s="1"/>
  <c r="H83" i="36"/>
  <c r="I83" i="36"/>
  <c r="E84" i="36"/>
  <c r="Q84" i="36" s="1"/>
  <c r="H84" i="36"/>
  <c r="I84" i="36"/>
  <c r="W84" i="36"/>
  <c r="E85" i="36"/>
  <c r="H85" i="36"/>
  <c r="I85" i="36"/>
  <c r="E86" i="36"/>
  <c r="H86" i="36"/>
  <c r="I86" i="36"/>
  <c r="M86" i="36"/>
  <c r="N86" i="36"/>
  <c r="O86" i="36"/>
  <c r="P86" i="36"/>
  <c r="R86" i="36"/>
  <c r="V86" i="36"/>
  <c r="W86" i="36"/>
  <c r="E87" i="36"/>
  <c r="O87" i="36" s="1"/>
  <c r="H87" i="36"/>
  <c r="I87" i="36"/>
  <c r="E88" i="36"/>
  <c r="Q88" i="36" s="1"/>
  <c r="H88" i="36"/>
  <c r="I88" i="36"/>
  <c r="E89" i="36"/>
  <c r="M89" i="36" s="1"/>
  <c r="H89" i="36"/>
  <c r="I89" i="36"/>
  <c r="Q89" i="36"/>
  <c r="E90" i="36"/>
  <c r="H90" i="36"/>
  <c r="I90" i="36"/>
  <c r="J90" i="36"/>
  <c r="E91" i="36"/>
  <c r="H91" i="36"/>
  <c r="I91" i="36"/>
  <c r="E92" i="36"/>
  <c r="H92" i="36"/>
  <c r="I92" i="36"/>
  <c r="Q92" i="36"/>
  <c r="U92" i="36"/>
  <c r="W92" i="36"/>
  <c r="E93" i="36"/>
  <c r="H93" i="36"/>
  <c r="I93" i="36"/>
  <c r="E94" i="36"/>
  <c r="H94" i="36"/>
  <c r="I94" i="36"/>
  <c r="J94" i="36"/>
  <c r="K94" i="36"/>
  <c r="M94" i="36"/>
  <c r="Q94" i="36"/>
  <c r="S94" i="36"/>
  <c r="E95" i="36"/>
  <c r="O95" i="36" s="1"/>
  <c r="H95" i="36"/>
  <c r="I95" i="36"/>
  <c r="E96" i="36"/>
  <c r="K96" i="36" s="1"/>
  <c r="H96" i="36"/>
  <c r="I96" i="36"/>
  <c r="N96" i="36"/>
  <c r="Q96" i="36"/>
  <c r="S96" i="36"/>
  <c r="E97" i="36"/>
  <c r="Q97" i="36" s="1"/>
  <c r="H97" i="36"/>
  <c r="I97" i="36"/>
  <c r="E98" i="36"/>
  <c r="T98" i="36" s="1"/>
  <c r="H98" i="36"/>
  <c r="I98" i="36"/>
  <c r="E99" i="36"/>
  <c r="Q99" i="36" s="1"/>
  <c r="H99" i="36"/>
  <c r="I99" i="36"/>
  <c r="E100" i="36"/>
  <c r="H100" i="36"/>
  <c r="I100" i="36"/>
  <c r="M100" i="36"/>
  <c r="Q100" i="36"/>
  <c r="S100" i="36"/>
  <c r="E101" i="36"/>
  <c r="H101" i="36"/>
  <c r="I101" i="36"/>
  <c r="E102" i="36"/>
  <c r="J102" i="36" s="1"/>
  <c r="H102" i="36"/>
  <c r="I102" i="36"/>
  <c r="U102" i="36"/>
  <c r="E103" i="36"/>
  <c r="W103" i="36" s="1"/>
  <c r="H103" i="36"/>
  <c r="I103" i="36"/>
  <c r="O103" i="36"/>
  <c r="Q103" i="36"/>
  <c r="U103" i="36"/>
  <c r="E104" i="36"/>
  <c r="H104" i="36"/>
  <c r="I104" i="36"/>
  <c r="E105" i="36"/>
  <c r="H105" i="36"/>
  <c r="I105" i="36"/>
  <c r="E106" i="36"/>
  <c r="O106" i="36" s="1"/>
  <c r="H106" i="36"/>
  <c r="I106" i="36"/>
  <c r="E107" i="36"/>
  <c r="Q107" i="36" s="1"/>
  <c r="H107" i="36"/>
  <c r="I107" i="36"/>
  <c r="K107" i="36"/>
  <c r="M107" i="36"/>
  <c r="U107" i="36"/>
  <c r="E108" i="36"/>
  <c r="K108" i="36" s="1"/>
  <c r="H108" i="36"/>
  <c r="I108" i="36"/>
  <c r="P108" i="36"/>
  <c r="S108" i="36"/>
  <c r="E109" i="36"/>
  <c r="H109" i="36"/>
  <c r="I109" i="36"/>
  <c r="U109" i="36"/>
  <c r="E110" i="36"/>
  <c r="H110" i="36"/>
  <c r="I110" i="36"/>
  <c r="E111" i="36"/>
  <c r="U111" i="36" s="1"/>
  <c r="H111" i="36"/>
  <c r="I111" i="36"/>
  <c r="E112" i="36"/>
  <c r="H112" i="36"/>
  <c r="I112" i="36"/>
  <c r="W112" i="36"/>
  <c r="E113" i="36"/>
  <c r="Q113" i="36" s="1"/>
  <c r="H113" i="36"/>
  <c r="I113" i="36"/>
  <c r="M113" i="36"/>
  <c r="E114" i="36"/>
  <c r="H114" i="36"/>
  <c r="I114" i="36"/>
  <c r="E115" i="36"/>
  <c r="S115" i="36" s="1"/>
  <c r="H115" i="36"/>
  <c r="I115" i="36"/>
  <c r="E116" i="36"/>
  <c r="H116" i="36"/>
  <c r="I116" i="36"/>
  <c r="T116" i="36"/>
  <c r="E117" i="36"/>
  <c r="H117" i="36"/>
  <c r="I117" i="36"/>
  <c r="M117" i="36"/>
  <c r="Q117" i="36"/>
  <c r="U117" i="36"/>
  <c r="E118" i="36"/>
  <c r="W118" i="36" s="1"/>
  <c r="H118" i="36"/>
  <c r="I118" i="36"/>
  <c r="E119" i="36"/>
  <c r="U119" i="36" s="1"/>
  <c r="H119" i="36"/>
  <c r="I119" i="36"/>
  <c r="E120" i="36"/>
  <c r="H120" i="36"/>
  <c r="I120" i="36"/>
  <c r="J120" i="36"/>
  <c r="S120" i="36"/>
  <c r="E121" i="36"/>
  <c r="Q121" i="36" s="1"/>
  <c r="H121" i="36"/>
  <c r="I121" i="36"/>
  <c r="E122" i="36"/>
  <c r="H122" i="36"/>
  <c r="I122" i="36"/>
  <c r="E123" i="36"/>
  <c r="O123" i="36" s="1"/>
  <c r="H123" i="36"/>
  <c r="I123" i="36"/>
  <c r="E124" i="36"/>
  <c r="H124" i="36"/>
  <c r="I124" i="36"/>
  <c r="K124" i="36"/>
  <c r="R124" i="36"/>
  <c r="E125" i="36"/>
  <c r="H125" i="36"/>
  <c r="I125" i="36"/>
  <c r="E126" i="36"/>
  <c r="H126" i="36"/>
  <c r="I126" i="36"/>
  <c r="E127" i="36"/>
  <c r="H127" i="36"/>
  <c r="I127" i="36"/>
  <c r="E128" i="36"/>
  <c r="R128" i="36" s="1"/>
  <c r="H128" i="36"/>
  <c r="I128" i="36"/>
  <c r="E129" i="36"/>
  <c r="H129" i="36"/>
  <c r="I129" i="36"/>
  <c r="E130" i="36"/>
  <c r="L130" i="36" s="1"/>
  <c r="H130" i="36"/>
  <c r="I130" i="36"/>
  <c r="P130" i="36"/>
  <c r="Q130" i="36"/>
  <c r="T130" i="36"/>
  <c r="W130" i="36"/>
  <c r="E131" i="36"/>
  <c r="M131" i="36" s="1"/>
  <c r="H131" i="36"/>
  <c r="I131" i="36"/>
  <c r="Q131" i="36"/>
  <c r="S131" i="36"/>
  <c r="U131" i="36"/>
  <c r="W131" i="36"/>
  <c r="E132" i="36"/>
  <c r="H132" i="36"/>
  <c r="I132" i="36"/>
  <c r="P132" i="36"/>
  <c r="Q132" i="36"/>
  <c r="E133" i="36"/>
  <c r="H133" i="36"/>
  <c r="I133" i="36"/>
  <c r="E134" i="36"/>
  <c r="H134" i="36"/>
  <c r="I134" i="36"/>
  <c r="P134" i="36"/>
  <c r="E135" i="36"/>
  <c r="H135" i="36"/>
  <c r="I135" i="36"/>
  <c r="M135" i="36"/>
  <c r="E136" i="36"/>
  <c r="H136" i="36"/>
  <c r="I136" i="36"/>
  <c r="E137" i="36"/>
  <c r="H137" i="36"/>
  <c r="I137" i="36"/>
  <c r="M137" i="36"/>
  <c r="E138" i="36"/>
  <c r="O138" i="36" s="1"/>
  <c r="H138" i="36"/>
  <c r="I138" i="36"/>
  <c r="J138" i="36"/>
  <c r="K138" i="36"/>
  <c r="M138" i="36"/>
  <c r="P138" i="36"/>
  <c r="R138" i="36"/>
  <c r="S138" i="36"/>
  <c r="E139" i="36"/>
  <c r="H139" i="36"/>
  <c r="I139" i="36"/>
  <c r="Q139" i="36"/>
  <c r="U139" i="36"/>
  <c r="E140" i="36"/>
  <c r="H140" i="36"/>
  <c r="I140" i="36"/>
  <c r="E141" i="36"/>
  <c r="Q141" i="36" s="1"/>
  <c r="H141" i="36"/>
  <c r="I141" i="36"/>
  <c r="E142" i="36"/>
  <c r="H142" i="36"/>
  <c r="I142" i="36"/>
  <c r="K142" i="36"/>
  <c r="N142" i="36"/>
  <c r="P142" i="36"/>
  <c r="S142" i="36"/>
  <c r="T142" i="36"/>
  <c r="U142" i="36"/>
  <c r="W142" i="36"/>
  <c r="E143" i="36"/>
  <c r="S143" i="36" s="1"/>
  <c r="H143" i="36"/>
  <c r="I143" i="36"/>
  <c r="E144" i="36"/>
  <c r="U144" i="36" s="1"/>
  <c r="H144" i="36"/>
  <c r="I144" i="36"/>
  <c r="E145" i="36"/>
  <c r="H145" i="36"/>
  <c r="I145" i="36"/>
  <c r="E146" i="36"/>
  <c r="H146" i="36"/>
  <c r="I146" i="36"/>
  <c r="E147" i="36"/>
  <c r="S147" i="36" s="1"/>
  <c r="H147" i="36"/>
  <c r="I147" i="36"/>
  <c r="E148" i="36"/>
  <c r="R148" i="36" s="1"/>
  <c r="H148" i="36"/>
  <c r="I148" i="36"/>
  <c r="E149" i="36"/>
  <c r="M149" i="36" s="1"/>
  <c r="H149" i="36"/>
  <c r="I149" i="36"/>
  <c r="O149" i="36"/>
  <c r="Q149" i="36"/>
  <c r="W149" i="36"/>
  <c r="E150" i="36"/>
  <c r="H150" i="36"/>
  <c r="I150" i="36"/>
  <c r="N150" i="36"/>
  <c r="E151" i="36"/>
  <c r="H151" i="36"/>
  <c r="I151" i="36"/>
  <c r="K151" i="36"/>
  <c r="M151" i="36"/>
  <c r="Q151" i="36"/>
  <c r="U151" i="36"/>
  <c r="W151" i="36"/>
  <c r="E152" i="36"/>
  <c r="H152" i="36"/>
  <c r="I152" i="36"/>
  <c r="L152" i="36"/>
  <c r="N152" i="36"/>
  <c r="P152" i="36"/>
  <c r="S152" i="36"/>
  <c r="E153" i="36"/>
  <c r="J153" i="36" s="1"/>
  <c r="H153" i="36"/>
  <c r="I153" i="36"/>
  <c r="K153" i="36"/>
  <c r="M153" i="36"/>
  <c r="O153" i="36"/>
  <c r="S153" i="36"/>
  <c r="W153" i="36"/>
  <c r="E154" i="36"/>
  <c r="H154" i="36"/>
  <c r="I154" i="36"/>
  <c r="J154" i="36"/>
  <c r="K154" i="36"/>
  <c r="Q154" i="36"/>
  <c r="W154" i="36"/>
  <c r="E155" i="36"/>
  <c r="H155" i="36"/>
  <c r="I155" i="36"/>
  <c r="E156" i="36"/>
  <c r="H156" i="36"/>
  <c r="I156" i="36"/>
  <c r="E157" i="36"/>
  <c r="H157" i="36"/>
  <c r="I157" i="36"/>
  <c r="E158" i="36"/>
  <c r="H158" i="36"/>
  <c r="I158" i="36"/>
  <c r="N158" i="36"/>
  <c r="O158" i="36"/>
  <c r="P158" i="36"/>
  <c r="E159" i="36"/>
  <c r="H159" i="36"/>
  <c r="I159" i="36"/>
  <c r="E160" i="36"/>
  <c r="L160" i="36" s="1"/>
  <c r="H160" i="36"/>
  <c r="I160" i="36"/>
  <c r="E161" i="36"/>
  <c r="U161" i="36" s="1"/>
  <c r="H161" i="36"/>
  <c r="I161" i="36"/>
  <c r="E162" i="36"/>
  <c r="O162" i="36" s="1"/>
  <c r="H162" i="36"/>
  <c r="I162" i="36"/>
  <c r="M162" i="36"/>
  <c r="R162" i="36"/>
  <c r="E163" i="36"/>
  <c r="W163" i="36" s="1"/>
  <c r="H163" i="36"/>
  <c r="I163" i="36"/>
  <c r="E164" i="36"/>
  <c r="H164" i="36"/>
  <c r="I164" i="36"/>
  <c r="E165" i="36"/>
  <c r="J165" i="36" s="1"/>
  <c r="H165" i="36"/>
  <c r="I165" i="36"/>
  <c r="E166" i="36"/>
  <c r="H166" i="36"/>
  <c r="I166" i="36"/>
  <c r="J166" i="36"/>
  <c r="R166" i="36"/>
  <c r="S166" i="36"/>
  <c r="V166" i="36"/>
  <c r="E167" i="36"/>
  <c r="H167" i="36"/>
  <c r="I167" i="36"/>
  <c r="U167" i="36"/>
  <c r="E168" i="36"/>
  <c r="P168" i="36" s="1"/>
  <c r="H168" i="36"/>
  <c r="I168" i="36"/>
  <c r="E169" i="36"/>
  <c r="J169" i="36" s="1"/>
  <c r="H169" i="36"/>
  <c r="I169" i="36"/>
  <c r="K169" i="36"/>
  <c r="O169" i="36"/>
  <c r="Q169" i="36"/>
  <c r="S169" i="36"/>
  <c r="W169" i="36"/>
  <c r="E170" i="36"/>
  <c r="M170" i="36" s="1"/>
  <c r="H170" i="36"/>
  <c r="I170" i="36"/>
  <c r="J170" i="36"/>
  <c r="K170" i="36"/>
  <c r="O170" i="36"/>
  <c r="Q170" i="36"/>
  <c r="R170" i="36"/>
  <c r="S170" i="36"/>
  <c r="W170" i="36"/>
  <c r="E171" i="36"/>
  <c r="M171" i="36" s="1"/>
  <c r="H171" i="36"/>
  <c r="I171" i="36"/>
  <c r="K171" i="36"/>
  <c r="E172" i="36"/>
  <c r="J172" i="36" s="1"/>
  <c r="H172" i="36"/>
  <c r="I172" i="36"/>
  <c r="M172" i="36"/>
  <c r="P172" i="36"/>
  <c r="R172" i="36"/>
  <c r="E173" i="36"/>
  <c r="S173" i="36" s="1"/>
  <c r="H173" i="36"/>
  <c r="I173" i="36"/>
  <c r="E174" i="36"/>
  <c r="J174" i="36" s="1"/>
  <c r="H174" i="36"/>
  <c r="I174" i="36"/>
  <c r="P174" i="36"/>
  <c r="S174" i="36"/>
  <c r="E175" i="36"/>
  <c r="H175" i="36"/>
  <c r="I175" i="36"/>
  <c r="E176" i="36"/>
  <c r="H176" i="36"/>
  <c r="I176" i="36"/>
  <c r="E177" i="36"/>
  <c r="K177" i="36" s="1"/>
  <c r="H177" i="36"/>
  <c r="I177" i="36"/>
  <c r="E178" i="36"/>
  <c r="L178" i="36" s="1"/>
  <c r="H178" i="36"/>
  <c r="I178" i="36"/>
  <c r="O178" i="36"/>
  <c r="U178" i="36"/>
  <c r="E179" i="36"/>
  <c r="Q179" i="36" s="1"/>
  <c r="H179" i="36"/>
  <c r="I179" i="36"/>
  <c r="E180" i="36"/>
  <c r="T180" i="36" s="1"/>
  <c r="H180" i="36"/>
  <c r="I180" i="36"/>
  <c r="E181" i="36"/>
  <c r="J181" i="36" s="1"/>
  <c r="H181" i="36"/>
  <c r="I181" i="36"/>
  <c r="E182" i="36"/>
  <c r="H182" i="36"/>
  <c r="I182" i="36"/>
  <c r="J182" i="36"/>
  <c r="L182" i="36"/>
  <c r="O182" i="36"/>
  <c r="P182" i="36"/>
  <c r="E183" i="36"/>
  <c r="Q183" i="36" s="1"/>
  <c r="H183" i="36"/>
  <c r="I183" i="36"/>
  <c r="E184" i="36"/>
  <c r="H184" i="36"/>
  <c r="I184" i="36"/>
  <c r="E185" i="36"/>
  <c r="O185" i="36" s="1"/>
  <c r="H185" i="36"/>
  <c r="I185" i="36"/>
  <c r="E186" i="36"/>
  <c r="H186" i="36"/>
  <c r="I186" i="36"/>
  <c r="J186" i="36"/>
  <c r="K186" i="36"/>
  <c r="E187" i="36"/>
  <c r="H187" i="36"/>
  <c r="I187" i="36"/>
  <c r="K187" i="36"/>
  <c r="O187" i="36"/>
  <c r="E188" i="36"/>
  <c r="H188" i="36"/>
  <c r="I188" i="36"/>
  <c r="E189" i="36"/>
  <c r="Q189" i="36" s="1"/>
  <c r="H189" i="36"/>
  <c r="I189" i="36"/>
  <c r="S189" i="36"/>
  <c r="E190" i="36"/>
  <c r="S190" i="36" s="1"/>
  <c r="H190" i="36"/>
  <c r="I190" i="36"/>
  <c r="E191" i="36"/>
  <c r="H191" i="36"/>
  <c r="I191" i="36"/>
  <c r="E192" i="36"/>
  <c r="W192" i="36" s="1"/>
  <c r="H192" i="36"/>
  <c r="I192" i="36"/>
  <c r="E193" i="36"/>
  <c r="H193" i="36"/>
  <c r="I193" i="36"/>
  <c r="K193" i="36"/>
  <c r="W193" i="36"/>
  <c r="E194" i="36"/>
  <c r="H194" i="36"/>
  <c r="I194" i="36"/>
  <c r="J194" i="36"/>
  <c r="P194" i="36"/>
  <c r="R194" i="36"/>
  <c r="E195" i="36"/>
  <c r="H195" i="36"/>
  <c r="I195" i="36"/>
  <c r="E196" i="36"/>
  <c r="K196" i="36" s="1"/>
  <c r="H196" i="36"/>
  <c r="I196" i="36"/>
  <c r="O196" i="36"/>
  <c r="P196" i="36"/>
  <c r="W196" i="36"/>
  <c r="E197" i="36"/>
  <c r="K197" i="36" s="1"/>
  <c r="H197" i="36"/>
  <c r="I197" i="36"/>
  <c r="E198" i="36"/>
  <c r="Q198" i="36" s="1"/>
  <c r="H198" i="36"/>
  <c r="I198" i="36"/>
  <c r="J198" i="36"/>
  <c r="K198" i="36"/>
  <c r="M198" i="36"/>
  <c r="N198" i="36"/>
  <c r="P198" i="36"/>
  <c r="R198" i="36"/>
  <c r="S198" i="36"/>
  <c r="U198" i="36"/>
  <c r="V198" i="36"/>
  <c r="W198" i="36"/>
  <c r="E199" i="36"/>
  <c r="O199" i="36" s="1"/>
  <c r="H199" i="36"/>
  <c r="I199" i="36"/>
  <c r="Q199" i="36"/>
  <c r="U199" i="36"/>
  <c r="E200" i="36"/>
  <c r="S200" i="36" s="1"/>
  <c r="H200" i="36"/>
  <c r="I200" i="36"/>
  <c r="E201" i="36"/>
  <c r="O201" i="36" s="1"/>
  <c r="H201" i="36"/>
  <c r="I201" i="36"/>
  <c r="E202" i="36"/>
  <c r="W202" i="36" s="1"/>
  <c r="H202" i="36"/>
  <c r="I202" i="36"/>
  <c r="L202" i="36"/>
  <c r="O202" i="36"/>
  <c r="P202" i="36"/>
  <c r="T202" i="36"/>
  <c r="E203" i="36"/>
  <c r="H203" i="36"/>
  <c r="I203" i="36"/>
  <c r="E204" i="36"/>
  <c r="W204" i="36" s="1"/>
  <c r="H204" i="36"/>
  <c r="I204" i="36"/>
  <c r="E205" i="36"/>
  <c r="J205" i="36" s="1"/>
  <c r="K205" i="36"/>
  <c r="E206" i="36"/>
  <c r="L206" i="36" s="1"/>
  <c r="M206" i="36"/>
  <c r="N206" i="36"/>
  <c r="R206" i="36"/>
  <c r="U206" i="36"/>
  <c r="V206" i="36"/>
  <c r="E207" i="36"/>
  <c r="E208" i="36"/>
  <c r="K208" i="36" s="1"/>
  <c r="E209" i="36"/>
  <c r="Q209" i="36" s="1"/>
  <c r="E210" i="36"/>
  <c r="K210" i="36" s="1"/>
  <c r="J210" i="36"/>
  <c r="L210" i="36"/>
  <c r="M210" i="36"/>
  <c r="O210" i="36"/>
  <c r="P210" i="36"/>
  <c r="Q210" i="36"/>
  <c r="R210" i="36"/>
  <c r="T210" i="36"/>
  <c r="U210" i="36"/>
  <c r="W210" i="36"/>
  <c r="E211" i="36"/>
  <c r="W211" i="36" s="1"/>
  <c r="M211" i="36"/>
  <c r="E212" i="36"/>
  <c r="E213" i="36"/>
  <c r="E214" i="36"/>
  <c r="J214" i="36" s="1"/>
  <c r="E215" i="36"/>
  <c r="K215" i="36"/>
  <c r="M215" i="36"/>
  <c r="O215" i="36"/>
  <c r="Q215" i="36"/>
  <c r="S215" i="36"/>
  <c r="U215" i="36"/>
  <c r="E216" i="36"/>
  <c r="J216" i="36"/>
  <c r="E217" i="36"/>
  <c r="J217" i="36" s="1"/>
  <c r="S217" i="36"/>
  <c r="W217" i="36"/>
  <c r="E218" i="36"/>
  <c r="V218" i="36"/>
  <c r="E219" i="36"/>
  <c r="U219" i="36" s="1"/>
  <c r="E220" i="36"/>
  <c r="L220" i="36"/>
  <c r="O220" i="36"/>
  <c r="W220" i="36"/>
  <c r="E221" i="36"/>
  <c r="J221" i="36" s="1"/>
  <c r="E222" i="36"/>
  <c r="L222" i="36" s="1"/>
  <c r="S222" i="36"/>
  <c r="E223" i="36"/>
  <c r="M223" i="36"/>
  <c r="S223" i="36"/>
  <c r="U223" i="36"/>
  <c r="E224" i="36"/>
  <c r="O224" i="36" s="1"/>
  <c r="E225" i="36"/>
  <c r="W225" i="36" s="1"/>
  <c r="E226" i="36"/>
  <c r="K226" i="36" s="1"/>
  <c r="E227" i="36"/>
  <c r="Q227" i="36"/>
  <c r="E228" i="36"/>
  <c r="M228" i="36" s="1"/>
  <c r="E229" i="36"/>
  <c r="S229" i="36" s="1"/>
  <c r="K229" i="36"/>
  <c r="O229" i="36"/>
  <c r="E230" i="36"/>
  <c r="T230" i="36" s="1"/>
  <c r="E231" i="36"/>
  <c r="J231" i="36" s="1"/>
  <c r="M231" i="36"/>
  <c r="O231" i="36"/>
  <c r="Q231" i="36"/>
  <c r="S231" i="36"/>
  <c r="U231" i="36"/>
  <c r="W231" i="36"/>
  <c r="E232" i="36"/>
  <c r="L232" i="36" s="1"/>
  <c r="J232" i="36"/>
  <c r="S232" i="36"/>
  <c r="T232" i="36"/>
  <c r="U232" i="36"/>
  <c r="V232" i="36"/>
  <c r="W232" i="36"/>
  <c r="E233" i="36"/>
  <c r="J233" i="36" s="1"/>
  <c r="S233" i="36"/>
  <c r="W233" i="36"/>
  <c r="E234" i="36"/>
  <c r="O234" i="36" s="1"/>
  <c r="K234" i="36"/>
  <c r="V234" i="36"/>
  <c r="E235" i="36"/>
  <c r="U235" i="36" s="1"/>
  <c r="E236" i="36"/>
  <c r="T236" i="36" s="1"/>
  <c r="M236" i="36"/>
  <c r="W236" i="36"/>
  <c r="E237" i="36"/>
  <c r="J237" i="36" s="1"/>
  <c r="S237" i="36"/>
  <c r="W237" i="36"/>
  <c r="E238" i="36"/>
  <c r="L238" i="36" s="1"/>
  <c r="E239" i="36"/>
  <c r="S239" i="36"/>
  <c r="E240" i="36"/>
  <c r="E241" i="36"/>
  <c r="E242" i="36"/>
  <c r="K242" i="36" s="1"/>
  <c r="E243" i="36"/>
  <c r="M243" i="36" s="1"/>
  <c r="E244" i="36"/>
  <c r="K244" i="36" s="1"/>
  <c r="E245" i="36"/>
  <c r="O245" i="36" s="1"/>
  <c r="E246" i="36"/>
  <c r="T246" i="36" s="1"/>
  <c r="E247" i="36"/>
  <c r="J247" i="36" s="1"/>
  <c r="U247" i="36"/>
  <c r="W247" i="36"/>
  <c r="E248" i="36"/>
  <c r="K248" i="36" s="1"/>
  <c r="O248" i="36"/>
  <c r="W248" i="36"/>
  <c r="E249" i="36"/>
  <c r="J249" i="36" s="1"/>
  <c r="E250" i="36"/>
  <c r="O250" i="36" s="1"/>
  <c r="L250" i="36"/>
  <c r="E251" i="36"/>
  <c r="O251" i="36" s="1"/>
  <c r="Q251" i="36"/>
  <c r="U251" i="36"/>
  <c r="E252" i="36"/>
  <c r="U252" i="36" s="1"/>
  <c r="E253" i="36"/>
  <c r="J253" i="36" s="1"/>
  <c r="E254" i="36"/>
  <c r="L254" i="36" s="1"/>
  <c r="J254" i="36"/>
  <c r="R254" i="36"/>
  <c r="S254" i="36"/>
  <c r="E255" i="36"/>
  <c r="M255" i="36" s="1"/>
  <c r="S255" i="36"/>
  <c r="E256" i="36"/>
  <c r="S256" i="36" s="1"/>
  <c r="E257" i="36"/>
  <c r="Q257" i="36"/>
  <c r="W257" i="36"/>
  <c r="E258" i="36"/>
  <c r="K258" i="36" s="1"/>
  <c r="E259" i="36"/>
  <c r="M259" i="36" s="1"/>
  <c r="E260" i="36"/>
  <c r="V260" i="36"/>
  <c r="E261" i="36"/>
  <c r="U261" i="36" s="1"/>
  <c r="K261" i="36"/>
  <c r="O261" i="36"/>
  <c r="S261" i="36"/>
  <c r="E262" i="36"/>
  <c r="T262" i="36" s="1"/>
  <c r="Q262" i="36"/>
  <c r="R262" i="36"/>
  <c r="E263" i="36"/>
  <c r="E264" i="36"/>
  <c r="K264" i="36" s="1"/>
  <c r="O264" i="36"/>
  <c r="P264" i="36"/>
  <c r="Q264" i="36"/>
  <c r="W264" i="36"/>
  <c r="E265" i="36"/>
  <c r="M265" i="36" s="1"/>
  <c r="E266" i="36"/>
  <c r="L266" i="36" s="1"/>
  <c r="K266" i="36"/>
  <c r="P266" i="36"/>
  <c r="T266" i="36"/>
  <c r="V266" i="36"/>
  <c r="E267" i="36"/>
  <c r="E268" i="36"/>
  <c r="R268" i="36" s="1"/>
  <c r="Q268" i="36"/>
  <c r="E269" i="36"/>
  <c r="K269" i="36"/>
  <c r="M269" i="36"/>
  <c r="Q269" i="36"/>
  <c r="U269" i="36"/>
  <c r="W269" i="36"/>
  <c r="E270" i="36"/>
  <c r="N270" i="36"/>
  <c r="Q270" i="36"/>
  <c r="R270" i="36"/>
  <c r="E271" i="36"/>
  <c r="S271" i="36" s="1"/>
  <c r="E272" i="36"/>
  <c r="T272" i="36" s="1"/>
  <c r="E273" i="36"/>
  <c r="O273" i="36"/>
  <c r="Q273" i="36"/>
  <c r="E274" i="36"/>
  <c r="L274" i="36" s="1"/>
  <c r="J274" i="36"/>
  <c r="P274" i="36"/>
  <c r="Q274" i="36"/>
  <c r="T274" i="36"/>
  <c r="U274" i="36"/>
  <c r="W274" i="36"/>
  <c r="E275" i="36"/>
  <c r="S275" i="36"/>
  <c r="E276" i="36"/>
  <c r="U276" i="36" s="1"/>
  <c r="E277" i="36"/>
  <c r="E278" i="36"/>
  <c r="Q278" i="36" s="1"/>
  <c r="E279" i="36"/>
  <c r="M279" i="36"/>
  <c r="O279" i="36"/>
  <c r="E280" i="36"/>
  <c r="O280" i="36" s="1"/>
  <c r="K280" i="36"/>
  <c r="L280" i="36"/>
  <c r="M280" i="36"/>
  <c r="Q280" i="36"/>
  <c r="S280" i="36"/>
  <c r="T280" i="36"/>
  <c r="U280" i="36"/>
  <c r="E281" i="36"/>
  <c r="W281" i="36" s="1"/>
  <c r="E282" i="36"/>
  <c r="K282" i="36" s="1"/>
  <c r="E283" i="36"/>
  <c r="U283" i="36" s="1"/>
  <c r="K283" i="36"/>
  <c r="E284" i="36"/>
  <c r="W284" i="36" s="1"/>
  <c r="O284" i="36"/>
  <c r="Q284" i="36"/>
  <c r="R284" i="36"/>
  <c r="T284" i="36"/>
  <c r="U284" i="36"/>
  <c r="E285" i="36"/>
  <c r="J285" i="36" s="1"/>
  <c r="K285" i="36"/>
  <c r="M285" i="36"/>
  <c r="Q285" i="36"/>
  <c r="S285" i="36"/>
  <c r="U285" i="36"/>
  <c r="E286" i="36"/>
  <c r="J286" i="36"/>
  <c r="K286" i="36"/>
  <c r="M286" i="36"/>
  <c r="N286" i="36"/>
  <c r="O286" i="36"/>
  <c r="P286" i="36"/>
  <c r="Q286" i="36"/>
  <c r="R286" i="36"/>
  <c r="U286" i="36"/>
  <c r="V286" i="36"/>
  <c r="W286" i="36"/>
  <c r="E287" i="36"/>
  <c r="M287" i="36" s="1"/>
  <c r="E288" i="36"/>
  <c r="K288" i="36" s="1"/>
  <c r="Q288" i="36"/>
  <c r="S288" i="36"/>
  <c r="V288" i="36"/>
  <c r="W288" i="36"/>
  <c r="E289" i="36"/>
  <c r="K289" i="36"/>
  <c r="Q289" i="36"/>
  <c r="U289" i="36"/>
  <c r="W289" i="36"/>
  <c r="E290" i="36"/>
  <c r="Q290" i="36" s="1"/>
  <c r="M290" i="36"/>
  <c r="P290" i="36"/>
  <c r="E291" i="36"/>
  <c r="E292" i="36"/>
  <c r="Q292" i="36" s="1"/>
  <c r="K292" i="36"/>
  <c r="M292" i="36"/>
  <c r="V292" i="36"/>
  <c r="E293" i="36"/>
  <c r="K293" i="36"/>
  <c r="O293" i="36"/>
  <c r="S293" i="36"/>
  <c r="E294" i="36"/>
  <c r="V294" i="36"/>
  <c r="E295" i="36"/>
  <c r="J295" i="36" s="1"/>
  <c r="E296" i="36"/>
  <c r="M296" i="36" s="1"/>
  <c r="R296" i="36"/>
  <c r="E297" i="36"/>
  <c r="W297" i="36" s="1"/>
  <c r="S297" i="36"/>
  <c r="E298" i="36"/>
  <c r="E299" i="36"/>
  <c r="U299" i="36" s="1"/>
  <c r="K299" i="36"/>
  <c r="E300" i="36"/>
  <c r="L300" i="36"/>
  <c r="F1" i="35"/>
  <c r="I1" i="35"/>
  <c r="Y1" i="35"/>
  <c r="E5" i="35"/>
  <c r="J5" i="35" s="1"/>
  <c r="H5" i="35"/>
  <c r="I5" i="35"/>
  <c r="K5" i="35"/>
  <c r="M5" i="35"/>
  <c r="O5" i="35"/>
  <c r="P5" i="35"/>
  <c r="R5" i="35"/>
  <c r="S5" i="35"/>
  <c r="T5" i="35"/>
  <c r="U5" i="35"/>
  <c r="V5" i="35"/>
  <c r="W5" i="35"/>
  <c r="E6" i="35"/>
  <c r="K6" i="35" s="1"/>
  <c r="H6" i="35"/>
  <c r="I6" i="35"/>
  <c r="E7" i="35"/>
  <c r="U7" i="35" s="1"/>
  <c r="H7" i="35"/>
  <c r="I7" i="35"/>
  <c r="K7" i="35"/>
  <c r="Q7" i="35"/>
  <c r="E8" i="35"/>
  <c r="J8" i="35" s="1"/>
  <c r="H8" i="35"/>
  <c r="I8" i="35"/>
  <c r="V8" i="35"/>
  <c r="W8" i="35"/>
  <c r="E9" i="35"/>
  <c r="W9" i="35" s="1"/>
  <c r="H9" i="35"/>
  <c r="I9" i="35"/>
  <c r="E10" i="35"/>
  <c r="M10" i="35" s="1"/>
  <c r="H10" i="35"/>
  <c r="I10" i="35"/>
  <c r="E11" i="35"/>
  <c r="M11" i="35" s="1"/>
  <c r="H11" i="35"/>
  <c r="I11" i="35"/>
  <c r="Q11" i="35"/>
  <c r="E12" i="35"/>
  <c r="J12" i="35" s="1"/>
  <c r="H12" i="35"/>
  <c r="I12" i="35"/>
  <c r="K12" i="35"/>
  <c r="O12" i="35"/>
  <c r="P12" i="35"/>
  <c r="T12" i="35"/>
  <c r="U12" i="35"/>
  <c r="V12" i="35"/>
  <c r="W12" i="35"/>
  <c r="E13" i="35"/>
  <c r="K13" i="35" s="1"/>
  <c r="H13" i="35"/>
  <c r="I13" i="35"/>
  <c r="E14" i="35"/>
  <c r="L14" i="35" s="1"/>
  <c r="H14" i="35"/>
  <c r="I14" i="35"/>
  <c r="J14" i="35"/>
  <c r="Q14" i="35"/>
  <c r="R14" i="35"/>
  <c r="V14" i="35"/>
  <c r="W14" i="35"/>
  <c r="E15" i="35"/>
  <c r="M15" i="35" s="1"/>
  <c r="H15" i="35"/>
  <c r="I15" i="35"/>
  <c r="E16" i="35"/>
  <c r="H16" i="35"/>
  <c r="I16" i="35"/>
  <c r="E17" i="35"/>
  <c r="H17" i="35"/>
  <c r="I17" i="35"/>
  <c r="E18" i="35"/>
  <c r="K18" i="35" s="1"/>
  <c r="H18" i="35"/>
  <c r="I18" i="35"/>
  <c r="E19" i="35"/>
  <c r="H19" i="35"/>
  <c r="I19" i="35"/>
  <c r="E20" i="35"/>
  <c r="J20" i="35" s="1"/>
  <c r="H20" i="35"/>
  <c r="I20" i="35"/>
  <c r="K20" i="35"/>
  <c r="L20" i="35"/>
  <c r="P20" i="35"/>
  <c r="E21" i="35"/>
  <c r="Q21" i="35" s="1"/>
  <c r="H21" i="35"/>
  <c r="I21" i="35"/>
  <c r="K21" i="35"/>
  <c r="M21" i="35"/>
  <c r="U21" i="35"/>
  <c r="E22" i="35"/>
  <c r="H22" i="35"/>
  <c r="I22" i="35"/>
  <c r="E23" i="35"/>
  <c r="M23" i="35" s="1"/>
  <c r="H23" i="35"/>
  <c r="I23" i="35"/>
  <c r="Q23" i="35"/>
  <c r="E24" i="35"/>
  <c r="J24" i="35" s="1"/>
  <c r="H24" i="35"/>
  <c r="I24" i="35"/>
  <c r="K24" i="35"/>
  <c r="Q24" i="35"/>
  <c r="E25" i="35"/>
  <c r="H25" i="35"/>
  <c r="I25" i="35"/>
  <c r="E26" i="35"/>
  <c r="H26" i="35"/>
  <c r="I26" i="35"/>
  <c r="O26" i="35"/>
  <c r="E27" i="35"/>
  <c r="P27" i="35" s="1"/>
  <c r="H27" i="35"/>
  <c r="I27" i="35"/>
  <c r="E28" i="35"/>
  <c r="H28" i="35"/>
  <c r="I28" i="35"/>
  <c r="E29" i="35"/>
  <c r="H29" i="35"/>
  <c r="I29" i="35"/>
  <c r="E30" i="35"/>
  <c r="K30" i="35" s="1"/>
  <c r="H30" i="35"/>
  <c r="I30" i="35"/>
  <c r="O30" i="35"/>
  <c r="W30" i="35"/>
  <c r="E31" i="35"/>
  <c r="H31" i="35"/>
  <c r="I31" i="35"/>
  <c r="E32" i="35"/>
  <c r="K32" i="35" s="1"/>
  <c r="H32" i="35"/>
  <c r="I32" i="35"/>
  <c r="E33" i="35"/>
  <c r="O33" i="35" s="1"/>
  <c r="H33" i="35"/>
  <c r="I33" i="35"/>
  <c r="P33" i="35"/>
  <c r="W33" i="35"/>
  <c r="E34" i="35"/>
  <c r="H34" i="35"/>
  <c r="I34" i="35"/>
  <c r="E35" i="35"/>
  <c r="H35" i="35"/>
  <c r="I35" i="35"/>
  <c r="E36" i="35"/>
  <c r="U36" i="35" s="1"/>
  <c r="H36" i="35"/>
  <c r="I36" i="35"/>
  <c r="E37" i="35"/>
  <c r="L37" i="35" s="1"/>
  <c r="H37" i="35"/>
  <c r="I37" i="35"/>
  <c r="N37" i="35"/>
  <c r="O37" i="35"/>
  <c r="P37" i="35"/>
  <c r="Q37" i="35"/>
  <c r="R37" i="35"/>
  <c r="E38" i="35"/>
  <c r="O38" i="35" s="1"/>
  <c r="H38" i="35"/>
  <c r="I38" i="35"/>
  <c r="E39" i="35"/>
  <c r="Q39" i="35" s="1"/>
  <c r="H39" i="35"/>
  <c r="I39" i="35"/>
  <c r="J39" i="35"/>
  <c r="O39" i="35"/>
  <c r="P39" i="35"/>
  <c r="R39" i="35"/>
  <c r="S39" i="35"/>
  <c r="U39" i="35"/>
  <c r="E40" i="35"/>
  <c r="H40" i="35"/>
  <c r="I40" i="35"/>
  <c r="E41" i="35"/>
  <c r="O41" i="35" s="1"/>
  <c r="H41" i="35"/>
  <c r="I41" i="35"/>
  <c r="E42" i="35"/>
  <c r="W42" i="35" s="1"/>
  <c r="H42" i="35"/>
  <c r="I42" i="35"/>
  <c r="E43" i="35"/>
  <c r="H43" i="35"/>
  <c r="I43" i="35"/>
  <c r="O43" i="35"/>
  <c r="P43" i="35"/>
  <c r="E44" i="35"/>
  <c r="H44" i="35"/>
  <c r="I44" i="35"/>
  <c r="E45" i="35"/>
  <c r="O45" i="35" s="1"/>
  <c r="H45" i="35"/>
  <c r="I45" i="35"/>
  <c r="W45" i="35"/>
  <c r="E46" i="35"/>
  <c r="H46" i="35"/>
  <c r="I46" i="35"/>
  <c r="W46" i="35"/>
  <c r="E47" i="35"/>
  <c r="L47" i="35" s="1"/>
  <c r="H47" i="35"/>
  <c r="I47" i="35"/>
  <c r="Q47" i="35"/>
  <c r="E48" i="35"/>
  <c r="K48" i="35" s="1"/>
  <c r="H48" i="35"/>
  <c r="I48" i="35"/>
  <c r="E49" i="35"/>
  <c r="H49" i="35"/>
  <c r="I49" i="35"/>
  <c r="P49" i="35"/>
  <c r="R49" i="35"/>
  <c r="E50" i="35"/>
  <c r="H50" i="35"/>
  <c r="I50" i="35"/>
  <c r="E51" i="35"/>
  <c r="L51" i="35" s="1"/>
  <c r="H51" i="35"/>
  <c r="I51" i="35"/>
  <c r="E52" i="35"/>
  <c r="H52" i="35"/>
  <c r="I52" i="35"/>
  <c r="E53" i="35"/>
  <c r="W53" i="35" s="1"/>
  <c r="H53" i="35"/>
  <c r="I53" i="35"/>
  <c r="E54" i="35"/>
  <c r="H54" i="35"/>
  <c r="I54" i="35"/>
  <c r="E55" i="35"/>
  <c r="W55" i="35" s="1"/>
  <c r="H55" i="35"/>
  <c r="I55" i="35"/>
  <c r="R55" i="35"/>
  <c r="S55" i="35"/>
  <c r="E56" i="35"/>
  <c r="H56" i="35"/>
  <c r="I56" i="35"/>
  <c r="M56" i="35"/>
  <c r="U56" i="35"/>
  <c r="E57" i="35"/>
  <c r="H57" i="35"/>
  <c r="I57" i="35"/>
  <c r="E58" i="35"/>
  <c r="H58" i="35"/>
  <c r="I58" i="35"/>
  <c r="E59" i="35"/>
  <c r="O59" i="35" s="1"/>
  <c r="H59" i="35"/>
  <c r="I59" i="35"/>
  <c r="S59" i="35"/>
  <c r="E60" i="35"/>
  <c r="M60" i="35" s="1"/>
  <c r="H60" i="35"/>
  <c r="I60" i="35"/>
  <c r="E61" i="35"/>
  <c r="L61" i="35" s="1"/>
  <c r="H61" i="35"/>
  <c r="I61" i="35"/>
  <c r="J61" i="35"/>
  <c r="E62" i="35"/>
  <c r="W62" i="35" s="1"/>
  <c r="H62" i="35"/>
  <c r="I62" i="35"/>
  <c r="E63" i="35"/>
  <c r="H63" i="35"/>
  <c r="I63" i="35"/>
  <c r="Q63" i="35"/>
  <c r="E64" i="35"/>
  <c r="H64" i="35"/>
  <c r="I64" i="35"/>
  <c r="E65" i="35"/>
  <c r="Q65" i="35" s="1"/>
  <c r="H65" i="35"/>
  <c r="I65" i="35"/>
  <c r="J65" i="35"/>
  <c r="K65" i="35"/>
  <c r="L65" i="35"/>
  <c r="M65" i="35"/>
  <c r="N65" i="35"/>
  <c r="O65" i="35"/>
  <c r="S65" i="35"/>
  <c r="T65" i="35"/>
  <c r="U65" i="35"/>
  <c r="V65" i="35"/>
  <c r="W65" i="35"/>
  <c r="E66" i="35"/>
  <c r="W66" i="35" s="1"/>
  <c r="H66" i="35"/>
  <c r="I66" i="35"/>
  <c r="M66" i="35"/>
  <c r="O66" i="35"/>
  <c r="Q66" i="35"/>
  <c r="S66" i="35"/>
  <c r="U66" i="35"/>
  <c r="E67" i="35"/>
  <c r="J67" i="35" s="1"/>
  <c r="H67" i="35"/>
  <c r="I67" i="35"/>
  <c r="M67" i="35"/>
  <c r="E68" i="35"/>
  <c r="M68" i="35" s="1"/>
  <c r="H68" i="35"/>
  <c r="I68" i="35"/>
  <c r="U68" i="35"/>
  <c r="W68" i="35"/>
  <c r="E69" i="35"/>
  <c r="H69" i="35"/>
  <c r="I69" i="35"/>
  <c r="N69" i="35"/>
  <c r="E70" i="35"/>
  <c r="H70" i="35"/>
  <c r="I70" i="35"/>
  <c r="U70" i="35"/>
  <c r="W70" i="35"/>
  <c r="E71" i="35"/>
  <c r="H71" i="35"/>
  <c r="I71" i="35"/>
  <c r="M71" i="35"/>
  <c r="N71" i="35"/>
  <c r="W71" i="35"/>
  <c r="E72" i="35"/>
  <c r="K72" i="35" s="1"/>
  <c r="H72" i="35"/>
  <c r="I72" i="35"/>
  <c r="S72" i="35"/>
  <c r="U72" i="35"/>
  <c r="E73" i="35"/>
  <c r="R73" i="35" s="1"/>
  <c r="H73" i="35"/>
  <c r="I73" i="35"/>
  <c r="J73" i="35"/>
  <c r="K73" i="35"/>
  <c r="L73" i="35"/>
  <c r="M73" i="35"/>
  <c r="T73" i="35"/>
  <c r="E74" i="35"/>
  <c r="H74" i="35"/>
  <c r="I74" i="35"/>
  <c r="U74" i="35"/>
  <c r="W74" i="35"/>
  <c r="E75" i="35"/>
  <c r="T75" i="35" s="1"/>
  <c r="H75" i="35"/>
  <c r="I75" i="35"/>
  <c r="N75" i="35"/>
  <c r="P75" i="35"/>
  <c r="Q75" i="35"/>
  <c r="E76" i="35"/>
  <c r="W76" i="35" s="1"/>
  <c r="H76" i="35"/>
  <c r="I76" i="35"/>
  <c r="E77" i="35"/>
  <c r="Q77" i="35" s="1"/>
  <c r="H77" i="35"/>
  <c r="I77" i="35"/>
  <c r="E78" i="35"/>
  <c r="J78" i="35" s="1"/>
  <c r="H78" i="35"/>
  <c r="I78" i="35"/>
  <c r="S78" i="35"/>
  <c r="U78" i="35"/>
  <c r="W78" i="35"/>
  <c r="E79" i="35"/>
  <c r="Q79" i="35" s="1"/>
  <c r="H79" i="35"/>
  <c r="I79" i="35"/>
  <c r="E80" i="35"/>
  <c r="Q80" i="35" s="1"/>
  <c r="H80" i="35"/>
  <c r="I80" i="35"/>
  <c r="E81" i="35"/>
  <c r="H81" i="35"/>
  <c r="I81" i="35"/>
  <c r="E82" i="35"/>
  <c r="H82" i="35"/>
  <c r="I82" i="35"/>
  <c r="E83" i="35"/>
  <c r="H83" i="35"/>
  <c r="I83" i="35"/>
  <c r="L83" i="35"/>
  <c r="W83" i="35"/>
  <c r="E84" i="35"/>
  <c r="Q84" i="35" s="1"/>
  <c r="H84" i="35"/>
  <c r="I84" i="35"/>
  <c r="E85" i="35"/>
  <c r="V85" i="35" s="1"/>
  <c r="H85" i="35"/>
  <c r="I85" i="35"/>
  <c r="E86" i="35"/>
  <c r="H86" i="35"/>
  <c r="I86" i="35"/>
  <c r="E87" i="35"/>
  <c r="H87" i="35"/>
  <c r="I87" i="35"/>
  <c r="U87" i="35"/>
  <c r="E88" i="35"/>
  <c r="H88" i="35"/>
  <c r="I88" i="35"/>
  <c r="Q88" i="35"/>
  <c r="E89" i="35"/>
  <c r="T89" i="35" s="1"/>
  <c r="H89" i="35"/>
  <c r="I89" i="35"/>
  <c r="E90" i="35"/>
  <c r="M90" i="35" s="1"/>
  <c r="H90" i="35"/>
  <c r="I90" i="35"/>
  <c r="E91" i="35"/>
  <c r="L91" i="35" s="1"/>
  <c r="H91" i="35"/>
  <c r="I91" i="35"/>
  <c r="J91" i="35"/>
  <c r="N91" i="35"/>
  <c r="O91" i="35"/>
  <c r="P91" i="35"/>
  <c r="Q91" i="35"/>
  <c r="R91" i="35"/>
  <c r="V91" i="35"/>
  <c r="W91" i="35"/>
  <c r="E92" i="35"/>
  <c r="H92" i="35"/>
  <c r="I92" i="35"/>
  <c r="E93" i="35"/>
  <c r="H93" i="35"/>
  <c r="I93" i="35"/>
  <c r="E94" i="35"/>
  <c r="H94" i="35"/>
  <c r="I94" i="35"/>
  <c r="E95" i="35"/>
  <c r="V95" i="35" s="1"/>
  <c r="H95" i="35"/>
  <c r="I95" i="35"/>
  <c r="E96" i="35"/>
  <c r="H96" i="35"/>
  <c r="I96" i="35"/>
  <c r="E97" i="35"/>
  <c r="H97" i="35"/>
  <c r="I97" i="35"/>
  <c r="E98" i="35"/>
  <c r="H98" i="35"/>
  <c r="I98" i="35"/>
  <c r="E99" i="35"/>
  <c r="L99" i="35" s="1"/>
  <c r="H99" i="35"/>
  <c r="I99" i="35"/>
  <c r="J99" i="35"/>
  <c r="M99" i="35"/>
  <c r="N99" i="35"/>
  <c r="P99" i="35"/>
  <c r="U99" i="35"/>
  <c r="V99" i="35"/>
  <c r="E100" i="35"/>
  <c r="U100" i="35" s="1"/>
  <c r="H100" i="35"/>
  <c r="I100" i="35"/>
  <c r="Q100" i="35"/>
  <c r="E101" i="35"/>
  <c r="S101" i="35" s="1"/>
  <c r="H101" i="35"/>
  <c r="I101" i="35"/>
  <c r="L101" i="35"/>
  <c r="M101" i="35"/>
  <c r="O101" i="35"/>
  <c r="V101" i="35"/>
  <c r="W101" i="35"/>
  <c r="E102" i="35"/>
  <c r="U102" i="35" s="1"/>
  <c r="H102" i="35"/>
  <c r="I102" i="35"/>
  <c r="M102" i="35"/>
  <c r="E103" i="35"/>
  <c r="V103" i="35" s="1"/>
  <c r="H103" i="35"/>
  <c r="I103" i="35"/>
  <c r="M103" i="35"/>
  <c r="E104" i="35"/>
  <c r="H104" i="35"/>
  <c r="I104" i="35"/>
  <c r="E105" i="35"/>
  <c r="H105" i="35"/>
  <c r="I105" i="35"/>
  <c r="E106" i="35"/>
  <c r="H106" i="35"/>
  <c r="I106" i="35"/>
  <c r="E107" i="35"/>
  <c r="H107" i="35"/>
  <c r="I107" i="35"/>
  <c r="V107" i="35"/>
  <c r="E108" i="35"/>
  <c r="U108" i="35" s="1"/>
  <c r="H108" i="35"/>
  <c r="I108" i="35"/>
  <c r="E109" i="35"/>
  <c r="N109" i="35" s="1"/>
  <c r="H109" i="35"/>
  <c r="I109" i="35"/>
  <c r="J109" i="35"/>
  <c r="E110" i="35"/>
  <c r="U110" i="35" s="1"/>
  <c r="H110" i="35"/>
  <c r="I110" i="35"/>
  <c r="E111" i="35"/>
  <c r="Q111" i="35" s="1"/>
  <c r="H111" i="35"/>
  <c r="I111" i="35"/>
  <c r="E112" i="35"/>
  <c r="H112" i="35"/>
  <c r="I112" i="35"/>
  <c r="E113" i="35"/>
  <c r="J113" i="35" s="1"/>
  <c r="H113" i="35"/>
  <c r="I113" i="35"/>
  <c r="E114" i="35"/>
  <c r="Q114" i="35" s="1"/>
  <c r="H114" i="35"/>
  <c r="I114" i="35"/>
  <c r="E115" i="35"/>
  <c r="H115" i="35"/>
  <c r="I115" i="35"/>
  <c r="V115" i="35"/>
  <c r="E116" i="35"/>
  <c r="M116" i="35" s="1"/>
  <c r="H116" i="35"/>
  <c r="I116" i="35"/>
  <c r="E117" i="35"/>
  <c r="H117" i="35"/>
  <c r="I117" i="35"/>
  <c r="E118" i="35"/>
  <c r="U118" i="35" s="1"/>
  <c r="H118" i="35"/>
  <c r="I118" i="35"/>
  <c r="E119" i="35"/>
  <c r="M119" i="35" s="1"/>
  <c r="H119" i="35"/>
  <c r="I119" i="35"/>
  <c r="K119" i="35"/>
  <c r="L119" i="35"/>
  <c r="N119" i="35"/>
  <c r="O119" i="35"/>
  <c r="T119" i="35"/>
  <c r="U119" i="35"/>
  <c r="V119" i="35"/>
  <c r="W119" i="35"/>
  <c r="E120" i="35"/>
  <c r="H120" i="35"/>
  <c r="I120" i="35"/>
  <c r="E121" i="35"/>
  <c r="N121" i="35" s="1"/>
  <c r="H121" i="35"/>
  <c r="I121" i="35"/>
  <c r="E122" i="35"/>
  <c r="H122" i="35"/>
  <c r="I122" i="35"/>
  <c r="Q122" i="35"/>
  <c r="E123" i="35"/>
  <c r="M123" i="35" s="1"/>
  <c r="H123" i="35"/>
  <c r="I123" i="35"/>
  <c r="J123" i="35"/>
  <c r="P123" i="35"/>
  <c r="Q123" i="35"/>
  <c r="U123" i="35"/>
  <c r="E124" i="35"/>
  <c r="Q124" i="35" s="1"/>
  <c r="H124" i="35"/>
  <c r="I124" i="35"/>
  <c r="U124" i="35"/>
  <c r="E125" i="35"/>
  <c r="N125" i="35" s="1"/>
  <c r="H125" i="35"/>
  <c r="I125" i="35"/>
  <c r="E126" i="35"/>
  <c r="M126" i="35" s="1"/>
  <c r="H126" i="35"/>
  <c r="I126" i="35"/>
  <c r="E127" i="35"/>
  <c r="V127" i="35" s="1"/>
  <c r="H127" i="35"/>
  <c r="I127" i="35"/>
  <c r="U127" i="35"/>
  <c r="E128" i="35"/>
  <c r="M128" i="35" s="1"/>
  <c r="H128" i="35"/>
  <c r="I128" i="35"/>
  <c r="U128" i="35"/>
  <c r="E129" i="35"/>
  <c r="K129" i="35" s="1"/>
  <c r="H129" i="35"/>
  <c r="I129" i="35"/>
  <c r="P129" i="35"/>
  <c r="T129" i="35"/>
  <c r="E130" i="35"/>
  <c r="S130" i="35" s="1"/>
  <c r="H130" i="35"/>
  <c r="I130" i="35"/>
  <c r="E131" i="35"/>
  <c r="O131" i="35" s="1"/>
  <c r="H131" i="35"/>
  <c r="I131" i="35"/>
  <c r="Q131" i="35"/>
  <c r="E132" i="35"/>
  <c r="H132" i="35"/>
  <c r="I132" i="35"/>
  <c r="E133" i="35"/>
  <c r="J133" i="35" s="1"/>
  <c r="H133" i="35"/>
  <c r="I133" i="35"/>
  <c r="W133" i="35"/>
  <c r="E134" i="35"/>
  <c r="K134" i="35" s="1"/>
  <c r="H134" i="35"/>
  <c r="I134" i="35"/>
  <c r="Q134" i="35"/>
  <c r="S134" i="35"/>
  <c r="U134" i="35"/>
  <c r="W134" i="35"/>
  <c r="E135" i="35"/>
  <c r="S135" i="35" s="1"/>
  <c r="H135" i="35"/>
  <c r="I135" i="35"/>
  <c r="K135" i="35"/>
  <c r="O135" i="35"/>
  <c r="P135" i="35"/>
  <c r="U135" i="35"/>
  <c r="V135" i="35"/>
  <c r="W135" i="35"/>
  <c r="E136" i="35"/>
  <c r="H136" i="35"/>
  <c r="I136" i="35"/>
  <c r="E137" i="35"/>
  <c r="H137" i="35"/>
  <c r="I137" i="35"/>
  <c r="L137" i="35"/>
  <c r="E138" i="35"/>
  <c r="O138" i="35" s="1"/>
  <c r="H138" i="35"/>
  <c r="I138" i="35"/>
  <c r="E139" i="35"/>
  <c r="J139" i="35" s="1"/>
  <c r="H139" i="35"/>
  <c r="I139" i="35"/>
  <c r="U139" i="35"/>
  <c r="W139" i="35"/>
  <c r="E140" i="35"/>
  <c r="M140" i="35" s="1"/>
  <c r="H140" i="35"/>
  <c r="I140" i="35"/>
  <c r="E141" i="35"/>
  <c r="L141" i="35" s="1"/>
  <c r="H141" i="35"/>
  <c r="I141" i="35"/>
  <c r="K141" i="35"/>
  <c r="R141" i="35"/>
  <c r="U141" i="35"/>
  <c r="V141" i="35"/>
  <c r="E142" i="35"/>
  <c r="H142" i="35"/>
  <c r="I142" i="35"/>
  <c r="K142" i="35"/>
  <c r="M142" i="35"/>
  <c r="U142" i="35"/>
  <c r="E143" i="35"/>
  <c r="H143" i="35"/>
  <c r="I143" i="35"/>
  <c r="E144" i="35"/>
  <c r="H144" i="35"/>
  <c r="I144" i="35"/>
  <c r="E145" i="35"/>
  <c r="J145" i="35" s="1"/>
  <c r="H145" i="35"/>
  <c r="I145" i="35"/>
  <c r="T145" i="35"/>
  <c r="E146" i="35"/>
  <c r="H146" i="35"/>
  <c r="I146" i="35"/>
  <c r="K146" i="35"/>
  <c r="M146" i="35"/>
  <c r="U146" i="35"/>
  <c r="E147" i="35"/>
  <c r="N147" i="35" s="1"/>
  <c r="H147" i="35"/>
  <c r="I147" i="35"/>
  <c r="P147" i="35"/>
  <c r="Q147" i="35"/>
  <c r="R147" i="35"/>
  <c r="U147" i="35"/>
  <c r="V147" i="35"/>
  <c r="W147" i="35"/>
  <c r="E148" i="35"/>
  <c r="U148" i="35" s="1"/>
  <c r="H148" i="35"/>
  <c r="I148" i="35"/>
  <c r="E149" i="35"/>
  <c r="K149" i="35" s="1"/>
  <c r="H149" i="35"/>
  <c r="I149" i="35"/>
  <c r="J149" i="35"/>
  <c r="R149" i="35"/>
  <c r="S149" i="35"/>
  <c r="V149" i="35"/>
  <c r="E150" i="35"/>
  <c r="N150" i="35" s="1"/>
  <c r="H150" i="35"/>
  <c r="I150" i="35"/>
  <c r="E151" i="35"/>
  <c r="H151" i="35"/>
  <c r="I151" i="35"/>
  <c r="E152" i="35"/>
  <c r="Q152" i="35" s="1"/>
  <c r="H152" i="35"/>
  <c r="I152" i="35"/>
  <c r="E153" i="35"/>
  <c r="V153" i="35" s="1"/>
  <c r="H153" i="35"/>
  <c r="I153" i="35"/>
  <c r="E154" i="35"/>
  <c r="K154" i="35" s="1"/>
  <c r="H154" i="35"/>
  <c r="I154" i="35"/>
  <c r="E155" i="35"/>
  <c r="Q155" i="35" s="1"/>
  <c r="H155" i="35"/>
  <c r="I155" i="35"/>
  <c r="P155" i="35"/>
  <c r="R155" i="35"/>
  <c r="S155" i="35"/>
  <c r="E156" i="35"/>
  <c r="M156" i="35" s="1"/>
  <c r="H156" i="35"/>
  <c r="I156" i="35"/>
  <c r="K156" i="35"/>
  <c r="W156" i="35"/>
  <c r="E157" i="35"/>
  <c r="H157" i="35"/>
  <c r="I157" i="35"/>
  <c r="V157" i="35"/>
  <c r="E158" i="35"/>
  <c r="H158" i="35"/>
  <c r="I158" i="35"/>
  <c r="E159" i="35"/>
  <c r="H159" i="35"/>
  <c r="I159" i="35"/>
  <c r="J159" i="35"/>
  <c r="K159" i="35"/>
  <c r="O159" i="35"/>
  <c r="P159" i="35"/>
  <c r="R159" i="35"/>
  <c r="E160" i="35"/>
  <c r="K160" i="35" s="1"/>
  <c r="H160" i="35"/>
  <c r="I160" i="35"/>
  <c r="E161" i="35"/>
  <c r="O161" i="35" s="1"/>
  <c r="H161" i="35"/>
  <c r="I161" i="35"/>
  <c r="E162" i="35"/>
  <c r="H162" i="35"/>
  <c r="I162" i="35"/>
  <c r="E163" i="35"/>
  <c r="L163" i="35" s="1"/>
  <c r="H163" i="35"/>
  <c r="I163" i="35"/>
  <c r="E164" i="35"/>
  <c r="H164" i="35"/>
  <c r="I164" i="35"/>
  <c r="E165" i="35"/>
  <c r="H165" i="35"/>
  <c r="I165" i="35"/>
  <c r="J165" i="35"/>
  <c r="K165" i="35"/>
  <c r="L165" i="35"/>
  <c r="M165" i="35"/>
  <c r="O165" i="35"/>
  <c r="P165" i="35"/>
  <c r="U165" i="35"/>
  <c r="W165" i="35"/>
  <c r="E166" i="35"/>
  <c r="H166" i="35"/>
  <c r="I166" i="35"/>
  <c r="W166" i="35"/>
  <c r="E167" i="35"/>
  <c r="O167" i="35" s="1"/>
  <c r="H167" i="35"/>
  <c r="I167" i="35"/>
  <c r="E168" i="35"/>
  <c r="H168" i="35"/>
  <c r="I168" i="35"/>
  <c r="O168" i="35"/>
  <c r="Q168" i="35"/>
  <c r="E169" i="35"/>
  <c r="H169" i="35"/>
  <c r="I169" i="35"/>
  <c r="L169" i="35"/>
  <c r="M169" i="35"/>
  <c r="R169" i="35"/>
  <c r="S169" i="35"/>
  <c r="T169" i="35"/>
  <c r="V169" i="35"/>
  <c r="E170" i="35"/>
  <c r="J170" i="35" s="1"/>
  <c r="H170" i="35"/>
  <c r="I170" i="35"/>
  <c r="K170" i="35"/>
  <c r="S170" i="35"/>
  <c r="U170" i="35"/>
  <c r="W170" i="35"/>
  <c r="E171" i="35"/>
  <c r="K171" i="35" s="1"/>
  <c r="H171" i="35"/>
  <c r="I171" i="35"/>
  <c r="E172" i="35"/>
  <c r="H172" i="35"/>
  <c r="I172" i="35"/>
  <c r="E173" i="35"/>
  <c r="W173" i="35" s="1"/>
  <c r="H173" i="35"/>
  <c r="I173" i="35"/>
  <c r="T173" i="35"/>
  <c r="V173" i="35"/>
  <c r="E174" i="35"/>
  <c r="Q174" i="35" s="1"/>
  <c r="H174" i="35"/>
  <c r="I174" i="35"/>
  <c r="M174" i="35"/>
  <c r="O174" i="35"/>
  <c r="S174" i="35"/>
  <c r="U174" i="35"/>
  <c r="E175" i="35"/>
  <c r="M175" i="35" s="1"/>
  <c r="H175" i="35"/>
  <c r="I175" i="35"/>
  <c r="N175" i="35"/>
  <c r="P175" i="35"/>
  <c r="R175" i="35"/>
  <c r="S175" i="35"/>
  <c r="U175" i="35"/>
  <c r="V175" i="35"/>
  <c r="W175" i="35"/>
  <c r="E176" i="35"/>
  <c r="H176" i="35"/>
  <c r="I176" i="35"/>
  <c r="E177" i="35"/>
  <c r="V177" i="35" s="1"/>
  <c r="H177" i="35"/>
  <c r="I177" i="35"/>
  <c r="E178" i="35"/>
  <c r="U178" i="35" s="1"/>
  <c r="H178" i="35"/>
  <c r="I178" i="35"/>
  <c r="W178" i="35"/>
  <c r="E179" i="35"/>
  <c r="H179" i="35"/>
  <c r="I179" i="35"/>
  <c r="E180" i="35"/>
  <c r="M180" i="35" s="1"/>
  <c r="H180" i="35"/>
  <c r="I180" i="35"/>
  <c r="O180" i="35"/>
  <c r="U180" i="35"/>
  <c r="E181" i="35"/>
  <c r="L181" i="35" s="1"/>
  <c r="H181" i="35"/>
  <c r="I181" i="35"/>
  <c r="M181" i="35"/>
  <c r="E182" i="35"/>
  <c r="O182" i="35" s="1"/>
  <c r="H182" i="35"/>
  <c r="I182" i="35"/>
  <c r="E183" i="35"/>
  <c r="N183" i="35" s="1"/>
  <c r="H183" i="35"/>
  <c r="I183" i="35"/>
  <c r="M183" i="35"/>
  <c r="Q183" i="35"/>
  <c r="E184" i="35"/>
  <c r="W184" i="35" s="1"/>
  <c r="H184" i="35"/>
  <c r="I184" i="35"/>
  <c r="E185" i="35"/>
  <c r="J185" i="35" s="1"/>
  <c r="H185" i="35"/>
  <c r="I185" i="35"/>
  <c r="E186" i="35"/>
  <c r="J186" i="35" s="1"/>
  <c r="H186" i="35"/>
  <c r="I186" i="35"/>
  <c r="W186" i="35"/>
  <c r="E187" i="35"/>
  <c r="Q187" i="35" s="1"/>
  <c r="H187" i="35"/>
  <c r="I187" i="35"/>
  <c r="E188" i="35"/>
  <c r="M188" i="35" s="1"/>
  <c r="H188" i="35"/>
  <c r="I188" i="35"/>
  <c r="E189" i="35"/>
  <c r="M189" i="35" s="1"/>
  <c r="H189" i="35"/>
  <c r="I189" i="35"/>
  <c r="V189" i="35"/>
  <c r="E190" i="35"/>
  <c r="W190" i="35" s="1"/>
  <c r="H190" i="35"/>
  <c r="I190" i="35"/>
  <c r="E191" i="35"/>
  <c r="N191" i="35" s="1"/>
  <c r="H191" i="35"/>
  <c r="I191" i="35"/>
  <c r="J191" i="35"/>
  <c r="K191" i="35"/>
  <c r="L191" i="35"/>
  <c r="M191" i="35"/>
  <c r="O191" i="35"/>
  <c r="P191" i="35"/>
  <c r="Q191" i="35"/>
  <c r="R191" i="35"/>
  <c r="S191" i="35"/>
  <c r="T191" i="35"/>
  <c r="U191" i="35"/>
  <c r="W191" i="35"/>
  <c r="E192" i="35"/>
  <c r="H192" i="35"/>
  <c r="I192" i="35"/>
  <c r="K192" i="35"/>
  <c r="M192" i="35"/>
  <c r="O192" i="35"/>
  <c r="W192" i="35"/>
  <c r="E193" i="35"/>
  <c r="J193" i="35" s="1"/>
  <c r="H193" i="35"/>
  <c r="I193" i="35"/>
  <c r="N193" i="35"/>
  <c r="E194" i="35"/>
  <c r="H194" i="35"/>
  <c r="I194" i="35"/>
  <c r="E195" i="35"/>
  <c r="M195" i="35" s="1"/>
  <c r="H195" i="35"/>
  <c r="I195" i="35"/>
  <c r="N195" i="35"/>
  <c r="V195" i="35"/>
  <c r="W195" i="35"/>
  <c r="E196" i="35"/>
  <c r="K196" i="35" s="1"/>
  <c r="H196" i="35"/>
  <c r="I196" i="35"/>
  <c r="E197" i="35"/>
  <c r="O197" i="35" s="1"/>
  <c r="H197" i="35"/>
  <c r="I197" i="35"/>
  <c r="P197" i="35"/>
  <c r="E198" i="35"/>
  <c r="H198" i="35"/>
  <c r="I198" i="35"/>
  <c r="U198" i="35"/>
  <c r="W198" i="35"/>
  <c r="E199" i="35"/>
  <c r="J199" i="35" s="1"/>
  <c r="H199" i="35"/>
  <c r="I199" i="35"/>
  <c r="E200" i="35"/>
  <c r="Q200" i="35" s="1"/>
  <c r="H200" i="35"/>
  <c r="I200" i="35"/>
  <c r="E201" i="35"/>
  <c r="H201" i="35"/>
  <c r="I201" i="35"/>
  <c r="E202" i="35"/>
  <c r="J202" i="35" s="1"/>
  <c r="H202" i="35"/>
  <c r="I202" i="35"/>
  <c r="K202" i="35"/>
  <c r="M202" i="35"/>
  <c r="O202" i="35"/>
  <c r="U202" i="35"/>
  <c r="E203" i="35"/>
  <c r="W203" i="35" s="1"/>
  <c r="H203" i="35"/>
  <c r="I203" i="35"/>
  <c r="E204" i="35"/>
  <c r="S204" i="35" s="1"/>
  <c r="H204" i="35"/>
  <c r="I204" i="35"/>
  <c r="E205" i="35"/>
  <c r="R205" i="35" s="1"/>
  <c r="O205" i="35"/>
  <c r="P205" i="35"/>
  <c r="S205" i="35"/>
  <c r="E206" i="35"/>
  <c r="E207" i="35"/>
  <c r="J207" i="35" s="1"/>
  <c r="K207" i="35"/>
  <c r="O207" i="35"/>
  <c r="E208" i="35"/>
  <c r="E209" i="35"/>
  <c r="L209" i="35" s="1"/>
  <c r="P209" i="35"/>
  <c r="T209" i="35"/>
  <c r="U209" i="35"/>
  <c r="E210" i="35"/>
  <c r="E211" i="35"/>
  <c r="S211" i="35" s="1"/>
  <c r="J211" i="35"/>
  <c r="K211" i="35"/>
  <c r="N211" i="35"/>
  <c r="E212" i="35"/>
  <c r="M212" i="35" s="1"/>
  <c r="E213" i="35"/>
  <c r="W213" i="35" s="1"/>
  <c r="K213" i="35"/>
  <c r="R213" i="35"/>
  <c r="S213" i="35"/>
  <c r="T213" i="35"/>
  <c r="U213" i="35"/>
  <c r="E214" i="35"/>
  <c r="E215" i="35"/>
  <c r="J215" i="35" s="1"/>
  <c r="R215" i="35"/>
  <c r="E216" i="35"/>
  <c r="O216" i="35"/>
  <c r="E217" i="35"/>
  <c r="M217" i="35" s="1"/>
  <c r="L217" i="35"/>
  <c r="W217" i="35"/>
  <c r="E218" i="35"/>
  <c r="U218" i="35" s="1"/>
  <c r="E219" i="35"/>
  <c r="W219" i="35" s="1"/>
  <c r="P219" i="35"/>
  <c r="Q219" i="35"/>
  <c r="U219" i="35"/>
  <c r="E220" i="35"/>
  <c r="S220" i="35" s="1"/>
  <c r="E221" i="35"/>
  <c r="V221" i="35" s="1"/>
  <c r="J221" i="35"/>
  <c r="K221" i="35"/>
  <c r="S221" i="35"/>
  <c r="W221" i="35"/>
  <c r="E222" i="35"/>
  <c r="U222" i="35" s="1"/>
  <c r="O222" i="35"/>
  <c r="W222" i="35"/>
  <c r="E223" i="35"/>
  <c r="J223" i="35" s="1"/>
  <c r="E224" i="35"/>
  <c r="K224" i="35" s="1"/>
  <c r="E225" i="35"/>
  <c r="E226" i="35"/>
  <c r="O226" i="35" s="1"/>
  <c r="Q226" i="35"/>
  <c r="S226" i="35"/>
  <c r="E227" i="35"/>
  <c r="M227" i="35" s="1"/>
  <c r="J227" i="35"/>
  <c r="N227" i="35"/>
  <c r="Q227" i="35"/>
  <c r="S227" i="35"/>
  <c r="U227" i="35"/>
  <c r="E228" i="35"/>
  <c r="U228" i="35" s="1"/>
  <c r="K228" i="35"/>
  <c r="M228" i="35"/>
  <c r="E229" i="35"/>
  <c r="K229" i="35" s="1"/>
  <c r="L229" i="35"/>
  <c r="M229" i="35"/>
  <c r="N229" i="35"/>
  <c r="E230" i="35"/>
  <c r="K230" i="35"/>
  <c r="E231" i="35"/>
  <c r="J231" i="35" s="1"/>
  <c r="R231" i="35"/>
  <c r="E232" i="35"/>
  <c r="U232" i="35" s="1"/>
  <c r="S232" i="35"/>
  <c r="W232" i="35"/>
  <c r="E233" i="35"/>
  <c r="T233" i="35" s="1"/>
  <c r="E234" i="35"/>
  <c r="K234" i="35" s="1"/>
  <c r="E235" i="35"/>
  <c r="N235" i="35" s="1"/>
  <c r="M235" i="35"/>
  <c r="R235" i="35"/>
  <c r="U235" i="35"/>
  <c r="E236" i="35"/>
  <c r="W236" i="35" s="1"/>
  <c r="E237" i="35"/>
  <c r="P237" i="35" s="1"/>
  <c r="Q237" i="35"/>
  <c r="E238" i="35"/>
  <c r="W238" i="35" s="1"/>
  <c r="K238" i="35"/>
  <c r="E239" i="35"/>
  <c r="S239" i="35" s="1"/>
  <c r="T239" i="35"/>
  <c r="E240" i="35"/>
  <c r="M240" i="35" s="1"/>
  <c r="K240" i="35"/>
  <c r="W240" i="35"/>
  <c r="E241" i="35"/>
  <c r="L241" i="35" s="1"/>
  <c r="R241" i="35"/>
  <c r="S241" i="35"/>
  <c r="E242" i="35"/>
  <c r="S242" i="35"/>
  <c r="E243" i="35"/>
  <c r="N243" i="35" s="1"/>
  <c r="K243" i="35"/>
  <c r="L243" i="35"/>
  <c r="Q243" i="35"/>
  <c r="R243" i="35"/>
  <c r="S243" i="35"/>
  <c r="T243" i="35"/>
  <c r="E244" i="35"/>
  <c r="J244" i="35" s="1"/>
  <c r="E245" i="35"/>
  <c r="P245" i="35" s="1"/>
  <c r="R245" i="35"/>
  <c r="S245" i="35"/>
  <c r="E246" i="35"/>
  <c r="J246" i="35" s="1"/>
  <c r="O246" i="35"/>
  <c r="E247" i="35"/>
  <c r="K247" i="35"/>
  <c r="L247" i="35"/>
  <c r="M247" i="35"/>
  <c r="E248" i="35"/>
  <c r="W248" i="35" s="1"/>
  <c r="S248" i="35"/>
  <c r="U248" i="35"/>
  <c r="E249" i="35"/>
  <c r="E250" i="35"/>
  <c r="K250" i="35" s="1"/>
  <c r="Q250" i="35"/>
  <c r="E251" i="35"/>
  <c r="O251" i="35"/>
  <c r="P251" i="35"/>
  <c r="E252" i="35"/>
  <c r="K252" i="35"/>
  <c r="M252" i="35"/>
  <c r="W252" i="35"/>
  <c r="E253" i="35"/>
  <c r="P253" i="35" s="1"/>
  <c r="Q253" i="35"/>
  <c r="R253" i="35"/>
  <c r="V253" i="35"/>
  <c r="E254" i="35"/>
  <c r="K254" i="35" s="1"/>
  <c r="U254" i="35"/>
  <c r="E255" i="35"/>
  <c r="E256" i="35"/>
  <c r="E257" i="35"/>
  <c r="M257" i="35" s="1"/>
  <c r="S257" i="35"/>
  <c r="T257" i="35"/>
  <c r="E258" i="35"/>
  <c r="E259" i="35"/>
  <c r="E260" i="35"/>
  <c r="J260" i="35" s="1"/>
  <c r="K260" i="35"/>
  <c r="U260" i="35"/>
  <c r="E261" i="35"/>
  <c r="P261" i="35" s="1"/>
  <c r="R261" i="35"/>
  <c r="E262" i="35"/>
  <c r="U262" i="35" s="1"/>
  <c r="K262" i="35"/>
  <c r="S262" i="35"/>
  <c r="W262" i="35"/>
  <c r="E263" i="35"/>
  <c r="J263" i="35" s="1"/>
  <c r="K263" i="35"/>
  <c r="V263" i="35"/>
  <c r="E264" i="35"/>
  <c r="E265" i="35"/>
  <c r="O265" i="35" s="1"/>
  <c r="M265" i="35"/>
  <c r="N265" i="35"/>
  <c r="P265" i="35"/>
  <c r="Q265" i="35"/>
  <c r="E266" i="35"/>
  <c r="E267" i="35"/>
  <c r="J267" i="35" s="1"/>
  <c r="E268" i="35"/>
  <c r="S268" i="35" s="1"/>
  <c r="W268" i="35"/>
  <c r="E269" i="35"/>
  <c r="S269" i="35" s="1"/>
  <c r="E270" i="35"/>
  <c r="K270" i="35" s="1"/>
  <c r="U270" i="35"/>
  <c r="E271" i="35"/>
  <c r="L271" i="35" s="1"/>
  <c r="E272" i="35"/>
  <c r="W272" i="35" s="1"/>
  <c r="E273" i="35"/>
  <c r="Q273" i="35" s="1"/>
  <c r="J273" i="35"/>
  <c r="S273" i="35"/>
  <c r="T273" i="35"/>
  <c r="E274" i="35"/>
  <c r="S274" i="35" s="1"/>
  <c r="E275" i="35"/>
  <c r="E276" i="35"/>
  <c r="J276" i="35" s="1"/>
  <c r="E277" i="35"/>
  <c r="P277" i="35" s="1"/>
  <c r="S277" i="35"/>
  <c r="E278" i="35"/>
  <c r="J278" i="35" s="1"/>
  <c r="O278" i="35"/>
  <c r="E279" i="35"/>
  <c r="K279" i="35"/>
  <c r="L279" i="35"/>
  <c r="M279" i="35"/>
  <c r="N279" i="35"/>
  <c r="P279" i="35"/>
  <c r="U279" i="35"/>
  <c r="V279" i="35"/>
  <c r="E280" i="35"/>
  <c r="O280" i="35" s="1"/>
  <c r="E281" i="35"/>
  <c r="U281" i="35" s="1"/>
  <c r="M281" i="35"/>
  <c r="E282" i="35"/>
  <c r="W282" i="35" s="1"/>
  <c r="S282" i="35"/>
  <c r="U282" i="35"/>
  <c r="E283" i="35"/>
  <c r="Q283" i="35" s="1"/>
  <c r="J283" i="35"/>
  <c r="V283" i="35"/>
  <c r="E284" i="35"/>
  <c r="W284" i="35" s="1"/>
  <c r="E285" i="35"/>
  <c r="V285" i="35" s="1"/>
  <c r="E286" i="35"/>
  <c r="U286" i="35" s="1"/>
  <c r="K286" i="35"/>
  <c r="M286" i="35"/>
  <c r="O286" i="35"/>
  <c r="W286" i="35"/>
  <c r="E287" i="35"/>
  <c r="R287" i="35" s="1"/>
  <c r="L287" i="35"/>
  <c r="O287" i="35"/>
  <c r="S287" i="35"/>
  <c r="E288" i="35"/>
  <c r="K288" i="35" s="1"/>
  <c r="E289" i="35"/>
  <c r="M289" i="35" s="1"/>
  <c r="L289" i="35"/>
  <c r="R289" i="35"/>
  <c r="E290" i="35"/>
  <c r="K290" i="35"/>
  <c r="O290" i="35"/>
  <c r="E291" i="35"/>
  <c r="M291" i="35" s="1"/>
  <c r="J291" i="35"/>
  <c r="L291" i="35"/>
  <c r="S291" i="35"/>
  <c r="U291" i="35"/>
  <c r="E292" i="35"/>
  <c r="E293" i="35"/>
  <c r="P293" i="35" s="1"/>
  <c r="N293" i="35"/>
  <c r="O293" i="35"/>
  <c r="R293" i="35"/>
  <c r="W293" i="35"/>
  <c r="E294" i="35"/>
  <c r="J294" i="35" s="1"/>
  <c r="E295" i="35"/>
  <c r="N295" i="35" s="1"/>
  <c r="E296" i="35"/>
  <c r="U296" i="35" s="1"/>
  <c r="E297" i="35"/>
  <c r="E298" i="35"/>
  <c r="W298" i="35" s="1"/>
  <c r="E299" i="35"/>
  <c r="N299" i="35"/>
  <c r="V299" i="35"/>
  <c r="E300" i="35"/>
  <c r="K300" i="35"/>
  <c r="F1" i="34"/>
  <c r="I1" i="34"/>
  <c r="Y1" i="34"/>
  <c r="E5" i="34"/>
  <c r="M5" i="34" s="1"/>
  <c r="H5" i="34"/>
  <c r="I5" i="34"/>
  <c r="O5" i="34"/>
  <c r="E6" i="34"/>
  <c r="W6" i="34" s="1"/>
  <c r="H6" i="34"/>
  <c r="I6" i="34"/>
  <c r="J6" i="34"/>
  <c r="K6" i="34"/>
  <c r="P6" i="34"/>
  <c r="Q6" i="34"/>
  <c r="V6" i="34"/>
  <c r="E7" i="34"/>
  <c r="U7" i="34" s="1"/>
  <c r="H7" i="34"/>
  <c r="I7" i="34"/>
  <c r="W7" i="34"/>
  <c r="E8" i="34"/>
  <c r="K8" i="34" s="1"/>
  <c r="H8" i="34"/>
  <c r="I8" i="34"/>
  <c r="P8" i="34"/>
  <c r="T8" i="34"/>
  <c r="U8" i="34"/>
  <c r="E9" i="34"/>
  <c r="H9" i="34"/>
  <c r="I9" i="34"/>
  <c r="E10" i="34"/>
  <c r="W10" i="34" s="1"/>
  <c r="H10" i="34"/>
  <c r="I10" i="34"/>
  <c r="J10" i="34"/>
  <c r="M10" i="34"/>
  <c r="Q10" i="34"/>
  <c r="S10" i="34"/>
  <c r="E11" i="34"/>
  <c r="H11" i="34"/>
  <c r="I11" i="34"/>
  <c r="E12" i="34"/>
  <c r="H12" i="34"/>
  <c r="I12" i="34"/>
  <c r="E13" i="34"/>
  <c r="O13" i="34" s="1"/>
  <c r="H13" i="34"/>
  <c r="I13" i="34"/>
  <c r="E14" i="34"/>
  <c r="H14" i="34"/>
  <c r="I14" i="34"/>
  <c r="E15" i="34"/>
  <c r="J15" i="34" s="1"/>
  <c r="H15" i="34"/>
  <c r="I15" i="34"/>
  <c r="W15" i="34"/>
  <c r="E16" i="34"/>
  <c r="H16" i="34"/>
  <c r="I16" i="34"/>
  <c r="E17" i="34"/>
  <c r="U17" i="34" s="1"/>
  <c r="H17" i="34"/>
  <c r="I17" i="34"/>
  <c r="K17" i="34"/>
  <c r="M17" i="34"/>
  <c r="S17" i="34"/>
  <c r="W17" i="34"/>
  <c r="E18" i="34"/>
  <c r="H18" i="34"/>
  <c r="I18" i="34"/>
  <c r="E19" i="34"/>
  <c r="H19" i="34"/>
  <c r="I19" i="34"/>
  <c r="E20" i="34"/>
  <c r="U20" i="34" s="1"/>
  <c r="H20" i="34"/>
  <c r="I20" i="34"/>
  <c r="K20" i="34"/>
  <c r="E21" i="34"/>
  <c r="V21" i="34" s="1"/>
  <c r="H21" i="34"/>
  <c r="I21" i="34"/>
  <c r="E22" i="34"/>
  <c r="O22" i="34" s="1"/>
  <c r="H22" i="34"/>
  <c r="I22" i="34"/>
  <c r="W22" i="34"/>
  <c r="E23" i="34"/>
  <c r="L23" i="34" s="1"/>
  <c r="H23" i="34"/>
  <c r="I23" i="34"/>
  <c r="W23" i="34"/>
  <c r="E24" i="34"/>
  <c r="H24" i="34"/>
  <c r="I24" i="34"/>
  <c r="E25" i="34"/>
  <c r="J25" i="34" s="1"/>
  <c r="H25" i="34"/>
  <c r="I25" i="34"/>
  <c r="Q25" i="34"/>
  <c r="S25" i="34"/>
  <c r="E26" i="34"/>
  <c r="Q26" i="34" s="1"/>
  <c r="H26" i="34"/>
  <c r="I26" i="34"/>
  <c r="U26" i="34"/>
  <c r="E27" i="34"/>
  <c r="H27" i="34"/>
  <c r="I27" i="34"/>
  <c r="E28" i="34"/>
  <c r="M28" i="34" s="1"/>
  <c r="H28" i="34"/>
  <c r="I28" i="34"/>
  <c r="E29" i="34"/>
  <c r="N29" i="34" s="1"/>
  <c r="H29" i="34"/>
  <c r="I29" i="34"/>
  <c r="E30" i="34"/>
  <c r="W30" i="34" s="1"/>
  <c r="H30" i="34"/>
  <c r="I30" i="34"/>
  <c r="E31" i="34"/>
  <c r="W31" i="34" s="1"/>
  <c r="H31" i="34"/>
  <c r="I31" i="34"/>
  <c r="J31" i="34"/>
  <c r="E32" i="34"/>
  <c r="H32" i="34"/>
  <c r="I32" i="34"/>
  <c r="E33" i="34"/>
  <c r="N33" i="34" s="1"/>
  <c r="H33" i="34"/>
  <c r="I33" i="34"/>
  <c r="J33" i="34"/>
  <c r="P33" i="34"/>
  <c r="R33" i="34"/>
  <c r="S33" i="34"/>
  <c r="W33" i="34"/>
  <c r="E34" i="34"/>
  <c r="H34" i="34"/>
  <c r="I34" i="34"/>
  <c r="E35" i="34"/>
  <c r="H35" i="34"/>
  <c r="I35" i="34"/>
  <c r="E36" i="34"/>
  <c r="H36" i="34"/>
  <c r="I36" i="34"/>
  <c r="E37" i="34"/>
  <c r="N37" i="34" s="1"/>
  <c r="H37" i="34"/>
  <c r="I37" i="34"/>
  <c r="E38" i="34"/>
  <c r="M38" i="34" s="1"/>
  <c r="H38" i="34"/>
  <c r="I38" i="34"/>
  <c r="S38" i="34"/>
  <c r="E39" i="34"/>
  <c r="P39" i="34" s="1"/>
  <c r="H39" i="34"/>
  <c r="I39" i="34"/>
  <c r="J39" i="34"/>
  <c r="K39" i="34"/>
  <c r="M39" i="34"/>
  <c r="O39" i="34"/>
  <c r="S39" i="34"/>
  <c r="W39" i="34"/>
  <c r="E40" i="34"/>
  <c r="H40" i="34"/>
  <c r="I40" i="34"/>
  <c r="T40" i="34"/>
  <c r="E41" i="34"/>
  <c r="M41" i="34" s="1"/>
  <c r="H41" i="34"/>
  <c r="I41" i="34"/>
  <c r="Q41" i="34"/>
  <c r="U41" i="34"/>
  <c r="W41" i="34"/>
  <c r="E42" i="34"/>
  <c r="H42" i="34"/>
  <c r="I42" i="34"/>
  <c r="E43" i="34"/>
  <c r="Q43" i="34" s="1"/>
  <c r="H43" i="34"/>
  <c r="I43" i="34"/>
  <c r="E44" i="34"/>
  <c r="U44" i="34" s="1"/>
  <c r="H44" i="34"/>
  <c r="I44" i="34"/>
  <c r="K44" i="34"/>
  <c r="E45" i="34"/>
  <c r="M45" i="34" s="1"/>
  <c r="H45" i="34"/>
  <c r="I45" i="34"/>
  <c r="E46" i="34"/>
  <c r="J46" i="34" s="1"/>
  <c r="H46" i="34"/>
  <c r="I46" i="34"/>
  <c r="K46" i="34"/>
  <c r="S46" i="34"/>
  <c r="T46" i="34"/>
  <c r="E47" i="34"/>
  <c r="W47" i="34" s="1"/>
  <c r="H47" i="34"/>
  <c r="I47" i="34"/>
  <c r="E48" i="34"/>
  <c r="L48" i="34" s="1"/>
  <c r="H48" i="34"/>
  <c r="I48" i="34"/>
  <c r="J48" i="34"/>
  <c r="P48" i="34"/>
  <c r="T48" i="34"/>
  <c r="U48" i="34"/>
  <c r="V48" i="34"/>
  <c r="E49" i="34"/>
  <c r="W49" i="34" s="1"/>
  <c r="H49" i="34"/>
  <c r="I49" i="34"/>
  <c r="E50" i="34"/>
  <c r="O50" i="34" s="1"/>
  <c r="H50" i="34"/>
  <c r="I50" i="34"/>
  <c r="E51" i="34"/>
  <c r="M51" i="34" s="1"/>
  <c r="H51" i="34"/>
  <c r="I51" i="34"/>
  <c r="Q51" i="34"/>
  <c r="U51" i="34"/>
  <c r="E52" i="34"/>
  <c r="K52" i="34" s="1"/>
  <c r="H52" i="34"/>
  <c r="I52" i="34"/>
  <c r="J52" i="34"/>
  <c r="L52" i="34"/>
  <c r="N52" i="34"/>
  <c r="P52" i="34"/>
  <c r="R52" i="34"/>
  <c r="V52" i="34"/>
  <c r="E53" i="34"/>
  <c r="M53" i="34" s="1"/>
  <c r="H53" i="34"/>
  <c r="I53" i="34"/>
  <c r="E54" i="34"/>
  <c r="Q54" i="34" s="1"/>
  <c r="H54" i="34"/>
  <c r="I54" i="34"/>
  <c r="K54" i="34"/>
  <c r="M54" i="34"/>
  <c r="P54" i="34"/>
  <c r="S54" i="34"/>
  <c r="W54" i="34"/>
  <c r="E55" i="34"/>
  <c r="S55" i="34" s="1"/>
  <c r="H55" i="34"/>
  <c r="I55" i="34"/>
  <c r="K55" i="34"/>
  <c r="W55" i="34"/>
  <c r="E56" i="34"/>
  <c r="L56" i="34" s="1"/>
  <c r="H56" i="34"/>
  <c r="I56" i="34"/>
  <c r="N56" i="34"/>
  <c r="O56" i="34"/>
  <c r="P56" i="34"/>
  <c r="Q56" i="34"/>
  <c r="W56" i="34"/>
  <c r="E57" i="34"/>
  <c r="Q57" i="34" s="1"/>
  <c r="H57" i="34"/>
  <c r="I57" i="34"/>
  <c r="E58" i="34"/>
  <c r="K58" i="34" s="1"/>
  <c r="H58" i="34"/>
  <c r="I58" i="34"/>
  <c r="W58" i="34"/>
  <c r="E59" i="34"/>
  <c r="H59" i="34"/>
  <c r="I59" i="34"/>
  <c r="E60" i="34"/>
  <c r="Q60" i="34" s="1"/>
  <c r="H60" i="34"/>
  <c r="I60" i="34"/>
  <c r="M60" i="34"/>
  <c r="W60" i="34"/>
  <c r="E61" i="34"/>
  <c r="V61" i="34" s="1"/>
  <c r="H61" i="34"/>
  <c r="I61" i="34"/>
  <c r="M61" i="34"/>
  <c r="P61" i="34"/>
  <c r="U61" i="34"/>
  <c r="W61" i="34"/>
  <c r="E62" i="34"/>
  <c r="J62" i="34" s="1"/>
  <c r="H62" i="34"/>
  <c r="I62" i="34"/>
  <c r="K62" i="34"/>
  <c r="Q62" i="34"/>
  <c r="U62" i="34"/>
  <c r="W62" i="34"/>
  <c r="E63" i="34"/>
  <c r="L63" i="34" s="1"/>
  <c r="H63" i="34"/>
  <c r="I63" i="34"/>
  <c r="O63" i="34"/>
  <c r="W63" i="34"/>
  <c r="E64" i="34"/>
  <c r="O64" i="34" s="1"/>
  <c r="H64" i="34"/>
  <c r="I64" i="34"/>
  <c r="E65" i="34"/>
  <c r="K65" i="34" s="1"/>
  <c r="H65" i="34"/>
  <c r="I65" i="34"/>
  <c r="J65" i="34"/>
  <c r="P65" i="34"/>
  <c r="Q65" i="34"/>
  <c r="R65" i="34"/>
  <c r="W65" i="34"/>
  <c r="E66" i="34"/>
  <c r="H66" i="34"/>
  <c r="I66" i="34"/>
  <c r="E67" i="34"/>
  <c r="Q67" i="34" s="1"/>
  <c r="H67" i="34"/>
  <c r="I67" i="34"/>
  <c r="J67" i="34"/>
  <c r="L67" i="34"/>
  <c r="M67" i="34"/>
  <c r="P67" i="34"/>
  <c r="U67" i="34"/>
  <c r="V67" i="34"/>
  <c r="E68" i="34"/>
  <c r="H68" i="34"/>
  <c r="I68" i="34"/>
  <c r="E69" i="34"/>
  <c r="L69" i="34" s="1"/>
  <c r="H69" i="34"/>
  <c r="I69" i="34"/>
  <c r="E70" i="34"/>
  <c r="H70" i="34"/>
  <c r="I70" i="34"/>
  <c r="E71" i="34"/>
  <c r="Q71" i="34" s="1"/>
  <c r="H71" i="34"/>
  <c r="I71" i="34"/>
  <c r="E72" i="34"/>
  <c r="H72" i="34"/>
  <c r="I72" i="34"/>
  <c r="E73" i="34"/>
  <c r="R73" i="34" s="1"/>
  <c r="H73" i="34"/>
  <c r="I73" i="34"/>
  <c r="E74" i="34"/>
  <c r="J74" i="34" s="1"/>
  <c r="H74" i="34"/>
  <c r="I74" i="34"/>
  <c r="M74" i="34"/>
  <c r="O74" i="34"/>
  <c r="Q74" i="34"/>
  <c r="S74" i="34"/>
  <c r="U74" i="34"/>
  <c r="W74" i="34"/>
  <c r="E75" i="34"/>
  <c r="S75" i="34" s="1"/>
  <c r="H75" i="34"/>
  <c r="I75" i="34"/>
  <c r="J75" i="34"/>
  <c r="N75" i="34"/>
  <c r="W75" i="34"/>
  <c r="E76" i="34"/>
  <c r="M76" i="34" s="1"/>
  <c r="H76" i="34"/>
  <c r="I76" i="34"/>
  <c r="U76" i="34"/>
  <c r="W76" i="34"/>
  <c r="E77" i="34"/>
  <c r="H77" i="34"/>
  <c r="I77" i="34"/>
  <c r="E78" i="34"/>
  <c r="S78" i="34" s="1"/>
  <c r="H78" i="34"/>
  <c r="I78" i="34"/>
  <c r="E79" i="34"/>
  <c r="J79" i="34" s="1"/>
  <c r="H79" i="34"/>
  <c r="I79" i="34"/>
  <c r="L79" i="34"/>
  <c r="M79" i="34"/>
  <c r="T79" i="34"/>
  <c r="U79" i="34"/>
  <c r="W79" i="34"/>
  <c r="E80" i="34"/>
  <c r="Q80" i="34" s="1"/>
  <c r="H80" i="34"/>
  <c r="I80" i="34"/>
  <c r="E81" i="34"/>
  <c r="O81" i="34" s="1"/>
  <c r="H81" i="34"/>
  <c r="I81" i="34"/>
  <c r="E82" i="34"/>
  <c r="W82" i="34" s="1"/>
  <c r="H82" i="34"/>
  <c r="I82" i="34"/>
  <c r="S82" i="34"/>
  <c r="E83" i="34"/>
  <c r="T83" i="34" s="1"/>
  <c r="H83" i="34"/>
  <c r="I83" i="34"/>
  <c r="J83" i="34"/>
  <c r="K83" i="34"/>
  <c r="O83" i="34"/>
  <c r="U83" i="34"/>
  <c r="E84" i="34"/>
  <c r="H84" i="34"/>
  <c r="I84" i="34"/>
  <c r="U84" i="34"/>
  <c r="E85" i="34"/>
  <c r="L85" i="34" s="1"/>
  <c r="H85" i="34"/>
  <c r="I85" i="34"/>
  <c r="M85" i="34"/>
  <c r="O85" i="34"/>
  <c r="E86" i="34"/>
  <c r="U86" i="34" s="1"/>
  <c r="H86" i="34"/>
  <c r="I86" i="34"/>
  <c r="E87" i="34"/>
  <c r="H87" i="34"/>
  <c r="I87" i="34"/>
  <c r="E88" i="34"/>
  <c r="H88" i="34"/>
  <c r="I88" i="34"/>
  <c r="Q88" i="34"/>
  <c r="U88" i="34"/>
  <c r="E89" i="34"/>
  <c r="P89" i="34" s="1"/>
  <c r="H89" i="34"/>
  <c r="I89" i="34"/>
  <c r="J89" i="34"/>
  <c r="N89" i="34"/>
  <c r="O89" i="34"/>
  <c r="Q89" i="34"/>
  <c r="T89" i="34"/>
  <c r="E90" i="34"/>
  <c r="J90" i="34" s="1"/>
  <c r="H90" i="34"/>
  <c r="I90" i="34"/>
  <c r="U90" i="34"/>
  <c r="E91" i="34"/>
  <c r="P91" i="34" s="1"/>
  <c r="H91" i="34"/>
  <c r="I91" i="34"/>
  <c r="E92" i="34"/>
  <c r="Q92" i="34" s="1"/>
  <c r="H92" i="34"/>
  <c r="I92" i="34"/>
  <c r="E93" i="34"/>
  <c r="T93" i="34" s="1"/>
  <c r="H93" i="34"/>
  <c r="I93" i="34"/>
  <c r="E94" i="34"/>
  <c r="Q94" i="34" s="1"/>
  <c r="H94" i="34"/>
  <c r="I94" i="34"/>
  <c r="E95" i="34"/>
  <c r="V95" i="34" s="1"/>
  <c r="H95" i="34"/>
  <c r="I95" i="34"/>
  <c r="E96" i="34"/>
  <c r="U96" i="34" s="1"/>
  <c r="H96" i="34"/>
  <c r="I96" i="34"/>
  <c r="Q96" i="34"/>
  <c r="E97" i="34"/>
  <c r="H97" i="34"/>
  <c r="I97" i="34"/>
  <c r="E98" i="34"/>
  <c r="M98" i="34" s="1"/>
  <c r="H98" i="34"/>
  <c r="I98" i="34"/>
  <c r="W98" i="34"/>
  <c r="E99" i="34"/>
  <c r="U99" i="34" s="1"/>
  <c r="H99" i="34"/>
  <c r="I99" i="34"/>
  <c r="K99" i="34"/>
  <c r="L99" i="34"/>
  <c r="O99" i="34"/>
  <c r="R99" i="34"/>
  <c r="T99" i="34"/>
  <c r="E100" i="34"/>
  <c r="U100" i="34" s="1"/>
  <c r="H100" i="34"/>
  <c r="I100" i="34"/>
  <c r="E101" i="34"/>
  <c r="M101" i="34" s="1"/>
  <c r="H101" i="34"/>
  <c r="I101" i="34"/>
  <c r="N101" i="34"/>
  <c r="O101" i="34"/>
  <c r="Q101" i="34"/>
  <c r="T101" i="34"/>
  <c r="E102" i="34"/>
  <c r="M102" i="34" s="1"/>
  <c r="H102" i="34"/>
  <c r="I102" i="34"/>
  <c r="E103" i="34"/>
  <c r="L103" i="34" s="1"/>
  <c r="H103" i="34"/>
  <c r="I103" i="34"/>
  <c r="J103" i="34"/>
  <c r="M103" i="34"/>
  <c r="O103" i="34"/>
  <c r="P103" i="34"/>
  <c r="Q103" i="34"/>
  <c r="R103" i="34"/>
  <c r="U103" i="34"/>
  <c r="V103" i="34"/>
  <c r="W103" i="34"/>
  <c r="E104" i="34"/>
  <c r="H104" i="34"/>
  <c r="I104" i="34"/>
  <c r="E105" i="34"/>
  <c r="O105" i="34" s="1"/>
  <c r="H105" i="34"/>
  <c r="I105" i="34"/>
  <c r="Q105" i="34"/>
  <c r="E106" i="34"/>
  <c r="M106" i="34" s="1"/>
  <c r="H106" i="34"/>
  <c r="I106" i="34"/>
  <c r="E107" i="34"/>
  <c r="H107" i="34"/>
  <c r="I107" i="34"/>
  <c r="E108" i="34"/>
  <c r="L108" i="34" s="1"/>
  <c r="H108" i="34"/>
  <c r="I108" i="34"/>
  <c r="J108" i="34"/>
  <c r="M108" i="34"/>
  <c r="P108" i="34"/>
  <c r="Q108" i="34"/>
  <c r="R108" i="34"/>
  <c r="T108" i="34"/>
  <c r="V108" i="34"/>
  <c r="W108" i="34"/>
  <c r="E109" i="34"/>
  <c r="H109" i="34"/>
  <c r="I109" i="34"/>
  <c r="E110" i="34"/>
  <c r="P110" i="34" s="1"/>
  <c r="H110" i="34"/>
  <c r="I110" i="34"/>
  <c r="M110" i="34"/>
  <c r="O110" i="34"/>
  <c r="R110" i="34"/>
  <c r="E111" i="34"/>
  <c r="K111" i="34" s="1"/>
  <c r="H111" i="34"/>
  <c r="I111" i="34"/>
  <c r="Q111" i="34"/>
  <c r="E112" i="34"/>
  <c r="H112" i="34"/>
  <c r="I112" i="34"/>
  <c r="E113" i="34"/>
  <c r="Q113" i="34" s="1"/>
  <c r="H113" i="34"/>
  <c r="I113" i="34"/>
  <c r="E114" i="34"/>
  <c r="O114" i="34" s="1"/>
  <c r="H114" i="34"/>
  <c r="I114" i="34"/>
  <c r="K114" i="34"/>
  <c r="L114" i="34"/>
  <c r="P114" i="34"/>
  <c r="Q114" i="34"/>
  <c r="U114" i="34"/>
  <c r="E115" i="34"/>
  <c r="H115" i="34"/>
  <c r="I115" i="34"/>
  <c r="E116" i="34"/>
  <c r="P116" i="34" s="1"/>
  <c r="H116" i="34"/>
  <c r="I116" i="34"/>
  <c r="L116" i="34"/>
  <c r="O116" i="34"/>
  <c r="Q116" i="34"/>
  <c r="R116" i="34"/>
  <c r="S116" i="34"/>
  <c r="E117" i="34"/>
  <c r="O117" i="34" s="1"/>
  <c r="H117" i="34"/>
  <c r="I117" i="34"/>
  <c r="M117" i="34"/>
  <c r="W117" i="34"/>
  <c r="E118" i="34"/>
  <c r="H118" i="34"/>
  <c r="I118" i="34"/>
  <c r="E119" i="34"/>
  <c r="H119" i="34"/>
  <c r="I119" i="34"/>
  <c r="E120" i="34"/>
  <c r="H120" i="34"/>
  <c r="I120" i="34"/>
  <c r="V120" i="34"/>
  <c r="E121" i="34"/>
  <c r="H121" i="34"/>
  <c r="I121" i="34"/>
  <c r="E122" i="34"/>
  <c r="H122" i="34"/>
  <c r="I122" i="34"/>
  <c r="E123" i="34"/>
  <c r="O123" i="34" s="1"/>
  <c r="H123" i="34"/>
  <c r="I123" i="34"/>
  <c r="M123" i="34"/>
  <c r="S123" i="34"/>
  <c r="W123" i="34"/>
  <c r="E124" i="34"/>
  <c r="J124" i="34" s="1"/>
  <c r="H124" i="34"/>
  <c r="I124" i="34"/>
  <c r="E125" i="34"/>
  <c r="Q125" i="34" s="1"/>
  <c r="H125" i="34"/>
  <c r="I125" i="34"/>
  <c r="E126" i="34"/>
  <c r="N126" i="34" s="1"/>
  <c r="H126" i="34"/>
  <c r="I126" i="34"/>
  <c r="L126" i="34"/>
  <c r="E127" i="34"/>
  <c r="S127" i="34" s="1"/>
  <c r="H127" i="34"/>
  <c r="I127" i="34"/>
  <c r="E128" i="34"/>
  <c r="K128" i="34" s="1"/>
  <c r="H128" i="34"/>
  <c r="I128" i="34"/>
  <c r="N128" i="34"/>
  <c r="P128" i="34"/>
  <c r="R128" i="34"/>
  <c r="E129" i="34"/>
  <c r="Q129" i="34" s="1"/>
  <c r="H129" i="34"/>
  <c r="I129" i="34"/>
  <c r="K129" i="34"/>
  <c r="U129" i="34"/>
  <c r="E130" i="34"/>
  <c r="Q130" i="34" s="1"/>
  <c r="H130" i="34"/>
  <c r="I130" i="34"/>
  <c r="K130" i="34"/>
  <c r="P130" i="34"/>
  <c r="T130" i="34"/>
  <c r="E131" i="34"/>
  <c r="J131" i="34" s="1"/>
  <c r="H131" i="34"/>
  <c r="I131" i="34"/>
  <c r="Q131" i="34"/>
  <c r="W131" i="34"/>
  <c r="E132" i="34"/>
  <c r="O132" i="34" s="1"/>
  <c r="H132" i="34"/>
  <c r="I132" i="34"/>
  <c r="K132" i="34"/>
  <c r="L132" i="34"/>
  <c r="M132" i="34"/>
  <c r="N132" i="34"/>
  <c r="P132" i="34"/>
  <c r="R132" i="34"/>
  <c r="T132" i="34"/>
  <c r="V132" i="34"/>
  <c r="W132" i="34"/>
  <c r="E133" i="34"/>
  <c r="U133" i="34" s="1"/>
  <c r="H133" i="34"/>
  <c r="I133" i="34"/>
  <c r="E134" i="34"/>
  <c r="W134" i="34" s="1"/>
  <c r="H134" i="34"/>
  <c r="I134" i="34"/>
  <c r="E135" i="34"/>
  <c r="H135" i="34"/>
  <c r="I135" i="34"/>
  <c r="E136" i="34"/>
  <c r="V136" i="34" s="1"/>
  <c r="H136" i="34"/>
  <c r="I136" i="34"/>
  <c r="N136" i="34"/>
  <c r="S136" i="34"/>
  <c r="E137" i="34"/>
  <c r="S137" i="34" s="1"/>
  <c r="H137" i="34"/>
  <c r="I137" i="34"/>
  <c r="Q137" i="34"/>
  <c r="U137" i="34"/>
  <c r="E138" i="34"/>
  <c r="H138" i="34"/>
  <c r="I138" i="34"/>
  <c r="E139" i="34"/>
  <c r="S139" i="34" s="1"/>
  <c r="H139" i="34"/>
  <c r="I139" i="34"/>
  <c r="E140" i="34"/>
  <c r="Q140" i="34" s="1"/>
  <c r="H140" i="34"/>
  <c r="I140" i="34"/>
  <c r="J140" i="34"/>
  <c r="M140" i="34"/>
  <c r="P140" i="34"/>
  <c r="R140" i="34"/>
  <c r="T140" i="34"/>
  <c r="U140" i="34"/>
  <c r="E141" i="34"/>
  <c r="M141" i="34" s="1"/>
  <c r="H141" i="34"/>
  <c r="I141" i="34"/>
  <c r="E142" i="34"/>
  <c r="P142" i="34" s="1"/>
  <c r="H142" i="34"/>
  <c r="I142" i="34"/>
  <c r="M142" i="34"/>
  <c r="U142" i="34"/>
  <c r="E143" i="34"/>
  <c r="H143" i="34"/>
  <c r="I143" i="34"/>
  <c r="O143" i="34"/>
  <c r="Q143" i="34"/>
  <c r="U143" i="34"/>
  <c r="E144" i="34"/>
  <c r="H144" i="34"/>
  <c r="I144" i="34"/>
  <c r="E145" i="34"/>
  <c r="H145" i="34"/>
  <c r="I145" i="34"/>
  <c r="S145" i="34"/>
  <c r="W145" i="34"/>
  <c r="E146" i="34"/>
  <c r="U146" i="34" s="1"/>
  <c r="H146" i="34"/>
  <c r="I146" i="34"/>
  <c r="K146" i="34"/>
  <c r="P146" i="34"/>
  <c r="T146" i="34"/>
  <c r="V146" i="34"/>
  <c r="E147" i="34"/>
  <c r="H147" i="34"/>
  <c r="I147" i="34"/>
  <c r="E148" i="34"/>
  <c r="J148" i="34" s="1"/>
  <c r="H148" i="34"/>
  <c r="I148" i="34"/>
  <c r="P148" i="34"/>
  <c r="E149" i="34"/>
  <c r="H149" i="34"/>
  <c r="I149" i="34"/>
  <c r="E150" i="34"/>
  <c r="K150" i="34" s="1"/>
  <c r="H150" i="34"/>
  <c r="I150" i="34"/>
  <c r="E151" i="34"/>
  <c r="H151" i="34"/>
  <c r="I151" i="34"/>
  <c r="E152" i="34"/>
  <c r="T152" i="34" s="1"/>
  <c r="H152" i="34"/>
  <c r="I152" i="34"/>
  <c r="E153" i="34"/>
  <c r="H153" i="34"/>
  <c r="I153" i="34"/>
  <c r="E154" i="34"/>
  <c r="J154" i="34" s="1"/>
  <c r="H154" i="34"/>
  <c r="I154" i="34"/>
  <c r="E155" i="34"/>
  <c r="W155" i="34" s="1"/>
  <c r="H155" i="34"/>
  <c r="I155" i="34"/>
  <c r="E156" i="34"/>
  <c r="T156" i="34" s="1"/>
  <c r="H156" i="34"/>
  <c r="I156" i="34"/>
  <c r="E157" i="34"/>
  <c r="W157" i="34" s="1"/>
  <c r="H157" i="34"/>
  <c r="I157" i="34"/>
  <c r="E158" i="34"/>
  <c r="Q158" i="34" s="1"/>
  <c r="H158" i="34"/>
  <c r="I158" i="34"/>
  <c r="E159" i="34"/>
  <c r="K159" i="34" s="1"/>
  <c r="H159" i="34"/>
  <c r="I159" i="34"/>
  <c r="E160" i="34"/>
  <c r="H160" i="34"/>
  <c r="I160" i="34"/>
  <c r="K160" i="34"/>
  <c r="P160" i="34"/>
  <c r="R160" i="34"/>
  <c r="S160" i="34"/>
  <c r="T160" i="34"/>
  <c r="W160" i="34"/>
  <c r="E161" i="34"/>
  <c r="S161" i="34" s="1"/>
  <c r="H161" i="34"/>
  <c r="I161" i="34"/>
  <c r="K161" i="34"/>
  <c r="W161" i="34"/>
  <c r="E162" i="34"/>
  <c r="M162" i="34" s="1"/>
  <c r="H162" i="34"/>
  <c r="I162" i="34"/>
  <c r="K162" i="34"/>
  <c r="L162" i="34"/>
  <c r="N162" i="34"/>
  <c r="O162" i="34"/>
  <c r="P162" i="34"/>
  <c r="Q162" i="34"/>
  <c r="S162" i="34"/>
  <c r="T162" i="34"/>
  <c r="U162" i="34"/>
  <c r="V162" i="34"/>
  <c r="W162" i="34"/>
  <c r="E163" i="34"/>
  <c r="S163" i="34" s="1"/>
  <c r="H163" i="34"/>
  <c r="I163" i="34"/>
  <c r="E164" i="34"/>
  <c r="P164" i="34" s="1"/>
  <c r="H164" i="34"/>
  <c r="I164" i="34"/>
  <c r="K164" i="34"/>
  <c r="L164" i="34"/>
  <c r="N164" i="34"/>
  <c r="O164" i="34"/>
  <c r="R164" i="34"/>
  <c r="T164" i="34"/>
  <c r="W164" i="34"/>
  <c r="E165" i="34"/>
  <c r="U165" i="34" s="1"/>
  <c r="H165" i="34"/>
  <c r="I165" i="34"/>
  <c r="O165" i="34"/>
  <c r="E166" i="34"/>
  <c r="H166" i="34"/>
  <c r="I166" i="34"/>
  <c r="E167" i="34"/>
  <c r="K167" i="34" s="1"/>
  <c r="H167" i="34"/>
  <c r="I167" i="34"/>
  <c r="E168" i="34"/>
  <c r="H168" i="34"/>
  <c r="I168" i="34"/>
  <c r="E169" i="34"/>
  <c r="H169" i="34"/>
  <c r="I169" i="34"/>
  <c r="E170" i="34"/>
  <c r="U170" i="34" s="1"/>
  <c r="H170" i="34"/>
  <c r="I170" i="34"/>
  <c r="E171" i="34"/>
  <c r="H171" i="34"/>
  <c r="I171" i="34"/>
  <c r="U171" i="34"/>
  <c r="E172" i="34"/>
  <c r="H172" i="34"/>
  <c r="I172" i="34"/>
  <c r="O172" i="34"/>
  <c r="U172" i="34"/>
  <c r="W172" i="34"/>
  <c r="E173" i="34"/>
  <c r="K173" i="34" s="1"/>
  <c r="H173" i="34"/>
  <c r="I173" i="34"/>
  <c r="Q173" i="34"/>
  <c r="E174" i="34"/>
  <c r="T174" i="34" s="1"/>
  <c r="H174" i="34"/>
  <c r="I174" i="34"/>
  <c r="E175" i="34"/>
  <c r="K175" i="34" s="1"/>
  <c r="H175" i="34"/>
  <c r="I175" i="34"/>
  <c r="M175" i="34"/>
  <c r="Q175" i="34"/>
  <c r="U175" i="34"/>
  <c r="W175" i="34"/>
  <c r="E176" i="34"/>
  <c r="L176" i="34" s="1"/>
  <c r="H176" i="34"/>
  <c r="I176" i="34"/>
  <c r="J176" i="34"/>
  <c r="K176" i="34"/>
  <c r="N176" i="34"/>
  <c r="P176" i="34"/>
  <c r="Q176" i="34"/>
  <c r="S176" i="34"/>
  <c r="T176" i="34"/>
  <c r="W176" i="34"/>
  <c r="E177" i="34"/>
  <c r="H177" i="34"/>
  <c r="I177" i="34"/>
  <c r="E178" i="34"/>
  <c r="W178" i="34" s="1"/>
  <c r="H178" i="34"/>
  <c r="I178" i="34"/>
  <c r="J178" i="34"/>
  <c r="M178" i="34"/>
  <c r="P178" i="34"/>
  <c r="S178" i="34"/>
  <c r="E179" i="34"/>
  <c r="U179" i="34" s="1"/>
  <c r="H179" i="34"/>
  <c r="I179" i="34"/>
  <c r="M179" i="34"/>
  <c r="E180" i="34"/>
  <c r="H180" i="34"/>
  <c r="I180" i="34"/>
  <c r="R180" i="34"/>
  <c r="E181" i="34"/>
  <c r="U181" i="34" s="1"/>
  <c r="H181" i="34"/>
  <c r="I181" i="34"/>
  <c r="Q181" i="34"/>
  <c r="E182" i="34"/>
  <c r="P182" i="34" s="1"/>
  <c r="H182" i="34"/>
  <c r="I182" i="34"/>
  <c r="U182" i="34"/>
  <c r="E183" i="34"/>
  <c r="O183" i="34" s="1"/>
  <c r="H183" i="34"/>
  <c r="I183" i="34"/>
  <c r="K183" i="34"/>
  <c r="Q183" i="34"/>
  <c r="E184" i="34"/>
  <c r="H184" i="34"/>
  <c r="I184" i="34"/>
  <c r="J184" i="34"/>
  <c r="P184" i="34"/>
  <c r="T184" i="34"/>
  <c r="W184" i="34"/>
  <c r="E185" i="34"/>
  <c r="K185" i="34" s="1"/>
  <c r="H185" i="34"/>
  <c r="I185" i="34"/>
  <c r="Q185" i="34"/>
  <c r="E186" i="34"/>
  <c r="W186" i="34" s="1"/>
  <c r="H186" i="34"/>
  <c r="I186" i="34"/>
  <c r="E187" i="34"/>
  <c r="K187" i="34" s="1"/>
  <c r="H187" i="34"/>
  <c r="I187" i="34"/>
  <c r="Q187" i="34"/>
  <c r="E188" i="34"/>
  <c r="H188" i="34"/>
  <c r="I188" i="34"/>
  <c r="J188" i="34"/>
  <c r="L188" i="34"/>
  <c r="M188" i="34"/>
  <c r="E189" i="34"/>
  <c r="K189" i="34" s="1"/>
  <c r="H189" i="34"/>
  <c r="I189" i="34"/>
  <c r="E190" i="34"/>
  <c r="U190" i="34" s="1"/>
  <c r="H190" i="34"/>
  <c r="I190" i="34"/>
  <c r="K190" i="34"/>
  <c r="E191" i="34"/>
  <c r="H191" i="34"/>
  <c r="I191" i="34"/>
  <c r="E192" i="34"/>
  <c r="H192" i="34"/>
  <c r="I192" i="34"/>
  <c r="P192" i="34"/>
  <c r="S192" i="34"/>
  <c r="E193" i="34"/>
  <c r="Q193" i="34" s="1"/>
  <c r="H193" i="34"/>
  <c r="I193" i="34"/>
  <c r="E194" i="34"/>
  <c r="H194" i="34"/>
  <c r="I194" i="34"/>
  <c r="L194" i="34"/>
  <c r="U194" i="34"/>
  <c r="E195" i="34"/>
  <c r="H195" i="34"/>
  <c r="I195" i="34"/>
  <c r="S195" i="34"/>
  <c r="U195" i="34"/>
  <c r="E196" i="34"/>
  <c r="H196" i="34"/>
  <c r="I196" i="34"/>
  <c r="E197" i="34"/>
  <c r="U197" i="34" s="1"/>
  <c r="H197" i="34"/>
  <c r="I197" i="34"/>
  <c r="E198" i="34"/>
  <c r="H198" i="34"/>
  <c r="I198" i="34"/>
  <c r="E199" i="34"/>
  <c r="H199" i="34"/>
  <c r="I199" i="34"/>
  <c r="Q199" i="34"/>
  <c r="S199" i="34"/>
  <c r="E200" i="34"/>
  <c r="S200" i="34" s="1"/>
  <c r="H200" i="34"/>
  <c r="I200" i="34"/>
  <c r="E201" i="34"/>
  <c r="S201" i="34" s="1"/>
  <c r="H201" i="34"/>
  <c r="I201" i="34"/>
  <c r="M201" i="34"/>
  <c r="E202" i="34"/>
  <c r="R202" i="34" s="1"/>
  <c r="H202" i="34"/>
  <c r="I202" i="34"/>
  <c r="E203" i="34"/>
  <c r="U203" i="34" s="1"/>
  <c r="H203" i="34"/>
  <c r="I203" i="34"/>
  <c r="E204" i="34"/>
  <c r="S204" i="34" s="1"/>
  <c r="H204" i="34"/>
  <c r="I204" i="34"/>
  <c r="E205" i="34"/>
  <c r="K205" i="34"/>
  <c r="O205" i="34"/>
  <c r="U205" i="34"/>
  <c r="W205" i="34"/>
  <c r="E206" i="34"/>
  <c r="T206" i="34" s="1"/>
  <c r="J206" i="34"/>
  <c r="L206" i="34"/>
  <c r="Q206" i="34"/>
  <c r="W206" i="34"/>
  <c r="E207" i="34"/>
  <c r="M207" i="34"/>
  <c r="E208" i="34"/>
  <c r="U208" i="34"/>
  <c r="E209" i="34"/>
  <c r="E210" i="34"/>
  <c r="V210" i="34" s="1"/>
  <c r="P210" i="34"/>
  <c r="E211" i="34"/>
  <c r="S211" i="34"/>
  <c r="E212" i="34"/>
  <c r="R212" i="34" s="1"/>
  <c r="W212" i="34"/>
  <c r="E213" i="34"/>
  <c r="U213" i="34"/>
  <c r="E214" i="34"/>
  <c r="L214" i="34" s="1"/>
  <c r="E215" i="34"/>
  <c r="K215" i="34"/>
  <c r="E216" i="34"/>
  <c r="M216" i="34" s="1"/>
  <c r="E217" i="34"/>
  <c r="Q217" i="34"/>
  <c r="E218" i="34"/>
  <c r="N218" i="34" s="1"/>
  <c r="J218" i="34"/>
  <c r="L218" i="34"/>
  <c r="P218" i="34"/>
  <c r="U218" i="34"/>
  <c r="E219" i="34"/>
  <c r="O219" i="34" s="1"/>
  <c r="E220" i="34"/>
  <c r="K220" i="34" s="1"/>
  <c r="J220" i="34"/>
  <c r="S220" i="34"/>
  <c r="V220" i="34"/>
  <c r="E221" i="34"/>
  <c r="K221" i="34" s="1"/>
  <c r="W221" i="34"/>
  <c r="E222" i="34"/>
  <c r="K222" i="34" s="1"/>
  <c r="Q222" i="34"/>
  <c r="T222" i="34"/>
  <c r="V222" i="34"/>
  <c r="W222" i="34"/>
  <c r="E223" i="34"/>
  <c r="S223" i="34" s="1"/>
  <c r="E224" i="34"/>
  <c r="N224" i="34" s="1"/>
  <c r="E225" i="34"/>
  <c r="M225" i="34"/>
  <c r="S225" i="34"/>
  <c r="U225" i="34"/>
  <c r="W225" i="34"/>
  <c r="E226" i="34"/>
  <c r="W226" i="34" s="1"/>
  <c r="K226" i="34"/>
  <c r="E227" i="34"/>
  <c r="E228" i="34"/>
  <c r="N228" i="34"/>
  <c r="E229" i="34"/>
  <c r="O229" i="34" s="1"/>
  <c r="E230" i="34"/>
  <c r="J230" i="34" s="1"/>
  <c r="W230" i="34"/>
  <c r="E231" i="34"/>
  <c r="K231" i="34" s="1"/>
  <c r="E232" i="34"/>
  <c r="J232" i="34" s="1"/>
  <c r="E233" i="34"/>
  <c r="U233" i="34" s="1"/>
  <c r="K233" i="34"/>
  <c r="E234" i="34"/>
  <c r="K234" i="34" s="1"/>
  <c r="S234" i="34"/>
  <c r="E235" i="34"/>
  <c r="M235" i="34" s="1"/>
  <c r="K235" i="34"/>
  <c r="O235" i="34"/>
  <c r="U235" i="34"/>
  <c r="E236" i="34"/>
  <c r="L236" i="34" s="1"/>
  <c r="J236" i="34"/>
  <c r="M236" i="34"/>
  <c r="P236" i="34"/>
  <c r="Q236" i="34"/>
  <c r="E237" i="34"/>
  <c r="O237" i="34" s="1"/>
  <c r="Q237" i="34"/>
  <c r="E238" i="34"/>
  <c r="K238" i="34"/>
  <c r="L238" i="34"/>
  <c r="P238" i="34"/>
  <c r="U238" i="34"/>
  <c r="V238" i="34"/>
  <c r="E239" i="34"/>
  <c r="U239" i="34" s="1"/>
  <c r="O239" i="34"/>
  <c r="E240" i="34"/>
  <c r="U240" i="34" s="1"/>
  <c r="J240" i="34"/>
  <c r="N240" i="34"/>
  <c r="T240" i="34"/>
  <c r="W240" i="34"/>
  <c r="E241" i="34"/>
  <c r="K241" i="34" s="1"/>
  <c r="E242" i="34"/>
  <c r="J242" i="34" s="1"/>
  <c r="O242" i="34"/>
  <c r="T242" i="34"/>
  <c r="E243" i="34"/>
  <c r="E244" i="34"/>
  <c r="S244" i="34" s="1"/>
  <c r="L244" i="34"/>
  <c r="E245" i="34"/>
  <c r="U245" i="34" s="1"/>
  <c r="E246" i="34"/>
  <c r="E247" i="34"/>
  <c r="Q247" i="34"/>
  <c r="E248" i="34"/>
  <c r="J248" i="34" s="1"/>
  <c r="E249" i="34"/>
  <c r="O249" i="34" s="1"/>
  <c r="E250" i="34"/>
  <c r="S250" i="34" s="1"/>
  <c r="E251" i="34"/>
  <c r="J251" i="34" s="1"/>
  <c r="K251" i="34"/>
  <c r="M251" i="34"/>
  <c r="O251" i="34"/>
  <c r="Q251" i="34"/>
  <c r="W251" i="34"/>
  <c r="E252" i="34"/>
  <c r="K252" i="34" s="1"/>
  <c r="E253" i="34"/>
  <c r="S253" i="34" s="1"/>
  <c r="E254" i="34"/>
  <c r="E255" i="34"/>
  <c r="Q255" i="34"/>
  <c r="E256" i="34"/>
  <c r="U256" i="34" s="1"/>
  <c r="T256" i="34"/>
  <c r="E257" i="34"/>
  <c r="M257" i="34"/>
  <c r="S257" i="34"/>
  <c r="U257" i="34"/>
  <c r="E258" i="34"/>
  <c r="Q258" i="34" s="1"/>
  <c r="K258" i="34"/>
  <c r="N258" i="34"/>
  <c r="O258" i="34"/>
  <c r="P258" i="34"/>
  <c r="S258" i="34"/>
  <c r="W258" i="34"/>
  <c r="E259" i="34"/>
  <c r="M259" i="34" s="1"/>
  <c r="E260" i="34"/>
  <c r="T260" i="34" s="1"/>
  <c r="O260" i="34"/>
  <c r="E261" i="34"/>
  <c r="U261" i="34" s="1"/>
  <c r="W261" i="34"/>
  <c r="E262" i="34"/>
  <c r="L262" i="34"/>
  <c r="M262" i="34"/>
  <c r="E263" i="34"/>
  <c r="Q263" i="34" s="1"/>
  <c r="E264" i="34"/>
  <c r="P264" i="34" s="1"/>
  <c r="E265" i="34"/>
  <c r="M265" i="34" s="1"/>
  <c r="O265" i="34"/>
  <c r="E266" i="34"/>
  <c r="J266" i="34"/>
  <c r="K266" i="34"/>
  <c r="E267" i="34"/>
  <c r="K267" i="34" s="1"/>
  <c r="E268" i="34"/>
  <c r="J268" i="34" s="1"/>
  <c r="E269" i="34"/>
  <c r="E270" i="34"/>
  <c r="E271" i="34"/>
  <c r="S271" i="34" s="1"/>
  <c r="K271" i="34"/>
  <c r="E272" i="34"/>
  <c r="J272" i="34" s="1"/>
  <c r="E273" i="34"/>
  <c r="E274" i="34"/>
  <c r="U274" i="34" s="1"/>
  <c r="J274" i="34"/>
  <c r="L274" i="34"/>
  <c r="O274" i="34"/>
  <c r="T274" i="34"/>
  <c r="V274" i="34"/>
  <c r="E275" i="34"/>
  <c r="S275" i="34" s="1"/>
  <c r="O275" i="34"/>
  <c r="U275" i="34"/>
  <c r="E276" i="34"/>
  <c r="K276" i="34" s="1"/>
  <c r="E277" i="34"/>
  <c r="K277" i="34" s="1"/>
  <c r="E278" i="34"/>
  <c r="N278" i="34" s="1"/>
  <c r="J278" i="34"/>
  <c r="M278" i="34"/>
  <c r="O278" i="34"/>
  <c r="Q278" i="34"/>
  <c r="R278" i="34"/>
  <c r="U278" i="34"/>
  <c r="V278" i="34"/>
  <c r="E279" i="34"/>
  <c r="U279" i="34" s="1"/>
  <c r="K279" i="34"/>
  <c r="E280" i="34"/>
  <c r="O280" i="34" s="1"/>
  <c r="J280" i="34"/>
  <c r="M280" i="34"/>
  <c r="P280" i="34"/>
  <c r="Q280" i="34"/>
  <c r="R280" i="34"/>
  <c r="S280" i="34"/>
  <c r="V280" i="34"/>
  <c r="W280" i="34"/>
  <c r="E281" i="34"/>
  <c r="E282" i="34"/>
  <c r="K282" i="34"/>
  <c r="O282" i="34"/>
  <c r="R282" i="34"/>
  <c r="S282" i="34"/>
  <c r="T282" i="34"/>
  <c r="V282" i="34"/>
  <c r="E283" i="34"/>
  <c r="M283" i="34" s="1"/>
  <c r="K283" i="34"/>
  <c r="Q283" i="34"/>
  <c r="U283" i="34"/>
  <c r="E284" i="34"/>
  <c r="K284" i="34" s="1"/>
  <c r="Q284" i="34"/>
  <c r="S284" i="34"/>
  <c r="W284" i="34"/>
  <c r="E285" i="34"/>
  <c r="E286" i="34"/>
  <c r="J286" i="34" s="1"/>
  <c r="L286" i="34"/>
  <c r="N286" i="34"/>
  <c r="Q286" i="34"/>
  <c r="E287" i="34"/>
  <c r="M287" i="34" s="1"/>
  <c r="E288" i="34"/>
  <c r="U288" i="34" s="1"/>
  <c r="O288" i="34"/>
  <c r="V288" i="34"/>
  <c r="E289" i="34"/>
  <c r="M289" i="34"/>
  <c r="S289" i="34"/>
  <c r="W289" i="34"/>
  <c r="E290" i="34"/>
  <c r="K290" i="34" s="1"/>
  <c r="V290" i="34"/>
  <c r="E291" i="34"/>
  <c r="U291" i="34" s="1"/>
  <c r="M291" i="34"/>
  <c r="W291" i="34"/>
  <c r="E292" i="34"/>
  <c r="M292" i="34" s="1"/>
  <c r="L292" i="34"/>
  <c r="T292" i="34"/>
  <c r="E293" i="34"/>
  <c r="E294" i="34"/>
  <c r="M294" i="34" s="1"/>
  <c r="L294" i="34"/>
  <c r="N294" i="34"/>
  <c r="Q294" i="34"/>
  <c r="R294" i="34"/>
  <c r="U294" i="34"/>
  <c r="V294" i="34"/>
  <c r="E295" i="34"/>
  <c r="K295" i="34" s="1"/>
  <c r="E296" i="34"/>
  <c r="J296" i="34" s="1"/>
  <c r="K296" i="34"/>
  <c r="U296" i="34"/>
  <c r="E297" i="34"/>
  <c r="E298" i="34"/>
  <c r="J298" i="34"/>
  <c r="K298" i="34"/>
  <c r="N298" i="34"/>
  <c r="P298" i="34"/>
  <c r="Q298" i="34"/>
  <c r="R298" i="34"/>
  <c r="T298" i="34"/>
  <c r="W298" i="34"/>
  <c r="E299" i="34"/>
  <c r="U299" i="34" s="1"/>
  <c r="K299" i="34"/>
  <c r="W299" i="34"/>
  <c r="E300" i="34"/>
  <c r="L300" i="34" s="1"/>
  <c r="J300" i="34"/>
  <c r="K300" i="34"/>
  <c r="P300" i="34"/>
  <c r="T300" i="34"/>
  <c r="U300" i="34"/>
  <c r="F1" i="33"/>
  <c r="I1" i="33"/>
  <c r="Y1" i="33"/>
  <c r="E5" i="33"/>
  <c r="H5" i="33"/>
  <c r="I5" i="33"/>
  <c r="E6" i="33"/>
  <c r="L6" i="33" s="1"/>
  <c r="H6" i="33"/>
  <c r="I6" i="33"/>
  <c r="E7" i="33"/>
  <c r="M7" i="33" s="1"/>
  <c r="H7" i="33"/>
  <c r="I7" i="33"/>
  <c r="O7" i="33"/>
  <c r="S7" i="33"/>
  <c r="E8" i="33"/>
  <c r="H8" i="33"/>
  <c r="I8" i="33"/>
  <c r="N8" i="33"/>
  <c r="P8" i="33"/>
  <c r="W8" i="33"/>
  <c r="E9" i="33"/>
  <c r="M9" i="33" s="1"/>
  <c r="H9" i="33"/>
  <c r="I9" i="33"/>
  <c r="E10" i="33"/>
  <c r="T10" i="33" s="1"/>
  <c r="H10" i="33"/>
  <c r="I10" i="33"/>
  <c r="W10" i="33"/>
  <c r="E11" i="33"/>
  <c r="H11" i="33"/>
  <c r="I11" i="33"/>
  <c r="E12" i="33"/>
  <c r="P12" i="33" s="1"/>
  <c r="H12" i="33"/>
  <c r="I12" i="33"/>
  <c r="R12" i="33"/>
  <c r="E13" i="33"/>
  <c r="H13" i="33"/>
  <c r="I13" i="33"/>
  <c r="E14" i="33"/>
  <c r="Q14" i="33" s="1"/>
  <c r="H14" i="33"/>
  <c r="I14" i="33"/>
  <c r="U14" i="33"/>
  <c r="E15" i="33"/>
  <c r="H15" i="33"/>
  <c r="I15" i="33"/>
  <c r="E16" i="33"/>
  <c r="P16" i="33" s="1"/>
  <c r="H16" i="33"/>
  <c r="I16" i="33"/>
  <c r="E17" i="33"/>
  <c r="K17" i="33" s="1"/>
  <c r="H17" i="33"/>
  <c r="I17" i="33"/>
  <c r="E18" i="33"/>
  <c r="O18" i="33" s="1"/>
  <c r="H18" i="33"/>
  <c r="I18" i="33"/>
  <c r="J18" i="33"/>
  <c r="P18" i="33"/>
  <c r="E19" i="33"/>
  <c r="H19" i="33"/>
  <c r="I19" i="33"/>
  <c r="E20" i="33"/>
  <c r="H20" i="33"/>
  <c r="I20" i="33"/>
  <c r="K20" i="33"/>
  <c r="L20" i="33"/>
  <c r="M20" i="33"/>
  <c r="P20" i="33"/>
  <c r="R20" i="33"/>
  <c r="S20" i="33"/>
  <c r="T20" i="33"/>
  <c r="U20" i="33"/>
  <c r="W20" i="33"/>
  <c r="E21" i="33"/>
  <c r="M21" i="33" s="1"/>
  <c r="H21" i="33"/>
  <c r="I21" i="33"/>
  <c r="Q21" i="33"/>
  <c r="U21" i="33"/>
  <c r="E22" i="33"/>
  <c r="H22" i="33"/>
  <c r="I22" i="33"/>
  <c r="M22" i="33"/>
  <c r="O22" i="33"/>
  <c r="R22" i="33"/>
  <c r="T22" i="33"/>
  <c r="V22" i="33"/>
  <c r="E23" i="33"/>
  <c r="M23" i="33" s="1"/>
  <c r="H23" i="33"/>
  <c r="I23" i="33"/>
  <c r="E24" i="33"/>
  <c r="H24" i="33"/>
  <c r="I24" i="33"/>
  <c r="E25" i="33"/>
  <c r="H25" i="33"/>
  <c r="I25" i="33"/>
  <c r="E26" i="33"/>
  <c r="T26" i="33" s="1"/>
  <c r="H26" i="33"/>
  <c r="I26" i="33"/>
  <c r="J26" i="33"/>
  <c r="K26" i="33"/>
  <c r="L26" i="33"/>
  <c r="N26" i="33"/>
  <c r="Q26" i="33"/>
  <c r="R26" i="33"/>
  <c r="V26" i="33"/>
  <c r="W26" i="33"/>
  <c r="E27" i="33"/>
  <c r="M27" i="33" s="1"/>
  <c r="H27" i="33"/>
  <c r="I27" i="33"/>
  <c r="K27" i="33"/>
  <c r="U27" i="33"/>
  <c r="E28" i="33"/>
  <c r="J28" i="33" s="1"/>
  <c r="H28" i="33"/>
  <c r="I28" i="33"/>
  <c r="P28" i="33"/>
  <c r="R28" i="33"/>
  <c r="E29" i="33"/>
  <c r="H29" i="33"/>
  <c r="I29" i="33"/>
  <c r="O29" i="33"/>
  <c r="W29" i="33"/>
  <c r="E30" i="33"/>
  <c r="H30" i="33"/>
  <c r="I30" i="33"/>
  <c r="S30" i="33"/>
  <c r="E31" i="33"/>
  <c r="O31" i="33" s="1"/>
  <c r="H31" i="33"/>
  <c r="I31" i="33"/>
  <c r="K31" i="33"/>
  <c r="M31" i="33"/>
  <c r="S31" i="33"/>
  <c r="U31" i="33"/>
  <c r="E32" i="33"/>
  <c r="K32" i="33" s="1"/>
  <c r="H32" i="33"/>
  <c r="I32" i="33"/>
  <c r="E33" i="33"/>
  <c r="H33" i="33"/>
  <c r="I33" i="33"/>
  <c r="E34" i="33"/>
  <c r="H34" i="33"/>
  <c r="I34" i="33"/>
  <c r="R34" i="33"/>
  <c r="U34" i="33"/>
  <c r="E35" i="33"/>
  <c r="H35" i="33"/>
  <c r="I35" i="33"/>
  <c r="M35" i="33"/>
  <c r="O35" i="33"/>
  <c r="S35" i="33"/>
  <c r="E36" i="33"/>
  <c r="P36" i="33" s="1"/>
  <c r="H36" i="33"/>
  <c r="I36" i="33"/>
  <c r="L36" i="33"/>
  <c r="O36" i="33"/>
  <c r="T36" i="33"/>
  <c r="E37" i="33"/>
  <c r="J37" i="33" s="1"/>
  <c r="H37" i="33"/>
  <c r="I37" i="33"/>
  <c r="Q37" i="33"/>
  <c r="U37" i="33"/>
  <c r="E38" i="33"/>
  <c r="H38" i="33"/>
  <c r="I38" i="33"/>
  <c r="E39" i="33"/>
  <c r="U39" i="33" s="1"/>
  <c r="H39" i="33"/>
  <c r="I39" i="33"/>
  <c r="M39" i="33"/>
  <c r="E40" i="33"/>
  <c r="H40" i="33"/>
  <c r="I40" i="33"/>
  <c r="P40" i="33"/>
  <c r="R40" i="33"/>
  <c r="E41" i="33"/>
  <c r="O41" i="33" s="1"/>
  <c r="H41" i="33"/>
  <c r="I41" i="33"/>
  <c r="E42" i="33"/>
  <c r="H42" i="33"/>
  <c r="I42" i="33"/>
  <c r="E43" i="33"/>
  <c r="H43" i="33"/>
  <c r="I43" i="33"/>
  <c r="E44" i="33"/>
  <c r="H44" i="33"/>
  <c r="I44" i="33"/>
  <c r="E45" i="33"/>
  <c r="O45" i="33" s="1"/>
  <c r="H45" i="33"/>
  <c r="I45" i="33"/>
  <c r="M45" i="33"/>
  <c r="Q45" i="33"/>
  <c r="E46" i="33"/>
  <c r="T46" i="33" s="1"/>
  <c r="H46" i="33"/>
  <c r="I46" i="33"/>
  <c r="E47" i="33"/>
  <c r="K47" i="33" s="1"/>
  <c r="H47" i="33"/>
  <c r="I47" i="33"/>
  <c r="E48" i="33"/>
  <c r="H48" i="33"/>
  <c r="I48" i="33"/>
  <c r="E49" i="33"/>
  <c r="L49" i="33" s="1"/>
  <c r="H49" i="33"/>
  <c r="I49" i="33"/>
  <c r="E50" i="33"/>
  <c r="U50" i="33" s="1"/>
  <c r="H50" i="33"/>
  <c r="I50" i="33"/>
  <c r="E51" i="33"/>
  <c r="N51" i="33" s="1"/>
  <c r="H51" i="33"/>
  <c r="I51" i="33"/>
  <c r="J51" i="33"/>
  <c r="K51" i="33"/>
  <c r="O51" i="33"/>
  <c r="R51" i="33"/>
  <c r="S51" i="33"/>
  <c r="W51" i="33"/>
  <c r="E52" i="33"/>
  <c r="Q52" i="33" s="1"/>
  <c r="H52" i="33"/>
  <c r="I52" i="33"/>
  <c r="M52" i="33"/>
  <c r="O52" i="33"/>
  <c r="W52" i="33"/>
  <c r="E53" i="33"/>
  <c r="P53" i="33" s="1"/>
  <c r="H53" i="33"/>
  <c r="I53" i="33"/>
  <c r="R53" i="33"/>
  <c r="U53" i="33"/>
  <c r="E54" i="33"/>
  <c r="K54" i="33" s="1"/>
  <c r="H54" i="33"/>
  <c r="I54" i="33"/>
  <c r="Q54" i="33"/>
  <c r="U54" i="33"/>
  <c r="W54" i="33"/>
  <c r="E55" i="33"/>
  <c r="H55" i="33"/>
  <c r="I55" i="33"/>
  <c r="E56" i="33"/>
  <c r="H56" i="33"/>
  <c r="I56" i="33"/>
  <c r="M56" i="33"/>
  <c r="O56" i="33"/>
  <c r="U56" i="33"/>
  <c r="E57" i="33"/>
  <c r="H57" i="33"/>
  <c r="I57" i="33"/>
  <c r="E58" i="33"/>
  <c r="H58" i="33"/>
  <c r="I58" i="33"/>
  <c r="E59" i="33"/>
  <c r="L59" i="33" s="1"/>
  <c r="H59" i="33"/>
  <c r="I59" i="33"/>
  <c r="E60" i="33"/>
  <c r="Q60" i="33" s="1"/>
  <c r="H60" i="33"/>
  <c r="I60" i="33"/>
  <c r="O60" i="33"/>
  <c r="E61" i="33"/>
  <c r="Q61" i="33" s="1"/>
  <c r="H61" i="33"/>
  <c r="I61" i="33"/>
  <c r="K61" i="33"/>
  <c r="O61" i="33"/>
  <c r="T61" i="33"/>
  <c r="E62" i="33"/>
  <c r="J62" i="33" s="1"/>
  <c r="H62" i="33"/>
  <c r="I62" i="33"/>
  <c r="E63" i="33"/>
  <c r="H63" i="33"/>
  <c r="I63" i="33"/>
  <c r="E64" i="33"/>
  <c r="K64" i="33" s="1"/>
  <c r="H64" i="33"/>
  <c r="I64" i="33"/>
  <c r="E65" i="33"/>
  <c r="L65" i="33" s="1"/>
  <c r="H65" i="33"/>
  <c r="I65" i="33"/>
  <c r="K65" i="33"/>
  <c r="M65" i="33"/>
  <c r="P65" i="33"/>
  <c r="Q65" i="33"/>
  <c r="V65" i="33"/>
  <c r="W65" i="33"/>
  <c r="E66" i="33"/>
  <c r="U66" i="33" s="1"/>
  <c r="H66" i="33"/>
  <c r="I66" i="33"/>
  <c r="E67" i="33"/>
  <c r="M67" i="33" s="1"/>
  <c r="H67" i="33"/>
  <c r="I67" i="33"/>
  <c r="K67" i="33"/>
  <c r="L67" i="33"/>
  <c r="T67" i="33"/>
  <c r="W67" i="33"/>
  <c r="E68" i="33"/>
  <c r="U68" i="33" s="1"/>
  <c r="H68" i="33"/>
  <c r="I68" i="33"/>
  <c r="M68" i="33"/>
  <c r="O68" i="33"/>
  <c r="E69" i="33"/>
  <c r="Q69" i="33" s="1"/>
  <c r="H69" i="33"/>
  <c r="I69" i="33"/>
  <c r="R69" i="33"/>
  <c r="E70" i="33"/>
  <c r="O70" i="33" s="1"/>
  <c r="H70" i="33"/>
  <c r="I70" i="33"/>
  <c r="E71" i="33"/>
  <c r="Q71" i="33" s="1"/>
  <c r="H71" i="33"/>
  <c r="I71" i="33"/>
  <c r="K71" i="33"/>
  <c r="M71" i="33"/>
  <c r="N71" i="33"/>
  <c r="E72" i="33"/>
  <c r="H72" i="33"/>
  <c r="I72" i="33"/>
  <c r="E73" i="33"/>
  <c r="H73" i="33"/>
  <c r="I73" i="33"/>
  <c r="E74" i="33"/>
  <c r="K74" i="33" s="1"/>
  <c r="H74" i="33"/>
  <c r="I74" i="33"/>
  <c r="S74" i="33"/>
  <c r="W74" i="33"/>
  <c r="E75" i="33"/>
  <c r="J75" i="33" s="1"/>
  <c r="H75" i="33"/>
  <c r="I75" i="33"/>
  <c r="P75" i="33"/>
  <c r="Q75" i="33"/>
  <c r="E76" i="33"/>
  <c r="O76" i="33" s="1"/>
  <c r="H76" i="33"/>
  <c r="I76" i="33"/>
  <c r="U76" i="33"/>
  <c r="E77" i="33"/>
  <c r="S77" i="33" s="1"/>
  <c r="H77" i="33"/>
  <c r="I77" i="33"/>
  <c r="E78" i="33"/>
  <c r="J78" i="33" s="1"/>
  <c r="H78" i="33"/>
  <c r="I78" i="33"/>
  <c r="K78" i="33"/>
  <c r="Q78" i="33"/>
  <c r="U78" i="33"/>
  <c r="E79" i="33"/>
  <c r="H79" i="33"/>
  <c r="I79" i="33"/>
  <c r="E80" i="33"/>
  <c r="Q80" i="33" s="1"/>
  <c r="H80" i="33"/>
  <c r="I80" i="33"/>
  <c r="E81" i="33"/>
  <c r="K81" i="33" s="1"/>
  <c r="H81" i="33"/>
  <c r="I81" i="33"/>
  <c r="S81" i="33"/>
  <c r="E82" i="33"/>
  <c r="M82" i="33" s="1"/>
  <c r="H82" i="33"/>
  <c r="I82" i="33"/>
  <c r="S82" i="33"/>
  <c r="E83" i="33"/>
  <c r="M83" i="33" s="1"/>
  <c r="H83" i="33"/>
  <c r="I83" i="33"/>
  <c r="L83" i="33"/>
  <c r="T83" i="33"/>
  <c r="E84" i="33"/>
  <c r="U84" i="33" s="1"/>
  <c r="H84" i="33"/>
  <c r="I84" i="33"/>
  <c r="E85" i="33"/>
  <c r="Q85" i="33" s="1"/>
  <c r="H85" i="33"/>
  <c r="I85" i="33"/>
  <c r="E86" i="33"/>
  <c r="H86" i="33"/>
  <c r="I86" i="33"/>
  <c r="O86" i="33"/>
  <c r="Q86" i="33"/>
  <c r="W86" i="33"/>
  <c r="E87" i="33"/>
  <c r="H87" i="33"/>
  <c r="I87" i="33"/>
  <c r="E88" i="33"/>
  <c r="U88" i="33" s="1"/>
  <c r="H88" i="33"/>
  <c r="I88" i="33"/>
  <c r="E89" i="33"/>
  <c r="H89" i="33"/>
  <c r="I89" i="33"/>
  <c r="E90" i="33"/>
  <c r="O90" i="33" s="1"/>
  <c r="H90" i="33"/>
  <c r="I90" i="33"/>
  <c r="U90" i="33"/>
  <c r="E91" i="33"/>
  <c r="H91" i="33"/>
  <c r="I91" i="33"/>
  <c r="Q91" i="33"/>
  <c r="E92" i="33"/>
  <c r="H92" i="33"/>
  <c r="I92" i="33"/>
  <c r="E93" i="33"/>
  <c r="M93" i="33" s="1"/>
  <c r="H93" i="33"/>
  <c r="I93" i="33"/>
  <c r="E94" i="33"/>
  <c r="H94" i="33"/>
  <c r="I94" i="33"/>
  <c r="E95" i="33"/>
  <c r="O95" i="33" s="1"/>
  <c r="H95" i="33"/>
  <c r="I95" i="33"/>
  <c r="E96" i="33"/>
  <c r="H96" i="33"/>
  <c r="I96" i="33"/>
  <c r="E97" i="33"/>
  <c r="K97" i="33" s="1"/>
  <c r="H97" i="33"/>
  <c r="I97" i="33"/>
  <c r="E98" i="33"/>
  <c r="P98" i="33" s="1"/>
  <c r="H98" i="33"/>
  <c r="I98" i="33"/>
  <c r="E99" i="33"/>
  <c r="H99" i="33"/>
  <c r="I99" i="33"/>
  <c r="E100" i="33"/>
  <c r="P100" i="33" s="1"/>
  <c r="H100" i="33"/>
  <c r="I100" i="33"/>
  <c r="W100" i="33"/>
  <c r="E101" i="33"/>
  <c r="W101" i="33" s="1"/>
  <c r="H101" i="33"/>
  <c r="I101" i="33"/>
  <c r="M101" i="33"/>
  <c r="O101" i="33"/>
  <c r="U101" i="33"/>
  <c r="E102" i="33"/>
  <c r="M102" i="33" s="1"/>
  <c r="H102" i="33"/>
  <c r="I102" i="33"/>
  <c r="E103" i="33"/>
  <c r="J103" i="33" s="1"/>
  <c r="H103" i="33"/>
  <c r="I103" i="33"/>
  <c r="U103" i="33"/>
  <c r="E104" i="33"/>
  <c r="L104" i="33" s="1"/>
  <c r="H104" i="33"/>
  <c r="I104" i="33"/>
  <c r="K104" i="33"/>
  <c r="V104" i="33"/>
  <c r="E105" i="33"/>
  <c r="H105" i="33"/>
  <c r="I105" i="33"/>
  <c r="E106" i="33"/>
  <c r="N106" i="33" s="1"/>
  <c r="H106" i="33"/>
  <c r="I106" i="33"/>
  <c r="E107" i="33"/>
  <c r="U107" i="33" s="1"/>
  <c r="H107" i="33"/>
  <c r="I107" i="33"/>
  <c r="E108" i="33"/>
  <c r="M108" i="33" s="1"/>
  <c r="H108" i="33"/>
  <c r="I108" i="33"/>
  <c r="J108" i="33"/>
  <c r="K108" i="33"/>
  <c r="L108" i="33"/>
  <c r="R108" i="33"/>
  <c r="V108" i="33"/>
  <c r="W108" i="33"/>
  <c r="E109" i="33"/>
  <c r="W109" i="33" s="1"/>
  <c r="H109" i="33"/>
  <c r="I109" i="33"/>
  <c r="K109" i="33"/>
  <c r="M109" i="33"/>
  <c r="E110" i="33"/>
  <c r="O110" i="33" s="1"/>
  <c r="H110" i="33"/>
  <c r="I110" i="33"/>
  <c r="J110" i="33"/>
  <c r="K110" i="33"/>
  <c r="P110" i="33"/>
  <c r="Q110" i="33"/>
  <c r="R110" i="33"/>
  <c r="U110" i="33"/>
  <c r="V110" i="33"/>
  <c r="W110" i="33"/>
  <c r="E111" i="33"/>
  <c r="K111" i="33" s="1"/>
  <c r="H111" i="33"/>
  <c r="I111" i="33"/>
  <c r="S111" i="33"/>
  <c r="U111" i="33"/>
  <c r="E112" i="33"/>
  <c r="Q112" i="33" s="1"/>
  <c r="H112" i="33"/>
  <c r="I112" i="33"/>
  <c r="J112" i="33"/>
  <c r="K112" i="33"/>
  <c r="L112" i="33"/>
  <c r="M112" i="33"/>
  <c r="N112" i="33"/>
  <c r="O112" i="33"/>
  <c r="P112" i="33"/>
  <c r="R112" i="33"/>
  <c r="S112" i="33"/>
  <c r="T112" i="33"/>
  <c r="U112" i="33"/>
  <c r="V112" i="33"/>
  <c r="W112" i="33"/>
  <c r="E113" i="33"/>
  <c r="H113" i="33"/>
  <c r="I113" i="33"/>
  <c r="K113" i="33"/>
  <c r="M113" i="33"/>
  <c r="O113" i="33"/>
  <c r="Q113" i="33"/>
  <c r="S113" i="33"/>
  <c r="U113" i="33"/>
  <c r="E114" i="33"/>
  <c r="L114" i="33" s="1"/>
  <c r="H114" i="33"/>
  <c r="I114" i="33"/>
  <c r="K114" i="33"/>
  <c r="P114" i="33"/>
  <c r="T114" i="33"/>
  <c r="E115" i="33"/>
  <c r="H115" i="33"/>
  <c r="I115" i="33"/>
  <c r="K115" i="33"/>
  <c r="M115" i="33"/>
  <c r="O115" i="33"/>
  <c r="S115" i="33"/>
  <c r="U115" i="33"/>
  <c r="W115" i="33"/>
  <c r="E116" i="33"/>
  <c r="V116" i="33" s="1"/>
  <c r="H116" i="33"/>
  <c r="I116" i="33"/>
  <c r="U116" i="33"/>
  <c r="E117" i="33"/>
  <c r="H117" i="33"/>
  <c r="I117" i="33"/>
  <c r="E118" i="33"/>
  <c r="H118" i="33"/>
  <c r="I118" i="33"/>
  <c r="T118" i="33"/>
  <c r="U118" i="33"/>
  <c r="E119" i="33"/>
  <c r="J119" i="33" s="1"/>
  <c r="H119" i="33"/>
  <c r="I119" i="33"/>
  <c r="O119" i="33"/>
  <c r="Q119" i="33"/>
  <c r="W119" i="33"/>
  <c r="E120" i="33"/>
  <c r="P120" i="33" s="1"/>
  <c r="H120" i="33"/>
  <c r="I120" i="33"/>
  <c r="E121" i="33"/>
  <c r="H121" i="33"/>
  <c r="I121" i="33"/>
  <c r="E122" i="33"/>
  <c r="N122" i="33" s="1"/>
  <c r="H122" i="33"/>
  <c r="I122" i="33"/>
  <c r="E123" i="33"/>
  <c r="S123" i="33" s="1"/>
  <c r="H123" i="33"/>
  <c r="I123" i="33"/>
  <c r="M123" i="33"/>
  <c r="E124" i="33"/>
  <c r="O124" i="33" s="1"/>
  <c r="H124" i="33"/>
  <c r="I124" i="33"/>
  <c r="W124" i="33"/>
  <c r="E125" i="33"/>
  <c r="H125" i="33"/>
  <c r="I125" i="33"/>
  <c r="E126" i="33"/>
  <c r="H126" i="33"/>
  <c r="I126" i="33"/>
  <c r="E127" i="33"/>
  <c r="Q127" i="33" s="1"/>
  <c r="H127" i="33"/>
  <c r="I127" i="33"/>
  <c r="E128" i="33"/>
  <c r="L128" i="33" s="1"/>
  <c r="H128" i="33"/>
  <c r="I128" i="33"/>
  <c r="K128" i="33"/>
  <c r="N128" i="33"/>
  <c r="U128" i="33"/>
  <c r="E129" i="33"/>
  <c r="M129" i="33" s="1"/>
  <c r="H129" i="33"/>
  <c r="I129" i="33"/>
  <c r="E130" i="33"/>
  <c r="P130" i="33" s="1"/>
  <c r="H130" i="33"/>
  <c r="I130" i="33"/>
  <c r="E131" i="33"/>
  <c r="O131" i="33" s="1"/>
  <c r="H131" i="33"/>
  <c r="I131" i="33"/>
  <c r="E132" i="33"/>
  <c r="Q132" i="33" s="1"/>
  <c r="H132" i="33"/>
  <c r="I132" i="33"/>
  <c r="L132" i="33"/>
  <c r="N132" i="33"/>
  <c r="O132" i="33"/>
  <c r="E133" i="33"/>
  <c r="H133" i="33"/>
  <c r="I133" i="33"/>
  <c r="E134" i="33"/>
  <c r="P134" i="33" s="1"/>
  <c r="H134" i="33"/>
  <c r="I134" i="33"/>
  <c r="J134" i="33"/>
  <c r="K134" i="33"/>
  <c r="M134" i="33"/>
  <c r="N134" i="33"/>
  <c r="O134" i="33"/>
  <c r="R134" i="33"/>
  <c r="S134" i="33"/>
  <c r="T134" i="33"/>
  <c r="V134" i="33"/>
  <c r="E135" i="33"/>
  <c r="J135" i="33" s="1"/>
  <c r="H135" i="33"/>
  <c r="I135" i="33"/>
  <c r="U135" i="33"/>
  <c r="W135" i="33"/>
  <c r="E136" i="33"/>
  <c r="H136" i="33"/>
  <c r="I136" i="33"/>
  <c r="E137" i="33"/>
  <c r="H137" i="33"/>
  <c r="I137" i="33"/>
  <c r="E138" i="33"/>
  <c r="H138" i="33"/>
  <c r="I138" i="33"/>
  <c r="E139" i="33"/>
  <c r="J139" i="33" s="1"/>
  <c r="H139" i="33"/>
  <c r="I139" i="33"/>
  <c r="M139" i="33"/>
  <c r="S139" i="33"/>
  <c r="U139" i="33"/>
  <c r="E140" i="33"/>
  <c r="J140" i="33" s="1"/>
  <c r="H140" i="33"/>
  <c r="I140" i="33"/>
  <c r="L140" i="33"/>
  <c r="N140" i="33"/>
  <c r="O140" i="33"/>
  <c r="T140" i="33"/>
  <c r="V140" i="33"/>
  <c r="W140" i="33"/>
  <c r="E141" i="33"/>
  <c r="K141" i="33" s="1"/>
  <c r="H141" i="33"/>
  <c r="I141" i="33"/>
  <c r="E142" i="33"/>
  <c r="H142" i="33"/>
  <c r="I142" i="33"/>
  <c r="O142" i="33"/>
  <c r="E143" i="33"/>
  <c r="H143" i="33"/>
  <c r="I143" i="33"/>
  <c r="E144" i="33"/>
  <c r="H144" i="33"/>
  <c r="I144" i="33"/>
  <c r="S144" i="33"/>
  <c r="E145" i="33"/>
  <c r="M145" i="33" s="1"/>
  <c r="H145" i="33"/>
  <c r="I145" i="33"/>
  <c r="K145" i="33"/>
  <c r="O145" i="33"/>
  <c r="U145" i="33"/>
  <c r="E146" i="33"/>
  <c r="H146" i="33"/>
  <c r="I146" i="33"/>
  <c r="E147" i="33"/>
  <c r="H147" i="33"/>
  <c r="I147" i="33"/>
  <c r="E148" i="33"/>
  <c r="U148" i="33" s="1"/>
  <c r="H148" i="33"/>
  <c r="I148" i="33"/>
  <c r="E149" i="33"/>
  <c r="O149" i="33" s="1"/>
  <c r="H149" i="33"/>
  <c r="I149" i="33"/>
  <c r="M149" i="33"/>
  <c r="Q149" i="33"/>
  <c r="E150" i="33"/>
  <c r="H150" i="33"/>
  <c r="I150" i="33"/>
  <c r="E151" i="33"/>
  <c r="H151" i="33"/>
  <c r="I151" i="33"/>
  <c r="E152" i="33"/>
  <c r="H152" i="33"/>
  <c r="I152" i="33"/>
  <c r="R152" i="33"/>
  <c r="S152" i="33"/>
  <c r="T152" i="33"/>
  <c r="E153" i="33"/>
  <c r="K153" i="33" s="1"/>
  <c r="H153" i="33"/>
  <c r="I153" i="33"/>
  <c r="E154" i="33"/>
  <c r="P154" i="33" s="1"/>
  <c r="H154" i="33"/>
  <c r="I154" i="33"/>
  <c r="E155" i="33"/>
  <c r="K155" i="33" s="1"/>
  <c r="H155" i="33"/>
  <c r="I155" i="33"/>
  <c r="Q155" i="33"/>
  <c r="E156" i="33"/>
  <c r="H156" i="33"/>
  <c r="I156" i="33"/>
  <c r="Q156" i="33"/>
  <c r="E157" i="33"/>
  <c r="M157" i="33" s="1"/>
  <c r="H157" i="33"/>
  <c r="I157" i="33"/>
  <c r="E158" i="33"/>
  <c r="H158" i="33"/>
  <c r="I158" i="33"/>
  <c r="R158" i="33"/>
  <c r="E159" i="33"/>
  <c r="H159" i="33"/>
  <c r="I159" i="33"/>
  <c r="E160" i="33"/>
  <c r="H160" i="33"/>
  <c r="I160" i="33"/>
  <c r="E161" i="33"/>
  <c r="H161" i="33"/>
  <c r="I161" i="33"/>
  <c r="E162" i="33"/>
  <c r="J162" i="33" s="1"/>
  <c r="H162" i="33"/>
  <c r="I162" i="33"/>
  <c r="O162" i="33"/>
  <c r="R162" i="33"/>
  <c r="S162" i="33"/>
  <c r="W162" i="33"/>
  <c r="E163" i="33"/>
  <c r="H163" i="33"/>
  <c r="I163" i="33"/>
  <c r="E164" i="33"/>
  <c r="L164" i="33" s="1"/>
  <c r="H164" i="33"/>
  <c r="I164" i="33"/>
  <c r="J164" i="33"/>
  <c r="K164" i="33"/>
  <c r="N164" i="33"/>
  <c r="Q164" i="33"/>
  <c r="R164" i="33"/>
  <c r="S164" i="33"/>
  <c r="V164" i="33"/>
  <c r="W164" i="33"/>
  <c r="E165" i="33"/>
  <c r="H165" i="33"/>
  <c r="I165" i="33"/>
  <c r="E166" i="33"/>
  <c r="O166" i="33" s="1"/>
  <c r="H166" i="33"/>
  <c r="I166" i="33"/>
  <c r="K166" i="33"/>
  <c r="M166" i="33"/>
  <c r="E167" i="33"/>
  <c r="U167" i="33" s="1"/>
  <c r="H167" i="33"/>
  <c r="I167" i="33"/>
  <c r="E168" i="33"/>
  <c r="K168" i="33" s="1"/>
  <c r="H168" i="33"/>
  <c r="I168" i="33"/>
  <c r="O168" i="33"/>
  <c r="E169" i="33"/>
  <c r="M169" i="33" s="1"/>
  <c r="H169" i="33"/>
  <c r="I169" i="33"/>
  <c r="E170" i="33"/>
  <c r="H170" i="33"/>
  <c r="I170" i="33"/>
  <c r="E171" i="33"/>
  <c r="Q171" i="33" s="1"/>
  <c r="H171" i="33"/>
  <c r="I171" i="33"/>
  <c r="E172" i="33"/>
  <c r="J172" i="33" s="1"/>
  <c r="H172" i="33"/>
  <c r="I172" i="33"/>
  <c r="E173" i="33"/>
  <c r="O173" i="33" s="1"/>
  <c r="H173" i="33"/>
  <c r="I173" i="33"/>
  <c r="Q173" i="33"/>
  <c r="U173" i="33"/>
  <c r="E174" i="33"/>
  <c r="R174" i="33" s="1"/>
  <c r="H174" i="33"/>
  <c r="I174" i="33"/>
  <c r="K174" i="33"/>
  <c r="M174" i="33"/>
  <c r="N174" i="33"/>
  <c r="E175" i="33"/>
  <c r="K175" i="33" s="1"/>
  <c r="H175" i="33"/>
  <c r="I175" i="33"/>
  <c r="Q175" i="33"/>
  <c r="U175" i="33"/>
  <c r="E176" i="33"/>
  <c r="H176" i="33"/>
  <c r="I176" i="33"/>
  <c r="E177" i="33"/>
  <c r="H177" i="33"/>
  <c r="I177" i="33"/>
  <c r="E178" i="33"/>
  <c r="K178" i="33" s="1"/>
  <c r="H178" i="33"/>
  <c r="I178" i="33"/>
  <c r="E179" i="33"/>
  <c r="H179" i="33"/>
  <c r="I179" i="33"/>
  <c r="Q179" i="33"/>
  <c r="U179" i="33"/>
  <c r="E180" i="33"/>
  <c r="H180" i="33"/>
  <c r="I180" i="33"/>
  <c r="E181" i="33"/>
  <c r="U181" i="33" s="1"/>
  <c r="H181" i="33"/>
  <c r="I181" i="33"/>
  <c r="E182" i="33"/>
  <c r="H182" i="33"/>
  <c r="I182" i="33"/>
  <c r="M182" i="33"/>
  <c r="N182" i="33"/>
  <c r="R182" i="33"/>
  <c r="U182" i="33"/>
  <c r="V182" i="33"/>
  <c r="E183" i="33"/>
  <c r="U183" i="33" s="1"/>
  <c r="H183" i="33"/>
  <c r="I183" i="33"/>
  <c r="M183" i="33"/>
  <c r="E184" i="33"/>
  <c r="W184" i="33" s="1"/>
  <c r="H184" i="33"/>
  <c r="I184" i="33"/>
  <c r="O184" i="33"/>
  <c r="E185" i="33"/>
  <c r="H185" i="33"/>
  <c r="I185" i="33"/>
  <c r="E186" i="33"/>
  <c r="H186" i="33"/>
  <c r="I186" i="33"/>
  <c r="E187" i="33"/>
  <c r="H187" i="33"/>
  <c r="I187" i="33"/>
  <c r="E188" i="33"/>
  <c r="O188" i="33" s="1"/>
  <c r="H188" i="33"/>
  <c r="I188" i="33"/>
  <c r="U188" i="33"/>
  <c r="E189" i="33"/>
  <c r="W189" i="33" s="1"/>
  <c r="H189" i="33"/>
  <c r="I189" i="33"/>
  <c r="E190" i="33"/>
  <c r="H190" i="33"/>
  <c r="I190" i="33"/>
  <c r="E191" i="33"/>
  <c r="N191" i="33" s="1"/>
  <c r="H191" i="33"/>
  <c r="I191" i="33"/>
  <c r="J191" i="33"/>
  <c r="K191" i="33"/>
  <c r="L191" i="33"/>
  <c r="P191" i="33"/>
  <c r="R191" i="33"/>
  <c r="T191" i="33"/>
  <c r="V191" i="33"/>
  <c r="W191" i="33"/>
  <c r="E192" i="33"/>
  <c r="Q192" i="33" s="1"/>
  <c r="H192" i="33"/>
  <c r="I192" i="33"/>
  <c r="E193" i="33"/>
  <c r="O193" i="33" s="1"/>
  <c r="H193" i="33"/>
  <c r="I193" i="33"/>
  <c r="S193" i="33"/>
  <c r="E194" i="33"/>
  <c r="H194" i="33"/>
  <c r="I194" i="33"/>
  <c r="E195" i="33"/>
  <c r="H195" i="33"/>
  <c r="I195" i="33"/>
  <c r="L195" i="33"/>
  <c r="O195" i="33"/>
  <c r="P195" i="33"/>
  <c r="E196" i="33"/>
  <c r="Q196" i="33" s="1"/>
  <c r="H196" i="33"/>
  <c r="I196" i="33"/>
  <c r="E197" i="33"/>
  <c r="H197" i="33"/>
  <c r="I197" i="33"/>
  <c r="K197" i="33"/>
  <c r="E198" i="33"/>
  <c r="J198" i="33" s="1"/>
  <c r="H198" i="33"/>
  <c r="I198" i="33"/>
  <c r="S198" i="33"/>
  <c r="U198" i="33"/>
  <c r="W198" i="33"/>
  <c r="E199" i="33"/>
  <c r="L199" i="33" s="1"/>
  <c r="H199" i="33"/>
  <c r="I199" i="33"/>
  <c r="N199" i="33"/>
  <c r="R199" i="33"/>
  <c r="T199" i="33"/>
  <c r="E200" i="33"/>
  <c r="M200" i="33" s="1"/>
  <c r="H200" i="33"/>
  <c r="I200" i="33"/>
  <c r="S200" i="33"/>
  <c r="E201" i="33"/>
  <c r="H201" i="33"/>
  <c r="I201" i="33"/>
  <c r="E202" i="33"/>
  <c r="S202" i="33" s="1"/>
  <c r="H202" i="33"/>
  <c r="I202" i="33"/>
  <c r="E203" i="33"/>
  <c r="N203" i="33" s="1"/>
  <c r="H203" i="33"/>
  <c r="I203" i="33"/>
  <c r="L203" i="33"/>
  <c r="M203" i="33"/>
  <c r="Q203" i="33"/>
  <c r="R203" i="33"/>
  <c r="S203" i="33"/>
  <c r="U203" i="33"/>
  <c r="W203" i="33"/>
  <c r="E204" i="33"/>
  <c r="H204" i="33"/>
  <c r="I204" i="33"/>
  <c r="E205" i="33"/>
  <c r="S205" i="33" s="1"/>
  <c r="M205" i="33"/>
  <c r="P205" i="33"/>
  <c r="E206" i="33"/>
  <c r="K206" i="33" s="1"/>
  <c r="E207" i="33"/>
  <c r="N207" i="33"/>
  <c r="E208" i="33"/>
  <c r="M208" i="33"/>
  <c r="Q208" i="33"/>
  <c r="E209" i="33"/>
  <c r="O209" i="33" s="1"/>
  <c r="E210" i="33"/>
  <c r="Q210" i="33" s="1"/>
  <c r="M210" i="33"/>
  <c r="O210" i="33"/>
  <c r="S210" i="33"/>
  <c r="U210" i="33"/>
  <c r="W210" i="33"/>
  <c r="E211" i="33"/>
  <c r="J211" i="33" s="1"/>
  <c r="V211" i="33"/>
  <c r="W211" i="33"/>
  <c r="E212" i="33"/>
  <c r="Q212" i="33" s="1"/>
  <c r="E213" i="33"/>
  <c r="E214" i="33"/>
  <c r="Q214" i="33" s="1"/>
  <c r="E215" i="33"/>
  <c r="P215" i="33" s="1"/>
  <c r="E216" i="33"/>
  <c r="Q216" i="33" s="1"/>
  <c r="M216" i="33"/>
  <c r="E217" i="33"/>
  <c r="E218" i="33"/>
  <c r="Q218" i="33" s="1"/>
  <c r="O218" i="33"/>
  <c r="E219" i="33"/>
  <c r="Q219" i="33" s="1"/>
  <c r="T219" i="33"/>
  <c r="E220" i="33"/>
  <c r="Q220" i="33" s="1"/>
  <c r="E221" i="33"/>
  <c r="P221" i="33" s="1"/>
  <c r="E222" i="33"/>
  <c r="U222" i="33"/>
  <c r="W222" i="33"/>
  <c r="E223" i="33"/>
  <c r="P223" i="33" s="1"/>
  <c r="L223" i="33"/>
  <c r="M223" i="33"/>
  <c r="N223" i="33"/>
  <c r="Q223" i="33"/>
  <c r="T223" i="33"/>
  <c r="U223" i="33"/>
  <c r="V223" i="33"/>
  <c r="E224" i="33"/>
  <c r="M224" i="33" s="1"/>
  <c r="E225" i="33"/>
  <c r="N225" i="33" s="1"/>
  <c r="K225" i="33"/>
  <c r="M225" i="33"/>
  <c r="O225" i="33"/>
  <c r="E226" i="33"/>
  <c r="J226" i="33" s="1"/>
  <c r="M226" i="33"/>
  <c r="E227" i="33"/>
  <c r="M227" i="33" s="1"/>
  <c r="J227" i="33"/>
  <c r="K227" i="33"/>
  <c r="L227" i="33"/>
  <c r="N227" i="33"/>
  <c r="R227" i="33"/>
  <c r="T227" i="33"/>
  <c r="V227" i="33"/>
  <c r="W227" i="33"/>
  <c r="E228" i="33"/>
  <c r="U228" i="33" s="1"/>
  <c r="O228" i="33"/>
  <c r="Q228" i="33"/>
  <c r="W228" i="33"/>
  <c r="E229" i="33"/>
  <c r="M229" i="33" s="1"/>
  <c r="K229" i="33"/>
  <c r="L229" i="33"/>
  <c r="P229" i="33"/>
  <c r="S229" i="33"/>
  <c r="U229" i="33"/>
  <c r="E230" i="33"/>
  <c r="Q230" i="33" s="1"/>
  <c r="K230" i="33"/>
  <c r="O230" i="33"/>
  <c r="E231" i="33"/>
  <c r="P231" i="33" s="1"/>
  <c r="L231" i="33"/>
  <c r="M231" i="33"/>
  <c r="N231" i="33"/>
  <c r="U231" i="33"/>
  <c r="V231" i="33"/>
  <c r="E232" i="33"/>
  <c r="U232" i="33" s="1"/>
  <c r="E233" i="33"/>
  <c r="E234" i="33"/>
  <c r="W234" i="33" s="1"/>
  <c r="E235" i="33"/>
  <c r="P235" i="33"/>
  <c r="Q235" i="33"/>
  <c r="E236" i="33"/>
  <c r="M236" i="33" s="1"/>
  <c r="E237" i="33"/>
  <c r="E238" i="33"/>
  <c r="W238" i="33" s="1"/>
  <c r="Q238" i="33"/>
  <c r="S238" i="33"/>
  <c r="E239" i="33"/>
  <c r="U239" i="33" s="1"/>
  <c r="E240" i="33"/>
  <c r="S240" i="33" s="1"/>
  <c r="U240" i="33"/>
  <c r="E241" i="33"/>
  <c r="N241" i="33" s="1"/>
  <c r="E242" i="33"/>
  <c r="J242" i="33" s="1"/>
  <c r="K242" i="33"/>
  <c r="O242" i="33"/>
  <c r="S242" i="33"/>
  <c r="U242" i="33"/>
  <c r="E243" i="33"/>
  <c r="E244" i="33"/>
  <c r="U244" i="33" s="1"/>
  <c r="E245" i="33"/>
  <c r="E246" i="33"/>
  <c r="K246" i="33" s="1"/>
  <c r="E247" i="33"/>
  <c r="E248" i="33"/>
  <c r="S248" i="33" s="1"/>
  <c r="U248" i="33"/>
  <c r="E249" i="33"/>
  <c r="O249" i="33" s="1"/>
  <c r="E250" i="33"/>
  <c r="K250" i="33"/>
  <c r="E251" i="33"/>
  <c r="E252" i="33"/>
  <c r="Q252" i="33" s="1"/>
  <c r="O252" i="33"/>
  <c r="W252" i="33"/>
  <c r="E253" i="33"/>
  <c r="M253" i="33"/>
  <c r="O253" i="33"/>
  <c r="P253" i="33"/>
  <c r="T253" i="33"/>
  <c r="E254" i="33"/>
  <c r="W254" i="33" s="1"/>
  <c r="E255" i="33"/>
  <c r="N255" i="33"/>
  <c r="T255" i="33"/>
  <c r="E256" i="33"/>
  <c r="K256" i="33" s="1"/>
  <c r="E257" i="33"/>
  <c r="E258" i="33"/>
  <c r="E259" i="33"/>
  <c r="E260" i="33"/>
  <c r="M260" i="33" s="1"/>
  <c r="E261" i="33"/>
  <c r="K261" i="33"/>
  <c r="O261" i="33"/>
  <c r="S261" i="33"/>
  <c r="U261" i="33"/>
  <c r="E262" i="33"/>
  <c r="W262" i="33" s="1"/>
  <c r="S262" i="33"/>
  <c r="E263" i="33"/>
  <c r="E264" i="33"/>
  <c r="Q264" i="33" s="1"/>
  <c r="E265" i="33"/>
  <c r="E266" i="33"/>
  <c r="K266" i="33"/>
  <c r="M266" i="33"/>
  <c r="W266" i="33"/>
  <c r="E267" i="33"/>
  <c r="K267" i="33" s="1"/>
  <c r="J267" i="33"/>
  <c r="E268" i="33"/>
  <c r="Q268" i="33" s="1"/>
  <c r="E269" i="33"/>
  <c r="U269" i="33" s="1"/>
  <c r="E270" i="33"/>
  <c r="O270" i="33" s="1"/>
  <c r="E271" i="33"/>
  <c r="N271" i="33" s="1"/>
  <c r="L271" i="33"/>
  <c r="P271" i="33"/>
  <c r="T271" i="33"/>
  <c r="E272" i="33"/>
  <c r="K272" i="33" s="1"/>
  <c r="E273" i="33"/>
  <c r="Q273" i="33" s="1"/>
  <c r="J273" i="33"/>
  <c r="U273" i="33"/>
  <c r="V273" i="33"/>
  <c r="E274" i="33"/>
  <c r="S274" i="33" s="1"/>
  <c r="O274" i="33"/>
  <c r="U274" i="33"/>
  <c r="E275" i="33"/>
  <c r="Q275" i="33" s="1"/>
  <c r="R275" i="33"/>
  <c r="E276" i="33"/>
  <c r="Q276" i="33" s="1"/>
  <c r="E277" i="33"/>
  <c r="U277" i="33" s="1"/>
  <c r="W277" i="33"/>
  <c r="E278" i="33"/>
  <c r="O278" i="33" s="1"/>
  <c r="K278" i="33"/>
  <c r="E279" i="33"/>
  <c r="E280" i="33"/>
  <c r="U280" i="33" s="1"/>
  <c r="E281" i="33"/>
  <c r="J281" i="33" s="1"/>
  <c r="E282" i="33"/>
  <c r="E283" i="33"/>
  <c r="U283" i="33" s="1"/>
  <c r="K283" i="33"/>
  <c r="L283" i="33"/>
  <c r="M283" i="33"/>
  <c r="N283" i="33"/>
  <c r="O283" i="33"/>
  <c r="P283" i="33"/>
  <c r="Q283" i="33"/>
  <c r="R283" i="33"/>
  <c r="S283" i="33"/>
  <c r="T283" i="33"/>
  <c r="V283" i="33"/>
  <c r="W283" i="33"/>
  <c r="E284" i="33"/>
  <c r="E285" i="33"/>
  <c r="K285" i="33" s="1"/>
  <c r="E286" i="33"/>
  <c r="E287" i="33"/>
  <c r="P287" i="33" s="1"/>
  <c r="E288" i="33"/>
  <c r="M288" i="33"/>
  <c r="Q288" i="33"/>
  <c r="E289" i="33"/>
  <c r="M289" i="33" s="1"/>
  <c r="E290" i="33"/>
  <c r="E291" i="33"/>
  <c r="K291" i="33" s="1"/>
  <c r="R291" i="33"/>
  <c r="W291" i="33"/>
  <c r="E292" i="33"/>
  <c r="E293" i="33"/>
  <c r="K293" i="33" s="1"/>
  <c r="E294" i="33"/>
  <c r="E295" i="33"/>
  <c r="E296" i="33"/>
  <c r="M296" i="33" s="1"/>
  <c r="K296" i="33"/>
  <c r="S296" i="33"/>
  <c r="E297" i="33"/>
  <c r="M297" i="33" s="1"/>
  <c r="J297" i="33"/>
  <c r="W297" i="33"/>
  <c r="E298" i="33"/>
  <c r="J298" i="33" s="1"/>
  <c r="M298" i="33"/>
  <c r="O298" i="33"/>
  <c r="Q298" i="33"/>
  <c r="W298" i="33"/>
  <c r="E299" i="33"/>
  <c r="K299" i="33" s="1"/>
  <c r="J299" i="33"/>
  <c r="L299" i="33"/>
  <c r="P299" i="33"/>
  <c r="R299" i="33"/>
  <c r="S299" i="33"/>
  <c r="T299" i="33"/>
  <c r="E300" i="33"/>
  <c r="W300" i="33" s="1"/>
  <c r="O300" i="33"/>
  <c r="U300" i="33"/>
  <c r="F1" i="32"/>
  <c r="I1" i="32"/>
  <c r="Y1" i="32"/>
  <c r="E5" i="32"/>
  <c r="O5" i="32" s="1"/>
  <c r="H5" i="32"/>
  <c r="I5" i="32"/>
  <c r="E6" i="32"/>
  <c r="L6" i="32" s="1"/>
  <c r="H6" i="32"/>
  <c r="I6" i="32"/>
  <c r="J6" i="32"/>
  <c r="K6" i="32"/>
  <c r="N6" i="32"/>
  <c r="Q6" i="32"/>
  <c r="R6" i="32"/>
  <c r="S6" i="32"/>
  <c r="V6" i="32"/>
  <c r="W6" i="32"/>
  <c r="E7" i="32"/>
  <c r="H7" i="32"/>
  <c r="I7" i="32"/>
  <c r="E8" i="32"/>
  <c r="K8" i="32" s="1"/>
  <c r="H8" i="32"/>
  <c r="I8" i="32"/>
  <c r="J8" i="32"/>
  <c r="L8" i="32"/>
  <c r="P8" i="32"/>
  <c r="Q8" i="32"/>
  <c r="R8" i="32"/>
  <c r="T8" i="32"/>
  <c r="U8" i="32"/>
  <c r="E9" i="32"/>
  <c r="H9" i="32"/>
  <c r="I9" i="32"/>
  <c r="E10" i="32"/>
  <c r="N10" i="32" s="1"/>
  <c r="H10" i="32"/>
  <c r="I10" i="32"/>
  <c r="K10" i="32"/>
  <c r="M10" i="32"/>
  <c r="Q10" i="32"/>
  <c r="V10" i="32"/>
  <c r="W10" i="32"/>
  <c r="E11" i="32"/>
  <c r="K11" i="32" s="1"/>
  <c r="H11" i="32"/>
  <c r="I11" i="32"/>
  <c r="M11" i="32"/>
  <c r="Q11" i="32"/>
  <c r="W11" i="32"/>
  <c r="E12" i="32"/>
  <c r="L12" i="32" s="1"/>
  <c r="H12" i="32"/>
  <c r="I12" i="32"/>
  <c r="E13" i="32"/>
  <c r="H13" i="32"/>
  <c r="I13" i="32"/>
  <c r="E14" i="32"/>
  <c r="L14" i="32" s="1"/>
  <c r="H14" i="32"/>
  <c r="I14" i="32"/>
  <c r="E15" i="32"/>
  <c r="H15" i="32"/>
  <c r="I15" i="32"/>
  <c r="E16" i="32"/>
  <c r="H16" i="32"/>
  <c r="I16" i="32"/>
  <c r="O16" i="32"/>
  <c r="E17" i="32"/>
  <c r="M17" i="32" s="1"/>
  <c r="H17" i="32"/>
  <c r="I17" i="32"/>
  <c r="E18" i="32"/>
  <c r="M18" i="32" s="1"/>
  <c r="H18" i="32"/>
  <c r="I18" i="32"/>
  <c r="E19" i="32"/>
  <c r="H19" i="32"/>
  <c r="I19" i="32"/>
  <c r="K19" i="32"/>
  <c r="O19" i="32"/>
  <c r="S19" i="32"/>
  <c r="W19" i="32"/>
  <c r="E20" i="32"/>
  <c r="H20" i="32"/>
  <c r="I20" i="32"/>
  <c r="S20" i="32"/>
  <c r="E21" i="32"/>
  <c r="M21" i="32" s="1"/>
  <c r="H21" i="32"/>
  <c r="I21" i="32"/>
  <c r="Q21" i="32"/>
  <c r="E22" i="32"/>
  <c r="L22" i="32" s="1"/>
  <c r="H22" i="32"/>
  <c r="I22" i="32"/>
  <c r="Q22" i="32"/>
  <c r="S22" i="32"/>
  <c r="U22" i="32"/>
  <c r="E23" i="32"/>
  <c r="Q23" i="32" s="1"/>
  <c r="H23" i="32"/>
  <c r="I23" i="32"/>
  <c r="E24" i="32"/>
  <c r="H24" i="32"/>
  <c r="I24" i="32"/>
  <c r="J24" i="32"/>
  <c r="K24" i="32"/>
  <c r="N24" i="32"/>
  <c r="S24" i="32"/>
  <c r="E25" i="32"/>
  <c r="U25" i="32" s="1"/>
  <c r="H25" i="32"/>
  <c r="I25" i="32"/>
  <c r="E26" i="32"/>
  <c r="K26" i="32" s="1"/>
  <c r="H26" i="32"/>
  <c r="I26" i="32"/>
  <c r="E27" i="32"/>
  <c r="K27" i="32" s="1"/>
  <c r="H27" i="32"/>
  <c r="I27" i="32"/>
  <c r="E28" i="32"/>
  <c r="H28" i="32"/>
  <c r="I28" i="32"/>
  <c r="E29" i="32"/>
  <c r="J29" i="32" s="1"/>
  <c r="H29" i="32"/>
  <c r="I29" i="32"/>
  <c r="N29" i="32"/>
  <c r="P29" i="32"/>
  <c r="Q29" i="32"/>
  <c r="R29" i="32"/>
  <c r="T29" i="32"/>
  <c r="E30" i="32"/>
  <c r="H30" i="32"/>
  <c r="I30" i="32"/>
  <c r="O30" i="32"/>
  <c r="E31" i="32"/>
  <c r="N31" i="32" s="1"/>
  <c r="H31" i="32"/>
  <c r="I31" i="32"/>
  <c r="E32" i="32"/>
  <c r="H32" i="32"/>
  <c r="I32" i="32"/>
  <c r="E33" i="32"/>
  <c r="K33" i="32" s="1"/>
  <c r="H33" i="32"/>
  <c r="I33" i="32"/>
  <c r="E34" i="32"/>
  <c r="H34" i="32"/>
  <c r="I34" i="32"/>
  <c r="E35" i="32"/>
  <c r="L35" i="32" s="1"/>
  <c r="H35" i="32"/>
  <c r="I35" i="32"/>
  <c r="E36" i="32"/>
  <c r="M36" i="32" s="1"/>
  <c r="H36" i="32"/>
  <c r="I36" i="32"/>
  <c r="K36" i="32"/>
  <c r="O36" i="32"/>
  <c r="E37" i="32"/>
  <c r="N37" i="32" s="1"/>
  <c r="H37" i="32"/>
  <c r="I37" i="32"/>
  <c r="J37" i="32"/>
  <c r="K37" i="32"/>
  <c r="L37" i="32"/>
  <c r="P37" i="32"/>
  <c r="Q37" i="32"/>
  <c r="R37" i="32"/>
  <c r="S37" i="32"/>
  <c r="T37" i="32"/>
  <c r="U37" i="32"/>
  <c r="W37" i="32"/>
  <c r="E38" i="32"/>
  <c r="M38" i="32" s="1"/>
  <c r="H38" i="32"/>
  <c r="I38" i="32"/>
  <c r="E39" i="32"/>
  <c r="H39" i="32"/>
  <c r="I39" i="32"/>
  <c r="E40" i="32"/>
  <c r="J40" i="32" s="1"/>
  <c r="H40" i="32"/>
  <c r="I40" i="32"/>
  <c r="O40" i="32"/>
  <c r="E41" i="32"/>
  <c r="O41" i="32" s="1"/>
  <c r="H41" i="32"/>
  <c r="I41" i="32"/>
  <c r="E42" i="32"/>
  <c r="H42" i="32"/>
  <c r="I42" i="32"/>
  <c r="K42" i="32"/>
  <c r="S42" i="32"/>
  <c r="E43" i="32"/>
  <c r="O43" i="32" s="1"/>
  <c r="H43" i="32"/>
  <c r="I43" i="32"/>
  <c r="W43" i="32"/>
  <c r="E44" i="32"/>
  <c r="K44" i="32" s="1"/>
  <c r="H44" i="32"/>
  <c r="I44" i="32"/>
  <c r="M44" i="32"/>
  <c r="O44" i="32"/>
  <c r="U44" i="32"/>
  <c r="E45" i="32"/>
  <c r="M45" i="32" s="1"/>
  <c r="H45" i="32"/>
  <c r="I45" i="32"/>
  <c r="N45" i="32"/>
  <c r="P45" i="32"/>
  <c r="Q45" i="32"/>
  <c r="R45" i="32"/>
  <c r="T45" i="32"/>
  <c r="E46" i="32"/>
  <c r="H46" i="32"/>
  <c r="I46" i="32"/>
  <c r="M46" i="32"/>
  <c r="O46" i="32"/>
  <c r="W46" i="32"/>
  <c r="E47" i="32"/>
  <c r="H47" i="32"/>
  <c r="I47" i="32"/>
  <c r="J47" i="32"/>
  <c r="K47" i="32"/>
  <c r="M47" i="32"/>
  <c r="N47" i="32"/>
  <c r="Q47" i="32"/>
  <c r="E48" i="32"/>
  <c r="H48" i="32"/>
  <c r="I48" i="32"/>
  <c r="O48" i="32"/>
  <c r="E49" i="32"/>
  <c r="V49" i="32" s="1"/>
  <c r="H49" i="32"/>
  <c r="I49" i="32"/>
  <c r="L49" i="32"/>
  <c r="N49" i="32"/>
  <c r="E50" i="32"/>
  <c r="K50" i="32" s="1"/>
  <c r="H50" i="32"/>
  <c r="I50" i="32"/>
  <c r="E51" i="32"/>
  <c r="S51" i="32" s="1"/>
  <c r="H51" i="32"/>
  <c r="I51" i="32"/>
  <c r="E52" i="32"/>
  <c r="O52" i="32" s="1"/>
  <c r="H52" i="32"/>
  <c r="I52" i="32"/>
  <c r="K52" i="32"/>
  <c r="M52" i="32"/>
  <c r="E53" i="32"/>
  <c r="H53" i="32"/>
  <c r="I53" i="32"/>
  <c r="K53" i="32"/>
  <c r="Q53" i="32"/>
  <c r="E54" i="32"/>
  <c r="W54" i="32" s="1"/>
  <c r="H54" i="32"/>
  <c r="I54" i="32"/>
  <c r="E55" i="32"/>
  <c r="H55" i="32"/>
  <c r="I55" i="32"/>
  <c r="E56" i="32"/>
  <c r="Q56" i="32" s="1"/>
  <c r="H56" i="32"/>
  <c r="I56" i="32"/>
  <c r="M56" i="32"/>
  <c r="U56" i="32"/>
  <c r="E57" i="32"/>
  <c r="H57" i="32"/>
  <c r="I57" i="32"/>
  <c r="J57" i="32"/>
  <c r="L57" i="32"/>
  <c r="N57" i="32"/>
  <c r="O57" i="32"/>
  <c r="T57" i="32"/>
  <c r="E58" i="32"/>
  <c r="H58" i="32"/>
  <c r="I58" i="32"/>
  <c r="E59" i="32"/>
  <c r="O59" i="32" s="1"/>
  <c r="H59" i="32"/>
  <c r="I59" i="32"/>
  <c r="E60" i="32"/>
  <c r="H60" i="32"/>
  <c r="I60" i="32"/>
  <c r="M60" i="32"/>
  <c r="E61" i="32"/>
  <c r="K61" i="32" s="1"/>
  <c r="H61" i="32"/>
  <c r="I61" i="32"/>
  <c r="J61" i="32"/>
  <c r="L61" i="32"/>
  <c r="M61" i="32"/>
  <c r="N61" i="32"/>
  <c r="P61" i="32"/>
  <c r="Q61" i="32"/>
  <c r="R61" i="32"/>
  <c r="T61" i="32"/>
  <c r="U61" i="32"/>
  <c r="W61" i="32"/>
  <c r="E62" i="32"/>
  <c r="M62" i="32" s="1"/>
  <c r="H62" i="32"/>
  <c r="I62" i="32"/>
  <c r="O62" i="32"/>
  <c r="Q62" i="32"/>
  <c r="U62" i="32"/>
  <c r="W62" i="32"/>
  <c r="E63" i="32"/>
  <c r="R63" i="32" s="1"/>
  <c r="H63" i="32"/>
  <c r="I63" i="32"/>
  <c r="J63" i="32"/>
  <c r="K63" i="32"/>
  <c r="M63" i="32"/>
  <c r="O63" i="32"/>
  <c r="Q63" i="32"/>
  <c r="W63" i="32"/>
  <c r="E64" i="32"/>
  <c r="U64" i="32" s="1"/>
  <c r="H64" i="32"/>
  <c r="I64" i="32"/>
  <c r="E65" i="32"/>
  <c r="J65" i="32" s="1"/>
  <c r="H65" i="32"/>
  <c r="I65" i="32"/>
  <c r="T65" i="32"/>
  <c r="E66" i="32"/>
  <c r="H66" i="32"/>
  <c r="I66" i="32"/>
  <c r="E67" i="32"/>
  <c r="H67" i="32"/>
  <c r="I67" i="32"/>
  <c r="M67" i="32"/>
  <c r="E68" i="32"/>
  <c r="M68" i="32" s="1"/>
  <c r="H68" i="32"/>
  <c r="I68" i="32"/>
  <c r="E69" i="32"/>
  <c r="Q69" i="32" s="1"/>
  <c r="H69" i="32"/>
  <c r="I69" i="32"/>
  <c r="E70" i="32"/>
  <c r="H70" i="32"/>
  <c r="I70" i="32"/>
  <c r="E71" i="32"/>
  <c r="H71" i="32"/>
  <c r="I71" i="32"/>
  <c r="E72" i="32"/>
  <c r="J72" i="32" s="1"/>
  <c r="H72" i="32"/>
  <c r="I72" i="32"/>
  <c r="K72" i="32"/>
  <c r="M72" i="32"/>
  <c r="S72" i="32"/>
  <c r="U72" i="32"/>
  <c r="E73" i="32"/>
  <c r="H73" i="32"/>
  <c r="I73" i="32"/>
  <c r="N73" i="32"/>
  <c r="E74" i="32"/>
  <c r="Q74" i="32" s="1"/>
  <c r="H74" i="32"/>
  <c r="I74" i="32"/>
  <c r="E75" i="32"/>
  <c r="H75" i="32"/>
  <c r="I75" i="32"/>
  <c r="E76" i="32"/>
  <c r="K76" i="32" s="1"/>
  <c r="H76" i="32"/>
  <c r="I76" i="32"/>
  <c r="E77" i="32"/>
  <c r="R77" i="32" s="1"/>
  <c r="H77" i="32"/>
  <c r="I77" i="32"/>
  <c r="W77" i="32"/>
  <c r="E78" i="32"/>
  <c r="U78" i="32" s="1"/>
  <c r="H78" i="32"/>
  <c r="I78" i="32"/>
  <c r="E79" i="32"/>
  <c r="H79" i="32"/>
  <c r="I79" i="32"/>
  <c r="E80" i="32"/>
  <c r="H80" i="32"/>
  <c r="I80" i="32"/>
  <c r="E81" i="32"/>
  <c r="H81" i="32"/>
  <c r="I81" i="32"/>
  <c r="E82" i="32"/>
  <c r="H82" i="32"/>
  <c r="I82" i="32"/>
  <c r="K82" i="32"/>
  <c r="S82" i="32"/>
  <c r="E83" i="32"/>
  <c r="L83" i="32" s="1"/>
  <c r="H83" i="32"/>
  <c r="I83" i="32"/>
  <c r="T83" i="32"/>
  <c r="U83" i="32"/>
  <c r="E84" i="32"/>
  <c r="H84" i="32"/>
  <c r="I84" i="32"/>
  <c r="E85" i="32"/>
  <c r="H85" i="32"/>
  <c r="I85" i="32"/>
  <c r="N85" i="32"/>
  <c r="O85" i="32"/>
  <c r="E86" i="32"/>
  <c r="Q86" i="32" s="1"/>
  <c r="H86" i="32"/>
  <c r="I86" i="32"/>
  <c r="E87" i="32"/>
  <c r="R87" i="32" s="1"/>
  <c r="H87" i="32"/>
  <c r="I87" i="32"/>
  <c r="E88" i="32"/>
  <c r="U88" i="32" s="1"/>
  <c r="H88" i="32"/>
  <c r="I88" i="32"/>
  <c r="E89" i="32"/>
  <c r="T89" i="32" s="1"/>
  <c r="H89" i="32"/>
  <c r="I89" i="32"/>
  <c r="K89" i="32"/>
  <c r="P89" i="32"/>
  <c r="R89" i="32"/>
  <c r="S89" i="32"/>
  <c r="E90" i="32"/>
  <c r="T90" i="32" s="1"/>
  <c r="H90" i="32"/>
  <c r="I90" i="32"/>
  <c r="K90" i="32"/>
  <c r="M90" i="32"/>
  <c r="Q90" i="32"/>
  <c r="S90" i="32"/>
  <c r="V90" i="32"/>
  <c r="W90" i="32"/>
  <c r="E91" i="32"/>
  <c r="U91" i="32" s="1"/>
  <c r="H91" i="32"/>
  <c r="I91" i="32"/>
  <c r="J91" i="32"/>
  <c r="S91" i="32"/>
  <c r="V91" i="32"/>
  <c r="E92" i="32"/>
  <c r="J92" i="32" s="1"/>
  <c r="H92" i="32"/>
  <c r="I92" i="32"/>
  <c r="K92" i="32"/>
  <c r="M92" i="32"/>
  <c r="O92" i="32"/>
  <c r="Q92" i="32"/>
  <c r="U92" i="32"/>
  <c r="E93" i="32"/>
  <c r="T93" i="32" s="1"/>
  <c r="H93" i="32"/>
  <c r="I93" i="32"/>
  <c r="K93" i="32"/>
  <c r="P93" i="32"/>
  <c r="R93" i="32"/>
  <c r="S93" i="32"/>
  <c r="E94" i="32"/>
  <c r="U94" i="32" s="1"/>
  <c r="H94" i="32"/>
  <c r="I94" i="32"/>
  <c r="K94" i="32"/>
  <c r="M94" i="32"/>
  <c r="Q94" i="32"/>
  <c r="S94" i="32"/>
  <c r="E95" i="32"/>
  <c r="H95" i="32"/>
  <c r="I95" i="32"/>
  <c r="M95" i="32"/>
  <c r="E96" i="32"/>
  <c r="H96" i="32"/>
  <c r="I96" i="32"/>
  <c r="E97" i="32"/>
  <c r="H97" i="32"/>
  <c r="I97" i="32"/>
  <c r="O97" i="32"/>
  <c r="E98" i="32"/>
  <c r="H98" i="32"/>
  <c r="I98" i="32"/>
  <c r="E99" i="32"/>
  <c r="M99" i="32" s="1"/>
  <c r="H99" i="32"/>
  <c r="I99" i="32"/>
  <c r="E100" i="32"/>
  <c r="J100" i="32" s="1"/>
  <c r="H100" i="32"/>
  <c r="I100" i="32"/>
  <c r="K100" i="32"/>
  <c r="O100" i="32"/>
  <c r="Q100" i="32"/>
  <c r="S100" i="32"/>
  <c r="E101" i="32"/>
  <c r="L101" i="32" s="1"/>
  <c r="H101" i="32"/>
  <c r="I101" i="32"/>
  <c r="E102" i="32"/>
  <c r="H102" i="32"/>
  <c r="I102" i="32"/>
  <c r="E103" i="32"/>
  <c r="H103" i="32"/>
  <c r="I103" i="32"/>
  <c r="K103" i="32"/>
  <c r="E104" i="32"/>
  <c r="W104" i="32" s="1"/>
  <c r="H104" i="32"/>
  <c r="I104" i="32"/>
  <c r="E105" i="32"/>
  <c r="K105" i="32" s="1"/>
  <c r="H105" i="32"/>
  <c r="I105" i="32"/>
  <c r="J105" i="32"/>
  <c r="L105" i="32"/>
  <c r="M105" i="32"/>
  <c r="N105" i="32"/>
  <c r="Q105" i="32"/>
  <c r="T105" i="32"/>
  <c r="U105" i="32"/>
  <c r="V105" i="32"/>
  <c r="W105" i="32"/>
  <c r="E106" i="32"/>
  <c r="H106" i="32"/>
  <c r="I106" i="32"/>
  <c r="Q106" i="32"/>
  <c r="U106" i="32"/>
  <c r="E107" i="32"/>
  <c r="Q107" i="32" s="1"/>
  <c r="H107" i="32"/>
  <c r="I107" i="32"/>
  <c r="E108" i="32"/>
  <c r="H108" i="32"/>
  <c r="I108" i="32"/>
  <c r="K108" i="32"/>
  <c r="Q108" i="32"/>
  <c r="S108" i="32"/>
  <c r="U108" i="32"/>
  <c r="W108" i="32"/>
  <c r="E109" i="32"/>
  <c r="L109" i="32" s="1"/>
  <c r="H109" i="32"/>
  <c r="I109" i="32"/>
  <c r="N109" i="32"/>
  <c r="P109" i="32"/>
  <c r="W109" i="32"/>
  <c r="E110" i="32"/>
  <c r="H110" i="32"/>
  <c r="I110" i="32"/>
  <c r="E111" i="32"/>
  <c r="L111" i="32" s="1"/>
  <c r="H111" i="32"/>
  <c r="I111" i="32"/>
  <c r="E112" i="32"/>
  <c r="K112" i="32" s="1"/>
  <c r="H112" i="32"/>
  <c r="I112" i="32"/>
  <c r="E113" i="32"/>
  <c r="N113" i="32" s="1"/>
  <c r="H113" i="32"/>
  <c r="I113" i="32"/>
  <c r="J113" i="32"/>
  <c r="K113" i="32"/>
  <c r="L113" i="32"/>
  <c r="M113" i="32"/>
  <c r="O113" i="32"/>
  <c r="P113" i="32"/>
  <c r="Q113" i="32"/>
  <c r="R113" i="32"/>
  <c r="S113" i="32"/>
  <c r="T113" i="32"/>
  <c r="U113" i="32"/>
  <c r="W113" i="32"/>
  <c r="E114" i="32"/>
  <c r="M114" i="32" s="1"/>
  <c r="H114" i="32"/>
  <c r="I114" i="32"/>
  <c r="E115" i="32"/>
  <c r="H115" i="32"/>
  <c r="I115" i="32"/>
  <c r="E116" i="32"/>
  <c r="H116" i="32"/>
  <c r="I116" i="32"/>
  <c r="E117" i="32"/>
  <c r="H117" i="32"/>
  <c r="I117" i="32"/>
  <c r="E118" i="32"/>
  <c r="H118" i="32"/>
  <c r="I118" i="32"/>
  <c r="E119" i="32"/>
  <c r="M119" i="32" s="1"/>
  <c r="H119" i="32"/>
  <c r="I119" i="32"/>
  <c r="K119" i="32"/>
  <c r="L119" i="32"/>
  <c r="O119" i="32"/>
  <c r="Q119" i="32"/>
  <c r="T119" i="32"/>
  <c r="W119" i="32"/>
  <c r="E120" i="32"/>
  <c r="O120" i="32" s="1"/>
  <c r="H120" i="32"/>
  <c r="I120" i="32"/>
  <c r="E121" i="32"/>
  <c r="R121" i="32" s="1"/>
  <c r="H121" i="32"/>
  <c r="I121" i="32"/>
  <c r="J121" i="32"/>
  <c r="Q121" i="32"/>
  <c r="T121" i="32"/>
  <c r="V121" i="32"/>
  <c r="E122" i="32"/>
  <c r="Q122" i="32" s="1"/>
  <c r="H122" i="32"/>
  <c r="I122" i="32"/>
  <c r="O122" i="32"/>
  <c r="U122" i="32"/>
  <c r="W122" i="32"/>
  <c r="E123" i="32"/>
  <c r="M123" i="32" s="1"/>
  <c r="H123" i="32"/>
  <c r="I123" i="32"/>
  <c r="O123" i="32"/>
  <c r="Q123" i="32"/>
  <c r="R123" i="32"/>
  <c r="E124" i="32"/>
  <c r="J124" i="32" s="1"/>
  <c r="H124" i="32"/>
  <c r="I124" i="32"/>
  <c r="Q124" i="32"/>
  <c r="S124" i="32"/>
  <c r="U124" i="32"/>
  <c r="E125" i="32"/>
  <c r="N125" i="32" s="1"/>
  <c r="H125" i="32"/>
  <c r="I125" i="32"/>
  <c r="R125" i="32"/>
  <c r="E126" i="32"/>
  <c r="M126" i="32" s="1"/>
  <c r="H126" i="32"/>
  <c r="I126" i="32"/>
  <c r="E127" i="32"/>
  <c r="H127" i="32"/>
  <c r="I127" i="32"/>
  <c r="E128" i="32"/>
  <c r="W128" i="32" s="1"/>
  <c r="H128" i="32"/>
  <c r="I128" i="32"/>
  <c r="E129" i="32"/>
  <c r="K129" i="32" s="1"/>
  <c r="H129" i="32"/>
  <c r="I129" i="32"/>
  <c r="O129" i="32"/>
  <c r="P129" i="32"/>
  <c r="E130" i="32"/>
  <c r="Q130" i="32" s="1"/>
  <c r="H130" i="32"/>
  <c r="I130" i="32"/>
  <c r="E131" i="32"/>
  <c r="O131" i="32" s="1"/>
  <c r="H131" i="32"/>
  <c r="I131" i="32"/>
  <c r="K131" i="32"/>
  <c r="R131" i="32"/>
  <c r="S131" i="32"/>
  <c r="E132" i="32"/>
  <c r="M132" i="32" s="1"/>
  <c r="H132" i="32"/>
  <c r="I132" i="32"/>
  <c r="K132" i="32"/>
  <c r="O132" i="32"/>
  <c r="Q132" i="32"/>
  <c r="S132" i="32"/>
  <c r="U132" i="32"/>
  <c r="E133" i="32"/>
  <c r="K133" i="32" s="1"/>
  <c r="H133" i="32"/>
  <c r="I133" i="32"/>
  <c r="J133" i="32"/>
  <c r="L133" i="32"/>
  <c r="P133" i="32"/>
  <c r="T133" i="32"/>
  <c r="W133" i="32"/>
  <c r="E134" i="32"/>
  <c r="Q134" i="32" s="1"/>
  <c r="H134" i="32"/>
  <c r="I134" i="32"/>
  <c r="M134" i="32"/>
  <c r="E135" i="32"/>
  <c r="H135" i="32"/>
  <c r="I135" i="32"/>
  <c r="E136" i="32"/>
  <c r="Q136" i="32" s="1"/>
  <c r="H136" i="32"/>
  <c r="I136" i="32"/>
  <c r="E137" i="32"/>
  <c r="H137" i="32"/>
  <c r="I137" i="32"/>
  <c r="R137" i="32"/>
  <c r="E138" i="32"/>
  <c r="N138" i="32" s="1"/>
  <c r="H138" i="32"/>
  <c r="I138" i="32"/>
  <c r="E139" i="32"/>
  <c r="S139" i="32" s="1"/>
  <c r="H139" i="32"/>
  <c r="I139" i="32"/>
  <c r="E140" i="32"/>
  <c r="K140" i="32" s="1"/>
  <c r="H140" i="32"/>
  <c r="I140" i="32"/>
  <c r="L140" i="32"/>
  <c r="M140" i="32"/>
  <c r="P140" i="32"/>
  <c r="Q140" i="32"/>
  <c r="R140" i="32"/>
  <c r="E141" i="32"/>
  <c r="W141" i="32" s="1"/>
  <c r="H141" i="32"/>
  <c r="I141" i="32"/>
  <c r="O141" i="32"/>
  <c r="E142" i="32"/>
  <c r="J142" i="32" s="1"/>
  <c r="H142" i="32"/>
  <c r="I142" i="32"/>
  <c r="E143" i="32"/>
  <c r="J143" i="32" s="1"/>
  <c r="H143" i="32"/>
  <c r="I143" i="32"/>
  <c r="K143" i="32"/>
  <c r="S143" i="32"/>
  <c r="U143" i="32"/>
  <c r="W143" i="32"/>
  <c r="E144" i="32"/>
  <c r="N144" i="32" s="1"/>
  <c r="H144" i="32"/>
  <c r="I144" i="32"/>
  <c r="E145" i="32"/>
  <c r="Q145" i="32" s="1"/>
  <c r="H145" i="32"/>
  <c r="I145" i="32"/>
  <c r="E146" i="32"/>
  <c r="M146" i="32" s="1"/>
  <c r="H146" i="32"/>
  <c r="I146" i="32"/>
  <c r="T146" i="32"/>
  <c r="W146" i="32"/>
  <c r="E147" i="32"/>
  <c r="H147" i="32"/>
  <c r="I147" i="32"/>
  <c r="E148" i="32"/>
  <c r="P148" i="32" s="1"/>
  <c r="H148" i="32"/>
  <c r="I148" i="32"/>
  <c r="K148" i="32"/>
  <c r="M148" i="32"/>
  <c r="N148" i="32"/>
  <c r="O148" i="32"/>
  <c r="V148" i="32"/>
  <c r="W148" i="32"/>
  <c r="E149" i="32"/>
  <c r="H149" i="32"/>
  <c r="I149" i="32"/>
  <c r="W149" i="32"/>
  <c r="E150" i="32"/>
  <c r="U150" i="32" s="1"/>
  <c r="H150" i="32"/>
  <c r="I150" i="32"/>
  <c r="N150" i="32"/>
  <c r="O150" i="32"/>
  <c r="Q150" i="32"/>
  <c r="R150" i="32"/>
  <c r="S150" i="32"/>
  <c r="E151" i="32"/>
  <c r="J151" i="32" s="1"/>
  <c r="H151" i="32"/>
  <c r="I151" i="32"/>
  <c r="U151" i="32"/>
  <c r="W151" i="32"/>
  <c r="E152" i="32"/>
  <c r="L152" i="32" s="1"/>
  <c r="H152" i="32"/>
  <c r="I152" i="32"/>
  <c r="N152" i="32"/>
  <c r="W152" i="32"/>
  <c r="E153" i="32"/>
  <c r="H153" i="32"/>
  <c r="I153" i="32"/>
  <c r="E154" i="32"/>
  <c r="M154" i="32" s="1"/>
  <c r="H154" i="32"/>
  <c r="I154" i="32"/>
  <c r="E155" i="32"/>
  <c r="M155" i="32" s="1"/>
  <c r="H155" i="32"/>
  <c r="I155" i="32"/>
  <c r="K155" i="32"/>
  <c r="E156" i="32"/>
  <c r="K156" i="32" s="1"/>
  <c r="H156" i="32"/>
  <c r="I156" i="32"/>
  <c r="L156" i="32"/>
  <c r="M156" i="32"/>
  <c r="P156" i="32"/>
  <c r="Q156" i="32"/>
  <c r="R156" i="32"/>
  <c r="E157" i="32"/>
  <c r="O157" i="32" s="1"/>
  <c r="H157" i="32"/>
  <c r="I157" i="32"/>
  <c r="M157" i="32"/>
  <c r="Q157" i="32"/>
  <c r="E158" i="32"/>
  <c r="K158" i="32" s="1"/>
  <c r="H158" i="32"/>
  <c r="I158" i="32"/>
  <c r="S158" i="32"/>
  <c r="U158" i="32"/>
  <c r="E159" i="32"/>
  <c r="S159" i="32" s="1"/>
  <c r="H159" i="32"/>
  <c r="I159" i="32"/>
  <c r="E160" i="32"/>
  <c r="K160" i="32" s="1"/>
  <c r="H160" i="32"/>
  <c r="I160" i="32"/>
  <c r="L160" i="32"/>
  <c r="P160" i="32"/>
  <c r="T160" i="32"/>
  <c r="W160" i="32"/>
  <c r="E161" i="32"/>
  <c r="H161" i="32"/>
  <c r="I161" i="32"/>
  <c r="E162" i="32"/>
  <c r="H162" i="32"/>
  <c r="I162" i="32"/>
  <c r="E163" i="32"/>
  <c r="O163" i="32" s="1"/>
  <c r="H163" i="32"/>
  <c r="I163" i="32"/>
  <c r="E164" i="32"/>
  <c r="K164" i="32" s="1"/>
  <c r="H164" i="32"/>
  <c r="I164" i="32"/>
  <c r="N164" i="32"/>
  <c r="O164" i="32"/>
  <c r="P164" i="32"/>
  <c r="Q164" i="32"/>
  <c r="R164" i="32"/>
  <c r="E165" i="32"/>
  <c r="Q165" i="32" s="1"/>
  <c r="H165" i="32"/>
  <c r="I165" i="32"/>
  <c r="E166" i="32"/>
  <c r="W166" i="32" s="1"/>
  <c r="H166" i="32"/>
  <c r="I166" i="32"/>
  <c r="E167" i="32"/>
  <c r="H167" i="32"/>
  <c r="I167" i="32"/>
  <c r="E168" i="32"/>
  <c r="N168" i="32" s="1"/>
  <c r="H168" i="32"/>
  <c r="I168" i="32"/>
  <c r="J168" i="32"/>
  <c r="T168" i="32"/>
  <c r="E169" i="32"/>
  <c r="K169" i="32" s="1"/>
  <c r="H169" i="32"/>
  <c r="I169" i="32"/>
  <c r="E170" i="32"/>
  <c r="O170" i="32" s="1"/>
  <c r="H170" i="32"/>
  <c r="I170" i="32"/>
  <c r="S170" i="32"/>
  <c r="E171" i="32"/>
  <c r="O171" i="32" s="1"/>
  <c r="H171" i="32"/>
  <c r="I171" i="32"/>
  <c r="E172" i="32"/>
  <c r="K172" i="32" s="1"/>
  <c r="H172" i="32"/>
  <c r="I172" i="32"/>
  <c r="P172" i="32"/>
  <c r="E173" i="32"/>
  <c r="Q173" i="32" s="1"/>
  <c r="H173" i="32"/>
  <c r="I173" i="32"/>
  <c r="E174" i="32"/>
  <c r="M174" i="32" s="1"/>
  <c r="H174" i="32"/>
  <c r="I174" i="32"/>
  <c r="J174" i="32"/>
  <c r="K174" i="32"/>
  <c r="N174" i="32"/>
  <c r="S174" i="32"/>
  <c r="U174" i="32"/>
  <c r="V174" i="32"/>
  <c r="E175" i="32"/>
  <c r="J175" i="32" s="1"/>
  <c r="H175" i="32"/>
  <c r="I175" i="32"/>
  <c r="U175" i="32"/>
  <c r="E176" i="32"/>
  <c r="L176" i="32" s="1"/>
  <c r="H176" i="32"/>
  <c r="I176" i="32"/>
  <c r="S176" i="32"/>
  <c r="E177" i="32"/>
  <c r="S177" i="32" s="1"/>
  <c r="H177" i="32"/>
  <c r="I177" i="32"/>
  <c r="Q177" i="32"/>
  <c r="E178" i="32"/>
  <c r="M178" i="32" s="1"/>
  <c r="H178" i="32"/>
  <c r="I178" i="32"/>
  <c r="E179" i="32"/>
  <c r="K179" i="32" s="1"/>
  <c r="H179" i="32"/>
  <c r="I179" i="32"/>
  <c r="E180" i="32"/>
  <c r="P180" i="32" s="1"/>
  <c r="H180" i="32"/>
  <c r="I180" i="32"/>
  <c r="K180" i="32"/>
  <c r="L180" i="32"/>
  <c r="M180" i="32"/>
  <c r="N180" i="32"/>
  <c r="O180" i="32"/>
  <c r="T180" i="32"/>
  <c r="U180" i="32"/>
  <c r="V180" i="32"/>
  <c r="W180" i="32"/>
  <c r="E181" i="32"/>
  <c r="W181" i="32" s="1"/>
  <c r="H181" i="32"/>
  <c r="I181" i="32"/>
  <c r="M181" i="32"/>
  <c r="O181" i="32"/>
  <c r="Q181" i="32"/>
  <c r="U181" i="32"/>
  <c r="E182" i="32"/>
  <c r="H182" i="32"/>
  <c r="I182" i="32"/>
  <c r="E183" i="32"/>
  <c r="J183" i="32" s="1"/>
  <c r="H183" i="32"/>
  <c r="I183" i="32"/>
  <c r="W183" i="32"/>
  <c r="E184" i="32"/>
  <c r="L184" i="32" s="1"/>
  <c r="H184" i="32"/>
  <c r="I184" i="32"/>
  <c r="E185" i="32"/>
  <c r="K185" i="32" s="1"/>
  <c r="H185" i="32"/>
  <c r="I185" i="32"/>
  <c r="M185" i="32"/>
  <c r="E186" i="32"/>
  <c r="P186" i="32" s="1"/>
  <c r="H186" i="32"/>
  <c r="I186" i="32"/>
  <c r="E187" i="32"/>
  <c r="K187" i="32" s="1"/>
  <c r="H187" i="32"/>
  <c r="I187" i="32"/>
  <c r="W187" i="32"/>
  <c r="E188" i="32"/>
  <c r="K188" i="32" s="1"/>
  <c r="H188" i="32"/>
  <c r="I188" i="32"/>
  <c r="E189" i="32"/>
  <c r="M189" i="32" s="1"/>
  <c r="H189" i="32"/>
  <c r="I189" i="32"/>
  <c r="E190" i="32"/>
  <c r="S190" i="32" s="1"/>
  <c r="H190" i="32"/>
  <c r="I190" i="32"/>
  <c r="E191" i="32"/>
  <c r="J191" i="32" s="1"/>
  <c r="H191" i="32"/>
  <c r="I191" i="32"/>
  <c r="K191" i="32"/>
  <c r="M191" i="32"/>
  <c r="U191" i="32"/>
  <c r="E192" i="32"/>
  <c r="S192" i="32" s="1"/>
  <c r="H192" i="32"/>
  <c r="I192" i="32"/>
  <c r="E193" i="32"/>
  <c r="H193" i="32"/>
  <c r="I193" i="32"/>
  <c r="E194" i="32"/>
  <c r="M194" i="32" s="1"/>
  <c r="H194" i="32"/>
  <c r="I194" i="32"/>
  <c r="K194" i="32"/>
  <c r="L194" i="32"/>
  <c r="Q194" i="32"/>
  <c r="U194" i="32"/>
  <c r="W194" i="32"/>
  <c r="E195" i="32"/>
  <c r="U195" i="32" s="1"/>
  <c r="H195" i="32"/>
  <c r="I195" i="32"/>
  <c r="E196" i="32"/>
  <c r="W196" i="32" s="1"/>
  <c r="H196" i="32"/>
  <c r="I196" i="32"/>
  <c r="E197" i="32"/>
  <c r="H197" i="32"/>
  <c r="I197" i="32"/>
  <c r="E198" i="32"/>
  <c r="K198" i="32" s="1"/>
  <c r="H198" i="32"/>
  <c r="I198" i="32"/>
  <c r="R198" i="32"/>
  <c r="S198" i="32"/>
  <c r="U198" i="32"/>
  <c r="E199" i="32"/>
  <c r="S199" i="32" s="1"/>
  <c r="H199" i="32"/>
  <c r="I199" i="32"/>
  <c r="M199" i="32"/>
  <c r="O199" i="32"/>
  <c r="Q199" i="32"/>
  <c r="U199" i="32"/>
  <c r="W199" i="32"/>
  <c r="E200" i="32"/>
  <c r="K200" i="32" s="1"/>
  <c r="H200" i="32"/>
  <c r="I200" i="32"/>
  <c r="L200" i="32"/>
  <c r="T200" i="32"/>
  <c r="E201" i="32"/>
  <c r="M201" i="32" s="1"/>
  <c r="H201" i="32"/>
  <c r="I201" i="32"/>
  <c r="E202" i="32"/>
  <c r="L202" i="32" s="1"/>
  <c r="H202" i="32"/>
  <c r="I202" i="32"/>
  <c r="E203" i="32"/>
  <c r="Q203" i="32" s="1"/>
  <c r="H203" i="32"/>
  <c r="I203" i="32"/>
  <c r="E204" i="32"/>
  <c r="P204" i="32" s="1"/>
  <c r="H204" i="32"/>
  <c r="I204" i="32"/>
  <c r="E205" i="32"/>
  <c r="M205" i="32" s="1"/>
  <c r="E206" i="32"/>
  <c r="N206" i="32" s="1"/>
  <c r="E207" i="32"/>
  <c r="K207" i="32" s="1"/>
  <c r="W207" i="32"/>
  <c r="E208" i="32"/>
  <c r="J208" i="32" s="1"/>
  <c r="P208" i="32"/>
  <c r="E209" i="32"/>
  <c r="U209" i="32" s="1"/>
  <c r="E210" i="32"/>
  <c r="M210" i="32" s="1"/>
  <c r="L210" i="32"/>
  <c r="O210" i="32"/>
  <c r="U210" i="32"/>
  <c r="W210" i="32"/>
  <c r="E211" i="32"/>
  <c r="K211" i="32" s="1"/>
  <c r="E212" i="32"/>
  <c r="L212" i="32" s="1"/>
  <c r="E213" i="32"/>
  <c r="E214" i="32"/>
  <c r="N214" i="32" s="1"/>
  <c r="U214" i="32"/>
  <c r="W214" i="32"/>
  <c r="E215" i="32"/>
  <c r="Q215" i="32" s="1"/>
  <c r="S215" i="32"/>
  <c r="U215" i="32"/>
  <c r="W215" i="32"/>
  <c r="E216" i="32"/>
  <c r="M216" i="32" s="1"/>
  <c r="E217" i="32"/>
  <c r="Q217" i="32"/>
  <c r="U217" i="32"/>
  <c r="E218" i="32"/>
  <c r="P218" i="32" s="1"/>
  <c r="E219" i="32"/>
  <c r="W219" i="32" s="1"/>
  <c r="E220" i="32"/>
  <c r="J220" i="32" s="1"/>
  <c r="T220" i="32"/>
  <c r="E221" i="32"/>
  <c r="M221" i="32" s="1"/>
  <c r="E222" i="32"/>
  <c r="J222" i="32" s="1"/>
  <c r="U222" i="32"/>
  <c r="E223" i="32"/>
  <c r="M223" i="32" s="1"/>
  <c r="E224" i="32"/>
  <c r="E225" i="32"/>
  <c r="E226" i="32"/>
  <c r="O226" i="32" s="1"/>
  <c r="E227" i="32"/>
  <c r="K227" i="32" s="1"/>
  <c r="E228" i="32"/>
  <c r="R228" i="32" s="1"/>
  <c r="E229" i="32"/>
  <c r="M229" i="32"/>
  <c r="W229" i="32"/>
  <c r="E230" i="32"/>
  <c r="N230" i="32" s="1"/>
  <c r="E231" i="32"/>
  <c r="K231" i="32" s="1"/>
  <c r="E232" i="32"/>
  <c r="R232" i="32" s="1"/>
  <c r="J232" i="32"/>
  <c r="K232" i="32"/>
  <c r="N232" i="32"/>
  <c r="U232" i="32"/>
  <c r="V232" i="32"/>
  <c r="E233" i="32"/>
  <c r="J233" i="32" s="1"/>
  <c r="E234" i="32"/>
  <c r="M234" i="32" s="1"/>
  <c r="R234" i="32"/>
  <c r="E235" i="32"/>
  <c r="Q235" i="32" s="1"/>
  <c r="M235" i="32"/>
  <c r="O235" i="32"/>
  <c r="U235" i="32"/>
  <c r="E236" i="32"/>
  <c r="P236" i="32" s="1"/>
  <c r="E237" i="32"/>
  <c r="W237" i="32" s="1"/>
  <c r="E238" i="32"/>
  <c r="N238" i="32" s="1"/>
  <c r="J238" i="32"/>
  <c r="L238" i="32"/>
  <c r="P238" i="32"/>
  <c r="E239" i="32"/>
  <c r="S239" i="32" s="1"/>
  <c r="E240" i="32"/>
  <c r="R240" i="32" s="1"/>
  <c r="J240" i="32"/>
  <c r="K240" i="32"/>
  <c r="N240" i="32"/>
  <c r="U240" i="32"/>
  <c r="V240" i="32"/>
  <c r="E241" i="32"/>
  <c r="J241" i="32" s="1"/>
  <c r="M241" i="32"/>
  <c r="O241" i="32"/>
  <c r="Q241" i="32"/>
  <c r="S241" i="32"/>
  <c r="U241" i="32"/>
  <c r="W241" i="32"/>
  <c r="E242" i="32"/>
  <c r="K242" i="32" s="1"/>
  <c r="J242" i="32"/>
  <c r="L242" i="32"/>
  <c r="M242" i="32"/>
  <c r="N242" i="32"/>
  <c r="O242" i="32"/>
  <c r="P242" i="32"/>
  <c r="S242" i="32"/>
  <c r="T242" i="32"/>
  <c r="U242" i="32"/>
  <c r="V242" i="32"/>
  <c r="W242" i="32"/>
  <c r="E243" i="32"/>
  <c r="M243" i="32" s="1"/>
  <c r="E244" i="32"/>
  <c r="P244" i="32" s="1"/>
  <c r="K244" i="32"/>
  <c r="E245" i="32"/>
  <c r="W245" i="32" s="1"/>
  <c r="E246" i="32"/>
  <c r="J246" i="32" s="1"/>
  <c r="E247" i="32"/>
  <c r="K247" i="32" s="1"/>
  <c r="U247" i="32"/>
  <c r="E248" i="32"/>
  <c r="M248" i="32" s="1"/>
  <c r="J248" i="32"/>
  <c r="N248" i="32"/>
  <c r="U248" i="32"/>
  <c r="E249" i="32"/>
  <c r="J249" i="32" s="1"/>
  <c r="U249" i="32"/>
  <c r="E250" i="32"/>
  <c r="M250" i="32" s="1"/>
  <c r="J250" i="32"/>
  <c r="L250" i="32"/>
  <c r="S250" i="32"/>
  <c r="E251" i="32"/>
  <c r="K251" i="32" s="1"/>
  <c r="E252" i="32"/>
  <c r="E253" i="32"/>
  <c r="Q253" i="32" s="1"/>
  <c r="E254" i="32"/>
  <c r="N254" i="32" s="1"/>
  <c r="J254" i="32"/>
  <c r="K254" i="32"/>
  <c r="M254" i="32"/>
  <c r="E255" i="32"/>
  <c r="O255" i="32" s="1"/>
  <c r="E256" i="32"/>
  <c r="P256" i="32" s="1"/>
  <c r="E257" i="32"/>
  <c r="J257" i="32" s="1"/>
  <c r="E258" i="32"/>
  <c r="M258" i="32" s="1"/>
  <c r="J258" i="32"/>
  <c r="K258" i="32"/>
  <c r="P258" i="32"/>
  <c r="E259" i="32"/>
  <c r="E260" i="32"/>
  <c r="O260" i="32" s="1"/>
  <c r="M260" i="32"/>
  <c r="N260" i="32"/>
  <c r="P260" i="32"/>
  <c r="S260" i="32"/>
  <c r="T260" i="32"/>
  <c r="E261" i="32"/>
  <c r="W261" i="32" s="1"/>
  <c r="Q261" i="32"/>
  <c r="S261" i="32"/>
  <c r="U261" i="32"/>
  <c r="E262" i="32"/>
  <c r="O262" i="32" s="1"/>
  <c r="E263" i="32"/>
  <c r="S263" i="32" s="1"/>
  <c r="Q263" i="32"/>
  <c r="U263" i="32"/>
  <c r="E264" i="32"/>
  <c r="S264" i="32"/>
  <c r="E265" i="32"/>
  <c r="O265" i="32" s="1"/>
  <c r="K265" i="32"/>
  <c r="S265" i="32"/>
  <c r="U265" i="32"/>
  <c r="W265" i="32"/>
  <c r="E266" i="32"/>
  <c r="E267" i="32"/>
  <c r="Q267" i="32" s="1"/>
  <c r="O267" i="32"/>
  <c r="U267" i="32"/>
  <c r="E268" i="32"/>
  <c r="E269" i="32"/>
  <c r="K269" i="32" s="1"/>
  <c r="S269" i="32"/>
  <c r="W269" i="32"/>
  <c r="E270" i="32"/>
  <c r="E271" i="32"/>
  <c r="Q271" i="32" s="1"/>
  <c r="S271" i="32"/>
  <c r="E272" i="32"/>
  <c r="P272" i="32" s="1"/>
  <c r="T272" i="32"/>
  <c r="E273" i="32"/>
  <c r="J273" i="32" s="1"/>
  <c r="K273" i="32"/>
  <c r="U273" i="32"/>
  <c r="E274" i="32"/>
  <c r="S274" i="32" s="1"/>
  <c r="N274" i="32"/>
  <c r="O274" i="32"/>
  <c r="P274" i="32"/>
  <c r="Q274" i="32"/>
  <c r="R274" i="32"/>
  <c r="W274" i="32"/>
  <c r="E275" i="32"/>
  <c r="M275" i="32" s="1"/>
  <c r="E276" i="32"/>
  <c r="E277" i="32"/>
  <c r="S277" i="32" s="1"/>
  <c r="E278" i="32"/>
  <c r="O278" i="32" s="1"/>
  <c r="N278" i="32"/>
  <c r="U278" i="32"/>
  <c r="W278" i="32"/>
  <c r="E279" i="32"/>
  <c r="K279" i="32" s="1"/>
  <c r="E280" i="32"/>
  <c r="E281" i="32"/>
  <c r="S281" i="32" s="1"/>
  <c r="E282" i="32"/>
  <c r="O282" i="32" s="1"/>
  <c r="J282" i="32"/>
  <c r="L282" i="32"/>
  <c r="N282" i="32"/>
  <c r="P282" i="32"/>
  <c r="T282" i="32"/>
  <c r="V282" i="32"/>
  <c r="E283" i="32"/>
  <c r="O283" i="32" s="1"/>
  <c r="E284" i="32"/>
  <c r="R284" i="32" s="1"/>
  <c r="E285" i="32"/>
  <c r="Q285" i="32" s="1"/>
  <c r="E286" i="32"/>
  <c r="K286" i="32"/>
  <c r="U286" i="32"/>
  <c r="E287" i="32"/>
  <c r="O287" i="32" s="1"/>
  <c r="E288" i="32"/>
  <c r="P288" i="32" s="1"/>
  <c r="E289" i="32"/>
  <c r="J289" i="32" s="1"/>
  <c r="E290" i="32"/>
  <c r="K290" i="32" s="1"/>
  <c r="Q290" i="32"/>
  <c r="E291" i="32"/>
  <c r="S291" i="32" s="1"/>
  <c r="O291" i="32"/>
  <c r="E292" i="32"/>
  <c r="P292" i="32" s="1"/>
  <c r="E293" i="32"/>
  <c r="U293" i="32" s="1"/>
  <c r="K293" i="32"/>
  <c r="Q293" i="32"/>
  <c r="S293" i="32"/>
  <c r="E294" i="32"/>
  <c r="E295" i="32"/>
  <c r="N295" i="32" s="1"/>
  <c r="K295" i="32"/>
  <c r="E296" i="32"/>
  <c r="U296" i="32"/>
  <c r="W296" i="32"/>
  <c r="E297" i="32"/>
  <c r="J297" i="32" s="1"/>
  <c r="E298" i="32"/>
  <c r="O298" i="32" s="1"/>
  <c r="M298" i="32"/>
  <c r="E299" i="32"/>
  <c r="E300" i="32"/>
  <c r="S300" i="32" s="1"/>
  <c r="F1" i="31"/>
  <c r="I1" i="31"/>
  <c r="Y1" i="31"/>
  <c r="Z1" i="31" s="1"/>
  <c r="E5" i="31"/>
  <c r="Q5" i="31" s="1"/>
  <c r="H5" i="31"/>
  <c r="I5" i="31"/>
  <c r="E6" i="31"/>
  <c r="P6" i="31" s="1"/>
  <c r="H6" i="31"/>
  <c r="I6" i="31"/>
  <c r="J6" i="31"/>
  <c r="R6" i="31"/>
  <c r="S6" i="31"/>
  <c r="U6" i="31"/>
  <c r="E7" i="31"/>
  <c r="J7" i="31" s="1"/>
  <c r="H7" i="31"/>
  <c r="I7" i="31"/>
  <c r="U7" i="31"/>
  <c r="E8" i="31"/>
  <c r="Q8" i="31" s="1"/>
  <c r="H8" i="31"/>
  <c r="I8" i="31"/>
  <c r="E9" i="31"/>
  <c r="S9" i="31" s="1"/>
  <c r="H9" i="31"/>
  <c r="I9" i="31"/>
  <c r="M9" i="31"/>
  <c r="E10" i="31"/>
  <c r="H10" i="31"/>
  <c r="I10" i="31"/>
  <c r="E11" i="31"/>
  <c r="J11" i="31" s="1"/>
  <c r="H11" i="31"/>
  <c r="I11" i="31"/>
  <c r="M11" i="31"/>
  <c r="E12" i="31"/>
  <c r="N12" i="31" s="1"/>
  <c r="H12" i="31"/>
  <c r="I12" i="31"/>
  <c r="M12" i="31"/>
  <c r="O12" i="31"/>
  <c r="P12" i="31"/>
  <c r="Q12" i="31"/>
  <c r="R12" i="31"/>
  <c r="E13" i="31"/>
  <c r="H13" i="31"/>
  <c r="I13" i="31"/>
  <c r="E14" i="31"/>
  <c r="H14" i="31"/>
  <c r="I14" i="31"/>
  <c r="E15" i="31"/>
  <c r="H15" i="31"/>
  <c r="I15" i="31"/>
  <c r="E16" i="31"/>
  <c r="H16" i="31"/>
  <c r="I16" i="31"/>
  <c r="E17" i="31"/>
  <c r="M17" i="31" s="1"/>
  <c r="H17" i="31"/>
  <c r="I17" i="31"/>
  <c r="U17" i="31"/>
  <c r="E18" i="31"/>
  <c r="H18" i="31"/>
  <c r="I18" i="31"/>
  <c r="E19" i="31"/>
  <c r="K19" i="31" s="1"/>
  <c r="H19" i="31"/>
  <c r="I19" i="31"/>
  <c r="E20" i="31"/>
  <c r="O20" i="31" s="1"/>
  <c r="H20" i="31"/>
  <c r="I20" i="31"/>
  <c r="E21" i="31"/>
  <c r="Q21" i="31" s="1"/>
  <c r="H21" i="31"/>
  <c r="I21" i="31"/>
  <c r="E22" i="31"/>
  <c r="N22" i="31" s="1"/>
  <c r="H22" i="31"/>
  <c r="I22" i="31"/>
  <c r="J22" i="31"/>
  <c r="L22" i="31"/>
  <c r="M22" i="31"/>
  <c r="P22" i="31"/>
  <c r="Q22" i="31"/>
  <c r="T22" i="31"/>
  <c r="U22" i="31"/>
  <c r="V22" i="31"/>
  <c r="E23" i="31"/>
  <c r="K23" i="31" s="1"/>
  <c r="H23" i="31"/>
  <c r="I23" i="31"/>
  <c r="E24" i="31"/>
  <c r="M24" i="31" s="1"/>
  <c r="H24" i="31"/>
  <c r="I24" i="31"/>
  <c r="E25" i="31"/>
  <c r="M25" i="31" s="1"/>
  <c r="H25" i="31"/>
  <c r="I25" i="31"/>
  <c r="W25" i="31"/>
  <c r="E26" i="31"/>
  <c r="H26" i="31"/>
  <c r="I26" i="31"/>
  <c r="J26" i="31"/>
  <c r="E27" i="31"/>
  <c r="M27" i="31" s="1"/>
  <c r="H27" i="31"/>
  <c r="I27" i="31"/>
  <c r="K27" i="31"/>
  <c r="U27" i="31"/>
  <c r="W27" i="31"/>
  <c r="E28" i="31"/>
  <c r="M28" i="31" s="1"/>
  <c r="H28" i="31"/>
  <c r="I28" i="31"/>
  <c r="E29" i="31"/>
  <c r="U29" i="31" s="1"/>
  <c r="H29" i="31"/>
  <c r="I29" i="31"/>
  <c r="M29" i="31"/>
  <c r="O29" i="31"/>
  <c r="Q29" i="31"/>
  <c r="S29" i="31"/>
  <c r="E30" i="31"/>
  <c r="P30" i="31" s="1"/>
  <c r="H30" i="31"/>
  <c r="I30" i="31"/>
  <c r="J30" i="31"/>
  <c r="K30" i="31"/>
  <c r="M30" i="31"/>
  <c r="R30" i="31"/>
  <c r="T30" i="31"/>
  <c r="V30" i="31"/>
  <c r="E31" i="31"/>
  <c r="H31" i="31"/>
  <c r="I31" i="31"/>
  <c r="E32" i="31"/>
  <c r="J32" i="31" s="1"/>
  <c r="H32" i="31"/>
  <c r="I32" i="31"/>
  <c r="K32" i="31"/>
  <c r="Q32" i="31"/>
  <c r="R32" i="31"/>
  <c r="T32" i="31"/>
  <c r="E33" i="31"/>
  <c r="M33" i="31" s="1"/>
  <c r="H33" i="31"/>
  <c r="I33" i="31"/>
  <c r="E34" i="31"/>
  <c r="O34" i="31" s="1"/>
  <c r="H34" i="31"/>
  <c r="I34" i="31"/>
  <c r="E35" i="31"/>
  <c r="J35" i="31" s="1"/>
  <c r="H35" i="31"/>
  <c r="I35" i="31"/>
  <c r="E36" i="31"/>
  <c r="H36" i="31"/>
  <c r="I36" i="31"/>
  <c r="E37" i="31"/>
  <c r="H37" i="31"/>
  <c r="I37" i="31"/>
  <c r="E38" i="31"/>
  <c r="Q38" i="31" s="1"/>
  <c r="H38" i="31"/>
  <c r="I38" i="31"/>
  <c r="N38" i="31"/>
  <c r="O38" i="31"/>
  <c r="P38" i="31"/>
  <c r="E39" i="31"/>
  <c r="H39" i="31"/>
  <c r="I39" i="31"/>
  <c r="E40" i="31"/>
  <c r="K40" i="31" s="1"/>
  <c r="H40" i="31"/>
  <c r="I40" i="31"/>
  <c r="J40" i="31"/>
  <c r="L40" i="31"/>
  <c r="P40" i="31"/>
  <c r="Q40" i="31"/>
  <c r="R40" i="31"/>
  <c r="S40" i="31"/>
  <c r="V40" i="31"/>
  <c r="E41" i="31"/>
  <c r="M41" i="31" s="1"/>
  <c r="H41" i="31"/>
  <c r="I41" i="31"/>
  <c r="E42" i="31"/>
  <c r="L42" i="31" s="1"/>
  <c r="H42" i="31"/>
  <c r="I42" i="31"/>
  <c r="K42" i="31"/>
  <c r="M42" i="31"/>
  <c r="P42" i="31"/>
  <c r="Q42" i="31"/>
  <c r="T42" i="31"/>
  <c r="V42" i="31"/>
  <c r="E43" i="31"/>
  <c r="K43" i="31" s="1"/>
  <c r="H43" i="31"/>
  <c r="I43" i="31"/>
  <c r="M43" i="31"/>
  <c r="Q43" i="31"/>
  <c r="E44" i="31"/>
  <c r="H44" i="31"/>
  <c r="I44" i="31"/>
  <c r="P44" i="31"/>
  <c r="E45" i="31"/>
  <c r="S45" i="31" s="1"/>
  <c r="H45" i="31"/>
  <c r="I45" i="31"/>
  <c r="N45" i="31"/>
  <c r="O45" i="31"/>
  <c r="P45" i="31"/>
  <c r="Q45" i="31"/>
  <c r="R45" i="31"/>
  <c r="E46" i="31"/>
  <c r="U46" i="31" s="1"/>
  <c r="H46" i="31"/>
  <c r="I46" i="31"/>
  <c r="O46" i="31"/>
  <c r="E47" i="31"/>
  <c r="Q47" i="31" s="1"/>
  <c r="H47" i="31"/>
  <c r="I47" i="31"/>
  <c r="E48" i="31"/>
  <c r="Q48" i="31" s="1"/>
  <c r="H48" i="31"/>
  <c r="I48" i="31"/>
  <c r="E49" i="31"/>
  <c r="K49" i="31" s="1"/>
  <c r="H49" i="31"/>
  <c r="I49" i="31"/>
  <c r="E50" i="31"/>
  <c r="O50" i="31" s="1"/>
  <c r="H50" i="31"/>
  <c r="I50" i="31"/>
  <c r="E51" i="31"/>
  <c r="H51" i="31"/>
  <c r="I51" i="31"/>
  <c r="E52" i="31"/>
  <c r="S52" i="31" s="1"/>
  <c r="H52" i="31"/>
  <c r="I52" i="31"/>
  <c r="E53" i="31"/>
  <c r="P53" i="31" s="1"/>
  <c r="H53" i="31"/>
  <c r="I53" i="31"/>
  <c r="E54" i="31"/>
  <c r="H54" i="31"/>
  <c r="I54" i="31"/>
  <c r="E55" i="31"/>
  <c r="H55" i="31"/>
  <c r="I55" i="31"/>
  <c r="L55" i="31"/>
  <c r="N55" i="31"/>
  <c r="P55" i="31"/>
  <c r="V55" i="31"/>
  <c r="W55" i="31"/>
  <c r="E56" i="31"/>
  <c r="H56" i="31"/>
  <c r="I56" i="31"/>
  <c r="K56" i="31"/>
  <c r="M56" i="31"/>
  <c r="Q56" i="31"/>
  <c r="S56" i="31"/>
  <c r="U56" i="31"/>
  <c r="W56" i="31"/>
  <c r="E57" i="31"/>
  <c r="W57" i="31" s="1"/>
  <c r="H57" i="31"/>
  <c r="I57" i="31"/>
  <c r="M57" i="31"/>
  <c r="N57" i="31"/>
  <c r="P57" i="31"/>
  <c r="V57" i="31"/>
  <c r="E58" i="31"/>
  <c r="J58" i="31" s="1"/>
  <c r="H58" i="31"/>
  <c r="I58" i="31"/>
  <c r="K58" i="31"/>
  <c r="M58" i="31"/>
  <c r="O58" i="31"/>
  <c r="Q58" i="31"/>
  <c r="U58" i="31"/>
  <c r="W58" i="31"/>
  <c r="E59" i="31"/>
  <c r="L59" i="31" s="1"/>
  <c r="H59" i="31"/>
  <c r="I59" i="31"/>
  <c r="J59" i="31"/>
  <c r="K59" i="31"/>
  <c r="O59" i="31"/>
  <c r="Q59" i="31"/>
  <c r="S59" i="31"/>
  <c r="W59" i="31"/>
  <c r="E60" i="31"/>
  <c r="H60" i="31"/>
  <c r="I60" i="31"/>
  <c r="E61" i="31"/>
  <c r="K61" i="31" s="1"/>
  <c r="H61" i="31"/>
  <c r="I61" i="31"/>
  <c r="J61" i="31"/>
  <c r="M61" i="31"/>
  <c r="S61" i="31"/>
  <c r="E62" i="31"/>
  <c r="Q62" i="31" s="1"/>
  <c r="H62" i="31"/>
  <c r="I62" i="31"/>
  <c r="E63" i="31"/>
  <c r="Q63" i="31" s="1"/>
  <c r="H63" i="31"/>
  <c r="I63" i="31"/>
  <c r="J63" i="31"/>
  <c r="R63" i="31"/>
  <c r="S63" i="31"/>
  <c r="U63" i="31"/>
  <c r="E64" i="31"/>
  <c r="M64" i="31" s="1"/>
  <c r="H64" i="31"/>
  <c r="I64" i="31"/>
  <c r="E65" i="31"/>
  <c r="H65" i="31"/>
  <c r="I65" i="31"/>
  <c r="E66" i="31"/>
  <c r="M66" i="31" s="1"/>
  <c r="H66" i="31"/>
  <c r="I66" i="31"/>
  <c r="K66" i="31"/>
  <c r="O66" i="31"/>
  <c r="E67" i="31"/>
  <c r="H67" i="31"/>
  <c r="I67" i="31"/>
  <c r="E68" i="31"/>
  <c r="H68" i="31"/>
  <c r="I68" i="31"/>
  <c r="E69" i="31"/>
  <c r="P69" i="31" s="1"/>
  <c r="H69" i="31"/>
  <c r="I69" i="31"/>
  <c r="E70" i="31"/>
  <c r="H70" i="31"/>
  <c r="I70" i="31"/>
  <c r="E71" i="31"/>
  <c r="L71" i="31" s="1"/>
  <c r="H71" i="31"/>
  <c r="I71" i="31"/>
  <c r="E72" i="31"/>
  <c r="K72" i="31" s="1"/>
  <c r="H72" i="31"/>
  <c r="I72" i="31"/>
  <c r="E73" i="31"/>
  <c r="L73" i="31" s="1"/>
  <c r="H73" i="31"/>
  <c r="I73" i="31"/>
  <c r="E74" i="31"/>
  <c r="J74" i="31" s="1"/>
  <c r="H74" i="31"/>
  <c r="I74" i="31"/>
  <c r="W74" i="31"/>
  <c r="E75" i="31"/>
  <c r="P75" i="31" s="1"/>
  <c r="H75" i="31"/>
  <c r="I75" i="31"/>
  <c r="E76" i="31"/>
  <c r="O76" i="31" s="1"/>
  <c r="H76" i="31"/>
  <c r="I76" i="31"/>
  <c r="E77" i="31"/>
  <c r="H77" i="31"/>
  <c r="I77" i="31"/>
  <c r="J77" i="31"/>
  <c r="E78" i="31"/>
  <c r="H78" i="31"/>
  <c r="I78" i="31"/>
  <c r="E79" i="31"/>
  <c r="Q79" i="31" s="1"/>
  <c r="H79" i="31"/>
  <c r="I79" i="31"/>
  <c r="E80" i="31"/>
  <c r="U80" i="31" s="1"/>
  <c r="H80" i="31"/>
  <c r="I80" i="31"/>
  <c r="Q80" i="31"/>
  <c r="E81" i="31"/>
  <c r="H81" i="31"/>
  <c r="I81" i="31"/>
  <c r="E82" i="31"/>
  <c r="K82" i="31" s="1"/>
  <c r="H82" i="31"/>
  <c r="I82" i="31"/>
  <c r="U82" i="31"/>
  <c r="E83" i="31"/>
  <c r="P83" i="31" s="1"/>
  <c r="H83" i="31"/>
  <c r="I83" i="31"/>
  <c r="K83" i="31"/>
  <c r="L83" i="31"/>
  <c r="M83" i="31"/>
  <c r="N83" i="31"/>
  <c r="O83" i="31"/>
  <c r="T83" i="31"/>
  <c r="U83" i="31"/>
  <c r="V83" i="31"/>
  <c r="W83" i="31"/>
  <c r="E84" i="31"/>
  <c r="H84" i="31"/>
  <c r="I84" i="31"/>
  <c r="M84" i="31"/>
  <c r="Q84" i="31"/>
  <c r="U84" i="31"/>
  <c r="E85" i="31"/>
  <c r="P85" i="31" s="1"/>
  <c r="H85" i="31"/>
  <c r="I85" i="31"/>
  <c r="E86" i="31"/>
  <c r="K86" i="31" s="1"/>
  <c r="H86" i="31"/>
  <c r="I86" i="31"/>
  <c r="M86" i="31"/>
  <c r="Q86" i="31"/>
  <c r="E87" i="31"/>
  <c r="H87" i="31"/>
  <c r="I87" i="31"/>
  <c r="O87" i="31"/>
  <c r="E88" i="31"/>
  <c r="H88" i="31"/>
  <c r="I88" i="31"/>
  <c r="E89" i="31"/>
  <c r="O89" i="31" s="1"/>
  <c r="H89" i="31"/>
  <c r="I89" i="31"/>
  <c r="S89" i="31"/>
  <c r="E90" i="31"/>
  <c r="K90" i="31" s="1"/>
  <c r="H90" i="31"/>
  <c r="I90" i="31"/>
  <c r="E91" i="31"/>
  <c r="L91" i="31" s="1"/>
  <c r="H91" i="31"/>
  <c r="I91" i="31"/>
  <c r="E92" i="31"/>
  <c r="N92" i="31" s="1"/>
  <c r="H92" i="31"/>
  <c r="I92" i="31"/>
  <c r="E93" i="31"/>
  <c r="J93" i="31" s="1"/>
  <c r="H93" i="31"/>
  <c r="I93" i="31"/>
  <c r="W93" i="31"/>
  <c r="E94" i="31"/>
  <c r="Q94" i="31" s="1"/>
  <c r="H94" i="31"/>
  <c r="I94" i="31"/>
  <c r="O94" i="31"/>
  <c r="W94" i="31"/>
  <c r="E95" i="31"/>
  <c r="O95" i="31" s="1"/>
  <c r="H95" i="31"/>
  <c r="I95" i="31"/>
  <c r="E96" i="31"/>
  <c r="K96" i="31" s="1"/>
  <c r="H96" i="31"/>
  <c r="I96" i="31"/>
  <c r="J96" i="31"/>
  <c r="O96" i="31"/>
  <c r="P96" i="31"/>
  <c r="Q96" i="31"/>
  <c r="R96" i="31"/>
  <c r="E97" i="31"/>
  <c r="W97" i="31" s="1"/>
  <c r="H97" i="31"/>
  <c r="I97" i="31"/>
  <c r="Q97" i="31"/>
  <c r="S97" i="31"/>
  <c r="E98" i="31"/>
  <c r="H98" i="31"/>
  <c r="I98" i="31"/>
  <c r="L98" i="31"/>
  <c r="M98" i="31"/>
  <c r="O98" i="31"/>
  <c r="P98" i="31"/>
  <c r="R98" i="31"/>
  <c r="E99" i="31"/>
  <c r="U99" i="31" s="1"/>
  <c r="H99" i="31"/>
  <c r="I99" i="31"/>
  <c r="E100" i="31"/>
  <c r="H100" i="31"/>
  <c r="I100" i="31"/>
  <c r="J100" i="31"/>
  <c r="E101" i="31"/>
  <c r="H101" i="31"/>
  <c r="I101" i="31"/>
  <c r="E102" i="31"/>
  <c r="P102" i="31" s="1"/>
  <c r="H102" i="31"/>
  <c r="I102" i="31"/>
  <c r="E103" i="31"/>
  <c r="Q103" i="31" s="1"/>
  <c r="H103" i="31"/>
  <c r="I103" i="31"/>
  <c r="M103" i="31"/>
  <c r="O103" i="31"/>
  <c r="W103" i="31"/>
  <c r="E104" i="31"/>
  <c r="P104" i="31" s="1"/>
  <c r="H104" i="31"/>
  <c r="I104" i="31"/>
  <c r="Q104" i="31"/>
  <c r="R104" i="31"/>
  <c r="S104" i="31"/>
  <c r="T104" i="31"/>
  <c r="V104" i="31"/>
  <c r="E105" i="31"/>
  <c r="J105" i="31" s="1"/>
  <c r="H105" i="31"/>
  <c r="I105" i="31"/>
  <c r="M105" i="31"/>
  <c r="O105" i="31"/>
  <c r="Q105" i="31"/>
  <c r="S105" i="31"/>
  <c r="U105" i="31"/>
  <c r="W105" i="31"/>
  <c r="E106" i="31"/>
  <c r="O106" i="31" s="1"/>
  <c r="H106" i="31"/>
  <c r="I106" i="31"/>
  <c r="K106" i="31"/>
  <c r="Q106" i="31"/>
  <c r="R106" i="31"/>
  <c r="E107" i="31"/>
  <c r="M107" i="31" s="1"/>
  <c r="H107" i="31"/>
  <c r="I107" i="31"/>
  <c r="Q107" i="31"/>
  <c r="W107" i="31"/>
  <c r="E108" i="31"/>
  <c r="H108" i="31"/>
  <c r="I108" i="31"/>
  <c r="E109" i="31"/>
  <c r="J109" i="31" s="1"/>
  <c r="H109" i="31"/>
  <c r="I109" i="31"/>
  <c r="E110" i="31"/>
  <c r="H110" i="31"/>
  <c r="I110" i="31"/>
  <c r="E111" i="31"/>
  <c r="H111" i="31"/>
  <c r="I111" i="31"/>
  <c r="E112" i="31"/>
  <c r="N112" i="31" s="1"/>
  <c r="H112" i="31"/>
  <c r="I112" i="31"/>
  <c r="P112" i="31"/>
  <c r="Q112" i="31"/>
  <c r="S112" i="31"/>
  <c r="U112" i="31"/>
  <c r="E113" i="31"/>
  <c r="Q113" i="31" s="1"/>
  <c r="H113" i="31"/>
  <c r="I113" i="31"/>
  <c r="E114" i="31"/>
  <c r="J114" i="31" s="1"/>
  <c r="H114" i="31"/>
  <c r="I114" i="31"/>
  <c r="E115" i="31"/>
  <c r="S115" i="31" s="1"/>
  <c r="H115" i="31"/>
  <c r="I115" i="31"/>
  <c r="K115" i="31"/>
  <c r="M115" i="31"/>
  <c r="O115" i="31"/>
  <c r="Q115" i="31"/>
  <c r="U115" i="31"/>
  <c r="E116" i="31"/>
  <c r="U116" i="31" s="1"/>
  <c r="H116" i="31"/>
  <c r="I116" i="31"/>
  <c r="L116" i="31"/>
  <c r="M116" i="31"/>
  <c r="P116" i="31"/>
  <c r="E117" i="31"/>
  <c r="H117" i="31"/>
  <c r="I117" i="31"/>
  <c r="O117" i="31"/>
  <c r="W117" i="31"/>
  <c r="E118" i="31"/>
  <c r="H118" i="31"/>
  <c r="I118" i="31"/>
  <c r="E119" i="31"/>
  <c r="H119" i="31"/>
  <c r="I119" i="31"/>
  <c r="M119" i="31"/>
  <c r="O119" i="31"/>
  <c r="E120" i="31"/>
  <c r="P120" i="31" s="1"/>
  <c r="H120" i="31"/>
  <c r="I120" i="31"/>
  <c r="L120" i="31"/>
  <c r="V120" i="31"/>
  <c r="E121" i="31"/>
  <c r="H121" i="31"/>
  <c r="I121" i="31"/>
  <c r="U121" i="31"/>
  <c r="E122" i="31"/>
  <c r="H122" i="31"/>
  <c r="I122" i="31"/>
  <c r="E123" i="31"/>
  <c r="U123" i="31" s="1"/>
  <c r="H123" i="31"/>
  <c r="I123" i="31"/>
  <c r="M123" i="31"/>
  <c r="Q123" i="31"/>
  <c r="E124" i="31"/>
  <c r="L124" i="31" s="1"/>
  <c r="H124" i="31"/>
  <c r="I124" i="31"/>
  <c r="E125" i="31"/>
  <c r="U125" i="31" s="1"/>
  <c r="H125" i="31"/>
  <c r="I125" i="31"/>
  <c r="E126" i="31"/>
  <c r="H126" i="31"/>
  <c r="I126" i="31"/>
  <c r="E127" i="31"/>
  <c r="Q127" i="31" s="1"/>
  <c r="H127" i="31"/>
  <c r="I127" i="31"/>
  <c r="E128" i="31"/>
  <c r="P128" i="31" s="1"/>
  <c r="H128" i="31"/>
  <c r="I128" i="31"/>
  <c r="E129" i="31"/>
  <c r="H129" i="31"/>
  <c r="I129" i="31"/>
  <c r="E130" i="31"/>
  <c r="H130" i="31"/>
  <c r="I130" i="31"/>
  <c r="K130" i="31"/>
  <c r="L130" i="31"/>
  <c r="E131" i="31"/>
  <c r="H131" i="31"/>
  <c r="I131" i="31"/>
  <c r="E132" i="31"/>
  <c r="L132" i="31" s="1"/>
  <c r="H132" i="31"/>
  <c r="I132" i="31"/>
  <c r="E133" i="31"/>
  <c r="K133" i="31" s="1"/>
  <c r="H133" i="31"/>
  <c r="I133" i="31"/>
  <c r="E134" i="31"/>
  <c r="P134" i="31" s="1"/>
  <c r="H134" i="31"/>
  <c r="I134" i="31"/>
  <c r="E135" i="31"/>
  <c r="M135" i="31" s="1"/>
  <c r="H135" i="31"/>
  <c r="I135" i="31"/>
  <c r="E136" i="31"/>
  <c r="J136" i="31" s="1"/>
  <c r="H136" i="31"/>
  <c r="I136" i="31"/>
  <c r="E137" i="31"/>
  <c r="W137" i="31" s="1"/>
  <c r="H137" i="31"/>
  <c r="I137" i="31"/>
  <c r="E138" i="31"/>
  <c r="H138" i="31"/>
  <c r="I138" i="31"/>
  <c r="K138" i="31"/>
  <c r="E139" i="31"/>
  <c r="V139" i="31" s="1"/>
  <c r="H139" i="31"/>
  <c r="I139" i="31"/>
  <c r="E140" i="31"/>
  <c r="K140" i="31" s="1"/>
  <c r="H140" i="31"/>
  <c r="I140" i="31"/>
  <c r="U140" i="31"/>
  <c r="W140" i="31"/>
  <c r="E141" i="31"/>
  <c r="H141" i="31"/>
  <c r="I141" i="31"/>
  <c r="E142" i="31"/>
  <c r="J142" i="31" s="1"/>
  <c r="H142" i="31"/>
  <c r="I142" i="31"/>
  <c r="E143" i="31"/>
  <c r="H143" i="31"/>
  <c r="I143" i="31"/>
  <c r="E144" i="31"/>
  <c r="J144" i="31" s="1"/>
  <c r="H144" i="31"/>
  <c r="I144" i="31"/>
  <c r="W144" i="31"/>
  <c r="E145" i="31"/>
  <c r="M145" i="31" s="1"/>
  <c r="H145" i="31"/>
  <c r="I145" i="31"/>
  <c r="V145" i="31"/>
  <c r="W145" i="31"/>
  <c r="E146" i="31"/>
  <c r="J146" i="31" s="1"/>
  <c r="H146" i="31"/>
  <c r="I146" i="31"/>
  <c r="E147" i="31"/>
  <c r="Q147" i="31" s="1"/>
  <c r="H147" i="31"/>
  <c r="I147" i="31"/>
  <c r="E148" i="31"/>
  <c r="H148" i="31"/>
  <c r="I148" i="31"/>
  <c r="E149" i="31"/>
  <c r="K149" i="31" s="1"/>
  <c r="H149" i="31"/>
  <c r="I149" i="31"/>
  <c r="P149" i="31"/>
  <c r="W149" i="31"/>
  <c r="E150" i="31"/>
  <c r="J150" i="31" s="1"/>
  <c r="H150" i="31"/>
  <c r="I150" i="31"/>
  <c r="E151" i="31"/>
  <c r="P151" i="31" s="1"/>
  <c r="H151" i="31"/>
  <c r="I151" i="31"/>
  <c r="L151" i="31"/>
  <c r="M151" i="31"/>
  <c r="O151" i="31"/>
  <c r="T151" i="31"/>
  <c r="W151" i="31"/>
  <c r="E152" i="31"/>
  <c r="J152" i="31" s="1"/>
  <c r="H152" i="31"/>
  <c r="I152" i="31"/>
  <c r="K152" i="31"/>
  <c r="M152" i="31"/>
  <c r="O152" i="31"/>
  <c r="U152" i="31"/>
  <c r="W152" i="31"/>
  <c r="E153" i="31"/>
  <c r="M153" i="31" s="1"/>
  <c r="H153" i="31"/>
  <c r="I153" i="31"/>
  <c r="J153" i="31"/>
  <c r="Q153" i="31"/>
  <c r="R153" i="31"/>
  <c r="T153" i="31"/>
  <c r="E154" i="31"/>
  <c r="J154" i="31" s="1"/>
  <c r="H154" i="31"/>
  <c r="I154" i="31"/>
  <c r="E155" i="31"/>
  <c r="J155" i="31" s="1"/>
  <c r="H155" i="31"/>
  <c r="I155" i="31"/>
  <c r="E156" i="31"/>
  <c r="J156" i="31" s="1"/>
  <c r="H156" i="31"/>
  <c r="I156" i="31"/>
  <c r="S156" i="31"/>
  <c r="U156" i="31"/>
  <c r="E157" i="31"/>
  <c r="H157" i="31"/>
  <c r="I157" i="31"/>
  <c r="L157" i="31"/>
  <c r="Q157" i="31"/>
  <c r="W157" i="31"/>
  <c r="E158" i="31"/>
  <c r="J158" i="31" s="1"/>
  <c r="H158" i="31"/>
  <c r="I158" i="31"/>
  <c r="W158" i="31"/>
  <c r="E159" i="31"/>
  <c r="J159" i="31" s="1"/>
  <c r="H159" i="31"/>
  <c r="I159" i="31"/>
  <c r="E160" i="31"/>
  <c r="H160" i="31"/>
  <c r="I160" i="31"/>
  <c r="E161" i="31"/>
  <c r="J161" i="31" s="1"/>
  <c r="H161" i="31"/>
  <c r="I161" i="31"/>
  <c r="E162" i="31"/>
  <c r="W162" i="31" s="1"/>
  <c r="H162" i="31"/>
  <c r="I162" i="31"/>
  <c r="E163" i="31"/>
  <c r="S163" i="31" s="1"/>
  <c r="H163" i="31"/>
  <c r="I163" i="31"/>
  <c r="E164" i="31"/>
  <c r="H164" i="31"/>
  <c r="I164" i="31"/>
  <c r="E165" i="31"/>
  <c r="M165" i="31" s="1"/>
  <c r="H165" i="31"/>
  <c r="I165" i="31"/>
  <c r="E166" i="31"/>
  <c r="J166" i="31" s="1"/>
  <c r="H166" i="31"/>
  <c r="I166" i="31"/>
  <c r="W166" i="31"/>
  <c r="E167" i="31"/>
  <c r="H167" i="31"/>
  <c r="I167" i="31"/>
  <c r="E168" i="31"/>
  <c r="V168" i="31" s="1"/>
  <c r="H168" i="31"/>
  <c r="I168" i="31"/>
  <c r="N168" i="31"/>
  <c r="E169" i="31"/>
  <c r="J169" i="31" s="1"/>
  <c r="H169" i="31"/>
  <c r="I169" i="31"/>
  <c r="W169" i="31"/>
  <c r="E170" i="31"/>
  <c r="H170" i="31"/>
  <c r="I170" i="31"/>
  <c r="Q170" i="31"/>
  <c r="E171" i="31"/>
  <c r="J171" i="31" s="1"/>
  <c r="H171" i="31"/>
  <c r="I171" i="31"/>
  <c r="W171" i="31"/>
  <c r="E172" i="31"/>
  <c r="H172" i="31"/>
  <c r="I172" i="31"/>
  <c r="J172" i="31"/>
  <c r="O172" i="31"/>
  <c r="P172" i="31"/>
  <c r="R172" i="31"/>
  <c r="S172" i="31"/>
  <c r="W172" i="31"/>
  <c r="E173" i="31"/>
  <c r="J173" i="31" s="1"/>
  <c r="H173" i="31"/>
  <c r="I173" i="31"/>
  <c r="O173" i="31"/>
  <c r="E174" i="31"/>
  <c r="J174" i="31" s="1"/>
  <c r="H174" i="31"/>
  <c r="I174" i="31"/>
  <c r="K174" i="31"/>
  <c r="M174" i="31"/>
  <c r="R174" i="31"/>
  <c r="S174" i="31"/>
  <c r="U174" i="31"/>
  <c r="W174" i="31"/>
  <c r="E175" i="31"/>
  <c r="J175" i="31" s="1"/>
  <c r="H175" i="31"/>
  <c r="I175" i="31"/>
  <c r="W175" i="31"/>
  <c r="E176" i="31"/>
  <c r="H176" i="31"/>
  <c r="I176" i="31"/>
  <c r="E177" i="31"/>
  <c r="U177" i="31" s="1"/>
  <c r="H177" i="31"/>
  <c r="I177" i="31"/>
  <c r="E178" i="31"/>
  <c r="W178" i="31" s="1"/>
  <c r="H178" i="31"/>
  <c r="I178" i="31"/>
  <c r="E179" i="31"/>
  <c r="H179" i="31"/>
  <c r="I179" i="31"/>
  <c r="S179" i="31"/>
  <c r="U179" i="31"/>
  <c r="E180" i="31"/>
  <c r="H180" i="31"/>
  <c r="I180" i="31"/>
  <c r="E181" i="31"/>
  <c r="J181" i="31" s="1"/>
  <c r="H181" i="31"/>
  <c r="I181" i="31"/>
  <c r="M181" i="31"/>
  <c r="W181" i="31"/>
  <c r="E182" i="31"/>
  <c r="O182" i="31" s="1"/>
  <c r="H182" i="31"/>
  <c r="I182" i="31"/>
  <c r="E183" i="31"/>
  <c r="H183" i="31"/>
  <c r="I183" i="31"/>
  <c r="K183" i="31"/>
  <c r="M183" i="31"/>
  <c r="E184" i="31"/>
  <c r="H184" i="31"/>
  <c r="I184" i="31"/>
  <c r="E185" i="31"/>
  <c r="H185" i="31"/>
  <c r="I185" i="31"/>
  <c r="E186" i="31"/>
  <c r="P186" i="31" s="1"/>
  <c r="H186" i="31"/>
  <c r="I186" i="31"/>
  <c r="L186" i="31"/>
  <c r="M186" i="31"/>
  <c r="E187" i="31"/>
  <c r="S187" i="31" s="1"/>
  <c r="H187" i="31"/>
  <c r="I187" i="31"/>
  <c r="U187" i="31"/>
  <c r="W187" i="31"/>
  <c r="E188" i="31"/>
  <c r="Q188" i="31" s="1"/>
  <c r="H188" i="31"/>
  <c r="I188" i="31"/>
  <c r="E189" i="31"/>
  <c r="U189" i="31" s="1"/>
  <c r="H189" i="31"/>
  <c r="I189" i="31"/>
  <c r="Q189" i="31"/>
  <c r="E190" i="31"/>
  <c r="R190" i="31" s="1"/>
  <c r="H190" i="31"/>
  <c r="I190" i="31"/>
  <c r="E191" i="31"/>
  <c r="Q191" i="31" s="1"/>
  <c r="H191" i="31"/>
  <c r="I191" i="31"/>
  <c r="E192" i="31"/>
  <c r="K192" i="31" s="1"/>
  <c r="H192" i="31"/>
  <c r="I192" i="31"/>
  <c r="P192" i="31"/>
  <c r="E193" i="31"/>
  <c r="H193" i="31"/>
  <c r="I193" i="31"/>
  <c r="E194" i="31"/>
  <c r="L194" i="31" s="1"/>
  <c r="H194" i="31"/>
  <c r="I194" i="31"/>
  <c r="K194" i="31"/>
  <c r="P194" i="31"/>
  <c r="Q194" i="31"/>
  <c r="S194" i="31"/>
  <c r="E195" i="31"/>
  <c r="M195" i="31" s="1"/>
  <c r="H195" i="31"/>
  <c r="I195" i="31"/>
  <c r="E196" i="31"/>
  <c r="Q196" i="31" s="1"/>
  <c r="H196" i="31"/>
  <c r="I196" i="31"/>
  <c r="J196" i="31"/>
  <c r="K196" i="31"/>
  <c r="O196" i="31"/>
  <c r="E197" i="31"/>
  <c r="Q197" i="31" s="1"/>
  <c r="H197" i="31"/>
  <c r="I197" i="31"/>
  <c r="E198" i="31"/>
  <c r="H198" i="31"/>
  <c r="I198" i="31"/>
  <c r="E199" i="31"/>
  <c r="Q199" i="31" s="1"/>
  <c r="H199" i="31"/>
  <c r="I199" i="31"/>
  <c r="K199" i="31"/>
  <c r="M199" i="31"/>
  <c r="O199" i="31"/>
  <c r="E200" i="31"/>
  <c r="K200" i="31" s="1"/>
  <c r="H200" i="31"/>
  <c r="I200" i="31"/>
  <c r="J200" i="31"/>
  <c r="N200" i="31"/>
  <c r="O200" i="31"/>
  <c r="P200" i="31"/>
  <c r="Q200" i="31"/>
  <c r="R200" i="31"/>
  <c r="V200" i="31"/>
  <c r="W200" i="31"/>
  <c r="E201" i="31"/>
  <c r="H201" i="31"/>
  <c r="I201" i="31"/>
  <c r="E202" i="31"/>
  <c r="P202" i="31" s="1"/>
  <c r="H202" i="31"/>
  <c r="I202" i="31"/>
  <c r="L202" i="31"/>
  <c r="M202" i="31"/>
  <c r="O202" i="31"/>
  <c r="W202" i="31"/>
  <c r="E203" i="31"/>
  <c r="O203" i="31" s="1"/>
  <c r="H203" i="31"/>
  <c r="I203" i="31"/>
  <c r="M203" i="31"/>
  <c r="U203" i="31"/>
  <c r="E204" i="31"/>
  <c r="H204" i="31"/>
  <c r="I204" i="31"/>
  <c r="E205" i="31"/>
  <c r="U205" i="31" s="1"/>
  <c r="M205" i="31"/>
  <c r="E206" i="31"/>
  <c r="J206" i="31" s="1"/>
  <c r="Q206" i="31"/>
  <c r="E207" i="31"/>
  <c r="M207" i="31" s="1"/>
  <c r="U207" i="31"/>
  <c r="W207" i="31"/>
  <c r="E208" i="31"/>
  <c r="K208" i="31" s="1"/>
  <c r="J208" i="31"/>
  <c r="E209" i="31"/>
  <c r="E210" i="31"/>
  <c r="E211" i="31"/>
  <c r="U211" i="31" s="1"/>
  <c r="K211" i="31"/>
  <c r="M211" i="31"/>
  <c r="E212" i="31"/>
  <c r="O212" i="31" s="1"/>
  <c r="K212" i="31"/>
  <c r="V212" i="31"/>
  <c r="E213" i="31"/>
  <c r="M213" i="31" s="1"/>
  <c r="E214" i="31"/>
  <c r="N214" i="31" s="1"/>
  <c r="J214" i="31"/>
  <c r="M214" i="31"/>
  <c r="R214" i="31"/>
  <c r="S214" i="31"/>
  <c r="E215" i="31"/>
  <c r="U215" i="31" s="1"/>
  <c r="E216" i="31"/>
  <c r="V216" i="31" s="1"/>
  <c r="J216" i="31"/>
  <c r="S216" i="31"/>
  <c r="T216" i="31"/>
  <c r="E217" i="31"/>
  <c r="M217" i="31" s="1"/>
  <c r="E218" i="31"/>
  <c r="Q218" i="31" s="1"/>
  <c r="E219" i="31"/>
  <c r="Q219" i="31" s="1"/>
  <c r="E220" i="31"/>
  <c r="M220" i="31" s="1"/>
  <c r="E221" i="31"/>
  <c r="U221" i="31" s="1"/>
  <c r="E222" i="31"/>
  <c r="N222" i="31" s="1"/>
  <c r="E223" i="31"/>
  <c r="M223" i="31" s="1"/>
  <c r="O223" i="31"/>
  <c r="Q223" i="31"/>
  <c r="E224" i="31"/>
  <c r="K224" i="31" s="1"/>
  <c r="L224" i="31"/>
  <c r="N224" i="31"/>
  <c r="R224" i="31"/>
  <c r="U224" i="31"/>
  <c r="V224" i="31"/>
  <c r="W224" i="31"/>
  <c r="E225" i="31"/>
  <c r="E226" i="31"/>
  <c r="P226" i="31" s="1"/>
  <c r="K226" i="31"/>
  <c r="L226" i="31"/>
  <c r="M226" i="31"/>
  <c r="O226" i="31"/>
  <c r="Q226" i="31"/>
  <c r="W226" i="31"/>
  <c r="E227" i="31"/>
  <c r="K227" i="31"/>
  <c r="M227" i="31"/>
  <c r="E228" i="31"/>
  <c r="J228" i="31" s="1"/>
  <c r="R228" i="31"/>
  <c r="S228" i="31"/>
  <c r="E229" i="31"/>
  <c r="M229" i="31" s="1"/>
  <c r="E230" i="31"/>
  <c r="J230" i="31" s="1"/>
  <c r="E231" i="31"/>
  <c r="U231" i="31" s="1"/>
  <c r="E232" i="31"/>
  <c r="O232" i="31" s="1"/>
  <c r="K232" i="31"/>
  <c r="E233" i="31"/>
  <c r="M233" i="31" s="1"/>
  <c r="E234" i="31"/>
  <c r="Q234" i="31" s="1"/>
  <c r="E235" i="31"/>
  <c r="Q235" i="31" s="1"/>
  <c r="K235" i="31"/>
  <c r="E236" i="31"/>
  <c r="R236" i="31"/>
  <c r="E237" i="31"/>
  <c r="M237" i="31" s="1"/>
  <c r="E238" i="31"/>
  <c r="J238" i="31" s="1"/>
  <c r="O238" i="31"/>
  <c r="E239" i="31"/>
  <c r="S239" i="31" s="1"/>
  <c r="E240" i="31"/>
  <c r="Q240" i="31" s="1"/>
  <c r="J240" i="31"/>
  <c r="O240" i="31"/>
  <c r="R240" i="31"/>
  <c r="T240" i="31"/>
  <c r="E241" i="31"/>
  <c r="E242" i="31"/>
  <c r="P242" i="31" s="1"/>
  <c r="J242" i="31"/>
  <c r="L242" i="31"/>
  <c r="R242" i="31"/>
  <c r="S242" i="31"/>
  <c r="T242" i="31"/>
  <c r="U242" i="31"/>
  <c r="W242" i="31"/>
  <c r="E243" i="31"/>
  <c r="W243" i="31" s="1"/>
  <c r="M243" i="31"/>
  <c r="O243" i="31"/>
  <c r="Q243" i="31"/>
  <c r="S243" i="31"/>
  <c r="U243" i="31"/>
  <c r="E244" i="31"/>
  <c r="J244" i="31" s="1"/>
  <c r="K244" i="31"/>
  <c r="M244" i="31"/>
  <c r="N244" i="31"/>
  <c r="O244" i="31"/>
  <c r="P244" i="31"/>
  <c r="Q244" i="31"/>
  <c r="R244" i="31"/>
  <c r="S244" i="31"/>
  <c r="T244" i="31"/>
  <c r="U244" i="31"/>
  <c r="V244" i="31"/>
  <c r="W244" i="31"/>
  <c r="E245" i="31"/>
  <c r="M245" i="31" s="1"/>
  <c r="E246" i="31"/>
  <c r="N246" i="31" s="1"/>
  <c r="K246" i="31"/>
  <c r="R246" i="31"/>
  <c r="S246" i="31"/>
  <c r="U246" i="31"/>
  <c r="E247" i="31"/>
  <c r="S247" i="31"/>
  <c r="E248" i="31"/>
  <c r="O248" i="31" s="1"/>
  <c r="J248" i="31"/>
  <c r="K248" i="31"/>
  <c r="L248" i="31"/>
  <c r="S248" i="31"/>
  <c r="T248" i="31"/>
  <c r="E249" i="31"/>
  <c r="M249" i="31" s="1"/>
  <c r="E250" i="31"/>
  <c r="E251" i="31"/>
  <c r="E252" i="31"/>
  <c r="M252" i="31" s="1"/>
  <c r="E253" i="31"/>
  <c r="U253" i="31" s="1"/>
  <c r="E254" i="31"/>
  <c r="O254" i="31" s="1"/>
  <c r="V254" i="31"/>
  <c r="E255" i="31"/>
  <c r="M255" i="31" s="1"/>
  <c r="O255" i="31"/>
  <c r="P255" i="31"/>
  <c r="U255" i="31"/>
  <c r="E256" i="31"/>
  <c r="K256" i="31" s="1"/>
  <c r="E257" i="31"/>
  <c r="E258" i="31"/>
  <c r="U258" i="31" s="1"/>
  <c r="K258" i="31"/>
  <c r="L258" i="31"/>
  <c r="M258" i="31"/>
  <c r="S258" i="31"/>
  <c r="E259" i="31"/>
  <c r="Q259" i="31"/>
  <c r="U259" i="31"/>
  <c r="W259" i="31"/>
  <c r="E260" i="31"/>
  <c r="M260" i="31" s="1"/>
  <c r="E261" i="31"/>
  <c r="S261" i="31" s="1"/>
  <c r="E262" i="31"/>
  <c r="J262" i="31" s="1"/>
  <c r="N262" i="31"/>
  <c r="O262" i="31"/>
  <c r="Q262" i="31"/>
  <c r="V262" i="31"/>
  <c r="W262" i="31"/>
  <c r="E263" i="31"/>
  <c r="S263" i="31" s="1"/>
  <c r="E264" i="31"/>
  <c r="E265" i="31"/>
  <c r="E266" i="31"/>
  <c r="Q266" i="31" s="1"/>
  <c r="E267" i="31"/>
  <c r="J267" i="31" s="1"/>
  <c r="E268" i="31"/>
  <c r="M268" i="31" s="1"/>
  <c r="E269" i="31"/>
  <c r="M269" i="31" s="1"/>
  <c r="E270" i="31"/>
  <c r="R270" i="31" s="1"/>
  <c r="E271" i="31"/>
  <c r="K271" i="31" s="1"/>
  <c r="E272" i="31"/>
  <c r="K272" i="31" s="1"/>
  <c r="L272" i="31"/>
  <c r="E273" i="31"/>
  <c r="K273" i="31" s="1"/>
  <c r="M273" i="31"/>
  <c r="E274" i="31"/>
  <c r="K274" i="31" s="1"/>
  <c r="L274" i="31"/>
  <c r="M274" i="31"/>
  <c r="E275" i="31"/>
  <c r="Q275" i="31" s="1"/>
  <c r="E276" i="31"/>
  <c r="V276" i="31" s="1"/>
  <c r="N276" i="31"/>
  <c r="O276" i="31"/>
  <c r="P276" i="31"/>
  <c r="Q276" i="31"/>
  <c r="U276" i="31"/>
  <c r="E277" i="31"/>
  <c r="S277" i="31"/>
  <c r="E278" i="31"/>
  <c r="J278" i="31" s="1"/>
  <c r="N278" i="31"/>
  <c r="O278" i="31"/>
  <c r="Q278" i="31"/>
  <c r="V278" i="31"/>
  <c r="W278" i="31"/>
  <c r="E279" i="31"/>
  <c r="S279" i="31"/>
  <c r="U279" i="31"/>
  <c r="W279" i="31"/>
  <c r="E280" i="31"/>
  <c r="O280" i="31" s="1"/>
  <c r="J280" i="31"/>
  <c r="E281" i="31"/>
  <c r="E282" i="31"/>
  <c r="Q282" i="31" s="1"/>
  <c r="E283" i="31"/>
  <c r="J283" i="31" s="1"/>
  <c r="E284" i="31"/>
  <c r="M284" i="31" s="1"/>
  <c r="J284" i="31"/>
  <c r="R284" i="31"/>
  <c r="E285" i="31"/>
  <c r="J285" i="31" s="1"/>
  <c r="M285" i="31"/>
  <c r="Q285" i="31"/>
  <c r="E286" i="31"/>
  <c r="S286" i="31" s="1"/>
  <c r="R286" i="31"/>
  <c r="E287" i="31"/>
  <c r="K287" i="31" s="1"/>
  <c r="E288" i="31"/>
  <c r="E289" i="31"/>
  <c r="K289" i="31"/>
  <c r="M289" i="31"/>
  <c r="E290" i="31"/>
  <c r="J290" i="31" s="1"/>
  <c r="K290" i="31"/>
  <c r="M290" i="31"/>
  <c r="S290" i="31"/>
  <c r="T290" i="31"/>
  <c r="U290" i="31"/>
  <c r="W290" i="31"/>
  <c r="E291" i="31"/>
  <c r="W291" i="31" s="1"/>
  <c r="Q291" i="31"/>
  <c r="U291" i="31"/>
  <c r="E292" i="31"/>
  <c r="E293" i="31"/>
  <c r="S293" i="31" s="1"/>
  <c r="E294" i="31"/>
  <c r="J294" i="31" s="1"/>
  <c r="E295" i="31"/>
  <c r="S295" i="31" s="1"/>
  <c r="E296" i="31"/>
  <c r="J296" i="31" s="1"/>
  <c r="P296" i="31"/>
  <c r="E297" i="31"/>
  <c r="E298" i="31"/>
  <c r="Q298" i="31" s="1"/>
  <c r="E299" i="31"/>
  <c r="J299" i="31" s="1"/>
  <c r="E300" i="31"/>
  <c r="M300" i="31" s="1"/>
  <c r="R300" i="31"/>
  <c r="E1" i="30"/>
  <c r="F1" i="30"/>
  <c r="G1" i="30"/>
  <c r="I1" i="30"/>
  <c r="J1" i="30"/>
  <c r="H4" i="30"/>
  <c r="I4" i="30"/>
  <c r="H5" i="30"/>
  <c r="I5" i="30"/>
  <c r="H6" i="30"/>
  <c r="I6" i="30"/>
  <c r="H7" i="30"/>
  <c r="I7" i="30"/>
  <c r="H8" i="30"/>
  <c r="I8" i="30"/>
  <c r="H9" i="30"/>
  <c r="I9" i="30"/>
  <c r="H10" i="30"/>
  <c r="I10" i="30"/>
  <c r="H11" i="30"/>
  <c r="I11" i="30"/>
  <c r="H12" i="30"/>
  <c r="I12" i="30"/>
  <c r="H13" i="30"/>
  <c r="I13" i="30"/>
  <c r="H14" i="30"/>
  <c r="I14" i="30"/>
  <c r="H15" i="30"/>
  <c r="I15" i="30"/>
  <c r="H16" i="30"/>
  <c r="I16" i="30"/>
  <c r="H17" i="30"/>
  <c r="I17" i="30"/>
  <c r="H18" i="30"/>
  <c r="I18" i="30"/>
  <c r="H19" i="30"/>
  <c r="I19" i="30"/>
  <c r="H20" i="30"/>
  <c r="I20" i="30"/>
  <c r="H21" i="30"/>
  <c r="I21" i="30"/>
  <c r="H22" i="30"/>
  <c r="I22" i="30"/>
  <c r="H23" i="30"/>
  <c r="I23" i="30"/>
  <c r="H24" i="30"/>
  <c r="I24" i="30"/>
  <c r="H25" i="30"/>
  <c r="I25" i="30"/>
  <c r="H26" i="30"/>
  <c r="I26" i="30"/>
  <c r="H27" i="30"/>
  <c r="I27" i="30"/>
  <c r="H28" i="30"/>
  <c r="I28" i="30"/>
  <c r="H29" i="30"/>
  <c r="I29" i="30"/>
  <c r="H30" i="30"/>
  <c r="I30" i="30"/>
  <c r="H31" i="30"/>
  <c r="I31" i="30"/>
  <c r="H32" i="30"/>
  <c r="I32" i="30"/>
  <c r="H33" i="30"/>
  <c r="I33" i="30"/>
  <c r="H34" i="30"/>
  <c r="I34" i="30"/>
  <c r="H35" i="30"/>
  <c r="I35" i="30"/>
  <c r="H36" i="30"/>
  <c r="I36" i="30"/>
  <c r="H37" i="30"/>
  <c r="I37" i="30"/>
  <c r="H38" i="30"/>
  <c r="I38" i="30"/>
  <c r="H39" i="30"/>
  <c r="I39" i="30"/>
  <c r="H40" i="30"/>
  <c r="I40" i="30"/>
  <c r="H41" i="30"/>
  <c r="I41" i="30"/>
  <c r="H42" i="30"/>
  <c r="I42" i="30"/>
  <c r="H43" i="30"/>
  <c r="I43" i="30"/>
  <c r="H44" i="30"/>
  <c r="I44" i="30"/>
  <c r="H45" i="30"/>
  <c r="I45" i="30"/>
  <c r="H46" i="30"/>
  <c r="I46" i="30"/>
  <c r="H47" i="30"/>
  <c r="I47" i="30"/>
  <c r="H48" i="30"/>
  <c r="I48" i="30"/>
  <c r="H49" i="30"/>
  <c r="I49" i="30"/>
  <c r="H50" i="30"/>
  <c r="I50" i="30"/>
  <c r="H51" i="30"/>
  <c r="I51" i="30"/>
  <c r="H52" i="30"/>
  <c r="I52" i="30"/>
  <c r="H53" i="30"/>
  <c r="I53" i="30"/>
  <c r="H54" i="30"/>
  <c r="I54" i="30"/>
  <c r="H55" i="30"/>
  <c r="I55" i="30"/>
  <c r="H56" i="30"/>
  <c r="I56" i="30"/>
  <c r="H57" i="30"/>
  <c r="I57" i="30"/>
  <c r="H58" i="30"/>
  <c r="I58" i="30"/>
  <c r="H59" i="30"/>
  <c r="I59" i="30"/>
  <c r="H60" i="30"/>
  <c r="I60" i="30"/>
  <c r="H61" i="30"/>
  <c r="I61" i="30"/>
  <c r="H62" i="30"/>
  <c r="I62" i="30"/>
  <c r="H63" i="30"/>
  <c r="I63" i="30"/>
  <c r="H64" i="30"/>
  <c r="I64" i="30"/>
  <c r="H65" i="30"/>
  <c r="I65" i="30"/>
  <c r="H66" i="30"/>
  <c r="I66" i="30"/>
  <c r="H67" i="30"/>
  <c r="I67" i="30"/>
  <c r="H68" i="30"/>
  <c r="I68" i="30"/>
  <c r="H69" i="30"/>
  <c r="I69" i="30"/>
  <c r="H70" i="30"/>
  <c r="I70" i="30"/>
  <c r="H71" i="30"/>
  <c r="I71" i="30"/>
  <c r="H72" i="30"/>
  <c r="I72" i="30"/>
  <c r="H73" i="30"/>
  <c r="I73" i="30"/>
  <c r="H74" i="30"/>
  <c r="I74" i="30"/>
  <c r="H75" i="30"/>
  <c r="I75" i="30"/>
  <c r="H76" i="30"/>
  <c r="I76" i="30"/>
  <c r="H77" i="30"/>
  <c r="I77" i="30"/>
  <c r="H78" i="30"/>
  <c r="I78" i="30"/>
  <c r="H79" i="30"/>
  <c r="I79" i="30"/>
  <c r="H80" i="30"/>
  <c r="I80" i="30"/>
  <c r="H81" i="30"/>
  <c r="I81" i="30"/>
  <c r="H82" i="30"/>
  <c r="I82" i="30"/>
  <c r="H83" i="30"/>
  <c r="I83" i="30"/>
  <c r="H84" i="30"/>
  <c r="I84" i="30"/>
  <c r="H85" i="30"/>
  <c r="I85" i="30"/>
  <c r="H86" i="30"/>
  <c r="I86" i="30"/>
  <c r="H87" i="30"/>
  <c r="I87" i="30"/>
  <c r="H88" i="30"/>
  <c r="I88" i="30"/>
  <c r="H89" i="30"/>
  <c r="I89" i="30"/>
  <c r="H90" i="30"/>
  <c r="I90" i="30"/>
  <c r="H91" i="30"/>
  <c r="I91" i="30"/>
  <c r="H92" i="30"/>
  <c r="I92" i="30"/>
  <c r="H93" i="30"/>
  <c r="I93" i="30"/>
  <c r="H94" i="30"/>
  <c r="I94" i="30"/>
  <c r="H95" i="30"/>
  <c r="I95" i="30"/>
  <c r="H96" i="30"/>
  <c r="I96" i="30"/>
  <c r="H97" i="30"/>
  <c r="I97" i="30"/>
  <c r="H98" i="30"/>
  <c r="I98" i="30"/>
  <c r="H99" i="30"/>
  <c r="I99" i="30"/>
  <c r="H100" i="30"/>
  <c r="I100" i="30"/>
  <c r="H101" i="30"/>
  <c r="I101" i="30"/>
  <c r="H102" i="30"/>
  <c r="I102" i="30"/>
  <c r="H103" i="30"/>
  <c r="I103" i="30"/>
  <c r="H104" i="30"/>
  <c r="I104" i="30"/>
  <c r="H105" i="30"/>
  <c r="I105" i="30"/>
  <c r="H106" i="30"/>
  <c r="I106" i="30"/>
  <c r="H107" i="30"/>
  <c r="I107" i="30"/>
  <c r="H108" i="30"/>
  <c r="I108" i="30"/>
  <c r="H109" i="30"/>
  <c r="I109" i="30"/>
  <c r="H110" i="30"/>
  <c r="I110" i="30"/>
  <c r="H111" i="30"/>
  <c r="I111" i="30"/>
  <c r="H112" i="30"/>
  <c r="I112" i="30"/>
  <c r="H113" i="30"/>
  <c r="I113" i="30"/>
  <c r="H114" i="30"/>
  <c r="I114" i="30"/>
  <c r="H115" i="30"/>
  <c r="I115" i="30"/>
  <c r="H116" i="30"/>
  <c r="I116" i="30"/>
  <c r="H117" i="30"/>
  <c r="I117" i="30"/>
  <c r="H118" i="30"/>
  <c r="I118" i="30"/>
  <c r="H119" i="30"/>
  <c r="I119" i="30"/>
  <c r="H120" i="30"/>
  <c r="I120" i="30"/>
  <c r="H121" i="30"/>
  <c r="I121" i="30"/>
  <c r="H122" i="30"/>
  <c r="I122" i="30"/>
  <c r="H123" i="30"/>
  <c r="I123" i="30"/>
  <c r="H124" i="30"/>
  <c r="I124" i="30"/>
  <c r="H125" i="30"/>
  <c r="I125" i="30"/>
  <c r="H126" i="30"/>
  <c r="I126" i="30"/>
  <c r="H127" i="30"/>
  <c r="I127" i="30"/>
  <c r="H128" i="30"/>
  <c r="I128" i="30"/>
  <c r="H129" i="30"/>
  <c r="I129" i="30"/>
  <c r="H130" i="30"/>
  <c r="I130" i="30"/>
  <c r="H131" i="30"/>
  <c r="I131" i="30"/>
  <c r="H132" i="30"/>
  <c r="I132" i="30"/>
  <c r="H133" i="30"/>
  <c r="I133" i="30"/>
  <c r="H134" i="30"/>
  <c r="I134" i="30"/>
  <c r="H135" i="30"/>
  <c r="I135" i="30"/>
  <c r="H136" i="30"/>
  <c r="I136" i="30"/>
  <c r="H137" i="30"/>
  <c r="I137" i="30"/>
  <c r="H138" i="30"/>
  <c r="I138" i="30"/>
  <c r="H139" i="30"/>
  <c r="I139" i="30"/>
  <c r="H140" i="30"/>
  <c r="I140" i="30"/>
  <c r="H141" i="30"/>
  <c r="I141" i="30"/>
  <c r="H142" i="30"/>
  <c r="I142" i="30"/>
  <c r="H143" i="30"/>
  <c r="I143" i="30"/>
  <c r="H144" i="30"/>
  <c r="I144" i="30"/>
  <c r="H145" i="30"/>
  <c r="I145" i="30"/>
  <c r="H146" i="30"/>
  <c r="I146" i="30"/>
  <c r="H147" i="30"/>
  <c r="I147" i="30"/>
  <c r="H148" i="30"/>
  <c r="I148" i="30"/>
  <c r="H149" i="30"/>
  <c r="I149" i="30"/>
  <c r="H150" i="30"/>
  <c r="I150" i="30"/>
  <c r="H151" i="30"/>
  <c r="I151" i="30"/>
  <c r="H152" i="30"/>
  <c r="I152" i="30"/>
  <c r="H153" i="30"/>
  <c r="I153" i="30"/>
  <c r="H154" i="30"/>
  <c r="I154" i="30"/>
  <c r="H155" i="30"/>
  <c r="I155" i="30"/>
  <c r="H156" i="30"/>
  <c r="I156" i="30"/>
  <c r="H157" i="30"/>
  <c r="I157" i="30"/>
  <c r="H158" i="30"/>
  <c r="I158" i="30"/>
  <c r="H159" i="30"/>
  <c r="I159" i="30"/>
  <c r="H160" i="30"/>
  <c r="I160" i="30"/>
  <c r="H161" i="30"/>
  <c r="I161" i="30"/>
  <c r="H162" i="30"/>
  <c r="I162" i="30"/>
  <c r="H163" i="30"/>
  <c r="I163" i="30"/>
  <c r="H164" i="30"/>
  <c r="I164" i="30"/>
  <c r="H165" i="30"/>
  <c r="I165" i="30"/>
  <c r="H166" i="30"/>
  <c r="I166" i="30"/>
  <c r="H167" i="30"/>
  <c r="I167" i="30"/>
  <c r="H168" i="30"/>
  <c r="I168" i="30"/>
  <c r="H169" i="30"/>
  <c r="I169" i="30"/>
  <c r="H170" i="30"/>
  <c r="I170" i="30"/>
  <c r="H171" i="30"/>
  <c r="I171" i="30"/>
  <c r="H172" i="30"/>
  <c r="I172" i="30"/>
  <c r="H173" i="30"/>
  <c r="I173" i="30"/>
  <c r="H174" i="30"/>
  <c r="I174" i="30"/>
  <c r="H175" i="30"/>
  <c r="I175" i="30"/>
  <c r="H176" i="30"/>
  <c r="I176" i="30"/>
  <c r="H177" i="30"/>
  <c r="I177" i="30"/>
  <c r="H178" i="30"/>
  <c r="I178" i="30"/>
  <c r="H179" i="30"/>
  <c r="I179" i="30"/>
  <c r="H180" i="30"/>
  <c r="I180" i="30"/>
  <c r="H181" i="30"/>
  <c r="I181" i="30"/>
  <c r="H182" i="30"/>
  <c r="I182" i="30"/>
  <c r="H183" i="30"/>
  <c r="I183" i="30"/>
  <c r="H184" i="30"/>
  <c r="I184" i="30"/>
  <c r="H185" i="30"/>
  <c r="I185" i="30"/>
  <c r="H186" i="30"/>
  <c r="I186" i="30"/>
  <c r="H187" i="30"/>
  <c r="I187" i="30"/>
  <c r="H188" i="30"/>
  <c r="I188" i="30"/>
  <c r="H189" i="30"/>
  <c r="I189" i="30"/>
  <c r="H190" i="30"/>
  <c r="I190" i="30"/>
  <c r="H191" i="30"/>
  <c r="I191" i="30"/>
  <c r="H192" i="30"/>
  <c r="I192" i="30"/>
  <c r="H193" i="30"/>
  <c r="I193" i="30"/>
  <c r="H194" i="30"/>
  <c r="I194" i="30"/>
  <c r="H195" i="30"/>
  <c r="I195" i="30"/>
  <c r="H196" i="30"/>
  <c r="I196" i="30"/>
  <c r="H197" i="30"/>
  <c r="I197" i="30"/>
  <c r="H198" i="30"/>
  <c r="I198" i="30"/>
  <c r="H199" i="30"/>
  <c r="I199" i="30"/>
  <c r="H200" i="30"/>
  <c r="I200" i="30"/>
  <c r="H201" i="30"/>
  <c r="I201" i="30"/>
  <c r="H202" i="30"/>
  <c r="I202" i="30"/>
  <c r="H203" i="30"/>
  <c r="I203" i="30"/>
  <c r="H204" i="30"/>
  <c r="I204" i="30"/>
  <c r="E1" i="29"/>
  <c r="F1" i="29"/>
  <c r="G1" i="29"/>
  <c r="I1" i="29"/>
  <c r="J1" i="29"/>
  <c r="H4" i="29"/>
  <c r="I4" i="29"/>
  <c r="H5" i="29"/>
  <c r="I5" i="29"/>
  <c r="H6" i="29"/>
  <c r="I6" i="29"/>
  <c r="H7" i="29"/>
  <c r="I7" i="29"/>
  <c r="H8" i="29"/>
  <c r="I8" i="29"/>
  <c r="H9" i="29"/>
  <c r="I9" i="29"/>
  <c r="H10" i="29"/>
  <c r="I10" i="29"/>
  <c r="H11" i="29"/>
  <c r="I11" i="29"/>
  <c r="H12" i="29"/>
  <c r="I12" i="29"/>
  <c r="H13" i="29"/>
  <c r="I13" i="29"/>
  <c r="H14" i="29"/>
  <c r="I14" i="29"/>
  <c r="H15" i="29"/>
  <c r="I15" i="29"/>
  <c r="H16" i="29"/>
  <c r="I16" i="29"/>
  <c r="H17" i="29"/>
  <c r="I17" i="29"/>
  <c r="H18" i="29"/>
  <c r="I18" i="29"/>
  <c r="H19" i="29"/>
  <c r="I19" i="29"/>
  <c r="H20" i="29"/>
  <c r="I20" i="29"/>
  <c r="H21" i="29"/>
  <c r="I21" i="29"/>
  <c r="H22" i="29"/>
  <c r="I22" i="29"/>
  <c r="H23" i="29"/>
  <c r="I23" i="29"/>
  <c r="H24" i="29"/>
  <c r="I24" i="29"/>
  <c r="H25" i="29"/>
  <c r="I25" i="29"/>
  <c r="H26" i="29"/>
  <c r="I26" i="29"/>
  <c r="H27" i="29"/>
  <c r="I27" i="29"/>
  <c r="H28" i="29"/>
  <c r="I28" i="29"/>
  <c r="H29" i="29"/>
  <c r="I29" i="29"/>
  <c r="H30" i="29"/>
  <c r="I30" i="29"/>
  <c r="H31" i="29"/>
  <c r="I31" i="29"/>
  <c r="H32" i="29"/>
  <c r="I32" i="29"/>
  <c r="H33" i="29"/>
  <c r="I33" i="29"/>
  <c r="H34" i="29"/>
  <c r="I34" i="29"/>
  <c r="H35" i="29"/>
  <c r="I35" i="29"/>
  <c r="H36" i="29"/>
  <c r="I36" i="29"/>
  <c r="H37" i="29"/>
  <c r="I37" i="29"/>
  <c r="H38" i="29"/>
  <c r="I38" i="29"/>
  <c r="H39" i="29"/>
  <c r="I39" i="29"/>
  <c r="H40" i="29"/>
  <c r="I40" i="29"/>
  <c r="H41" i="29"/>
  <c r="I41" i="29"/>
  <c r="H42" i="29"/>
  <c r="I42" i="29"/>
  <c r="H43" i="29"/>
  <c r="I43" i="29"/>
  <c r="H44" i="29"/>
  <c r="I44" i="29"/>
  <c r="H45" i="29"/>
  <c r="I45" i="29"/>
  <c r="H46" i="29"/>
  <c r="I46" i="29"/>
  <c r="H47" i="29"/>
  <c r="I47" i="29"/>
  <c r="H48" i="29"/>
  <c r="I48" i="29"/>
  <c r="H49" i="29"/>
  <c r="I49" i="29"/>
  <c r="H50" i="29"/>
  <c r="I50" i="29"/>
  <c r="H51" i="29"/>
  <c r="I51" i="29"/>
  <c r="H52" i="29"/>
  <c r="I52" i="29"/>
  <c r="H53" i="29"/>
  <c r="I53" i="29"/>
  <c r="H54" i="29"/>
  <c r="I54" i="29"/>
  <c r="H55" i="29"/>
  <c r="I55" i="29"/>
  <c r="H56" i="29"/>
  <c r="I56" i="29"/>
  <c r="H57" i="29"/>
  <c r="I57" i="29"/>
  <c r="H58" i="29"/>
  <c r="I58" i="29"/>
  <c r="H59" i="29"/>
  <c r="I59" i="29"/>
  <c r="H60" i="29"/>
  <c r="I60" i="29"/>
  <c r="H61" i="29"/>
  <c r="I61" i="29"/>
  <c r="H62" i="29"/>
  <c r="I62" i="29"/>
  <c r="H63" i="29"/>
  <c r="I63" i="29"/>
  <c r="H64" i="29"/>
  <c r="I64" i="29"/>
  <c r="H65" i="29"/>
  <c r="I65" i="29"/>
  <c r="H66" i="29"/>
  <c r="I66" i="29"/>
  <c r="H67" i="29"/>
  <c r="I67" i="29"/>
  <c r="H68" i="29"/>
  <c r="I68" i="29"/>
  <c r="H69" i="29"/>
  <c r="I69" i="29"/>
  <c r="H70" i="29"/>
  <c r="I70" i="29"/>
  <c r="H71" i="29"/>
  <c r="I71" i="29"/>
  <c r="H72" i="29"/>
  <c r="I72" i="29"/>
  <c r="H73" i="29"/>
  <c r="I73" i="29"/>
  <c r="H74" i="29"/>
  <c r="I74" i="29"/>
  <c r="H75" i="29"/>
  <c r="I75" i="29"/>
  <c r="H76" i="29"/>
  <c r="I76" i="29"/>
  <c r="H77" i="29"/>
  <c r="I77" i="29"/>
  <c r="H78" i="29"/>
  <c r="I78" i="29"/>
  <c r="H79" i="29"/>
  <c r="I79" i="29"/>
  <c r="H80" i="29"/>
  <c r="I80" i="29"/>
  <c r="H81" i="29"/>
  <c r="I81" i="29"/>
  <c r="H82" i="29"/>
  <c r="I82" i="29"/>
  <c r="H83" i="29"/>
  <c r="I83" i="29"/>
  <c r="H84" i="29"/>
  <c r="I84" i="29"/>
  <c r="H85" i="29"/>
  <c r="I85" i="29"/>
  <c r="H86" i="29"/>
  <c r="I86" i="29"/>
  <c r="H87" i="29"/>
  <c r="I87" i="29"/>
  <c r="H88" i="29"/>
  <c r="I88" i="29"/>
  <c r="H89" i="29"/>
  <c r="I89" i="29"/>
  <c r="H90" i="29"/>
  <c r="I90" i="29"/>
  <c r="H91" i="29"/>
  <c r="I91" i="29"/>
  <c r="H92" i="29"/>
  <c r="I92" i="29"/>
  <c r="H93" i="29"/>
  <c r="I93" i="29"/>
  <c r="H94" i="29"/>
  <c r="I94" i="29"/>
  <c r="H95" i="29"/>
  <c r="I95" i="29"/>
  <c r="H96" i="29"/>
  <c r="I96" i="29"/>
  <c r="H97" i="29"/>
  <c r="I97" i="29"/>
  <c r="H98" i="29"/>
  <c r="I98" i="29"/>
  <c r="H99" i="29"/>
  <c r="I99" i="29"/>
  <c r="H100" i="29"/>
  <c r="I100" i="29"/>
  <c r="H101" i="29"/>
  <c r="I101" i="29"/>
  <c r="H102" i="29"/>
  <c r="I102" i="29"/>
  <c r="H103" i="29"/>
  <c r="I103" i="29"/>
  <c r="H104" i="29"/>
  <c r="I104" i="29"/>
  <c r="H105" i="29"/>
  <c r="I105" i="29"/>
  <c r="H106" i="29"/>
  <c r="I106" i="29"/>
  <c r="H107" i="29"/>
  <c r="I107" i="29"/>
  <c r="H108" i="29"/>
  <c r="I108" i="29"/>
  <c r="H109" i="29"/>
  <c r="I109" i="29"/>
  <c r="H110" i="29"/>
  <c r="I110" i="29"/>
  <c r="H111" i="29"/>
  <c r="I111" i="29"/>
  <c r="H112" i="29"/>
  <c r="I112" i="29"/>
  <c r="H113" i="29"/>
  <c r="I113" i="29"/>
  <c r="H114" i="29"/>
  <c r="I114" i="29"/>
  <c r="H115" i="29"/>
  <c r="I115" i="29"/>
  <c r="H116" i="29"/>
  <c r="I116" i="29"/>
  <c r="H117" i="29"/>
  <c r="I117" i="29"/>
  <c r="H118" i="29"/>
  <c r="I118" i="29"/>
  <c r="H119" i="29"/>
  <c r="I119" i="29"/>
  <c r="H120" i="29"/>
  <c r="I120" i="29"/>
  <c r="H121" i="29"/>
  <c r="I121" i="29"/>
  <c r="H122" i="29"/>
  <c r="I122" i="29"/>
  <c r="H123" i="29"/>
  <c r="I123" i="29"/>
  <c r="H124" i="29"/>
  <c r="I124" i="29"/>
  <c r="H125" i="29"/>
  <c r="I125" i="29"/>
  <c r="H126" i="29"/>
  <c r="I126" i="29"/>
  <c r="H127" i="29"/>
  <c r="I127" i="29"/>
  <c r="H128" i="29"/>
  <c r="I128" i="29"/>
  <c r="H129" i="29"/>
  <c r="I129" i="29"/>
  <c r="H130" i="29"/>
  <c r="I130" i="29"/>
  <c r="H131" i="29"/>
  <c r="I131" i="29"/>
  <c r="H132" i="29"/>
  <c r="I132" i="29"/>
  <c r="H133" i="29"/>
  <c r="I133" i="29"/>
  <c r="H134" i="29"/>
  <c r="I134" i="29"/>
  <c r="H135" i="29"/>
  <c r="I135" i="29"/>
  <c r="H136" i="29"/>
  <c r="I136" i="29"/>
  <c r="H137" i="29"/>
  <c r="I137" i="29"/>
  <c r="H138" i="29"/>
  <c r="I138" i="29"/>
  <c r="H139" i="29"/>
  <c r="I139" i="29"/>
  <c r="H140" i="29"/>
  <c r="I140" i="29"/>
  <c r="H141" i="29"/>
  <c r="I141" i="29"/>
  <c r="H142" i="29"/>
  <c r="I142" i="29"/>
  <c r="H143" i="29"/>
  <c r="I143" i="29"/>
  <c r="H144" i="29"/>
  <c r="I144" i="29"/>
  <c r="H145" i="29"/>
  <c r="I145" i="29"/>
  <c r="H146" i="29"/>
  <c r="I146" i="29"/>
  <c r="H147" i="29"/>
  <c r="I147" i="29"/>
  <c r="H148" i="29"/>
  <c r="I148" i="29"/>
  <c r="H149" i="29"/>
  <c r="I149" i="29"/>
  <c r="H150" i="29"/>
  <c r="I150" i="29"/>
  <c r="H151" i="29"/>
  <c r="I151" i="29"/>
  <c r="H152" i="29"/>
  <c r="I152" i="29"/>
  <c r="H153" i="29"/>
  <c r="I153" i="29"/>
  <c r="H154" i="29"/>
  <c r="I154" i="29"/>
  <c r="H155" i="29"/>
  <c r="I155" i="29"/>
  <c r="H156" i="29"/>
  <c r="I156" i="29"/>
  <c r="H157" i="29"/>
  <c r="I157" i="29"/>
  <c r="H158" i="29"/>
  <c r="I158" i="29"/>
  <c r="H159" i="29"/>
  <c r="I159" i="29"/>
  <c r="H160" i="29"/>
  <c r="I160" i="29"/>
  <c r="H161" i="29"/>
  <c r="I161" i="29"/>
  <c r="H162" i="29"/>
  <c r="I162" i="29"/>
  <c r="H163" i="29"/>
  <c r="I163" i="29"/>
  <c r="H164" i="29"/>
  <c r="I164" i="29"/>
  <c r="H165" i="29"/>
  <c r="I165" i="29"/>
  <c r="H166" i="29"/>
  <c r="I166" i="29"/>
  <c r="H167" i="29"/>
  <c r="I167" i="29"/>
  <c r="H168" i="29"/>
  <c r="I168" i="29"/>
  <c r="H169" i="29"/>
  <c r="I169" i="29"/>
  <c r="H170" i="29"/>
  <c r="I170" i="29"/>
  <c r="H171" i="29"/>
  <c r="I171" i="29"/>
  <c r="H172" i="29"/>
  <c r="I172" i="29"/>
  <c r="H173" i="29"/>
  <c r="I173" i="29"/>
  <c r="H174" i="29"/>
  <c r="I174" i="29"/>
  <c r="H175" i="29"/>
  <c r="I175" i="29"/>
  <c r="H176" i="29"/>
  <c r="I176" i="29"/>
  <c r="H177" i="29"/>
  <c r="I177" i="29"/>
  <c r="H178" i="29"/>
  <c r="I178" i="29"/>
  <c r="H179" i="29"/>
  <c r="I179" i="29"/>
  <c r="H180" i="29"/>
  <c r="I180" i="29"/>
  <c r="H181" i="29"/>
  <c r="I181" i="29"/>
  <c r="H182" i="29"/>
  <c r="I182" i="29"/>
  <c r="H183" i="29"/>
  <c r="I183" i="29"/>
  <c r="H184" i="29"/>
  <c r="I184" i="29"/>
  <c r="H185" i="29"/>
  <c r="I185" i="29"/>
  <c r="H186" i="29"/>
  <c r="I186" i="29"/>
  <c r="H187" i="29"/>
  <c r="I187" i="29"/>
  <c r="H188" i="29"/>
  <c r="I188" i="29"/>
  <c r="H189" i="29"/>
  <c r="I189" i="29"/>
  <c r="H190" i="29"/>
  <c r="I190" i="29"/>
  <c r="H191" i="29"/>
  <c r="I191" i="29"/>
  <c r="H192" i="29"/>
  <c r="I192" i="29"/>
  <c r="H193" i="29"/>
  <c r="I193" i="29"/>
  <c r="H194" i="29"/>
  <c r="I194" i="29"/>
  <c r="H195" i="29"/>
  <c r="I195" i="29"/>
  <c r="H196" i="29"/>
  <c r="I196" i="29"/>
  <c r="H197" i="29"/>
  <c r="I197" i="29"/>
  <c r="H198" i="29"/>
  <c r="I198" i="29"/>
  <c r="H199" i="29"/>
  <c r="I199" i="29"/>
  <c r="H200" i="29"/>
  <c r="I200" i="29"/>
  <c r="H201" i="29"/>
  <c r="I201" i="29"/>
  <c r="H202" i="29"/>
  <c r="I202" i="29"/>
  <c r="H203" i="29"/>
  <c r="I203" i="29"/>
  <c r="H204" i="29"/>
  <c r="I204" i="29"/>
  <c r="E1" i="28"/>
  <c r="F1" i="28"/>
  <c r="G1" i="28"/>
  <c r="I1" i="28"/>
  <c r="J1" i="28"/>
  <c r="H4" i="28"/>
  <c r="I4" i="28"/>
  <c r="H5" i="28"/>
  <c r="I5" i="28"/>
  <c r="H6" i="28"/>
  <c r="I6" i="28"/>
  <c r="H7" i="28"/>
  <c r="I7" i="28"/>
  <c r="H8" i="28"/>
  <c r="I8" i="28"/>
  <c r="H9" i="28"/>
  <c r="I9" i="28"/>
  <c r="H10" i="28"/>
  <c r="I10" i="28"/>
  <c r="H11" i="28"/>
  <c r="I11" i="28"/>
  <c r="H12" i="28"/>
  <c r="I12" i="28"/>
  <c r="H13" i="28"/>
  <c r="I13" i="28"/>
  <c r="H14" i="28"/>
  <c r="I14" i="28"/>
  <c r="H15" i="28"/>
  <c r="I15" i="28"/>
  <c r="H16" i="28"/>
  <c r="I16" i="28"/>
  <c r="H17" i="28"/>
  <c r="I17" i="28"/>
  <c r="H18" i="28"/>
  <c r="I18" i="28"/>
  <c r="H19" i="28"/>
  <c r="I19" i="28"/>
  <c r="H20" i="28"/>
  <c r="I20" i="28"/>
  <c r="H21" i="28"/>
  <c r="I21" i="28"/>
  <c r="H22" i="28"/>
  <c r="I22" i="28"/>
  <c r="H23" i="28"/>
  <c r="I23" i="28"/>
  <c r="H24" i="28"/>
  <c r="I24" i="28"/>
  <c r="H25" i="28"/>
  <c r="I25" i="28"/>
  <c r="H26" i="28"/>
  <c r="I26" i="28"/>
  <c r="H27" i="28"/>
  <c r="I27" i="28"/>
  <c r="H28" i="28"/>
  <c r="I28" i="28"/>
  <c r="H29" i="28"/>
  <c r="I29" i="28"/>
  <c r="H30" i="28"/>
  <c r="I30" i="28"/>
  <c r="H31" i="28"/>
  <c r="I31" i="28"/>
  <c r="H32" i="28"/>
  <c r="I32" i="28"/>
  <c r="H33" i="28"/>
  <c r="I33" i="28"/>
  <c r="H34" i="28"/>
  <c r="I34" i="28"/>
  <c r="H35" i="28"/>
  <c r="I35" i="28"/>
  <c r="H36" i="28"/>
  <c r="I36" i="28"/>
  <c r="H37" i="28"/>
  <c r="I37" i="28"/>
  <c r="H38" i="28"/>
  <c r="I38" i="28"/>
  <c r="H39" i="28"/>
  <c r="I39" i="28"/>
  <c r="H40" i="28"/>
  <c r="I40" i="28"/>
  <c r="H41" i="28"/>
  <c r="I41" i="28"/>
  <c r="H42" i="28"/>
  <c r="I42" i="28"/>
  <c r="H43" i="28"/>
  <c r="I43" i="28"/>
  <c r="H44" i="28"/>
  <c r="I44" i="28"/>
  <c r="H45" i="28"/>
  <c r="I45" i="28"/>
  <c r="H46" i="28"/>
  <c r="I46" i="28"/>
  <c r="H47" i="28"/>
  <c r="I47" i="28"/>
  <c r="H48" i="28"/>
  <c r="I48" i="28"/>
  <c r="H49" i="28"/>
  <c r="I49" i="28"/>
  <c r="H50" i="28"/>
  <c r="I50" i="28"/>
  <c r="H51" i="28"/>
  <c r="I51" i="28"/>
  <c r="H52" i="28"/>
  <c r="I52" i="28"/>
  <c r="H53" i="28"/>
  <c r="I53" i="28"/>
  <c r="H54" i="28"/>
  <c r="I54" i="28"/>
  <c r="H55" i="28"/>
  <c r="I55" i="28"/>
  <c r="H56" i="28"/>
  <c r="I56" i="28"/>
  <c r="H57" i="28"/>
  <c r="I57" i="28"/>
  <c r="H58" i="28"/>
  <c r="I58" i="28"/>
  <c r="H59" i="28"/>
  <c r="I59" i="28"/>
  <c r="H60" i="28"/>
  <c r="I60" i="28"/>
  <c r="H61" i="28"/>
  <c r="I61" i="28"/>
  <c r="H62" i="28"/>
  <c r="I62" i="28"/>
  <c r="H63" i="28"/>
  <c r="I63" i="28"/>
  <c r="H64" i="28"/>
  <c r="I64" i="28"/>
  <c r="H65" i="28"/>
  <c r="I65" i="28"/>
  <c r="H66" i="28"/>
  <c r="I66" i="28"/>
  <c r="H67" i="28"/>
  <c r="I67" i="28"/>
  <c r="H68" i="28"/>
  <c r="I68" i="28"/>
  <c r="H69" i="28"/>
  <c r="I69" i="28"/>
  <c r="H70" i="28"/>
  <c r="I70" i="28"/>
  <c r="H71" i="28"/>
  <c r="I71" i="28"/>
  <c r="H72" i="28"/>
  <c r="I72" i="28"/>
  <c r="H73" i="28"/>
  <c r="I73" i="28"/>
  <c r="H74" i="28"/>
  <c r="I74" i="28"/>
  <c r="H75" i="28"/>
  <c r="I75" i="28"/>
  <c r="H76" i="28"/>
  <c r="I76" i="28"/>
  <c r="H77" i="28"/>
  <c r="I77" i="28"/>
  <c r="H78" i="28"/>
  <c r="I78" i="28"/>
  <c r="H79" i="28"/>
  <c r="I79" i="28"/>
  <c r="H80" i="28"/>
  <c r="I80" i="28"/>
  <c r="H81" i="28"/>
  <c r="I81" i="28"/>
  <c r="H82" i="28"/>
  <c r="I82" i="28"/>
  <c r="H83" i="28"/>
  <c r="I83" i="28"/>
  <c r="H84" i="28"/>
  <c r="I84" i="28"/>
  <c r="H85" i="28"/>
  <c r="I85" i="28"/>
  <c r="H86" i="28"/>
  <c r="I86" i="28"/>
  <c r="H87" i="28"/>
  <c r="I87" i="28"/>
  <c r="H88" i="28"/>
  <c r="I88" i="28"/>
  <c r="H89" i="28"/>
  <c r="I89" i="28"/>
  <c r="H90" i="28"/>
  <c r="I90" i="28"/>
  <c r="H91" i="28"/>
  <c r="I91" i="28"/>
  <c r="H92" i="28"/>
  <c r="I92" i="28"/>
  <c r="H93" i="28"/>
  <c r="I93" i="28"/>
  <c r="H94" i="28"/>
  <c r="I94" i="28"/>
  <c r="H95" i="28"/>
  <c r="I95" i="28"/>
  <c r="H96" i="28"/>
  <c r="I96" i="28"/>
  <c r="H97" i="28"/>
  <c r="I97" i="28"/>
  <c r="H98" i="28"/>
  <c r="I98" i="28"/>
  <c r="H99" i="28"/>
  <c r="I99" i="28"/>
  <c r="H100" i="28"/>
  <c r="I100" i="28"/>
  <c r="H101" i="28"/>
  <c r="I101" i="28"/>
  <c r="H102" i="28"/>
  <c r="I102" i="28"/>
  <c r="H103" i="28"/>
  <c r="I103" i="28"/>
  <c r="H104" i="28"/>
  <c r="I104" i="28"/>
  <c r="H105" i="28"/>
  <c r="I105" i="28"/>
  <c r="H106" i="28"/>
  <c r="I106" i="28"/>
  <c r="H107" i="28"/>
  <c r="I107" i="28"/>
  <c r="H108" i="28"/>
  <c r="I108" i="28"/>
  <c r="H109" i="28"/>
  <c r="I109" i="28"/>
  <c r="H110" i="28"/>
  <c r="I110" i="28"/>
  <c r="H111" i="28"/>
  <c r="I111" i="28"/>
  <c r="H112" i="28"/>
  <c r="I112" i="28"/>
  <c r="H113" i="28"/>
  <c r="I113" i="28"/>
  <c r="H114" i="28"/>
  <c r="I114" i="28"/>
  <c r="H115" i="28"/>
  <c r="I115" i="28"/>
  <c r="H116" i="28"/>
  <c r="I116" i="28"/>
  <c r="H117" i="28"/>
  <c r="I117" i="28"/>
  <c r="H118" i="28"/>
  <c r="I118" i="28"/>
  <c r="H119" i="28"/>
  <c r="I119" i="28"/>
  <c r="H120" i="28"/>
  <c r="I120" i="28"/>
  <c r="H121" i="28"/>
  <c r="I121" i="28"/>
  <c r="H122" i="28"/>
  <c r="I122" i="28"/>
  <c r="H123" i="28"/>
  <c r="I123" i="28"/>
  <c r="H124" i="28"/>
  <c r="I124" i="28"/>
  <c r="H125" i="28"/>
  <c r="I125" i="28"/>
  <c r="H126" i="28"/>
  <c r="I126" i="28"/>
  <c r="H127" i="28"/>
  <c r="I127" i="28"/>
  <c r="H128" i="28"/>
  <c r="I128" i="28"/>
  <c r="H129" i="28"/>
  <c r="I129" i="28"/>
  <c r="H130" i="28"/>
  <c r="I130" i="28"/>
  <c r="H131" i="28"/>
  <c r="I131" i="28"/>
  <c r="H132" i="28"/>
  <c r="I132" i="28"/>
  <c r="H133" i="28"/>
  <c r="I133" i="28"/>
  <c r="H134" i="28"/>
  <c r="I134" i="28"/>
  <c r="H135" i="28"/>
  <c r="I135" i="28"/>
  <c r="H136" i="28"/>
  <c r="I136" i="28"/>
  <c r="H137" i="28"/>
  <c r="I137" i="28"/>
  <c r="H138" i="28"/>
  <c r="I138" i="28"/>
  <c r="H139" i="28"/>
  <c r="I139" i="28"/>
  <c r="H140" i="28"/>
  <c r="I140" i="28"/>
  <c r="H141" i="28"/>
  <c r="I141" i="28"/>
  <c r="H142" i="28"/>
  <c r="I142" i="28"/>
  <c r="H143" i="28"/>
  <c r="I143" i="28"/>
  <c r="H144" i="28"/>
  <c r="I144" i="28"/>
  <c r="H145" i="28"/>
  <c r="I145" i="28"/>
  <c r="H146" i="28"/>
  <c r="I146" i="28"/>
  <c r="H147" i="28"/>
  <c r="I147" i="28"/>
  <c r="H148" i="28"/>
  <c r="I148" i="28"/>
  <c r="H149" i="28"/>
  <c r="I149" i="28"/>
  <c r="H150" i="28"/>
  <c r="I150" i="28"/>
  <c r="H151" i="28"/>
  <c r="I151" i="28"/>
  <c r="H152" i="28"/>
  <c r="I152" i="28"/>
  <c r="H153" i="28"/>
  <c r="I153" i="28"/>
  <c r="H154" i="28"/>
  <c r="I154" i="28"/>
  <c r="H155" i="28"/>
  <c r="I155" i="28"/>
  <c r="H156" i="28"/>
  <c r="I156" i="28"/>
  <c r="H157" i="28"/>
  <c r="I157" i="28"/>
  <c r="H158" i="28"/>
  <c r="I158" i="28"/>
  <c r="H159" i="28"/>
  <c r="I159" i="28"/>
  <c r="H160" i="28"/>
  <c r="I160" i="28"/>
  <c r="H161" i="28"/>
  <c r="I161" i="28"/>
  <c r="H162" i="28"/>
  <c r="I162" i="28"/>
  <c r="H163" i="28"/>
  <c r="I163" i="28"/>
  <c r="H164" i="28"/>
  <c r="I164" i="28"/>
  <c r="H165" i="28"/>
  <c r="I165" i="28"/>
  <c r="H166" i="28"/>
  <c r="I166" i="28"/>
  <c r="H167" i="28"/>
  <c r="I167" i="28"/>
  <c r="H168" i="28"/>
  <c r="I168" i="28"/>
  <c r="H169" i="28"/>
  <c r="I169" i="28"/>
  <c r="H170" i="28"/>
  <c r="I170" i="28"/>
  <c r="H171" i="28"/>
  <c r="I171" i="28"/>
  <c r="H172" i="28"/>
  <c r="I172" i="28"/>
  <c r="H173" i="28"/>
  <c r="I173" i="28"/>
  <c r="H174" i="28"/>
  <c r="I174" i="28"/>
  <c r="H175" i="28"/>
  <c r="I175" i="28"/>
  <c r="H176" i="28"/>
  <c r="I176" i="28"/>
  <c r="H177" i="28"/>
  <c r="I177" i="28"/>
  <c r="H178" i="28"/>
  <c r="I178" i="28"/>
  <c r="H179" i="28"/>
  <c r="I179" i="28"/>
  <c r="H180" i="28"/>
  <c r="I180" i="28"/>
  <c r="H181" i="28"/>
  <c r="I181" i="28"/>
  <c r="H182" i="28"/>
  <c r="I182" i="28"/>
  <c r="H183" i="28"/>
  <c r="I183" i="28"/>
  <c r="H184" i="28"/>
  <c r="I184" i="28"/>
  <c r="H185" i="28"/>
  <c r="I185" i="28"/>
  <c r="H186" i="28"/>
  <c r="I186" i="28"/>
  <c r="H187" i="28"/>
  <c r="I187" i="28"/>
  <c r="H188" i="28"/>
  <c r="I188" i="28"/>
  <c r="H189" i="28"/>
  <c r="I189" i="28"/>
  <c r="H190" i="28"/>
  <c r="I190" i="28"/>
  <c r="H191" i="28"/>
  <c r="I191" i="28"/>
  <c r="H192" i="28"/>
  <c r="I192" i="28"/>
  <c r="H193" i="28"/>
  <c r="I193" i="28"/>
  <c r="H194" i="28"/>
  <c r="I194" i="28"/>
  <c r="H195" i="28"/>
  <c r="I195" i="28"/>
  <c r="H196" i="28"/>
  <c r="I196" i="28"/>
  <c r="H197" i="28"/>
  <c r="I197" i="28"/>
  <c r="H198" i="28"/>
  <c r="I198" i="28"/>
  <c r="H199" i="28"/>
  <c r="I199" i="28"/>
  <c r="H200" i="28"/>
  <c r="I200" i="28"/>
  <c r="H201" i="28"/>
  <c r="I201" i="28"/>
  <c r="H202" i="28"/>
  <c r="I202" i="28"/>
  <c r="H203" i="28"/>
  <c r="I203" i="28"/>
  <c r="H204" i="28"/>
  <c r="I204" i="28"/>
  <c r="E1" i="27"/>
  <c r="F1" i="27"/>
  <c r="G1" i="27"/>
  <c r="I1" i="27"/>
  <c r="J1" i="27"/>
  <c r="H4" i="27"/>
  <c r="I4" i="27"/>
  <c r="H5" i="27"/>
  <c r="I5" i="27"/>
  <c r="H6" i="27"/>
  <c r="I6" i="27"/>
  <c r="H7" i="27"/>
  <c r="I7" i="27"/>
  <c r="H8" i="27"/>
  <c r="I8" i="27"/>
  <c r="H9" i="27"/>
  <c r="I9" i="27"/>
  <c r="H10" i="27"/>
  <c r="I10" i="27"/>
  <c r="H11" i="27"/>
  <c r="I11" i="27"/>
  <c r="H12" i="27"/>
  <c r="I12" i="27"/>
  <c r="H13" i="27"/>
  <c r="I13" i="27"/>
  <c r="H14" i="27"/>
  <c r="I14" i="27"/>
  <c r="H15" i="27"/>
  <c r="I15" i="27"/>
  <c r="H16" i="27"/>
  <c r="I16" i="27"/>
  <c r="H17" i="27"/>
  <c r="I17" i="27"/>
  <c r="H18" i="27"/>
  <c r="I18" i="27"/>
  <c r="H19" i="27"/>
  <c r="I19" i="27"/>
  <c r="H20" i="27"/>
  <c r="I20" i="27"/>
  <c r="H21" i="27"/>
  <c r="I21" i="27"/>
  <c r="H22" i="27"/>
  <c r="I22" i="27"/>
  <c r="H23" i="27"/>
  <c r="I23" i="27"/>
  <c r="H24" i="27"/>
  <c r="I24" i="27"/>
  <c r="H25" i="27"/>
  <c r="I25" i="27"/>
  <c r="H26" i="27"/>
  <c r="I26" i="27"/>
  <c r="H27" i="27"/>
  <c r="I27" i="27"/>
  <c r="H28" i="27"/>
  <c r="I28" i="27"/>
  <c r="H29" i="27"/>
  <c r="I29" i="27"/>
  <c r="H30" i="27"/>
  <c r="I30" i="27"/>
  <c r="H31" i="27"/>
  <c r="I31" i="27"/>
  <c r="H32" i="27"/>
  <c r="I32" i="27"/>
  <c r="H33" i="27"/>
  <c r="I33" i="27"/>
  <c r="H34" i="27"/>
  <c r="I34" i="27"/>
  <c r="H35" i="27"/>
  <c r="I35" i="27"/>
  <c r="H36" i="27"/>
  <c r="I36" i="27"/>
  <c r="H37" i="27"/>
  <c r="I37" i="27"/>
  <c r="H38" i="27"/>
  <c r="I38" i="27"/>
  <c r="H39" i="27"/>
  <c r="I39" i="27"/>
  <c r="H40" i="27"/>
  <c r="I40" i="27"/>
  <c r="H41" i="27"/>
  <c r="I41" i="27"/>
  <c r="H42" i="27"/>
  <c r="I42" i="27"/>
  <c r="H43" i="27"/>
  <c r="I43" i="27"/>
  <c r="H44" i="27"/>
  <c r="I44" i="27"/>
  <c r="H45" i="27"/>
  <c r="I45" i="27"/>
  <c r="H46" i="27"/>
  <c r="I46" i="27"/>
  <c r="H47" i="27"/>
  <c r="I47" i="27"/>
  <c r="H48" i="27"/>
  <c r="I48" i="27"/>
  <c r="H49" i="27"/>
  <c r="I49" i="27"/>
  <c r="H50" i="27"/>
  <c r="I50" i="27"/>
  <c r="H51" i="27"/>
  <c r="I51" i="27"/>
  <c r="H52" i="27"/>
  <c r="I52" i="27"/>
  <c r="H53" i="27"/>
  <c r="I53" i="27"/>
  <c r="H54" i="27"/>
  <c r="I54" i="27"/>
  <c r="H55" i="27"/>
  <c r="I55" i="27"/>
  <c r="H56" i="27"/>
  <c r="I56" i="27"/>
  <c r="H57" i="27"/>
  <c r="I57" i="27"/>
  <c r="H58" i="27"/>
  <c r="I58" i="27"/>
  <c r="H59" i="27"/>
  <c r="I59" i="27"/>
  <c r="H60" i="27"/>
  <c r="I60" i="27"/>
  <c r="H61" i="27"/>
  <c r="I61" i="27"/>
  <c r="H62" i="27"/>
  <c r="I62" i="27"/>
  <c r="H63" i="27"/>
  <c r="I63" i="27"/>
  <c r="H64" i="27"/>
  <c r="I64" i="27"/>
  <c r="H65" i="27"/>
  <c r="I65" i="27"/>
  <c r="H66" i="27"/>
  <c r="I66" i="27"/>
  <c r="H67" i="27"/>
  <c r="I67" i="27"/>
  <c r="H68" i="27"/>
  <c r="I68" i="27"/>
  <c r="H69" i="27"/>
  <c r="I69" i="27"/>
  <c r="H70" i="27"/>
  <c r="I70" i="27"/>
  <c r="H71" i="27"/>
  <c r="I71" i="27"/>
  <c r="H72" i="27"/>
  <c r="I72" i="27"/>
  <c r="H73" i="27"/>
  <c r="I73" i="27"/>
  <c r="H74" i="27"/>
  <c r="I74" i="27"/>
  <c r="H75" i="27"/>
  <c r="I75" i="27"/>
  <c r="H76" i="27"/>
  <c r="I76" i="27"/>
  <c r="H77" i="27"/>
  <c r="I77" i="27"/>
  <c r="H78" i="27"/>
  <c r="I78" i="27"/>
  <c r="H79" i="27"/>
  <c r="I79" i="27"/>
  <c r="H80" i="27"/>
  <c r="I80" i="27"/>
  <c r="H81" i="27"/>
  <c r="I81" i="27"/>
  <c r="H82" i="27"/>
  <c r="I82" i="27"/>
  <c r="H83" i="27"/>
  <c r="I83" i="27"/>
  <c r="H84" i="27"/>
  <c r="I84" i="27"/>
  <c r="H85" i="27"/>
  <c r="I85" i="27"/>
  <c r="H86" i="27"/>
  <c r="I86" i="27"/>
  <c r="H87" i="27"/>
  <c r="I87" i="27"/>
  <c r="H88" i="27"/>
  <c r="I88" i="27"/>
  <c r="H89" i="27"/>
  <c r="I89" i="27"/>
  <c r="H90" i="27"/>
  <c r="I90" i="27"/>
  <c r="H91" i="27"/>
  <c r="I91" i="27"/>
  <c r="H92" i="27"/>
  <c r="I92" i="27"/>
  <c r="H93" i="27"/>
  <c r="I93" i="27"/>
  <c r="H94" i="27"/>
  <c r="I94" i="27"/>
  <c r="H95" i="27"/>
  <c r="I95" i="27"/>
  <c r="H96" i="27"/>
  <c r="I96" i="27"/>
  <c r="H97" i="27"/>
  <c r="I97" i="27"/>
  <c r="H98" i="27"/>
  <c r="I98" i="27"/>
  <c r="H99" i="27"/>
  <c r="I99" i="27"/>
  <c r="H100" i="27"/>
  <c r="I100" i="27"/>
  <c r="H101" i="27"/>
  <c r="I101" i="27"/>
  <c r="H102" i="27"/>
  <c r="I102" i="27"/>
  <c r="H103" i="27"/>
  <c r="I103" i="27"/>
  <c r="H104" i="27"/>
  <c r="I104" i="27"/>
  <c r="H105" i="27"/>
  <c r="I105" i="27"/>
  <c r="H106" i="27"/>
  <c r="I106" i="27"/>
  <c r="H107" i="27"/>
  <c r="I107" i="27"/>
  <c r="H108" i="27"/>
  <c r="I108" i="27"/>
  <c r="H109" i="27"/>
  <c r="I109" i="27"/>
  <c r="H110" i="27"/>
  <c r="I110" i="27"/>
  <c r="H111" i="27"/>
  <c r="I111" i="27"/>
  <c r="H112" i="27"/>
  <c r="I112" i="27"/>
  <c r="H113" i="27"/>
  <c r="I113" i="27"/>
  <c r="H114" i="27"/>
  <c r="I114" i="27"/>
  <c r="H115" i="27"/>
  <c r="I115" i="27"/>
  <c r="H116" i="27"/>
  <c r="I116" i="27"/>
  <c r="H117" i="27"/>
  <c r="I117" i="27"/>
  <c r="H118" i="27"/>
  <c r="I118" i="27"/>
  <c r="H119" i="27"/>
  <c r="I119" i="27"/>
  <c r="H120" i="27"/>
  <c r="I120" i="27"/>
  <c r="H121" i="27"/>
  <c r="I121" i="27"/>
  <c r="H122" i="27"/>
  <c r="I122" i="27"/>
  <c r="H123" i="27"/>
  <c r="I123" i="27"/>
  <c r="H124" i="27"/>
  <c r="I124" i="27"/>
  <c r="H125" i="27"/>
  <c r="I125" i="27"/>
  <c r="H126" i="27"/>
  <c r="I126" i="27"/>
  <c r="H127" i="27"/>
  <c r="I127" i="27"/>
  <c r="H128" i="27"/>
  <c r="I128" i="27"/>
  <c r="H129" i="27"/>
  <c r="I129" i="27"/>
  <c r="H130" i="27"/>
  <c r="I130" i="27"/>
  <c r="H131" i="27"/>
  <c r="I131" i="27"/>
  <c r="H132" i="27"/>
  <c r="I132" i="27"/>
  <c r="H133" i="27"/>
  <c r="I133" i="27"/>
  <c r="H134" i="27"/>
  <c r="I134" i="27"/>
  <c r="H135" i="27"/>
  <c r="I135" i="27"/>
  <c r="H136" i="27"/>
  <c r="I136" i="27"/>
  <c r="H137" i="27"/>
  <c r="I137" i="27"/>
  <c r="H138" i="27"/>
  <c r="I138" i="27"/>
  <c r="H139" i="27"/>
  <c r="I139" i="27"/>
  <c r="H140" i="27"/>
  <c r="I140" i="27"/>
  <c r="H141" i="27"/>
  <c r="I141" i="27"/>
  <c r="H142" i="27"/>
  <c r="I142" i="27"/>
  <c r="H143" i="27"/>
  <c r="I143" i="27"/>
  <c r="H144" i="27"/>
  <c r="I144" i="27"/>
  <c r="H145" i="27"/>
  <c r="I145" i="27"/>
  <c r="H146" i="27"/>
  <c r="I146" i="27"/>
  <c r="H147" i="27"/>
  <c r="I147" i="27"/>
  <c r="H148" i="27"/>
  <c r="I148" i="27"/>
  <c r="H149" i="27"/>
  <c r="I149" i="27"/>
  <c r="H150" i="27"/>
  <c r="I150" i="27"/>
  <c r="H151" i="27"/>
  <c r="I151" i="27"/>
  <c r="H152" i="27"/>
  <c r="I152" i="27"/>
  <c r="H153" i="27"/>
  <c r="I153" i="27"/>
  <c r="H154" i="27"/>
  <c r="I154" i="27"/>
  <c r="H155" i="27"/>
  <c r="I155" i="27"/>
  <c r="H156" i="27"/>
  <c r="I156" i="27"/>
  <c r="H157" i="27"/>
  <c r="I157" i="27"/>
  <c r="H158" i="27"/>
  <c r="I158" i="27"/>
  <c r="H159" i="27"/>
  <c r="I159" i="27"/>
  <c r="H160" i="27"/>
  <c r="I160" i="27"/>
  <c r="H161" i="27"/>
  <c r="I161" i="27"/>
  <c r="H162" i="27"/>
  <c r="I162" i="27"/>
  <c r="H163" i="27"/>
  <c r="I163" i="27"/>
  <c r="H164" i="27"/>
  <c r="I164" i="27"/>
  <c r="H165" i="27"/>
  <c r="I165" i="27"/>
  <c r="H166" i="27"/>
  <c r="I166" i="27"/>
  <c r="H167" i="27"/>
  <c r="I167" i="27"/>
  <c r="H168" i="27"/>
  <c r="I168" i="27"/>
  <c r="H169" i="27"/>
  <c r="I169" i="27"/>
  <c r="H170" i="27"/>
  <c r="I170" i="27"/>
  <c r="H171" i="27"/>
  <c r="I171" i="27"/>
  <c r="H172" i="27"/>
  <c r="I172" i="27"/>
  <c r="H173" i="27"/>
  <c r="I173" i="27"/>
  <c r="H174" i="27"/>
  <c r="I174" i="27"/>
  <c r="H175" i="27"/>
  <c r="I175" i="27"/>
  <c r="H176" i="27"/>
  <c r="I176" i="27"/>
  <c r="H177" i="27"/>
  <c r="I177" i="27"/>
  <c r="H178" i="27"/>
  <c r="I178" i="27"/>
  <c r="H179" i="27"/>
  <c r="I179" i="27"/>
  <c r="H180" i="27"/>
  <c r="I180" i="27"/>
  <c r="H181" i="27"/>
  <c r="I181" i="27"/>
  <c r="H182" i="27"/>
  <c r="I182" i="27"/>
  <c r="H183" i="27"/>
  <c r="I183" i="27"/>
  <c r="H184" i="27"/>
  <c r="I184" i="27"/>
  <c r="H185" i="27"/>
  <c r="I185" i="27"/>
  <c r="H186" i="27"/>
  <c r="I186" i="27"/>
  <c r="H187" i="27"/>
  <c r="I187" i="27"/>
  <c r="H188" i="27"/>
  <c r="I188" i="27"/>
  <c r="H189" i="27"/>
  <c r="I189" i="27"/>
  <c r="H190" i="27"/>
  <c r="I190" i="27"/>
  <c r="H191" i="27"/>
  <c r="I191" i="27"/>
  <c r="H192" i="27"/>
  <c r="I192" i="27"/>
  <c r="H193" i="27"/>
  <c r="I193" i="27"/>
  <c r="H194" i="27"/>
  <c r="I194" i="27"/>
  <c r="H195" i="27"/>
  <c r="I195" i="27"/>
  <c r="H196" i="27"/>
  <c r="I196" i="27"/>
  <c r="H197" i="27"/>
  <c r="I197" i="27"/>
  <c r="H198" i="27"/>
  <c r="I198" i="27"/>
  <c r="H199" i="27"/>
  <c r="I199" i="27"/>
  <c r="H200" i="27"/>
  <c r="I200" i="27"/>
  <c r="H201" i="27"/>
  <c r="I201" i="27"/>
  <c r="H202" i="27"/>
  <c r="I202" i="27"/>
  <c r="H203" i="27"/>
  <c r="I203" i="27"/>
  <c r="H204" i="27"/>
  <c r="I204" i="27"/>
  <c r="E1" i="26"/>
  <c r="F1" i="26"/>
  <c r="G1" i="26"/>
  <c r="I1" i="26"/>
  <c r="J1" i="26"/>
  <c r="H4" i="26"/>
  <c r="I4" i="26"/>
  <c r="H5" i="26"/>
  <c r="I5" i="26"/>
  <c r="H6" i="26"/>
  <c r="I6" i="26"/>
  <c r="H7" i="26"/>
  <c r="I7" i="26"/>
  <c r="H8" i="26"/>
  <c r="I8" i="26"/>
  <c r="H9" i="26"/>
  <c r="I9" i="26"/>
  <c r="H10" i="26"/>
  <c r="I10" i="26"/>
  <c r="H11" i="26"/>
  <c r="I11" i="26"/>
  <c r="H12" i="26"/>
  <c r="I12" i="26"/>
  <c r="H13" i="26"/>
  <c r="I13" i="26"/>
  <c r="H14" i="26"/>
  <c r="I14" i="26"/>
  <c r="H15" i="26"/>
  <c r="I15" i="26"/>
  <c r="H16" i="26"/>
  <c r="I16" i="26"/>
  <c r="H17" i="26"/>
  <c r="I17" i="26"/>
  <c r="H18" i="26"/>
  <c r="I18" i="26"/>
  <c r="H19" i="26"/>
  <c r="I19" i="26"/>
  <c r="H20" i="26"/>
  <c r="I20" i="26"/>
  <c r="H21" i="26"/>
  <c r="I21" i="26"/>
  <c r="H22" i="26"/>
  <c r="I22" i="26"/>
  <c r="H23" i="26"/>
  <c r="I23" i="26"/>
  <c r="H24" i="26"/>
  <c r="I24" i="26"/>
  <c r="H25" i="26"/>
  <c r="I25" i="26"/>
  <c r="H26" i="26"/>
  <c r="I26" i="26"/>
  <c r="H27" i="26"/>
  <c r="I27" i="26"/>
  <c r="H28" i="26"/>
  <c r="I28" i="26"/>
  <c r="H29" i="26"/>
  <c r="I29" i="26"/>
  <c r="H30" i="26"/>
  <c r="I30" i="26"/>
  <c r="H31" i="26"/>
  <c r="I31" i="26"/>
  <c r="H32" i="26"/>
  <c r="I32" i="26"/>
  <c r="H33" i="26"/>
  <c r="I33" i="26"/>
  <c r="H34" i="26"/>
  <c r="I34" i="26"/>
  <c r="H35" i="26"/>
  <c r="I35" i="26"/>
  <c r="H36" i="26"/>
  <c r="I36" i="26"/>
  <c r="H37" i="26"/>
  <c r="I37" i="26"/>
  <c r="H38" i="26"/>
  <c r="I38" i="26"/>
  <c r="H39" i="26"/>
  <c r="I39" i="26"/>
  <c r="H40" i="26"/>
  <c r="I40" i="26"/>
  <c r="H41" i="26"/>
  <c r="I41" i="26"/>
  <c r="H42" i="26"/>
  <c r="I42" i="26"/>
  <c r="H43" i="26"/>
  <c r="I43" i="26"/>
  <c r="H44" i="26"/>
  <c r="I44" i="26"/>
  <c r="H45" i="26"/>
  <c r="I45" i="26"/>
  <c r="H46" i="26"/>
  <c r="I46" i="26"/>
  <c r="H47" i="26"/>
  <c r="I47" i="26"/>
  <c r="H48" i="26"/>
  <c r="I48" i="26"/>
  <c r="H49" i="26"/>
  <c r="I49" i="26"/>
  <c r="H50" i="26"/>
  <c r="I50" i="26"/>
  <c r="H51" i="26"/>
  <c r="I51" i="26"/>
  <c r="H52" i="26"/>
  <c r="I52" i="26"/>
  <c r="H53" i="26"/>
  <c r="I53" i="26"/>
  <c r="H54" i="26"/>
  <c r="I54" i="26"/>
  <c r="H55" i="26"/>
  <c r="I55" i="26"/>
  <c r="H56" i="26"/>
  <c r="I56" i="26"/>
  <c r="H57" i="26"/>
  <c r="I57" i="26"/>
  <c r="H58" i="26"/>
  <c r="I58" i="26"/>
  <c r="H59" i="26"/>
  <c r="I59" i="26"/>
  <c r="H60" i="26"/>
  <c r="I60" i="26"/>
  <c r="H61" i="26"/>
  <c r="I61" i="26"/>
  <c r="H62" i="26"/>
  <c r="I62" i="26"/>
  <c r="H63" i="26"/>
  <c r="I63" i="26"/>
  <c r="H64" i="26"/>
  <c r="I64" i="26"/>
  <c r="H65" i="26"/>
  <c r="I65" i="26"/>
  <c r="H66" i="26"/>
  <c r="I66" i="26"/>
  <c r="H67" i="26"/>
  <c r="I67" i="26"/>
  <c r="H68" i="26"/>
  <c r="I68" i="26"/>
  <c r="H69" i="26"/>
  <c r="I69" i="26"/>
  <c r="H70" i="26"/>
  <c r="I70" i="26"/>
  <c r="H71" i="26"/>
  <c r="I71" i="26"/>
  <c r="H72" i="26"/>
  <c r="I72" i="26"/>
  <c r="H73" i="26"/>
  <c r="I73" i="26"/>
  <c r="H74" i="26"/>
  <c r="I74" i="26"/>
  <c r="H75" i="26"/>
  <c r="I75" i="26"/>
  <c r="H76" i="26"/>
  <c r="I76" i="26"/>
  <c r="H77" i="26"/>
  <c r="I77" i="26"/>
  <c r="H78" i="26"/>
  <c r="I78" i="26"/>
  <c r="H79" i="26"/>
  <c r="I79" i="26"/>
  <c r="H80" i="26"/>
  <c r="I80" i="26"/>
  <c r="H81" i="26"/>
  <c r="I81" i="26"/>
  <c r="H82" i="26"/>
  <c r="I82" i="26"/>
  <c r="H83" i="26"/>
  <c r="I83" i="26"/>
  <c r="H84" i="26"/>
  <c r="I84" i="26"/>
  <c r="H85" i="26"/>
  <c r="I85" i="26"/>
  <c r="H86" i="26"/>
  <c r="I86" i="26"/>
  <c r="H87" i="26"/>
  <c r="I87" i="26"/>
  <c r="H88" i="26"/>
  <c r="I88" i="26"/>
  <c r="H89" i="26"/>
  <c r="I89" i="26"/>
  <c r="H90" i="26"/>
  <c r="I90" i="26"/>
  <c r="H91" i="26"/>
  <c r="I91" i="26"/>
  <c r="H92" i="26"/>
  <c r="I92" i="26"/>
  <c r="H93" i="26"/>
  <c r="I93" i="26"/>
  <c r="H94" i="26"/>
  <c r="I94" i="26"/>
  <c r="H95" i="26"/>
  <c r="I95" i="26"/>
  <c r="H96" i="26"/>
  <c r="I96" i="26"/>
  <c r="H97" i="26"/>
  <c r="I97" i="26"/>
  <c r="H98" i="26"/>
  <c r="I98" i="26"/>
  <c r="H99" i="26"/>
  <c r="I99" i="26"/>
  <c r="H100" i="26"/>
  <c r="I100" i="26"/>
  <c r="H101" i="26"/>
  <c r="I101" i="26"/>
  <c r="H102" i="26"/>
  <c r="I102" i="26"/>
  <c r="H103" i="26"/>
  <c r="I103" i="26"/>
  <c r="H104" i="26"/>
  <c r="I104" i="26"/>
  <c r="H105" i="26"/>
  <c r="I105" i="26"/>
  <c r="H106" i="26"/>
  <c r="I106" i="26"/>
  <c r="H107" i="26"/>
  <c r="I107" i="26"/>
  <c r="H108" i="26"/>
  <c r="I108" i="26"/>
  <c r="H109" i="26"/>
  <c r="I109" i="26"/>
  <c r="H110" i="26"/>
  <c r="I110" i="26"/>
  <c r="H111" i="26"/>
  <c r="I111" i="26"/>
  <c r="H112" i="26"/>
  <c r="I112" i="26"/>
  <c r="H113" i="26"/>
  <c r="I113" i="26"/>
  <c r="H114" i="26"/>
  <c r="I114" i="26"/>
  <c r="H115" i="26"/>
  <c r="I115" i="26"/>
  <c r="H116" i="26"/>
  <c r="I116" i="26"/>
  <c r="H117" i="26"/>
  <c r="I117" i="26"/>
  <c r="H118" i="26"/>
  <c r="I118" i="26"/>
  <c r="H119" i="26"/>
  <c r="I119" i="26"/>
  <c r="H120" i="26"/>
  <c r="I120" i="26"/>
  <c r="H121" i="26"/>
  <c r="I121" i="26"/>
  <c r="H122" i="26"/>
  <c r="I122" i="26"/>
  <c r="H123" i="26"/>
  <c r="I123" i="26"/>
  <c r="H124" i="26"/>
  <c r="I124" i="26"/>
  <c r="H125" i="26"/>
  <c r="I125" i="26"/>
  <c r="H126" i="26"/>
  <c r="I126" i="26"/>
  <c r="H127" i="26"/>
  <c r="I127" i="26"/>
  <c r="H128" i="26"/>
  <c r="I128" i="26"/>
  <c r="H129" i="26"/>
  <c r="I129" i="26"/>
  <c r="H130" i="26"/>
  <c r="I130" i="26"/>
  <c r="H131" i="26"/>
  <c r="I131" i="26"/>
  <c r="H132" i="26"/>
  <c r="I132" i="26"/>
  <c r="H133" i="26"/>
  <c r="I133" i="26"/>
  <c r="H134" i="26"/>
  <c r="I134" i="26"/>
  <c r="H135" i="26"/>
  <c r="I135" i="26"/>
  <c r="H136" i="26"/>
  <c r="I136" i="26"/>
  <c r="H137" i="26"/>
  <c r="I137" i="26"/>
  <c r="H138" i="26"/>
  <c r="I138" i="26"/>
  <c r="H139" i="26"/>
  <c r="I139" i="26"/>
  <c r="H140" i="26"/>
  <c r="I140" i="26"/>
  <c r="H141" i="26"/>
  <c r="I141" i="26"/>
  <c r="H142" i="26"/>
  <c r="I142" i="26"/>
  <c r="H143" i="26"/>
  <c r="I143" i="26"/>
  <c r="H144" i="26"/>
  <c r="I144" i="26"/>
  <c r="H145" i="26"/>
  <c r="I145" i="26"/>
  <c r="H146" i="26"/>
  <c r="I146" i="26"/>
  <c r="H147" i="26"/>
  <c r="I147" i="26"/>
  <c r="H148" i="26"/>
  <c r="I148" i="26"/>
  <c r="H149" i="26"/>
  <c r="I149" i="26"/>
  <c r="H150" i="26"/>
  <c r="I150" i="26"/>
  <c r="H151" i="26"/>
  <c r="I151" i="26"/>
  <c r="H152" i="26"/>
  <c r="I152" i="26"/>
  <c r="H153" i="26"/>
  <c r="I153" i="26"/>
  <c r="H154" i="26"/>
  <c r="I154" i="26"/>
  <c r="H155" i="26"/>
  <c r="I155" i="26"/>
  <c r="H156" i="26"/>
  <c r="I156" i="26"/>
  <c r="H157" i="26"/>
  <c r="I157" i="26"/>
  <c r="H158" i="26"/>
  <c r="I158" i="26"/>
  <c r="H159" i="26"/>
  <c r="I159" i="26"/>
  <c r="H160" i="26"/>
  <c r="I160" i="26"/>
  <c r="H161" i="26"/>
  <c r="I161" i="26"/>
  <c r="H162" i="26"/>
  <c r="I162" i="26"/>
  <c r="H163" i="26"/>
  <c r="I163" i="26"/>
  <c r="H164" i="26"/>
  <c r="I164" i="26"/>
  <c r="H165" i="26"/>
  <c r="I165" i="26"/>
  <c r="H166" i="26"/>
  <c r="I166" i="26"/>
  <c r="H167" i="26"/>
  <c r="I167" i="26"/>
  <c r="H168" i="26"/>
  <c r="I168" i="26"/>
  <c r="H169" i="26"/>
  <c r="I169" i="26"/>
  <c r="H170" i="26"/>
  <c r="I170" i="26"/>
  <c r="H171" i="26"/>
  <c r="I171" i="26"/>
  <c r="H172" i="26"/>
  <c r="I172" i="26"/>
  <c r="H173" i="26"/>
  <c r="I173" i="26"/>
  <c r="H174" i="26"/>
  <c r="I174" i="26"/>
  <c r="H175" i="26"/>
  <c r="I175" i="26"/>
  <c r="H176" i="26"/>
  <c r="I176" i="26"/>
  <c r="H177" i="26"/>
  <c r="I177" i="26"/>
  <c r="H178" i="26"/>
  <c r="I178" i="26"/>
  <c r="H179" i="26"/>
  <c r="I179" i="26"/>
  <c r="H180" i="26"/>
  <c r="I180" i="26"/>
  <c r="H181" i="26"/>
  <c r="I181" i="26"/>
  <c r="H182" i="26"/>
  <c r="I182" i="26"/>
  <c r="H183" i="26"/>
  <c r="I183" i="26"/>
  <c r="H184" i="26"/>
  <c r="I184" i="26"/>
  <c r="H185" i="26"/>
  <c r="I185" i="26"/>
  <c r="H186" i="26"/>
  <c r="I186" i="26"/>
  <c r="H187" i="26"/>
  <c r="I187" i="26"/>
  <c r="H188" i="26"/>
  <c r="I188" i="26"/>
  <c r="H189" i="26"/>
  <c r="I189" i="26"/>
  <c r="H190" i="26"/>
  <c r="I190" i="26"/>
  <c r="H191" i="26"/>
  <c r="I191" i="26"/>
  <c r="H192" i="26"/>
  <c r="I192" i="26"/>
  <c r="H193" i="26"/>
  <c r="I193" i="26"/>
  <c r="H194" i="26"/>
  <c r="I194" i="26"/>
  <c r="H195" i="26"/>
  <c r="I195" i="26"/>
  <c r="H196" i="26"/>
  <c r="I196" i="26"/>
  <c r="H197" i="26"/>
  <c r="I197" i="26"/>
  <c r="H198" i="26"/>
  <c r="I198" i="26"/>
  <c r="H199" i="26"/>
  <c r="I199" i="26"/>
  <c r="H200" i="26"/>
  <c r="I200" i="26"/>
  <c r="H201" i="26"/>
  <c r="I201" i="26"/>
  <c r="H202" i="26"/>
  <c r="I202" i="26"/>
  <c r="H203" i="26"/>
  <c r="I203" i="26"/>
  <c r="H204" i="26"/>
  <c r="I204" i="26"/>
  <c r="E1" i="25"/>
  <c r="F1" i="25"/>
  <c r="G1" i="25"/>
  <c r="I1" i="25"/>
  <c r="J1" i="25"/>
  <c r="H4" i="25"/>
  <c r="I4" i="25"/>
  <c r="H5" i="25"/>
  <c r="I5" i="25"/>
  <c r="H6" i="25"/>
  <c r="I6" i="25"/>
  <c r="H7" i="25"/>
  <c r="I7" i="25"/>
  <c r="H8" i="25"/>
  <c r="I8" i="25"/>
  <c r="H9" i="25"/>
  <c r="I9" i="25"/>
  <c r="H10" i="25"/>
  <c r="I10" i="25"/>
  <c r="H11" i="25"/>
  <c r="I11" i="25"/>
  <c r="H12" i="25"/>
  <c r="I12" i="25"/>
  <c r="H13" i="25"/>
  <c r="I13" i="25"/>
  <c r="H14" i="25"/>
  <c r="I14" i="25"/>
  <c r="H15" i="25"/>
  <c r="I15" i="25"/>
  <c r="H16" i="25"/>
  <c r="I16" i="25"/>
  <c r="H17" i="25"/>
  <c r="I17" i="25"/>
  <c r="H18" i="25"/>
  <c r="I18" i="25"/>
  <c r="H19" i="25"/>
  <c r="I19" i="25"/>
  <c r="H20" i="25"/>
  <c r="I20" i="25"/>
  <c r="H21" i="25"/>
  <c r="I21" i="25"/>
  <c r="H22" i="25"/>
  <c r="I22" i="25"/>
  <c r="H23" i="25"/>
  <c r="I23" i="25"/>
  <c r="H24" i="25"/>
  <c r="I24" i="25"/>
  <c r="H25" i="25"/>
  <c r="I25" i="25"/>
  <c r="H26" i="25"/>
  <c r="I26" i="25"/>
  <c r="H27" i="25"/>
  <c r="I27" i="25"/>
  <c r="H28" i="25"/>
  <c r="I28" i="25"/>
  <c r="H29" i="25"/>
  <c r="I29" i="25"/>
  <c r="H30" i="25"/>
  <c r="I30" i="25"/>
  <c r="H31" i="25"/>
  <c r="I31" i="25"/>
  <c r="H32" i="25"/>
  <c r="I32" i="25"/>
  <c r="H33" i="25"/>
  <c r="I33" i="25"/>
  <c r="H34" i="25"/>
  <c r="I34" i="25"/>
  <c r="H35" i="25"/>
  <c r="I35" i="25"/>
  <c r="H36" i="25"/>
  <c r="I36" i="25"/>
  <c r="H37" i="25"/>
  <c r="I37" i="25"/>
  <c r="H38" i="25"/>
  <c r="I38" i="25"/>
  <c r="H39" i="25"/>
  <c r="I39" i="25"/>
  <c r="H40" i="25"/>
  <c r="I40" i="25"/>
  <c r="H41" i="25"/>
  <c r="I41" i="25"/>
  <c r="H42" i="25"/>
  <c r="I42" i="25"/>
  <c r="H43" i="25"/>
  <c r="I43" i="25"/>
  <c r="H44" i="25"/>
  <c r="I44" i="25"/>
  <c r="H45" i="25"/>
  <c r="I45" i="25"/>
  <c r="H46" i="25"/>
  <c r="I46" i="25"/>
  <c r="H47" i="25"/>
  <c r="I47" i="25"/>
  <c r="H48" i="25"/>
  <c r="I48" i="25"/>
  <c r="H49" i="25"/>
  <c r="I49" i="25"/>
  <c r="H50" i="25"/>
  <c r="I50" i="25"/>
  <c r="H51" i="25"/>
  <c r="I51" i="25"/>
  <c r="H52" i="25"/>
  <c r="I52" i="25"/>
  <c r="H53" i="25"/>
  <c r="I53" i="25"/>
  <c r="H54" i="25"/>
  <c r="I54" i="25"/>
  <c r="H55" i="25"/>
  <c r="I55" i="25"/>
  <c r="H56" i="25"/>
  <c r="I56" i="25"/>
  <c r="H57" i="25"/>
  <c r="I57" i="25"/>
  <c r="H58" i="25"/>
  <c r="I58" i="25"/>
  <c r="H59" i="25"/>
  <c r="I59" i="25"/>
  <c r="H60" i="25"/>
  <c r="I60" i="25"/>
  <c r="H61" i="25"/>
  <c r="I61" i="25"/>
  <c r="H62" i="25"/>
  <c r="I62" i="25"/>
  <c r="H63" i="25"/>
  <c r="I63" i="25"/>
  <c r="H64" i="25"/>
  <c r="I64" i="25"/>
  <c r="H65" i="25"/>
  <c r="I65" i="25"/>
  <c r="H66" i="25"/>
  <c r="I66" i="25"/>
  <c r="H67" i="25"/>
  <c r="I67" i="25"/>
  <c r="H68" i="25"/>
  <c r="I68" i="25"/>
  <c r="H69" i="25"/>
  <c r="I69" i="25"/>
  <c r="H70" i="25"/>
  <c r="I70" i="25"/>
  <c r="H71" i="25"/>
  <c r="I71" i="25"/>
  <c r="H72" i="25"/>
  <c r="I72" i="25"/>
  <c r="H73" i="25"/>
  <c r="I73" i="25"/>
  <c r="H74" i="25"/>
  <c r="I74" i="25"/>
  <c r="H75" i="25"/>
  <c r="I75" i="25"/>
  <c r="H76" i="25"/>
  <c r="I76" i="25"/>
  <c r="H77" i="25"/>
  <c r="I77" i="25"/>
  <c r="H78" i="25"/>
  <c r="I78" i="25"/>
  <c r="H79" i="25"/>
  <c r="I79" i="25"/>
  <c r="H80" i="25"/>
  <c r="I80" i="25"/>
  <c r="H81" i="25"/>
  <c r="I81" i="25"/>
  <c r="H82" i="25"/>
  <c r="I82" i="25"/>
  <c r="H83" i="25"/>
  <c r="I83" i="25"/>
  <c r="H84" i="25"/>
  <c r="I84" i="25"/>
  <c r="H85" i="25"/>
  <c r="I85" i="25"/>
  <c r="H86" i="25"/>
  <c r="I86" i="25"/>
  <c r="H87" i="25"/>
  <c r="I87" i="25"/>
  <c r="H88" i="25"/>
  <c r="I88" i="25"/>
  <c r="H89" i="25"/>
  <c r="I89" i="25"/>
  <c r="H90" i="25"/>
  <c r="I90" i="25"/>
  <c r="H91" i="25"/>
  <c r="I91" i="25"/>
  <c r="H92" i="25"/>
  <c r="I92" i="25"/>
  <c r="H93" i="25"/>
  <c r="I93" i="25"/>
  <c r="H94" i="25"/>
  <c r="I94" i="25"/>
  <c r="H95" i="25"/>
  <c r="I95" i="25"/>
  <c r="H96" i="25"/>
  <c r="I96" i="25"/>
  <c r="H97" i="25"/>
  <c r="I97" i="25"/>
  <c r="H98" i="25"/>
  <c r="I98" i="25"/>
  <c r="H99" i="25"/>
  <c r="I99" i="25"/>
  <c r="H100" i="25"/>
  <c r="I100" i="25"/>
  <c r="H101" i="25"/>
  <c r="I101" i="25"/>
  <c r="H102" i="25"/>
  <c r="I102" i="25"/>
  <c r="H103" i="25"/>
  <c r="I103" i="25"/>
  <c r="H104" i="25"/>
  <c r="I104" i="25"/>
  <c r="H105" i="25"/>
  <c r="I105" i="25"/>
  <c r="H106" i="25"/>
  <c r="I106" i="25"/>
  <c r="H107" i="25"/>
  <c r="I107" i="25"/>
  <c r="H108" i="25"/>
  <c r="I108" i="25"/>
  <c r="H109" i="25"/>
  <c r="I109" i="25"/>
  <c r="H110" i="25"/>
  <c r="I110" i="25"/>
  <c r="H111" i="25"/>
  <c r="I111" i="25"/>
  <c r="H112" i="25"/>
  <c r="I112" i="25"/>
  <c r="H113" i="25"/>
  <c r="I113" i="25"/>
  <c r="H114" i="25"/>
  <c r="I114" i="25"/>
  <c r="H115" i="25"/>
  <c r="I115" i="25"/>
  <c r="H116" i="25"/>
  <c r="I116" i="25"/>
  <c r="H117" i="25"/>
  <c r="I117" i="25"/>
  <c r="H118" i="25"/>
  <c r="I118" i="25"/>
  <c r="H119" i="25"/>
  <c r="I119" i="25"/>
  <c r="H120" i="25"/>
  <c r="I120" i="25"/>
  <c r="H121" i="25"/>
  <c r="I121" i="25"/>
  <c r="H122" i="25"/>
  <c r="I122" i="25"/>
  <c r="H123" i="25"/>
  <c r="I123" i="25"/>
  <c r="H124" i="25"/>
  <c r="I124" i="25"/>
  <c r="H125" i="25"/>
  <c r="I125" i="25"/>
  <c r="H126" i="25"/>
  <c r="I126" i="25"/>
  <c r="H127" i="25"/>
  <c r="I127" i="25"/>
  <c r="H128" i="25"/>
  <c r="I128" i="25"/>
  <c r="H129" i="25"/>
  <c r="I129" i="25"/>
  <c r="H130" i="25"/>
  <c r="I130" i="25"/>
  <c r="H131" i="25"/>
  <c r="I131" i="25"/>
  <c r="H132" i="25"/>
  <c r="I132" i="25"/>
  <c r="H133" i="25"/>
  <c r="I133" i="25"/>
  <c r="H134" i="25"/>
  <c r="I134" i="25"/>
  <c r="H135" i="25"/>
  <c r="I135" i="25"/>
  <c r="H136" i="25"/>
  <c r="I136" i="25"/>
  <c r="H137" i="25"/>
  <c r="I137" i="25"/>
  <c r="H138" i="25"/>
  <c r="I138" i="25"/>
  <c r="H139" i="25"/>
  <c r="I139" i="25"/>
  <c r="H140" i="25"/>
  <c r="I140" i="25"/>
  <c r="H141" i="25"/>
  <c r="I141" i="25"/>
  <c r="H142" i="25"/>
  <c r="I142" i="25"/>
  <c r="H143" i="25"/>
  <c r="I143" i="25"/>
  <c r="H144" i="25"/>
  <c r="I144" i="25"/>
  <c r="H145" i="25"/>
  <c r="I145" i="25"/>
  <c r="H146" i="25"/>
  <c r="I146" i="25"/>
  <c r="H147" i="25"/>
  <c r="I147" i="25"/>
  <c r="H148" i="25"/>
  <c r="I148" i="25"/>
  <c r="H149" i="25"/>
  <c r="I149" i="25"/>
  <c r="H150" i="25"/>
  <c r="I150" i="25"/>
  <c r="H151" i="25"/>
  <c r="I151" i="25"/>
  <c r="H152" i="25"/>
  <c r="I152" i="25"/>
  <c r="H153" i="25"/>
  <c r="I153" i="25"/>
  <c r="H154" i="25"/>
  <c r="I154" i="25"/>
  <c r="H155" i="25"/>
  <c r="I155" i="25"/>
  <c r="H156" i="25"/>
  <c r="I156" i="25"/>
  <c r="H157" i="25"/>
  <c r="I157" i="25"/>
  <c r="H158" i="25"/>
  <c r="I158" i="25"/>
  <c r="H159" i="25"/>
  <c r="I159" i="25"/>
  <c r="H160" i="25"/>
  <c r="I160" i="25"/>
  <c r="H161" i="25"/>
  <c r="I161" i="25"/>
  <c r="H162" i="25"/>
  <c r="I162" i="25"/>
  <c r="H163" i="25"/>
  <c r="I163" i="25"/>
  <c r="H164" i="25"/>
  <c r="I164" i="25"/>
  <c r="H165" i="25"/>
  <c r="I165" i="25"/>
  <c r="H166" i="25"/>
  <c r="I166" i="25"/>
  <c r="H167" i="25"/>
  <c r="I167" i="25"/>
  <c r="H168" i="25"/>
  <c r="I168" i="25"/>
  <c r="H169" i="25"/>
  <c r="I169" i="25"/>
  <c r="H170" i="25"/>
  <c r="I170" i="25"/>
  <c r="H171" i="25"/>
  <c r="I171" i="25"/>
  <c r="H172" i="25"/>
  <c r="I172" i="25"/>
  <c r="H173" i="25"/>
  <c r="I173" i="25"/>
  <c r="H174" i="25"/>
  <c r="I174" i="25"/>
  <c r="H175" i="25"/>
  <c r="I175" i="25"/>
  <c r="H176" i="25"/>
  <c r="I176" i="25"/>
  <c r="H177" i="25"/>
  <c r="I177" i="25"/>
  <c r="H178" i="25"/>
  <c r="I178" i="25"/>
  <c r="H179" i="25"/>
  <c r="I179" i="25"/>
  <c r="H180" i="25"/>
  <c r="I180" i="25"/>
  <c r="H181" i="25"/>
  <c r="I181" i="25"/>
  <c r="H182" i="25"/>
  <c r="I182" i="25"/>
  <c r="H183" i="25"/>
  <c r="I183" i="25"/>
  <c r="H184" i="25"/>
  <c r="I184" i="25"/>
  <c r="H185" i="25"/>
  <c r="I185" i="25"/>
  <c r="H186" i="25"/>
  <c r="I186" i="25"/>
  <c r="H187" i="25"/>
  <c r="I187" i="25"/>
  <c r="H188" i="25"/>
  <c r="I188" i="25"/>
  <c r="H189" i="25"/>
  <c r="I189" i="25"/>
  <c r="H190" i="25"/>
  <c r="I190" i="25"/>
  <c r="H191" i="25"/>
  <c r="I191" i="25"/>
  <c r="H192" i="25"/>
  <c r="I192" i="25"/>
  <c r="H193" i="25"/>
  <c r="I193" i="25"/>
  <c r="H194" i="25"/>
  <c r="I194" i="25"/>
  <c r="H195" i="25"/>
  <c r="I195" i="25"/>
  <c r="H196" i="25"/>
  <c r="I196" i="25"/>
  <c r="H197" i="25"/>
  <c r="I197" i="25"/>
  <c r="H198" i="25"/>
  <c r="I198" i="25"/>
  <c r="H199" i="25"/>
  <c r="I199" i="25"/>
  <c r="H200" i="25"/>
  <c r="I200" i="25"/>
  <c r="H201" i="25"/>
  <c r="I201" i="25"/>
  <c r="H202" i="25"/>
  <c r="I202" i="25"/>
  <c r="H203" i="25"/>
  <c r="I203" i="25"/>
  <c r="H204" i="25"/>
  <c r="I204" i="25"/>
  <c r="E1" i="24"/>
  <c r="F1" i="24"/>
  <c r="G1" i="24"/>
  <c r="I1" i="24"/>
  <c r="J1" i="24"/>
  <c r="H4" i="24"/>
  <c r="I4" i="24"/>
  <c r="H5" i="24"/>
  <c r="I5" i="24"/>
  <c r="H6" i="24"/>
  <c r="I6" i="24"/>
  <c r="H7" i="24"/>
  <c r="I7" i="24"/>
  <c r="H8" i="24"/>
  <c r="I8" i="24"/>
  <c r="H9" i="24"/>
  <c r="I9" i="24"/>
  <c r="H10" i="24"/>
  <c r="I10" i="24"/>
  <c r="H11" i="24"/>
  <c r="I11" i="24"/>
  <c r="H12" i="24"/>
  <c r="I12" i="24"/>
  <c r="H13" i="24"/>
  <c r="I13" i="24"/>
  <c r="H14" i="24"/>
  <c r="I14" i="24"/>
  <c r="H15" i="24"/>
  <c r="I15" i="24"/>
  <c r="H16" i="24"/>
  <c r="I16" i="24"/>
  <c r="H17" i="24"/>
  <c r="I17" i="24"/>
  <c r="H18" i="24"/>
  <c r="I18" i="24"/>
  <c r="H19" i="24"/>
  <c r="I19" i="24"/>
  <c r="H20" i="24"/>
  <c r="I20" i="24"/>
  <c r="H21" i="24"/>
  <c r="I21" i="24"/>
  <c r="H22" i="24"/>
  <c r="I22" i="24"/>
  <c r="H23" i="24"/>
  <c r="I23" i="24"/>
  <c r="H24" i="24"/>
  <c r="I24" i="24"/>
  <c r="H25" i="24"/>
  <c r="I25" i="24"/>
  <c r="H26" i="24"/>
  <c r="I26" i="24"/>
  <c r="H27" i="24"/>
  <c r="I27" i="24"/>
  <c r="H28" i="24"/>
  <c r="I28" i="24"/>
  <c r="H29" i="24"/>
  <c r="I29" i="24"/>
  <c r="H30" i="24"/>
  <c r="I30" i="24"/>
  <c r="H31" i="24"/>
  <c r="I31" i="24"/>
  <c r="H32" i="24"/>
  <c r="I32" i="24"/>
  <c r="H33" i="24"/>
  <c r="I33" i="24"/>
  <c r="H34" i="24"/>
  <c r="I34" i="24"/>
  <c r="H35" i="24"/>
  <c r="I35" i="24"/>
  <c r="H36" i="24"/>
  <c r="I36" i="24"/>
  <c r="H37" i="24"/>
  <c r="I37" i="24"/>
  <c r="H38" i="24"/>
  <c r="I38" i="24"/>
  <c r="H39" i="24"/>
  <c r="I39" i="24"/>
  <c r="H40" i="24"/>
  <c r="I40" i="24"/>
  <c r="H41" i="24"/>
  <c r="I41" i="24"/>
  <c r="H42" i="24"/>
  <c r="I42" i="24"/>
  <c r="H43" i="24"/>
  <c r="I43" i="24"/>
  <c r="H44" i="24"/>
  <c r="I44" i="24"/>
  <c r="H45" i="24"/>
  <c r="I45" i="24"/>
  <c r="H46" i="24"/>
  <c r="I46" i="24"/>
  <c r="H47" i="24"/>
  <c r="I47" i="24"/>
  <c r="H48" i="24"/>
  <c r="I48" i="24"/>
  <c r="H49" i="24"/>
  <c r="I49" i="24"/>
  <c r="H50" i="24"/>
  <c r="I50" i="24"/>
  <c r="H51" i="24"/>
  <c r="I51" i="24"/>
  <c r="H52" i="24"/>
  <c r="I52" i="24"/>
  <c r="H53" i="24"/>
  <c r="I53" i="24"/>
  <c r="H54" i="24"/>
  <c r="I54" i="24"/>
  <c r="H55" i="24"/>
  <c r="I55" i="24"/>
  <c r="H56" i="24"/>
  <c r="I56" i="24"/>
  <c r="H57" i="24"/>
  <c r="I57" i="24"/>
  <c r="H58" i="24"/>
  <c r="I58" i="24"/>
  <c r="H59" i="24"/>
  <c r="I59" i="24"/>
  <c r="H60" i="24"/>
  <c r="I60" i="24"/>
  <c r="H61" i="24"/>
  <c r="I61" i="24"/>
  <c r="H62" i="24"/>
  <c r="I62" i="24"/>
  <c r="H63" i="24"/>
  <c r="I63" i="24"/>
  <c r="H64" i="24"/>
  <c r="I64" i="24"/>
  <c r="H65" i="24"/>
  <c r="I65" i="24"/>
  <c r="H66" i="24"/>
  <c r="I66" i="24"/>
  <c r="H67" i="24"/>
  <c r="I67" i="24"/>
  <c r="H68" i="24"/>
  <c r="I68" i="24"/>
  <c r="H69" i="24"/>
  <c r="I69" i="24"/>
  <c r="H70" i="24"/>
  <c r="I70" i="24"/>
  <c r="H71" i="24"/>
  <c r="I71" i="24"/>
  <c r="H72" i="24"/>
  <c r="I72" i="24"/>
  <c r="H73" i="24"/>
  <c r="I73" i="24"/>
  <c r="H74" i="24"/>
  <c r="I74" i="24"/>
  <c r="H75" i="24"/>
  <c r="I75" i="24"/>
  <c r="H76" i="24"/>
  <c r="I76" i="24"/>
  <c r="H77" i="24"/>
  <c r="I77" i="24"/>
  <c r="H78" i="24"/>
  <c r="I78" i="24"/>
  <c r="H79" i="24"/>
  <c r="I79" i="24"/>
  <c r="H80" i="24"/>
  <c r="I80" i="24"/>
  <c r="H81" i="24"/>
  <c r="I81" i="24"/>
  <c r="H82" i="24"/>
  <c r="I82" i="24"/>
  <c r="H83" i="24"/>
  <c r="I83" i="24"/>
  <c r="H84" i="24"/>
  <c r="I84" i="24"/>
  <c r="H85" i="24"/>
  <c r="I85" i="24"/>
  <c r="H86" i="24"/>
  <c r="I86" i="24"/>
  <c r="H87" i="24"/>
  <c r="I87" i="24"/>
  <c r="H88" i="24"/>
  <c r="I88" i="24"/>
  <c r="H89" i="24"/>
  <c r="I89" i="24"/>
  <c r="H90" i="24"/>
  <c r="I90" i="24"/>
  <c r="H91" i="24"/>
  <c r="I91" i="24"/>
  <c r="H92" i="24"/>
  <c r="I92" i="24"/>
  <c r="H93" i="24"/>
  <c r="I93" i="24"/>
  <c r="H94" i="24"/>
  <c r="I94" i="24"/>
  <c r="H95" i="24"/>
  <c r="I95" i="24"/>
  <c r="H96" i="24"/>
  <c r="I96" i="24"/>
  <c r="H97" i="24"/>
  <c r="I97" i="24"/>
  <c r="H98" i="24"/>
  <c r="I98" i="24"/>
  <c r="H99" i="24"/>
  <c r="I99" i="24"/>
  <c r="H100" i="24"/>
  <c r="I100" i="24"/>
  <c r="H101" i="24"/>
  <c r="I101" i="24"/>
  <c r="H102" i="24"/>
  <c r="I102" i="24"/>
  <c r="H103" i="24"/>
  <c r="I103" i="24"/>
  <c r="H104" i="24"/>
  <c r="I104" i="24"/>
  <c r="H105" i="24"/>
  <c r="I105" i="24"/>
  <c r="H106" i="24"/>
  <c r="I106" i="24"/>
  <c r="H107" i="24"/>
  <c r="I107" i="24"/>
  <c r="H108" i="24"/>
  <c r="I108" i="24"/>
  <c r="H109" i="24"/>
  <c r="I109" i="24"/>
  <c r="H110" i="24"/>
  <c r="I110" i="24"/>
  <c r="H111" i="24"/>
  <c r="I111" i="24"/>
  <c r="H112" i="24"/>
  <c r="I112" i="24"/>
  <c r="H113" i="24"/>
  <c r="I113" i="24"/>
  <c r="H114" i="24"/>
  <c r="I114" i="24"/>
  <c r="H115" i="24"/>
  <c r="I115" i="24"/>
  <c r="H116" i="24"/>
  <c r="I116" i="24"/>
  <c r="H117" i="24"/>
  <c r="I117" i="24"/>
  <c r="H118" i="24"/>
  <c r="I118" i="24"/>
  <c r="H119" i="24"/>
  <c r="I119" i="24"/>
  <c r="H120" i="24"/>
  <c r="I120" i="24"/>
  <c r="H121" i="24"/>
  <c r="I121" i="24"/>
  <c r="H122" i="24"/>
  <c r="I122" i="24"/>
  <c r="H123" i="24"/>
  <c r="I123" i="24"/>
  <c r="H124" i="24"/>
  <c r="I124" i="24"/>
  <c r="H125" i="24"/>
  <c r="I125" i="24"/>
  <c r="H126" i="24"/>
  <c r="I126" i="24"/>
  <c r="H127" i="24"/>
  <c r="I127" i="24"/>
  <c r="H128" i="24"/>
  <c r="I128" i="24"/>
  <c r="H129" i="24"/>
  <c r="I129" i="24"/>
  <c r="H130" i="24"/>
  <c r="I130" i="24"/>
  <c r="H131" i="24"/>
  <c r="I131" i="24"/>
  <c r="H132" i="24"/>
  <c r="I132" i="24"/>
  <c r="H133" i="24"/>
  <c r="I133" i="24"/>
  <c r="H134" i="24"/>
  <c r="I134" i="24"/>
  <c r="H135" i="24"/>
  <c r="I135" i="24"/>
  <c r="H136" i="24"/>
  <c r="I136" i="24"/>
  <c r="H137" i="24"/>
  <c r="I137" i="24"/>
  <c r="H138" i="24"/>
  <c r="I138" i="24"/>
  <c r="H139" i="24"/>
  <c r="I139" i="24"/>
  <c r="H140" i="24"/>
  <c r="I140" i="24"/>
  <c r="H141" i="24"/>
  <c r="I141" i="24"/>
  <c r="H142" i="24"/>
  <c r="I142" i="24"/>
  <c r="H143" i="24"/>
  <c r="I143" i="24"/>
  <c r="H144" i="24"/>
  <c r="I144" i="24"/>
  <c r="H145" i="24"/>
  <c r="I145" i="24"/>
  <c r="H146" i="24"/>
  <c r="I146" i="24"/>
  <c r="H147" i="24"/>
  <c r="I147" i="24"/>
  <c r="H148" i="24"/>
  <c r="I148" i="24"/>
  <c r="H149" i="24"/>
  <c r="I149" i="24"/>
  <c r="H150" i="24"/>
  <c r="I150" i="24"/>
  <c r="H151" i="24"/>
  <c r="I151" i="24"/>
  <c r="H152" i="24"/>
  <c r="I152" i="24"/>
  <c r="H153" i="24"/>
  <c r="I153" i="24"/>
  <c r="H154" i="24"/>
  <c r="I154" i="24"/>
  <c r="H155" i="24"/>
  <c r="I155" i="24"/>
  <c r="H156" i="24"/>
  <c r="I156" i="24"/>
  <c r="H157" i="24"/>
  <c r="I157" i="24"/>
  <c r="H158" i="24"/>
  <c r="I158" i="24"/>
  <c r="H159" i="24"/>
  <c r="I159" i="24"/>
  <c r="H160" i="24"/>
  <c r="I160" i="24"/>
  <c r="H161" i="24"/>
  <c r="I161" i="24"/>
  <c r="H162" i="24"/>
  <c r="I162" i="24"/>
  <c r="H163" i="24"/>
  <c r="I163" i="24"/>
  <c r="H164" i="24"/>
  <c r="I164" i="24"/>
  <c r="H165" i="24"/>
  <c r="I165" i="24"/>
  <c r="H166" i="24"/>
  <c r="I166" i="24"/>
  <c r="H167" i="24"/>
  <c r="I167" i="24"/>
  <c r="H168" i="24"/>
  <c r="I168" i="24"/>
  <c r="H169" i="24"/>
  <c r="I169" i="24"/>
  <c r="H170" i="24"/>
  <c r="I170" i="24"/>
  <c r="H171" i="24"/>
  <c r="I171" i="24"/>
  <c r="H172" i="24"/>
  <c r="I172" i="24"/>
  <c r="H173" i="24"/>
  <c r="I173" i="24"/>
  <c r="H174" i="24"/>
  <c r="I174" i="24"/>
  <c r="H175" i="24"/>
  <c r="I175" i="24"/>
  <c r="H176" i="24"/>
  <c r="I176" i="24"/>
  <c r="H177" i="24"/>
  <c r="I177" i="24"/>
  <c r="H178" i="24"/>
  <c r="I178" i="24"/>
  <c r="H179" i="24"/>
  <c r="I179" i="24"/>
  <c r="H180" i="24"/>
  <c r="I180" i="24"/>
  <c r="H181" i="24"/>
  <c r="I181" i="24"/>
  <c r="H182" i="24"/>
  <c r="I182" i="24"/>
  <c r="H183" i="24"/>
  <c r="I183" i="24"/>
  <c r="H184" i="24"/>
  <c r="I184" i="24"/>
  <c r="H185" i="24"/>
  <c r="I185" i="24"/>
  <c r="H186" i="24"/>
  <c r="I186" i="24"/>
  <c r="H187" i="24"/>
  <c r="I187" i="24"/>
  <c r="H188" i="24"/>
  <c r="I188" i="24"/>
  <c r="H189" i="24"/>
  <c r="I189" i="24"/>
  <c r="H190" i="24"/>
  <c r="I190" i="24"/>
  <c r="H191" i="24"/>
  <c r="I191" i="24"/>
  <c r="H192" i="24"/>
  <c r="I192" i="24"/>
  <c r="H193" i="24"/>
  <c r="I193" i="24"/>
  <c r="H194" i="24"/>
  <c r="I194" i="24"/>
  <c r="H195" i="24"/>
  <c r="I195" i="24"/>
  <c r="H196" i="24"/>
  <c r="I196" i="24"/>
  <c r="H197" i="24"/>
  <c r="I197" i="24"/>
  <c r="H198" i="24"/>
  <c r="I198" i="24"/>
  <c r="H199" i="24"/>
  <c r="I199" i="24"/>
  <c r="H200" i="24"/>
  <c r="I200" i="24"/>
  <c r="H201" i="24"/>
  <c r="I201" i="24"/>
  <c r="H202" i="24"/>
  <c r="I202" i="24"/>
  <c r="H203" i="24"/>
  <c r="I203" i="24"/>
  <c r="H204" i="24"/>
  <c r="I204" i="24"/>
  <c r="E1" i="23"/>
  <c r="F1" i="23"/>
  <c r="G1" i="23"/>
  <c r="I1" i="23"/>
  <c r="J1" i="23"/>
  <c r="H4" i="23"/>
  <c r="I4" i="23"/>
  <c r="H5" i="23"/>
  <c r="I5" i="23"/>
  <c r="H6" i="23"/>
  <c r="I6" i="23"/>
  <c r="H7" i="23"/>
  <c r="I7" i="23"/>
  <c r="H8" i="23"/>
  <c r="I8" i="23"/>
  <c r="H9" i="23"/>
  <c r="I9" i="23"/>
  <c r="H10" i="23"/>
  <c r="I10" i="23"/>
  <c r="H11" i="23"/>
  <c r="I11" i="23"/>
  <c r="H12" i="23"/>
  <c r="I12" i="23"/>
  <c r="H13" i="23"/>
  <c r="I13" i="23"/>
  <c r="H14" i="23"/>
  <c r="I14" i="23"/>
  <c r="H15" i="23"/>
  <c r="I15" i="23"/>
  <c r="H16" i="23"/>
  <c r="I16" i="23"/>
  <c r="H17" i="23"/>
  <c r="I17" i="23"/>
  <c r="H18" i="23"/>
  <c r="I18" i="23"/>
  <c r="H19" i="23"/>
  <c r="I19" i="23"/>
  <c r="H20" i="23"/>
  <c r="I20" i="23"/>
  <c r="H21" i="23"/>
  <c r="I21" i="23"/>
  <c r="H22" i="23"/>
  <c r="I22" i="23"/>
  <c r="H23" i="23"/>
  <c r="I23" i="23"/>
  <c r="H24" i="23"/>
  <c r="I24" i="23"/>
  <c r="H25" i="23"/>
  <c r="I25" i="23"/>
  <c r="H26" i="23"/>
  <c r="I26" i="23"/>
  <c r="H27" i="23"/>
  <c r="I27" i="23"/>
  <c r="H28" i="23"/>
  <c r="I28" i="23"/>
  <c r="H29" i="23"/>
  <c r="I29" i="23"/>
  <c r="H30" i="23"/>
  <c r="I30" i="23"/>
  <c r="H31" i="23"/>
  <c r="I31" i="23"/>
  <c r="H32" i="23"/>
  <c r="I32" i="23"/>
  <c r="H33" i="23"/>
  <c r="I33" i="23"/>
  <c r="H34" i="23"/>
  <c r="I34" i="23"/>
  <c r="H35" i="23"/>
  <c r="I35" i="23"/>
  <c r="H36" i="23"/>
  <c r="I36" i="23"/>
  <c r="H37" i="23"/>
  <c r="I37" i="23"/>
  <c r="H38" i="23"/>
  <c r="I38" i="23"/>
  <c r="H39" i="23"/>
  <c r="I39" i="23"/>
  <c r="H40" i="23"/>
  <c r="I40" i="23"/>
  <c r="H41" i="23"/>
  <c r="I41" i="23"/>
  <c r="H42" i="23"/>
  <c r="I42" i="23"/>
  <c r="H43" i="23"/>
  <c r="I43" i="23"/>
  <c r="H44" i="23"/>
  <c r="I44" i="23"/>
  <c r="H45" i="23"/>
  <c r="I45" i="23"/>
  <c r="H46" i="23"/>
  <c r="I46" i="23"/>
  <c r="H47" i="23"/>
  <c r="I47" i="23"/>
  <c r="H48" i="23"/>
  <c r="I48" i="23"/>
  <c r="H49" i="23"/>
  <c r="I49" i="23"/>
  <c r="H50" i="23"/>
  <c r="I50" i="23"/>
  <c r="H51" i="23"/>
  <c r="I51" i="23"/>
  <c r="H52" i="23"/>
  <c r="I52" i="23"/>
  <c r="H53" i="23"/>
  <c r="I53" i="23"/>
  <c r="H54" i="23"/>
  <c r="I54" i="23"/>
  <c r="H55" i="23"/>
  <c r="I55" i="23"/>
  <c r="H56" i="23"/>
  <c r="I56" i="23"/>
  <c r="H57" i="23"/>
  <c r="I57" i="23"/>
  <c r="H58" i="23"/>
  <c r="I58" i="23"/>
  <c r="H59" i="23"/>
  <c r="I59" i="23"/>
  <c r="H60" i="23"/>
  <c r="I60" i="23"/>
  <c r="H61" i="23"/>
  <c r="I61" i="23"/>
  <c r="H62" i="23"/>
  <c r="I62" i="23"/>
  <c r="H63" i="23"/>
  <c r="I63" i="23"/>
  <c r="H64" i="23"/>
  <c r="I64" i="23"/>
  <c r="H65" i="23"/>
  <c r="I65" i="23"/>
  <c r="H66" i="23"/>
  <c r="I66" i="23"/>
  <c r="H67" i="23"/>
  <c r="I67" i="23"/>
  <c r="H68" i="23"/>
  <c r="I68" i="23"/>
  <c r="H69" i="23"/>
  <c r="I69" i="23"/>
  <c r="H70" i="23"/>
  <c r="I70" i="23"/>
  <c r="H71" i="23"/>
  <c r="I71" i="23"/>
  <c r="H72" i="23"/>
  <c r="I72" i="23"/>
  <c r="H73" i="23"/>
  <c r="I73" i="23"/>
  <c r="H74" i="23"/>
  <c r="I74" i="23"/>
  <c r="H75" i="23"/>
  <c r="I75" i="23"/>
  <c r="H76" i="23"/>
  <c r="I76" i="23"/>
  <c r="H77" i="23"/>
  <c r="I77" i="23"/>
  <c r="H78" i="23"/>
  <c r="I78" i="23"/>
  <c r="H79" i="23"/>
  <c r="I79" i="23"/>
  <c r="H80" i="23"/>
  <c r="I80" i="23"/>
  <c r="H81" i="23"/>
  <c r="I81" i="23"/>
  <c r="H82" i="23"/>
  <c r="I82" i="23"/>
  <c r="H83" i="23"/>
  <c r="I83" i="23"/>
  <c r="H84" i="23"/>
  <c r="I84" i="23"/>
  <c r="H85" i="23"/>
  <c r="I85" i="23"/>
  <c r="H86" i="23"/>
  <c r="I86" i="23"/>
  <c r="H87" i="23"/>
  <c r="I87" i="23"/>
  <c r="H88" i="23"/>
  <c r="I88" i="23"/>
  <c r="H89" i="23"/>
  <c r="I89" i="23"/>
  <c r="H90" i="23"/>
  <c r="I90" i="23"/>
  <c r="H91" i="23"/>
  <c r="I91" i="23"/>
  <c r="H92" i="23"/>
  <c r="I92" i="23"/>
  <c r="H93" i="23"/>
  <c r="I93" i="23"/>
  <c r="H94" i="23"/>
  <c r="I94" i="23"/>
  <c r="H95" i="23"/>
  <c r="I95" i="23"/>
  <c r="H96" i="23"/>
  <c r="I96" i="23"/>
  <c r="H97" i="23"/>
  <c r="I97" i="23"/>
  <c r="H98" i="23"/>
  <c r="I98" i="23"/>
  <c r="H99" i="23"/>
  <c r="I99" i="23"/>
  <c r="H100" i="23"/>
  <c r="I100" i="23"/>
  <c r="H101" i="23"/>
  <c r="I101" i="23"/>
  <c r="H102" i="23"/>
  <c r="I102" i="23"/>
  <c r="H103" i="23"/>
  <c r="I103" i="23"/>
  <c r="H104" i="23"/>
  <c r="I104" i="23"/>
  <c r="H105" i="23"/>
  <c r="I105" i="23"/>
  <c r="H106" i="23"/>
  <c r="I106" i="23"/>
  <c r="H107" i="23"/>
  <c r="I107" i="23"/>
  <c r="H108" i="23"/>
  <c r="I108" i="23"/>
  <c r="H109" i="23"/>
  <c r="I109" i="23"/>
  <c r="H110" i="23"/>
  <c r="I110" i="23"/>
  <c r="H111" i="23"/>
  <c r="I111" i="23"/>
  <c r="H112" i="23"/>
  <c r="I112" i="23"/>
  <c r="H113" i="23"/>
  <c r="I113" i="23"/>
  <c r="H114" i="23"/>
  <c r="I114" i="23"/>
  <c r="H115" i="23"/>
  <c r="I115" i="23"/>
  <c r="H116" i="23"/>
  <c r="I116" i="23"/>
  <c r="H117" i="23"/>
  <c r="I117" i="23"/>
  <c r="H118" i="23"/>
  <c r="I118" i="23"/>
  <c r="H119" i="23"/>
  <c r="I119" i="23"/>
  <c r="H120" i="23"/>
  <c r="I120" i="23"/>
  <c r="H121" i="23"/>
  <c r="I121" i="23"/>
  <c r="H122" i="23"/>
  <c r="I122" i="23"/>
  <c r="H123" i="23"/>
  <c r="I123" i="23"/>
  <c r="H124" i="23"/>
  <c r="I124" i="23"/>
  <c r="H125" i="23"/>
  <c r="I125" i="23"/>
  <c r="H126" i="23"/>
  <c r="I126" i="23"/>
  <c r="H127" i="23"/>
  <c r="I127" i="23"/>
  <c r="H128" i="23"/>
  <c r="I128" i="23"/>
  <c r="H129" i="23"/>
  <c r="I129" i="23"/>
  <c r="H130" i="23"/>
  <c r="I130" i="23"/>
  <c r="H131" i="23"/>
  <c r="I131" i="23"/>
  <c r="H132" i="23"/>
  <c r="I132" i="23"/>
  <c r="H133" i="23"/>
  <c r="I133" i="23"/>
  <c r="H134" i="23"/>
  <c r="I134" i="23"/>
  <c r="H135" i="23"/>
  <c r="I135" i="23"/>
  <c r="H136" i="23"/>
  <c r="I136" i="23"/>
  <c r="H137" i="23"/>
  <c r="I137" i="23"/>
  <c r="H138" i="23"/>
  <c r="I138" i="23"/>
  <c r="H139" i="23"/>
  <c r="I139" i="23"/>
  <c r="H140" i="23"/>
  <c r="I140" i="23"/>
  <c r="H141" i="23"/>
  <c r="I141" i="23"/>
  <c r="H142" i="23"/>
  <c r="I142" i="23"/>
  <c r="H143" i="23"/>
  <c r="I143" i="23"/>
  <c r="H144" i="23"/>
  <c r="I144" i="23"/>
  <c r="H145" i="23"/>
  <c r="I145" i="23"/>
  <c r="H146" i="23"/>
  <c r="I146" i="23"/>
  <c r="H147" i="23"/>
  <c r="I147" i="23"/>
  <c r="H148" i="23"/>
  <c r="I148" i="23"/>
  <c r="H149" i="23"/>
  <c r="I149" i="23"/>
  <c r="H150" i="23"/>
  <c r="I150" i="23"/>
  <c r="H151" i="23"/>
  <c r="I151" i="23"/>
  <c r="H152" i="23"/>
  <c r="I152" i="23"/>
  <c r="H153" i="23"/>
  <c r="I153" i="23"/>
  <c r="H154" i="23"/>
  <c r="I154" i="23"/>
  <c r="H155" i="23"/>
  <c r="I155" i="23"/>
  <c r="H156" i="23"/>
  <c r="I156" i="23"/>
  <c r="H157" i="23"/>
  <c r="I157" i="23"/>
  <c r="H158" i="23"/>
  <c r="I158" i="23"/>
  <c r="H159" i="23"/>
  <c r="I159" i="23"/>
  <c r="H160" i="23"/>
  <c r="I160" i="23"/>
  <c r="H161" i="23"/>
  <c r="I161" i="23"/>
  <c r="H162" i="23"/>
  <c r="I162" i="23"/>
  <c r="H163" i="23"/>
  <c r="I163" i="23"/>
  <c r="H164" i="23"/>
  <c r="I164" i="23"/>
  <c r="H165" i="23"/>
  <c r="I165" i="23"/>
  <c r="H166" i="23"/>
  <c r="I166" i="23"/>
  <c r="H167" i="23"/>
  <c r="I167" i="23"/>
  <c r="H168" i="23"/>
  <c r="I168" i="23"/>
  <c r="H169" i="23"/>
  <c r="I169" i="23"/>
  <c r="H170" i="23"/>
  <c r="I170" i="23"/>
  <c r="H171" i="23"/>
  <c r="I171" i="23"/>
  <c r="H172" i="23"/>
  <c r="I172" i="23"/>
  <c r="H173" i="23"/>
  <c r="I173" i="23"/>
  <c r="H174" i="23"/>
  <c r="I174" i="23"/>
  <c r="H175" i="23"/>
  <c r="I175" i="23"/>
  <c r="H176" i="23"/>
  <c r="I176" i="23"/>
  <c r="H177" i="23"/>
  <c r="I177" i="23"/>
  <c r="H178" i="23"/>
  <c r="I178" i="23"/>
  <c r="H179" i="23"/>
  <c r="I179" i="23"/>
  <c r="H180" i="23"/>
  <c r="I180" i="23"/>
  <c r="H181" i="23"/>
  <c r="I181" i="23"/>
  <c r="H182" i="23"/>
  <c r="I182" i="23"/>
  <c r="H183" i="23"/>
  <c r="I183" i="23"/>
  <c r="H184" i="23"/>
  <c r="I184" i="23"/>
  <c r="H185" i="23"/>
  <c r="I185" i="23"/>
  <c r="H186" i="23"/>
  <c r="I186" i="23"/>
  <c r="H187" i="23"/>
  <c r="I187" i="23"/>
  <c r="H188" i="23"/>
  <c r="I188" i="23"/>
  <c r="H189" i="23"/>
  <c r="I189" i="23"/>
  <c r="H190" i="23"/>
  <c r="I190" i="23"/>
  <c r="H191" i="23"/>
  <c r="I191" i="23"/>
  <c r="H192" i="23"/>
  <c r="I192" i="23"/>
  <c r="H193" i="23"/>
  <c r="I193" i="23"/>
  <c r="H194" i="23"/>
  <c r="I194" i="23"/>
  <c r="H195" i="23"/>
  <c r="I195" i="23"/>
  <c r="H196" i="23"/>
  <c r="I196" i="23"/>
  <c r="H197" i="23"/>
  <c r="I197" i="23"/>
  <c r="H198" i="23"/>
  <c r="I198" i="23"/>
  <c r="H199" i="23"/>
  <c r="I199" i="23"/>
  <c r="H200" i="23"/>
  <c r="I200" i="23"/>
  <c r="H201" i="23"/>
  <c r="I201" i="23"/>
  <c r="H202" i="23"/>
  <c r="I202" i="23"/>
  <c r="H203" i="23"/>
  <c r="I203" i="23"/>
  <c r="H204" i="23"/>
  <c r="I204" i="23"/>
  <c r="E1" i="22"/>
  <c r="F1" i="22"/>
  <c r="G1" i="22"/>
  <c r="I1" i="22"/>
  <c r="J1" i="22"/>
  <c r="H4" i="22"/>
  <c r="I4" i="22"/>
  <c r="H5" i="22"/>
  <c r="I5" i="22"/>
  <c r="H6" i="22"/>
  <c r="I6" i="22"/>
  <c r="H7" i="22"/>
  <c r="I7" i="22"/>
  <c r="H8" i="22"/>
  <c r="I8" i="22"/>
  <c r="H9" i="22"/>
  <c r="I9" i="22"/>
  <c r="H10" i="22"/>
  <c r="I10" i="22"/>
  <c r="H11" i="22"/>
  <c r="I11" i="22"/>
  <c r="H12" i="22"/>
  <c r="I12" i="22"/>
  <c r="H13" i="22"/>
  <c r="I13" i="22"/>
  <c r="H14" i="22"/>
  <c r="I14" i="22"/>
  <c r="H15" i="22"/>
  <c r="I15" i="22"/>
  <c r="H16" i="22"/>
  <c r="I16" i="22"/>
  <c r="H17" i="22"/>
  <c r="I17" i="22"/>
  <c r="H18" i="22"/>
  <c r="I18" i="22"/>
  <c r="H19" i="22"/>
  <c r="I19" i="22"/>
  <c r="H20" i="22"/>
  <c r="I20" i="22"/>
  <c r="H21" i="22"/>
  <c r="I21" i="22"/>
  <c r="H22" i="22"/>
  <c r="I22" i="22"/>
  <c r="H23" i="22"/>
  <c r="I23" i="22"/>
  <c r="H24" i="22"/>
  <c r="I24" i="22"/>
  <c r="H25" i="22"/>
  <c r="I25" i="22"/>
  <c r="H26" i="22"/>
  <c r="I26" i="22"/>
  <c r="H27" i="22"/>
  <c r="I27" i="22"/>
  <c r="H28" i="22"/>
  <c r="I28" i="22"/>
  <c r="H29" i="22"/>
  <c r="I29" i="22"/>
  <c r="H30" i="22"/>
  <c r="I30" i="22"/>
  <c r="H31" i="22"/>
  <c r="I31" i="22"/>
  <c r="H32" i="22"/>
  <c r="I32" i="22"/>
  <c r="H33" i="22"/>
  <c r="I33" i="22"/>
  <c r="H34" i="22"/>
  <c r="I34" i="22"/>
  <c r="H35" i="22"/>
  <c r="I35" i="22"/>
  <c r="H36" i="22"/>
  <c r="I36" i="22"/>
  <c r="H37" i="22"/>
  <c r="I37" i="22"/>
  <c r="H38" i="22"/>
  <c r="I38" i="22"/>
  <c r="H39" i="22"/>
  <c r="I39" i="22"/>
  <c r="H40" i="22"/>
  <c r="I40" i="22"/>
  <c r="H41" i="22"/>
  <c r="I41" i="22"/>
  <c r="H42" i="22"/>
  <c r="I42" i="22"/>
  <c r="H43" i="22"/>
  <c r="I43" i="22"/>
  <c r="H44" i="22"/>
  <c r="I44" i="22"/>
  <c r="H45" i="22"/>
  <c r="I45" i="22"/>
  <c r="H46" i="22"/>
  <c r="I46" i="22"/>
  <c r="H47" i="22"/>
  <c r="I47" i="22"/>
  <c r="H48" i="22"/>
  <c r="I48" i="22"/>
  <c r="H49" i="22"/>
  <c r="I49" i="22"/>
  <c r="H50" i="22"/>
  <c r="I50" i="22"/>
  <c r="H51" i="22"/>
  <c r="I51" i="22"/>
  <c r="H52" i="22"/>
  <c r="I52" i="22"/>
  <c r="H53" i="22"/>
  <c r="I53" i="22"/>
  <c r="H54" i="22"/>
  <c r="I54" i="22"/>
  <c r="H55" i="22"/>
  <c r="I55" i="22"/>
  <c r="H56" i="22"/>
  <c r="I56" i="22"/>
  <c r="H57" i="22"/>
  <c r="I57" i="22"/>
  <c r="H58" i="22"/>
  <c r="I58" i="22"/>
  <c r="H59" i="22"/>
  <c r="I59" i="22"/>
  <c r="H60" i="22"/>
  <c r="I60" i="22"/>
  <c r="H61" i="22"/>
  <c r="I61" i="22"/>
  <c r="H62" i="22"/>
  <c r="I62" i="22"/>
  <c r="H63" i="22"/>
  <c r="I63" i="22"/>
  <c r="H64" i="22"/>
  <c r="I64" i="22"/>
  <c r="H65" i="22"/>
  <c r="I65" i="22"/>
  <c r="H66" i="22"/>
  <c r="I66" i="22"/>
  <c r="H67" i="22"/>
  <c r="I67" i="22"/>
  <c r="H68" i="22"/>
  <c r="I68" i="22"/>
  <c r="H69" i="22"/>
  <c r="I69" i="22"/>
  <c r="H70" i="22"/>
  <c r="I70" i="22"/>
  <c r="H71" i="22"/>
  <c r="I71" i="22"/>
  <c r="H72" i="22"/>
  <c r="I72" i="22"/>
  <c r="H73" i="22"/>
  <c r="I73" i="22"/>
  <c r="H74" i="22"/>
  <c r="I74" i="22"/>
  <c r="H75" i="22"/>
  <c r="I75" i="22"/>
  <c r="H76" i="22"/>
  <c r="I76" i="22"/>
  <c r="H77" i="22"/>
  <c r="I77" i="22"/>
  <c r="H78" i="22"/>
  <c r="I78" i="22"/>
  <c r="H79" i="22"/>
  <c r="I79" i="22"/>
  <c r="H80" i="22"/>
  <c r="I80" i="22"/>
  <c r="H81" i="22"/>
  <c r="I81" i="22"/>
  <c r="H82" i="22"/>
  <c r="I82" i="22"/>
  <c r="H83" i="22"/>
  <c r="I83" i="22"/>
  <c r="H84" i="22"/>
  <c r="I84" i="22"/>
  <c r="H85" i="22"/>
  <c r="I85" i="22"/>
  <c r="H86" i="22"/>
  <c r="I86" i="22"/>
  <c r="H87" i="22"/>
  <c r="I87" i="22"/>
  <c r="H88" i="22"/>
  <c r="I88" i="22"/>
  <c r="H89" i="22"/>
  <c r="I89" i="22"/>
  <c r="H90" i="22"/>
  <c r="I90" i="22"/>
  <c r="H91" i="22"/>
  <c r="I91" i="22"/>
  <c r="H92" i="22"/>
  <c r="I92" i="22"/>
  <c r="H93" i="22"/>
  <c r="I93" i="22"/>
  <c r="H94" i="22"/>
  <c r="I94" i="22"/>
  <c r="H95" i="22"/>
  <c r="I95" i="22"/>
  <c r="H96" i="22"/>
  <c r="I96" i="22"/>
  <c r="H97" i="22"/>
  <c r="I97" i="22"/>
  <c r="H98" i="22"/>
  <c r="I98" i="22"/>
  <c r="H99" i="22"/>
  <c r="I99" i="22"/>
  <c r="H100" i="22"/>
  <c r="I100" i="22"/>
  <c r="H101" i="22"/>
  <c r="I101" i="22"/>
  <c r="H102" i="22"/>
  <c r="I102" i="22"/>
  <c r="H103" i="22"/>
  <c r="I103" i="22"/>
  <c r="H104" i="22"/>
  <c r="I104" i="22"/>
  <c r="H105" i="22"/>
  <c r="I105" i="22"/>
  <c r="H106" i="22"/>
  <c r="I106" i="22"/>
  <c r="H107" i="22"/>
  <c r="I107" i="22"/>
  <c r="H108" i="22"/>
  <c r="I108" i="22"/>
  <c r="H109" i="22"/>
  <c r="I109" i="22"/>
  <c r="H110" i="22"/>
  <c r="I110" i="22"/>
  <c r="H111" i="22"/>
  <c r="I111" i="22"/>
  <c r="H112" i="22"/>
  <c r="I112" i="22"/>
  <c r="H113" i="22"/>
  <c r="I113" i="22"/>
  <c r="H114" i="22"/>
  <c r="I114" i="22"/>
  <c r="H115" i="22"/>
  <c r="I115" i="22"/>
  <c r="H116" i="22"/>
  <c r="I116" i="22"/>
  <c r="H117" i="22"/>
  <c r="I117" i="22"/>
  <c r="H118" i="22"/>
  <c r="I118" i="22"/>
  <c r="H119" i="22"/>
  <c r="I119" i="22"/>
  <c r="H120" i="22"/>
  <c r="I120" i="22"/>
  <c r="H121" i="22"/>
  <c r="I121" i="22"/>
  <c r="H122" i="22"/>
  <c r="I122" i="22"/>
  <c r="H123" i="22"/>
  <c r="I123" i="22"/>
  <c r="H124" i="22"/>
  <c r="I124" i="22"/>
  <c r="H125" i="22"/>
  <c r="I125" i="22"/>
  <c r="H126" i="22"/>
  <c r="I126" i="22"/>
  <c r="H127" i="22"/>
  <c r="I127" i="22"/>
  <c r="H128" i="22"/>
  <c r="I128" i="22"/>
  <c r="H129" i="22"/>
  <c r="I129" i="22"/>
  <c r="H130" i="22"/>
  <c r="I130" i="22"/>
  <c r="H131" i="22"/>
  <c r="I131" i="22"/>
  <c r="H132" i="22"/>
  <c r="I132" i="22"/>
  <c r="H133" i="22"/>
  <c r="I133" i="22"/>
  <c r="H134" i="22"/>
  <c r="I134" i="22"/>
  <c r="H135" i="22"/>
  <c r="I135" i="22"/>
  <c r="H136" i="22"/>
  <c r="I136" i="22"/>
  <c r="H137" i="22"/>
  <c r="I137" i="22"/>
  <c r="H138" i="22"/>
  <c r="I138" i="22"/>
  <c r="H139" i="22"/>
  <c r="I139" i="22"/>
  <c r="H140" i="22"/>
  <c r="I140" i="22"/>
  <c r="H141" i="22"/>
  <c r="I141" i="22"/>
  <c r="H142" i="22"/>
  <c r="I142" i="22"/>
  <c r="H143" i="22"/>
  <c r="I143" i="22"/>
  <c r="H144" i="22"/>
  <c r="I144" i="22"/>
  <c r="H145" i="22"/>
  <c r="I145" i="22"/>
  <c r="H146" i="22"/>
  <c r="I146" i="22"/>
  <c r="H147" i="22"/>
  <c r="I147" i="22"/>
  <c r="H148" i="22"/>
  <c r="I148" i="22"/>
  <c r="H149" i="22"/>
  <c r="I149" i="22"/>
  <c r="H150" i="22"/>
  <c r="I150" i="22"/>
  <c r="H151" i="22"/>
  <c r="I151" i="22"/>
  <c r="H152" i="22"/>
  <c r="I152" i="22"/>
  <c r="H153" i="22"/>
  <c r="I153" i="22"/>
  <c r="H154" i="22"/>
  <c r="I154" i="22"/>
  <c r="H155" i="22"/>
  <c r="I155" i="22"/>
  <c r="H156" i="22"/>
  <c r="I156" i="22"/>
  <c r="H157" i="22"/>
  <c r="I157" i="22"/>
  <c r="H158" i="22"/>
  <c r="I158" i="22"/>
  <c r="H159" i="22"/>
  <c r="I159" i="22"/>
  <c r="H160" i="22"/>
  <c r="I160" i="22"/>
  <c r="H161" i="22"/>
  <c r="I161" i="22"/>
  <c r="H162" i="22"/>
  <c r="I162" i="22"/>
  <c r="H163" i="22"/>
  <c r="I163" i="22"/>
  <c r="H164" i="22"/>
  <c r="I164" i="22"/>
  <c r="H165" i="22"/>
  <c r="I165" i="22"/>
  <c r="H166" i="22"/>
  <c r="I166" i="22"/>
  <c r="H167" i="22"/>
  <c r="I167" i="22"/>
  <c r="H168" i="22"/>
  <c r="I168" i="22"/>
  <c r="H169" i="22"/>
  <c r="I169" i="22"/>
  <c r="H170" i="22"/>
  <c r="I170" i="22"/>
  <c r="H171" i="22"/>
  <c r="I171" i="22"/>
  <c r="H172" i="22"/>
  <c r="I172" i="22"/>
  <c r="H173" i="22"/>
  <c r="I173" i="22"/>
  <c r="H174" i="22"/>
  <c r="I174" i="22"/>
  <c r="H175" i="22"/>
  <c r="I175" i="22"/>
  <c r="H176" i="22"/>
  <c r="I176" i="22"/>
  <c r="H177" i="22"/>
  <c r="I177" i="22"/>
  <c r="H178" i="22"/>
  <c r="I178" i="22"/>
  <c r="H179" i="22"/>
  <c r="I179" i="22"/>
  <c r="H180" i="22"/>
  <c r="I180" i="22"/>
  <c r="H181" i="22"/>
  <c r="I181" i="22"/>
  <c r="H182" i="22"/>
  <c r="I182" i="22"/>
  <c r="H183" i="22"/>
  <c r="I183" i="22"/>
  <c r="H184" i="22"/>
  <c r="I184" i="22"/>
  <c r="H185" i="22"/>
  <c r="I185" i="22"/>
  <c r="H186" i="22"/>
  <c r="I186" i="22"/>
  <c r="H187" i="22"/>
  <c r="I187" i="22"/>
  <c r="H188" i="22"/>
  <c r="I188" i="22"/>
  <c r="H189" i="22"/>
  <c r="I189" i="22"/>
  <c r="H190" i="22"/>
  <c r="I190" i="22"/>
  <c r="H191" i="22"/>
  <c r="I191" i="22"/>
  <c r="H192" i="22"/>
  <c r="I192" i="22"/>
  <c r="H193" i="22"/>
  <c r="I193" i="22"/>
  <c r="H194" i="22"/>
  <c r="I194" i="22"/>
  <c r="H195" i="22"/>
  <c r="I195" i="22"/>
  <c r="H196" i="22"/>
  <c r="I196" i="22"/>
  <c r="H197" i="22"/>
  <c r="I197" i="22"/>
  <c r="H198" i="22"/>
  <c r="I198" i="22"/>
  <c r="H199" i="22"/>
  <c r="I199" i="22"/>
  <c r="H200" i="22"/>
  <c r="I200" i="22"/>
  <c r="H201" i="22"/>
  <c r="I201" i="22"/>
  <c r="H202" i="22"/>
  <c r="I202" i="22"/>
  <c r="H203" i="22"/>
  <c r="I203" i="22"/>
  <c r="H204" i="22"/>
  <c r="I204" i="22"/>
  <c r="E1" i="21"/>
  <c r="F1" i="21"/>
  <c r="G1" i="21"/>
  <c r="I1" i="21"/>
  <c r="J1" i="21"/>
  <c r="H4" i="21"/>
  <c r="I4" i="21"/>
  <c r="H5" i="21"/>
  <c r="I5" i="21"/>
  <c r="H6" i="21"/>
  <c r="I6" i="21"/>
  <c r="H7" i="21"/>
  <c r="I7" i="21"/>
  <c r="H8" i="21"/>
  <c r="I8" i="21"/>
  <c r="H9" i="21"/>
  <c r="I9" i="21"/>
  <c r="H10" i="21"/>
  <c r="I10" i="21"/>
  <c r="H11" i="21"/>
  <c r="I11" i="21"/>
  <c r="H12" i="21"/>
  <c r="I12" i="21"/>
  <c r="H13" i="21"/>
  <c r="I13" i="21"/>
  <c r="H14" i="21"/>
  <c r="I14" i="21"/>
  <c r="H15" i="21"/>
  <c r="I15" i="21"/>
  <c r="H16" i="21"/>
  <c r="I16" i="21"/>
  <c r="H17" i="21"/>
  <c r="I17" i="21"/>
  <c r="H18" i="21"/>
  <c r="I18" i="21"/>
  <c r="H19" i="21"/>
  <c r="I19" i="21"/>
  <c r="H20" i="21"/>
  <c r="I20" i="21"/>
  <c r="H21" i="21"/>
  <c r="I21" i="21"/>
  <c r="H22" i="21"/>
  <c r="I22" i="21"/>
  <c r="H23" i="21"/>
  <c r="I23" i="21"/>
  <c r="H24" i="21"/>
  <c r="I24" i="21"/>
  <c r="H25" i="21"/>
  <c r="I25" i="21"/>
  <c r="H26" i="21"/>
  <c r="I26" i="21"/>
  <c r="H27" i="21"/>
  <c r="I27" i="21"/>
  <c r="H28" i="21"/>
  <c r="I28" i="21"/>
  <c r="H29" i="21"/>
  <c r="I29" i="21"/>
  <c r="H30" i="21"/>
  <c r="I30" i="21"/>
  <c r="H31" i="21"/>
  <c r="I31" i="21"/>
  <c r="H32" i="21"/>
  <c r="I32" i="21"/>
  <c r="H33" i="21"/>
  <c r="I33" i="21"/>
  <c r="H34" i="21"/>
  <c r="I34" i="21"/>
  <c r="H35" i="21"/>
  <c r="I35" i="21"/>
  <c r="H36" i="21"/>
  <c r="I36" i="21"/>
  <c r="H37" i="21"/>
  <c r="I37" i="21"/>
  <c r="H38" i="21"/>
  <c r="I38" i="21"/>
  <c r="H39" i="21"/>
  <c r="I39" i="21"/>
  <c r="H40" i="21"/>
  <c r="I40" i="21"/>
  <c r="H41" i="21"/>
  <c r="I41" i="21"/>
  <c r="H42" i="21"/>
  <c r="I42" i="21"/>
  <c r="H43" i="21"/>
  <c r="I43" i="21"/>
  <c r="H44" i="21"/>
  <c r="I44" i="21"/>
  <c r="H45" i="21"/>
  <c r="I45" i="21"/>
  <c r="H46" i="21"/>
  <c r="I46" i="21"/>
  <c r="H47" i="21"/>
  <c r="I47" i="21"/>
  <c r="H48" i="21"/>
  <c r="I48" i="21"/>
  <c r="H49" i="21"/>
  <c r="I49" i="21"/>
  <c r="H50" i="21"/>
  <c r="I50" i="21"/>
  <c r="H51" i="21"/>
  <c r="I51" i="21"/>
  <c r="H52" i="21"/>
  <c r="I52" i="21"/>
  <c r="H53" i="21"/>
  <c r="I53" i="21"/>
  <c r="H54" i="21"/>
  <c r="I54" i="21"/>
  <c r="H55" i="21"/>
  <c r="I55" i="21"/>
  <c r="H56" i="21"/>
  <c r="I56" i="21"/>
  <c r="H57" i="21"/>
  <c r="I57" i="21"/>
  <c r="H58" i="21"/>
  <c r="I58" i="21"/>
  <c r="H59" i="21"/>
  <c r="I59" i="21"/>
  <c r="H60" i="21"/>
  <c r="I60" i="21"/>
  <c r="H61" i="21"/>
  <c r="I61" i="21"/>
  <c r="H62" i="21"/>
  <c r="I62" i="21"/>
  <c r="H63" i="21"/>
  <c r="I63" i="21"/>
  <c r="H64" i="21"/>
  <c r="I64" i="21"/>
  <c r="H65" i="21"/>
  <c r="I65" i="21"/>
  <c r="H66" i="21"/>
  <c r="I66" i="21"/>
  <c r="H67" i="21"/>
  <c r="I67" i="21"/>
  <c r="H68" i="21"/>
  <c r="I68" i="21"/>
  <c r="H69" i="21"/>
  <c r="I69" i="21"/>
  <c r="H70" i="21"/>
  <c r="I70" i="21"/>
  <c r="H71" i="21"/>
  <c r="I71" i="21"/>
  <c r="H72" i="21"/>
  <c r="I72" i="21"/>
  <c r="H73" i="21"/>
  <c r="I73" i="21"/>
  <c r="H74" i="21"/>
  <c r="I74" i="21"/>
  <c r="H75" i="21"/>
  <c r="I75" i="21"/>
  <c r="H76" i="21"/>
  <c r="I76" i="21"/>
  <c r="H77" i="21"/>
  <c r="I77" i="21"/>
  <c r="H78" i="21"/>
  <c r="I78" i="21"/>
  <c r="H79" i="21"/>
  <c r="I79" i="21"/>
  <c r="H80" i="21"/>
  <c r="I80" i="21"/>
  <c r="H81" i="21"/>
  <c r="I81" i="21"/>
  <c r="H82" i="21"/>
  <c r="I82" i="21"/>
  <c r="H83" i="21"/>
  <c r="I83" i="21"/>
  <c r="H84" i="21"/>
  <c r="I84" i="21"/>
  <c r="H85" i="21"/>
  <c r="I85" i="21"/>
  <c r="H86" i="21"/>
  <c r="I86" i="21"/>
  <c r="H87" i="21"/>
  <c r="I87" i="21"/>
  <c r="H88" i="21"/>
  <c r="I88" i="21"/>
  <c r="H89" i="21"/>
  <c r="I89" i="21"/>
  <c r="H90" i="21"/>
  <c r="I90" i="21"/>
  <c r="H91" i="21"/>
  <c r="I91" i="21"/>
  <c r="H92" i="21"/>
  <c r="I92" i="21"/>
  <c r="H93" i="21"/>
  <c r="I93" i="21"/>
  <c r="H94" i="21"/>
  <c r="I94" i="21"/>
  <c r="H95" i="21"/>
  <c r="I95" i="21"/>
  <c r="H96" i="21"/>
  <c r="I96" i="21"/>
  <c r="H97" i="21"/>
  <c r="I97" i="21"/>
  <c r="H98" i="21"/>
  <c r="I98" i="21"/>
  <c r="H99" i="21"/>
  <c r="I99" i="21"/>
  <c r="H100" i="21"/>
  <c r="I100" i="21"/>
  <c r="H101" i="21"/>
  <c r="I101" i="21"/>
  <c r="H102" i="21"/>
  <c r="I102" i="21"/>
  <c r="H103" i="21"/>
  <c r="I103" i="21"/>
  <c r="H104" i="21"/>
  <c r="I104" i="21"/>
  <c r="H105" i="21"/>
  <c r="I105" i="21"/>
  <c r="H106" i="21"/>
  <c r="I106" i="21"/>
  <c r="H107" i="21"/>
  <c r="I107" i="21"/>
  <c r="H108" i="21"/>
  <c r="I108" i="21"/>
  <c r="H109" i="21"/>
  <c r="I109" i="21"/>
  <c r="H110" i="21"/>
  <c r="I110" i="21"/>
  <c r="H111" i="21"/>
  <c r="I111" i="21"/>
  <c r="H112" i="21"/>
  <c r="I112" i="21"/>
  <c r="H113" i="21"/>
  <c r="I113" i="21"/>
  <c r="H114" i="21"/>
  <c r="I114" i="21"/>
  <c r="H115" i="21"/>
  <c r="I115" i="21"/>
  <c r="H116" i="21"/>
  <c r="I116" i="21"/>
  <c r="H117" i="21"/>
  <c r="I117" i="21"/>
  <c r="H118" i="21"/>
  <c r="I118" i="21"/>
  <c r="H119" i="21"/>
  <c r="I119" i="21"/>
  <c r="H120" i="21"/>
  <c r="I120" i="21"/>
  <c r="H121" i="21"/>
  <c r="I121" i="21"/>
  <c r="H122" i="21"/>
  <c r="I122" i="21"/>
  <c r="H123" i="21"/>
  <c r="I123" i="21"/>
  <c r="H124" i="21"/>
  <c r="I124" i="21"/>
  <c r="H125" i="21"/>
  <c r="I125" i="21"/>
  <c r="H126" i="21"/>
  <c r="I126" i="21"/>
  <c r="H127" i="21"/>
  <c r="I127" i="21"/>
  <c r="H128" i="21"/>
  <c r="I128" i="21"/>
  <c r="H129" i="21"/>
  <c r="I129" i="21"/>
  <c r="H130" i="21"/>
  <c r="I130" i="21"/>
  <c r="H131" i="21"/>
  <c r="I131" i="21"/>
  <c r="H132" i="21"/>
  <c r="I132" i="21"/>
  <c r="H133" i="21"/>
  <c r="I133" i="21"/>
  <c r="H134" i="21"/>
  <c r="I134" i="21"/>
  <c r="H135" i="21"/>
  <c r="I135" i="21"/>
  <c r="H136" i="21"/>
  <c r="I136" i="21"/>
  <c r="H137" i="21"/>
  <c r="I137" i="21"/>
  <c r="H138" i="21"/>
  <c r="I138" i="21"/>
  <c r="H139" i="21"/>
  <c r="I139" i="21"/>
  <c r="H140" i="21"/>
  <c r="I140" i="21"/>
  <c r="H141" i="21"/>
  <c r="I141" i="21"/>
  <c r="H142" i="21"/>
  <c r="I142" i="21"/>
  <c r="H143" i="21"/>
  <c r="I143" i="21"/>
  <c r="H144" i="21"/>
  <c r="I144" i="21"/>
  <c r="H145" i="21"/>
  <c r="I145" i="21"/>
  <c r="H146" i="21"/>
  <c r="I146" i="21"/>
  <c r="H147" i="21"/>
  <c r="I147" i="21"/>
  <c r="H148" i="21"/>
  <c r="I148" i="21"/>
  <c r="H149" i="21"/>
  <c r="I149" i="21"/>
  <c r="H150" i="21"/>
  <c r="I150" i="21"/>
  <c r="H151" i="21"/>
  <c r="I151" i="21"/>
  <c r="H152" i="21"/>
  <c r="I152" i="21"/>
  <c r="H153" i="21"/>
  <c r="I153" i="21"/>
  <c r="H154" i="21"/>
  <c r="I154" i="21"/>
  <c r="H155" i="21"/>
  <c r="I155" i="21"/>
  <c r="H156" i="21"/>
  <c r="I156" i="21"/>
  <c r="H157" i="21"/>
  <c r="I157" i="21"/>
  <c r="H158" i="21"/>
  <c r="I158" i="21"/>
  <c r="H159" i="21"/>
  <c r="I159" i="21"/>
  <c r="H160" i="21"/>
  <c r="I160" i="21"/>
  <c r="H161" i="21"/>
  <c r="I161" i="21"/>
  <c r="H162" i="21"/>
  <c r="I162" i="21"/>
  <c r="H163" i="21"/>
  <c r="I163" i="21"/>
  <c r="H164" i="21"/>
  <c r="I164" i="21"/>
  <c r="H165" i="21"/>
  <c r="I165" i="21"/>
  <c r="H166" i="21"/>
  <c r="I166" i="21"/>
  <c r="H167" i="21"/>
  <c r="I167" i="21"/>
  <c r="H168" i="21"/>
  <c r="I168" i="21"/>
  <c r="H169" i="21"/>
  <c r="I169" i="21"/>
  <c r="H170" i="21"/>
  <c r="I170" i="21"/>
  <c r="H171" i="21"/>
  <c r="I171" i="21"/>
  <c r="H172" i="21"/>
  <c r="I172" i="21"/>
  <c r="H173" i="21"/>
  <c r="I173" i="21"/>
  <c r="H174" i="21"/>
  <c r="I174" i="21"/>
  <c r="H175" i="21"/>
  <c r="I175" i="21"/>
  <c r="H176" i="21"/>
  <c r="I176" i="21"/>
  <c r="H177" i="21"/>
  <c r="I177" i="21"/>
  <c r="H178" i="21"/>
  <c r="I178" i="21"/>
  <c r="H179" i="21"/>
  <c r="I179" i="21"/>
  <c r="H180" i="21"/>
  <c r="I180" i="21"/>
  <c r="H181" i="21"/>
  <c r="I181" i="21"/>
  <c r="H182" i="21"/>
  <c r="I182" i="21"/>
  <c r="H183" i="21"/>
  <c r="I183" i="21"/>
  <c r="H184" i="21"/>
  <c r="I184" i="21"/>
  <c r="H185" i="21"/>
  <c r="I185" i="21"/>
  <c r="H186" i="21"/>
  <c r="I186" i="21"/>
  <c r="H187" i="21"/>
  <c r="I187" i="21"/>
  <c r="H188" i="21"/>
  <c r="I188" i="21"/>
  <c r="H189" i="21"/>
  <c r="I189" i="21"/>
  <c r="H190" i="21"/>
  <c r="I190" i="21"/>
  <c r="H191" i="21"/>
  <c r="I191" i="21"/>
  <c r="H192" i="21"/>
  <c r="I192" i="21"/>
  <c r="H193" i="21"/>
  <c r="I193" i="21"/>
  <c r="H194" i="21"/>
  <c r="I194" i="21"/>
  <c r="H195" i="21"/>
  <c r="I195" i="21"/>
  <c r="H196" i="21"/>
  <c r="I196" i="21"/>
  <c r="H197" i="21"/>
  <c r="I197" i="21"/>
  <c r="H198" i="21"/>
  <c r="I198" i="21"/>
  <c r="H199" i="21"/>
  <c r="I199" i="21"/>
  <c r="H200" i="21"/>
  <c r="I200" i="21"/>
  <c r="H201" i="21"/>
  <c r="I201" i="21"/>
  <c r="H202" i="21"/>
  <c r="I202" i="21"/>
  <c r="H203" i="21"/>
  <c r="I203" i="21"/>
  <c r="H204" i="21"/>
  <c r="I204" i="21"/>
  <c r="E1" i="20"/>
  <c r="F1" i="20"/>
  <c r="G1" i="20"/>
  <c r="I1" i="20"/>
  <c r="J1" i="20"/>
  <c r="H4" i="20"/>
  <c r="I4" i="20"/>
  <c r="H5" i="20"/>
  <c r="I5" i="20"/>
  <c r="H6" i="20"/>
  <c r="I6" i="20"/>
  <c r="H7" i="20"/>
  <c r="I7" i="20"/>
  <c r="H8" i="20"/>
  <c r="I8" i="20"/>
  <c r="H9" i="20"/>
  <c r="I9" i="20"/>
  <c r="H10" i="20"/>
  <c r="I10" i="20"/>
  <c r="H11" i="20"/>
  <c r="I11" i="20"/>
  <c r="H12" i="20"/>
  <c r="I12" i="20"/>
  <c r="H13" i="20"/>
  <c r="I13" i="20"/>
  <c r="H14" i="20"/>
  <c r="I14" i="20"/>
  <c r="H15" i="20"/>
  <c r="I15" i="20"/>
  <c r="H16" i="20"/>
  <c r="I16" i="20"/>
  <c r="H17" i="20"/>
  <c r="I17" i="20"/>
  <c r="H18" i="20"/>
  <c r="I18" i="20"/>
  <c r="H19" i="20"/>
  <c r="I19" i="20"/>
  <c r="H20" i="20"/>
  <c r="I20" i="20"/>
  <c r="H21" i="20"/>
  <c r="I21" i="20"/>
  <c r="H22" i="20"/>
  <c r="I22" i="20"/>
  <c r="H23" i="20"/>
  <c r="I23" i="20"/>
  <c r="H24" i="20"/>
  <c r="I24" i="20"/>
  <c r="H25" i="20"/>
  <c r="I25" i="20"/>
  <c r="H26" i="20"/>
  <c r="I26" i="20"/>
  <c r="H27" i="20"/>
  <c r="I27" i="20"/>
  <c r="H28" i="20"/>
  <c r="I28" i="20"/>
  <c r="H29" i="20"/>
  <c r="I29" i="20"/>
  <c r="H30" i="20"/>
  <c r="I30" i="20"/>
  <c r="H31" i="20"/>
  <c r="I31" i="20"/>
  <c r="H32" i="20"/>
  <c r="I32" i="20"/>
  <c r="H33" i="20"/>
  <c r="I33" i="20"/>
  <c r="H34" i="20"/>
  <c r="I34" i="20"/>
  <c r="H35" i="20"/>
  <c r="I35" i="20"/>
  <c r="H36" i="20"/>
  <c r="I36" i="20"/>
  <c r="H37" i="20"/>
  <c r="I37" i="20"/>
  <c r="H38" i="20"/>
  <c r="I38" i="20"/>
  <c r="H39" i="20"/>
  <c r="I39" i="20"/>
  <c r="H40" i="20"/>
  <c r="I40" i="20"/>
  <c r="H41" i="20"/>
  <c r="I41" i="20"/>
  <c r="H42" i="20"/>
  <c r="I42" i="20"/>
  <c r="H43" i="20"/>
  <c r="I43" i="20"/>
  <c r="H44" i="20"/>
  <c r="I44" i="20"/>
  <c r="H45" i="20"/>
  <c r="I45" i="20"/>
  <c r="H46" i="20"/>
  <c r="I46" i="20"/>
  <c r="H47" i="20"/>
  <c r="I47" i="20"/>
  <c r="H48" i="20"/>
  <c r="I48" i="20"/>
  <c r="H49" i="20"/>
  <c r="I49" i="20"/>
  <c r="H50" i="20"/>
  <c r="I50" i="20"/>
  <c r="H51" i="20"/>
  <c r="I51" i="20"/>
  <c r="H52" i="20"/>
  <c r="I52" i="20"/>
  <c r="H53" i="20"/>
  <c r="I53" i="20"/>
  <c r="H54" i="20"/>
  <c r="I54" i="20"/>
  <c r="H55" i="20"/>
  <c r="I55" i="20"/>
  <c r="H56" i="20"/>
  <c r="I56" i="20"/>
  <c r="H57" i="20"/>
  <c r="I57" i="20"/>
  <c r="H58" i="20"/>
  <c r="I58" i="20"/>
  <c r="H59" i="20"/>
  <c r="I59" i="20"/>
  <c r="H60" i="20"/>
  <c r="I60" i="20"/>
  <c r="H61" i="20"/>
  <c r="I61" i="20"/>
  <c r="H62" i="20"/>
  <c r="I62" i="20"/>
  <c r="H63" i="20"/>
  <c r="I63" i="20"/>
  <c r="H64" i="20"/>
  <c r="I64" i="20"/>
  <c r="H65" i="20"/>
  <c r="I65" i="20"/>
  <c r="H66" i="20"/>
  <c r="I66" i="20"/>
  <c r="H67" i="20"/>
  <c r="I67" i="20"/>
  <c r="H68" i="20"/>
  <c r="I68" i="20"/>
  <c r="H69" i="20"/>
  <c r="I69" i="20"/>
  <c r="H70" i="20"/>
  <c r="I70" i="20"/>
  <c r="H71" i="20"/>
  <c r="I71" i="20"/>
  <c r="H72" i="20"/>
  <c r="I72" i="20"/>
  <c r="H73" i="20"/>
  <c r="I73" i="20"/>
  <c r="H74" i="20"/>
  <c r="I74" i="20"/>
  <c r="H75" i="20"/>
  <c r="I75" i="20"/>
  <c r="H76" i="20"/>
  <c r="I76" i="20"/>
  <c r="H77" i="20"/>
  <c r="I77" i="20"/>
  <c r="H78" i="20"/>
  <c r="I78" i="20"/>
  <c r="H79" i="20"/>
  <c r="I79" i="20"/>
  <c r="H80" i="20"/>
  <c r="I80" i="20"/>
  <c r="H81" i="20"/>
  <c r="I81" i="20"/>
  <c r="H82" i="20"/>
  <c r="I82" i="20"/>
  <c r="H83" i="20"/>
  <c r="I83" i="20"/>
  <c r="H84" i="20"/>
  <c r="I84" i="20"/>
  <c r="H85" i="20"/>
  <c r="I85" i="20"/>
  <c r="H86" i="20"/>
  <c r="I86" i="20"/>
  <c r="H87" i="20"/>
  <c r="I87" i="20"/>
  <c r="H88" i="20"/>
  <c r="I88" i="20"/>
  <c r="H89" i="20"/>
  <c r="I89" i="20"/>
  <c r="H90" i="20"/>
  <c r="I90" i="20"/>
  <c r="H91" i="20"/>
  <c r="I91" i="20"/>
  <c r="H92" i="20"/>
  <c r="I92" i="20"/>
  <c r="H93" i="20"/>
  <c r="I93" i="20"/>
  <c r="H94" i="20"/>
  <c r="I94" i="20"/>
  <c r="H95" i="20"/>
  <c r="I95" i="20"/>
  <c r="H96" i="20"/>
  <c r="I96" i="20"/>
  <c r="H97" i="20"/>
  <c r="I97" i="20"/>
  <c r="H98" i="20"/>
  <c r="I98" i="20"/>
  <c r="H99" i="20"/>
  <c r="I99" i="20"/>
  <c r="H100" i="20"/>
  <c r="I100" i="20"/>
  <c r="H101" i="20"/>
  <c r="I101" i="20"/>
  <c r="H102" i="20"/>
  <c r="I102" i="20"/>
  <c r="H103" i="20"/>
  <c r="I103" i="20"/>
  <c r="H104" i="20"/>
  <c r="I104" i="20"/>
  <c r="H105" i="20"/>
  <c r="I105" i="20"/>
  <c r="H106" i="20"/>
  <c r="I106" i="20"/>
  <c r="H107" i="20"/>
  <c r="I107" i="20"/>
  <c r="H108" i="20"/>
  <c r="I108" i="20"/>
  <c r="H109" i="20"/>
  <c r="I109" i="20"/>
  <c r="H110" i="20"/>
  <c r="I110" i="20"/>
  <c r="H111" i="20"/>
  <c r="I111" i="20"/>
  <c r="H112" i="20"/>
  <c r="I112" i="20"/>
  <c r="H113" i="20"/>
  <c r="I113" i="20"/>
  <c r="H114" i="20"/>
  <c r="I114" i="20"/>
  <c r="H115" i="20"/>
  <c r="I115" i="20"/>
  <c r="H116" i="20"/>
  <c r="I116" i="20"/>
  <c r="H117" i="20"/>
  <c r="I117" i="20"/>
  <c r="H118" i="20"/>
  <c r="I118" i="20"/>
  <c r="H119" i="20"/>
  <c r="I119" i="20"/>
  <c r="H120" i="20"/>
  <c r="I120" i="20"/>
  <c r="H121" i="20"/>
  <c r="I121" i="20"/>
  <c r="H122" i="20"/>
  <c r="I122" i="20"/>
  <c r="H123" i="20"/>
  <c r="I123" i="20"/>
  <c r="H124" i="20"/>
  <c r="I124" i="20"/>
  <c r="H125" i="20"/>
  <c r="I125" i="20"/>
  <c r="H126" i="20"/>
  <c r="I126" i="20"/>
  <c r="H127" i="20"/>
  <c r="I127" i="20"/>
  <c r="H128" i="20"/>
  <c r="I128" i="20"/>
  <c r="H129" i="20"/>
  <c r="I129" i="20"/>
  <c r="H130" i="20"/>
  <c r="I130" i="20"/>
  <c r="H131" i="20"/>
  <c r="I131" i="20"/>
  <c r="H132" i="20"/>
  <c r="I132" i="20"/>
  <c r="H133" i="20"/>
  <c r="I133" i="20"/>
  <c r="H134" i="20"/>
  <c r="I134" i="20"/>
  <c r="H135" i="20"/>
  <c r="I135" i="20"/>
  <c r="H136" i="20"/>
  <c r="I136" i="20"/>
  <c r="H137" i="20"/>
  <c r="I137" i="20"/>
  <c r="H138" i="20"/>
  <c r="I138" i="20"/>
  <c r="H139" i="20"/>
  <c r="I139" i="20"/>
  <c r="H140" i="20"/>
  <c r="I140" i="20"/>
  <c r="H141" i="20"/>
  <c r="I141" i="20"/>
  <c r="H142" i="20"/>
  <c r="I142" i="20"/>
  <c r="H143" i="20"/>
  <c r="I143" i="20"/>
  <c r="H144" i="20"/>
  <c r="I144" i="20"/>
  <c r="H145" i="20"/>
  <c r="I145" i="20"/>
  <c r="H146" i="20"/>
  <c r="I146" i="20"/>
  <c r="H147" i="20"/>
  <c r="I147" i="20"/>
  <c r="H148" i="20"/>
  <c r="I148" i="20"/>
  <c r="H149" i="20"/>
  <c r="I149" i="20"/>
  <c r="H150" i="20"/>
  <c r="I150" i="20"/>
  <c r="H151" i="20"/>
  <c r="I151" i="20"/>
  <c r="H152" i="20"/>
  <c r="I152" i="20"/>
  <c r="H153" i="20"/>
  <c r="I153" i="20"/>
  <c r="H154" i="20"/>
  <c r="I154" i="20"/>
  <c r="H155" i="20"/>
  <c r="I155" i="20"/>
  <c r="H156" i="20"/>
  <c r="I156" i="20"/>
  <c r="H157" i="20"/>
  <c r="I157" i="20"/>
  <c r="H158" i="20"/>
  <c r="I158" i="20"/>
  <c r="H159" i="20"/>
  <c r="I159" i="20"/>
  <c r="H160" i="20"/>
  <c r="I160" i="20"/>
  <c r="H161" i="20"/>
  <c r="I161" i="20"/>
  <c r="H162" i="20"/>
  <c r="I162" i="20"/>
  <c r="H163" i="20"/>
  <c r="I163" i="20"/>
  <c r="H164" i="20"/>
  <c r="I164" i="20"/>
  <c r="H165" i="20"/>
  <c r="I165" i="20"/>
  <c r="H166" i="20"/>
  <c r="I166" i="20"/>
  <c r="H167" i="20"/>
  <c r="I167" i="20"/>
  <c r="H168" i="20"/>
  <c r="I168" i="20"/>
  <c r="H169" i="20"/>
  <c r="I169" i="20"/>
  <c r="H170" i="20"/>
  <c r="I170" i="20"/>
  <c r="H171" i="20"/>
  <c r="I171" i="20"/>
  <c r="H172" i="20"/>
  <c r="I172" i="20"/>
  <c r="H173" i="20"/>
  <c r="I173" i="20"/>
  <c r="H174" i="20"/>
  <c r="I174" i="20"/>
  <c r="H175" i="20"/>
  <c r="I175" i="20"/>
  <c r="H176" i="20"/>
  <c r="I176" i="20"/>
  <c r="H177" i="20"/>
  <c r="I177" i="20"/>
  <c r="H178" i="20"/>
  <c r="I178" i="20"/>
  <c r="H179" i="20"/>
  <c r="I179" i="20"/>
  <c r="H180" i="20"/>
  <c r="I180" i="20"/>
  <c r="H181" i="20"/>
  <c r="I181" i="20"/>
  <c r="H182" i="20"/>
  <c r="I182" i="20"/>
  <c r="H183" i="20"/>
  <c r="I183" i="20"/>
  <c r="H184" i="20"/>
  <c r="I184" i="20"/>
  <c r="H185" i="20"/>
  <c r="I185" i="20"/>
  <c r="H186" i="20"/>
  <c r="I186" i="20"/>
  <c r="H187" i="20"/>
  <c r="I187" i="20"/>
  <c r="H188" i="20"/>
  <c r="I188" i="20"/>
  <c r="H189" i="20"/>
  <c r="I189" i="20"/>
  <c r="H190" i="20"/>
  <c r="I190" i="20"/>
  <c r="H191" i="20"/>
  <c r="I191" i="20"/>
  <c r="H192" i="20"/>
  <c r="I192" i="20"/>
  <c r="H193" i="20"/>
  <c r="I193" i="20"/>
  <c r="H194" i="20"/>
  <c r="I194" i="20"/>
  <c r="H195" i="20"/>
  <c r="I195" i="20"/>
  <c r="H196" i="20"/>
  <c r="I196" i="20"/>
  <c r="H197" i="20"/>
  <c r="I197" i="20"/>
  <c r="H198" i="20"/>
  <c r="I198" i="20"/>
  <c r="H199" i="20"/>
  <c r="I199" i="20"/>
  <c r="H200" i="20"/>
  <c r="I200" i="20"/>
  <c r="H201" i="20"/>
  <c r="I201" i="20"/>
  <c r="H202" i="20"/>
  <c r="I202" i="20"/>
  <c r="H203" i="20"/>
  <c r="I203" i="20"/>
  <c r="H204" i="20"/>
  <c r="I204" i="20"/>
  <c r="E1" i="19"/>
  <c r="F1" i="19"/>
  <c r="G1" i="19"/>
  <c r="I1" i="19"/>
  <c r="J1" i="19"/>
  <c r="K1" i="19" s="1"/>
  <c r="K1" i="20" s="1"/>
  <c r="H4" i="19"/>
  <c r="I4" i="19"/>
  <c r="H5" i="19"/>
  <c r="I5" i="19"/>
  <c r="H6" i="19"/>
  <c r="I6" i="19"/>
  <c r="H7" i="19"/>
  <c r="I7" i="19"/>
  <c r="H8" i="19"/>
  <c r="I8" i="19"/>
  <c r="H9" i="19"/>
  <c r="I9" i="19"/>
  <c r="H10" i="19"/>
  <c r="I10" i="19"/>
  <c r="H11" i="19"/>
  <c r="I11" i="19"/>
  <c r="H12" i="19"/>
  <c r="I12" i="19"/>
  <c r="H13" i="19"/>
  <c r="I13" i="19"/>
  <c r="H14" i="19"/>
  <c r="I14" i="19"/>
  <c r="H15" i="19"/>
  <c r="I15" i="19"/>
  <c r="H16" i="19"/>
  <c r="I16" i="19"/>
  <c r="H17" i="19"/>
  <c r="I17" i="19"/>
  <c r="H18" i="19"/>
  <c r="I18" i="19"/>
  <c r="H19" i="19"/>
  <c r="I19" i="19"/>
  <c r="H20" i="19"/>
  <c r="I20" i="19"/>
  <c r="H21" i="19"/>
  <c r="I21" i="19"/>
  <c r="H22" i="19"/>
  <c r="I22" i="19"/>
  <c r="H23" i="19"/>
  <c r="I23" i="19"/>
  <c r="H24" i="19"/>
  <c r="I24" i="19"/>
  <c r="H25" i="19"/>
  <c r="I25" i="19"/>
  <c r="H26" i="19"/>
  <c r="I26" i="19"/>
  <c r="H27" i="19"/>
  <c r="I27" i="19"/>
  <c r="H28" i="19"/>
  <c r="I28" i="19"/>
  <c r="H29" i="19"/>
  <c r="I29" i="19"/>
  <c r="H30" i="19"/>
  <c r="I30" i="19"/>
  <c r="H31" i="19"/>
  <c r="I31" i="19"/>
  <c r="H32" i="19"/>
  <c r="I32" i="19"/>
  <c r="H33" i="19"/>
  <c r="I33" i="19"/>
  <c r="H34" i="19"/>
  <c r="I34" i="19"/>
  <c r="H35" i="19"/>
  <c r="I35" i="19"/>
  <c r="H36" i="19"/>
  <c r="I36" i="19"/>
  <c r="H37" i="19"/>
  <c r="I37" i="19"/>
  <c r="H38" i="19"/>
  <c r="I38" i="19"/>
  <c r="H39" i="19"/>
  <c r="I39" i="19"/>
  <c r="H40" i="19"/>
  <c r="I40" i="19"/>
  <c r="H41" i="19"/>
  <c r="I41" i="19"/>
  <c r="H42" i="19"/>
  <c r="I42" i="19"/>
  <c r="H43" i="19"/>
  <c r="I43" i="19"/>
  <c r="H44" i="19"/>
  <c r="I44" i="19"/>
  <c r="H45" i="19"/>
  <c r="I45" i="19"/>
  <c r="H46" i="19"/>
  <c r="I46" i="19"/>
  <c r="H47" i="19"/>
  <c r="I47" i="19"/>
  <c r="H48" i="19"/>
  <c r="I48" i="19"/>
  <c r="H49" i="19"/>
  <c r="I49" i="19"/>
  <c r="H50" i="19"/>
  <c r="I50" i="19"/>
  <c r="H51" i="19"/>
  <c r="I51" i="19"/>
  <c r="H52" i="19"/>
  <c r="I52" i="19"/>
  <c r="H53" i="19"/>
  <c r="I53" i="19"/>
  <c r="H54" i="19"/>
  <c r="I54" i="19"/>
  <c r="H55" i="19"/>
  <c r="I55" i="19"/>
  <c r="H56" i="19"/>
  <c r="I56" i="19"/>
  <c r="H57" i="19"/>
  <c r="I57" i="19"/>
  <c r="H58" i="19"/>
  <c r="I58" i="19"/>
  <c r="H59" i="19"/>
  <c r="I59" i="19"/>
  <c r="H60" i="19"/>
  <c r="I60" i="19"/>
  <c r="H61" i="19"/>
  <c r="I61" i="19"/>
  <c r="H62" i="19"/>
  <c r="I62" i="19"/>
  <c r="H63" i="19"/>
  <c r="I63" i="19"/>
  <c r="H64" i="19"/>
  <c r="I64" i="19"/>
  <c r="H65" i="19"/>
  <c r="I65" i="19"/>
  <c r="H66" i="19"/>
  <c r="I66" i="19"/>
  <c r="H67" i="19"/>
  <c r="I67" i="19"/>
  <c r="H68" i="19"/>
  <c r="I68" i="19"/>
  <c r="H69" i="19"/>
  <c r="I69" i="19"/>
  <c r="H70" i="19"/>
  <c r="I70" i="19"/>
  <c r="H71" i="19"/>
  <c r="I71" i="19"/>
  <c r="H72" i="19"/>
  <c r="I72" i="19"/>
  <c r="H73" i="19"/>
  <c r="I73" i="19"/>
  <c r="H74" i="19"/>
  <c r="I74" i="19"/>
  <c r="H75" i="19"/>
  <c r="I75" i="19"/>
  <c r="H76" i="19"/>
  <c r="I76" i="19"/>
  <c r="H77" i="19"/>
  <c r="I77" i="19"/>
  <c r="H78" i="19"/>
  <c r="I78" i="19"/>
  <c r="H79" i="19"/>
  <c r="I79" i="19"/>
  <c r="H80" i="19"/>
  <c r="I80" i="19"/>
  <c r="H81" i="19"/>
  <c r="I81" i="19"/>
  <c r="H82" i="19"/>
  <c r="I82" i="19"/>
  <c r="H83" i="19"/>
  <c r="I83" i="19"/>
  <c r="H84" i="19"/>
  <c r="I84" i="19"/>
  <c r="H85" i="19"/>
  <c r="I85" i="19"/>
  <c r="H86" i="19"/>
  <c r="I86" i="19"/>
  <c r="H87" i="19"/>
  <c r="I87" i="19"/>
  <c r="H88" i="19"/>
  <c r="I88" i="19"/>
  <c r="H89" i="19"/>
  <c r="I89" i="19"/>
  <c r="H90" i="19"/>
  <c r="I90" i="19"/>
  <c r="H91" i="19"/>
  <c r="I91" i="19"/>
  <c r="H92" i="19"/>
  <c r="I92" i="19"/>
  <c r="H93" i="19"/>
  <c r="I93" i="19"/>
  <c r="H94" i="19"/>
  <c r="I94" i="19"/>
  <c r="H95" i="19"/>
  <c r="I95" i="19"/>
  <c r="H96" i="19"/>
  <c r="I96" i="19"/>
  <c r="H97" i="19"/>
  <c r="I97" i="19"/>
  <c r="H98" i="19"/>
  <c r="I98" i="19"/>
  <c r="H99" i="19"/>
  <c r="I99" i="19"/>
  <c r="H100" i="19"/>
  <c r="I100" i="19"/>
  <c r="H101" i="19"/>
  <c r="I101" i="19"/>
  <c r="H102" i="19"/>
  <c r="I102" i="19"/>
  <c r="H103" i="19"/>
  <c r="I103" i="19"/>
  <c r="H104" i="19"/>
  <c r="I104" i="19"/>
  <c r="H105" i="19"/>
  <c r="I105" i="19"/>
  <c r="H106" i="19"/>
  <c r="I106" i="19"/>
  <c r="H107" i="19"/>
  <c r="I107" i="19"/>
  <c r="H108" i="19"/>
  <c r="I108" i="19"/>
  <c r="H109" i="19"/>
  <c r="I109" i="19"/>
  <c r="H110" i="19"/>
  <c r="I110" i="19"/>
  <c r="H111" i="19"/>
  <c r="I111" i="19"/>
  <c r="H112" i="19"/>
  <c r="I112" i="19"/>
  <c r="H113" i="19"/>
  <c r="I113" i="19"/>
  <c r="H114" i="19"/>
  <c r="I114" i="19"/>
  <c r="H115" i="19"/>
  <c r="I115" i="19"/>
  <c r="H116" i="19"/>
  <c r="I116" i="19"/>
  <c r="H117" i="19"/>
  <c r="I117" i="19"/>
  <c r="H118" i="19"/>
  <c r="I118" i="19"/>
  <c r="H119" i="19"/>
  <c r="I119" i="19"/>
  <c r="H120" i="19"/>
  <c r="I120" i="19"/>
  <c r="H121" i="19"/>
  <c r="I121" i="19"/>
  <c r="H122" i="19"/>
  <c r="I122" i="19"/>
  <c r="H123" i="19"/>
  <c r="I123" i="19"/>
  <c r="H124" i="19"/>
  <c r="I124" i="19"/>
  <c r="H125" i="19"/>
  <c r="I125" i="19"/>
  <c r="H126" i="19"/>
  <c r="I126" i="19"/>
  <c r="H127" i="19"/>
  <c r="I127" i="19"/>
  <c r="H128" i="19"/>
  <c r="I128" i="19"/>
  <c r="H129" i="19"/>
  <c r="I129" i="19"/>
  <c r="H130" i="19"/>
  <c r="I130" i="19"/>
  <c r="H131" i="19"/>
  <c r="I131" i="19"/>
  <c r="H132" i="19"/>
  <c r="I132" i="19"/>
  <c r="H133" i="19"/>
  <c r="I133" i="19"/>
  <c r="H134" i="19"/>
  <c r="I134" i="19"/>
  <c r="H135" i="19"/>
  <c r="I135" i="19"/>
  <c r="H136" i="19"/>
  <c r="I136" i="19"/>
  <c r="H137" i="19"/>
  <c r="I137" i="19"/>
  <c r="H138" i="19"/>
  <c r="I138" i="19"/>
  <c r="H139" i="19"/>
  <c r="I139" i="19"/>
  <c r="H140" i="19"/>
  <c r="I140" i="19"/>
  <c r="H141" i="19"/>
  <c r="I141" i="19"/>
  <c r="H142" i="19"/>
  <c r="I142" i="19"/>
  <c r="H143" i="19"/>
  <c r="I143" i="19"/>
  <c r="H144" i="19"/>
  <c r="I144" i="19"/>
  <c r="H145" i="19"/>
  <c r="I145" i="19"/>
  <c r="H146" i="19"/>
  <c r="I146" i="19"/>
  <c r="H147" i="19"/>
  <c r="I147" i="19"/>
  <c r="H148" i="19"/>
  <c r="I148" i="19"/>
  <c r="H149" i="19"/>
  <c r="I149" i="19"/>
  <c r="H150" i="19"/>
  <c r="I150" i="19"/>
  <c r="H151" i="19"/>
  <c r="I151" i="19"/>
  <c r="H152" i="19"/>
  <c r="I152" i="19"/>
  <c r="H153" i="19"/>
  <c r="I153" i="19"/>
  <c r="H154" i="19"/>
  <c r="I154" i="19"/>
  <c r="H155" i="19"/>
  <c r="I155" i="19"/>
  <c r="H156" i="19"/>
  <c r="I156" i="19"/>
  <c r="H157" i="19"/>
  <c r="I157" i="19"/>
  <c r="H158" i="19"/>
  <c r="I158" i="19"/>
  <c r="H159" i="19"/>
  <c r="I159" i="19"/>
  <c r="H160" i="19"/>
  <c r="I160" i="19"/>
  <c r="H161" i="19"/>
  <c r="I161" i="19"/>
  <c r="H162" i="19"/>
  <c r="I162" i="19"/>
  <c r="H163" i="19"/>
  <c r="I163" i="19"/>
  <c r="H164" i="19"/>
  <c r="I164" i="19"/>
  <c r="H165" i="19"/>
  <c r="I165" i="19"/>
  <c r="H166" i="19"/>
  <c r="I166" i="19"/>
  <c r="H167" i="19"/>
  <c r="I167" i="19"/>
  <c r="H168" i="19"/>
  <c r="I168" i="19"/>
  <c r="H169" i="19"/>
  <c r="I169" i="19"/>
  <c r="H170" i="19"/>
  <c r="I170" i="19"/>
  <c r="H171" i="19"/>
  <c r="I171" i="19"/>
  <c r="H172" i="19"/>
  <c r="I172" i="19"/>
  <c r="H173" i="19"/>
  <c r="I173" i="19"/>
  <c r="H174" i="19"/>
  <c r="I174" i="19"/>
  <c r="H175" i="19"/>
  <c r="I175" i="19"/>
  <c r="H176" i="19"/>
  <c r="I176" i="19"/>
  <c r="H177" i="19"/>
  <c r="I177" i="19"/>
  <c r="H178" i="19"/>
  <c r="I178" i="19"/>
  <c r="H179" i="19"/>
  <c r="I179" i="19"/>
  <c r="H180" i="19"/>
  <c r="I180" i="19"/>
  <c r="H181" i="19"/>
  <c r="I181" i="19"/>
  <c r="H182" i="19"/>
  <c r="I182" i="19"/>
  <c r="H183" i="19"/>
  <c r="I183" i="19"/>
  <c r="H184" i="19"/>
  <c r="I184" i="19"/>
  <c r="H185" i="19"/>
  <c r="I185" i="19"/>
  <c r="H186" i="19"/>
  <c r="I186" i="19"/>
  <c r="H187" i="19"/>
  <c r="I187" i="19"/>
  <c r="H188" i="19"/>
  <c r="I188" i="19"/>
  <c r="H189" i="19"/>
  <c r="I189" i="19"/>
  <c r="H190" i="19"/>
  <c r="I190" i="19"/>
  <c r="H191" i="19"/>
  <c r="I191" i="19"/>
  <c r="H192" i="19"/>
  <c r="I192" i="19"/>
  <c r="H193" i="19"/>
  <c r="I193" i="19"/>
  <c r="H194" i="19"/>
  <c r="I194" i="19"/>
  <c r="H195" i="19"/>
  <c r="I195" i="19"/>
  <c r="H196" i="19"/>
  <c r="I196" i="19"/>
  <c r="H197" i="19"/>
  <c r="I197" i="19"/>
  <c r="H198" i="19"/>
  <c r="I198" i="19"/>
  <c r="H199" i="19"/>
  <c r="I199" i="19"/>
  <c r="H200" i="19"/>
  <c r="I200" i="19"/>
  <c r="H201" i="19"/>
  <c r="I201" i="19"/>
  <c r="H202" i="19"/>
  <c r="I202" i="19"/>
  <c r="H203" i="19"/>
  <c r="I203" i="19"/>
  <c r="H204" i="19"/>
  <c r="I204" i="19"/>
  <c r="J167" i="31" l="1"/>
  <c r="S167" i="31"/>
  <c r="U167" i="31"/>
  <c r="P118" i="31"/>
  <c r="M118" i="31"/>
  <c r="N118" i="31"/>
  <c r="J54" i="31"/>
  <c r="S54" i="31"/>
  <c r="U54" i="31"/>
  <c r="O15" i="31"/>
  <c r="K15" i="31"/>
  <c r="W15" i="31"/>
  <c r="O268" i="32"/>
  <c r="S268" i="32"/>
  <c r="K224" i="32"/>
  <c r="Q224" i="32"/>
  <c r="O182" i="32"/>
  <c r="J182" i="32"/>
  <c r="K182" i="32"/>
  <c r="N182" i="32"/>
  <c r="Q182" i="32"/>
  <c r="R182" i="32"/>
  <c r="U182" i="32"/>
  <c r="V182" i="32"/>
  <c r="W182" i="32"/>
  <c r="J290" i="33"/>
  <c r="O290" i="33"/>
  <c r="K290" i="33"/>
  <c r="M290" i="33"/>
  <c r="S290" i="33"/>
  <c r="J270" i="34"/>
  <c r="Q270" i="34"/>
  <c r="P270" i="34"/>
  <c r="U270" i="34"/>
  <c r="J246" i="34"/>
  <c r="M246" i="34"/>
  <c r="R246" i="34"/>
  <c r="T246" i="34"/>
  <c r="K208" i="35"/>
  <c r="O208" i="35"/>
  <c r="W164" i="36"/>
  <c r="L164" i="36"/>
  <c r="W182" i="39"/>
  <c r="S182" i="39"/>
  <c r="W221" i="40"/>
  <c r="K221" i="40"/>
  <c r="O221" i="40"/>
  <c r="Q221" i="40"/>
  <c r="M200" i="42"/>
  <c r="Q200" i="42"/>
  <c r="J93" i="42"/>
  <c r="W93" i="42"/>
  <c r="M180" i="31"/>
  <c r="R180" i="31"/>
  <c r="M164" i="31"/>
  <c r="R164" i="31"/>
  <c r="T164" i="31"/>
  <c r="L141" i="31"/>
  <c r="J141" i="31"/>
  <c r="K141" i="31"/>
  <c r="O141" i="31"/>
  <c r="Q118" i="32"/>
  <c r="K118" i="32"/>
  <c r="M118" i="32"/>
  <c r="S118" i="32"/>
  <c r="J259" i="33"/>
  <c r="R259" i="33"/>
  <c r="S259" i="33"/>
  <c r="M105" i="33"/>
  <c r="K105" i="33"/>
  <c r="U105" i="33"/>
  <c r="K255" i="31"/>
  <c r="K223" i="31"/>
  <c r="U212" i="31"/>
  <c r="U158" i="31"/>
  <c r="J148" i="31"/>
  <c r="U148" i="31"/>
  <c r="T89" i="31"/>
  <c r="O68" i="31"/>
  <c r="M68" i="31"/>
  <c r="Q68" i="31"/>
  <c r="W68" i="31"/>
  <c r="L36" i="31"/>
  <c r="J36" i="31"/>
  <c r="O36" i="31"/>
  <c r="Q36" i="31"/>
  <c r="R36" i="31"/>
  <c r="S36" i="31"/>
  <c r="K127" i="32"/>
  <c r="T127" i="32"/>
  <c r="W127" i="32"/>
  <c r="O7" i="32"/>
  <c r="W7" i="32"/>
  <c r="T212" i="31"/>
  <c r="L170" i="31"/>
  <c r="S170" i="31"/>
  <c r="W170" i="31"/>
  <c r="S158" i="31"/>
  <c r="N157" i="31"/>
  <c r="R157" i="31"/>
  <c r="T157" i="31"/>
  <c r="U157" i="31"/>
  <c r="J157" i="31"/>
  <c r="K157" i="31"/>
  <c r="M138" i="31"/>
  <c r="Q138" i="31"/>
  <c r="J121" i="31"/>
  <c r="K121" i="31"/>
  <c r="S121" i="31"/>
  <c r="K108" i="31"/>
  <c r="U108" i="31"/>
  <c r="L100" i="31"/>
  <c r="K100" i="31"/>
  <c r="M100" i="31"/>
  <c r="R100" i="31"/>
  <c r="S100" i="31"/>
  <c r="Q87" i="31"/>
  <c r="J87" i="31"/>
  <c r="L87" i="31"/>
  <c r="M77" i="31"/>
  <c r="K77" i="31"/>
  <c r="P77" i="31"/>
  <c r="R77" i="31"/>
  <c r="S77" i="31"/>
  <c r="O60" i="31"/>
  <c r="K60" i="31"/>
  <c r="L26" i="31"/>
  <c r="K26" i="31"/>
  <c r="M26" i="31"/>
  <c r="P26" i="31"/>
  <c r="Q26" i="31"/>
  <c r="S26" i="31"/>
  <c r="T26" i="31"/>
  <c r="W26" i="31"/>
  <c r="N14" i="31"/>
  <c r="M14" i="31"/>
  <c r="M137" i="32"/>
  <c r="S137" i="32"/>
  <c r="W137" i="32"/>
  <c r="J137" i="32"/>
  <c r="K137" i="32"/>
  <c r="L137" i="32"/>
  <c r="O137" i="32"/>
  <c r="P137" i="32"/>
  <c r="Q137" i="32"/>
  <c r="O257" i="33"/>
  <c r="S257" i="33"/>
  <c r="V257" i="33"/>
  <c r="W257" i="33"/>
  <c r="J257" i="33"/>
  <c r="K257" i="33"/>
  <c r="M257" i="33"/>
  <c r="N257" i="33"/>
  <c r="R257" i="33"/>
  <c r="U257" i="33"/>
  <c r="W294" i="31"/>
  <c r="V232" i="31"/>
  <c r="S212" i="31"/>
  <c r="S207" i="31"/>
  <c r="R158" i="31"/>
  <c r="Q140" i="31"/>
  <c r="N130" i="31"/>
  <c r="M130" i="31"/>
  <c r="P130" i="31"/>
  <c r="Q130" i="31"/>
  <c r="S130" i="31"/>
  <c r="U114" i="31"/>
  <c r="Q89" i="31"/>
  <c r="R81" i="31"/>
  <c r="P81" i="31"/>
  <c r="O32" i="32"/>
  <c r="K32" i="32"/>
  <c r="M32" i="32"/>
  <c r="U32" i="32"/>
  <c r="V294" i="31"/>
  <c r="L290" i="31"/>
  <c r="M276" i="31"/>
  <c r="Q269" i="31"/>
  <c r="Q254" i="31"/>
  <c r="K243" i="31"/>
  <c r="T232" i="31"/>
  <c r="Q228" i="31"/>
  <c r="J226" i="31"/>
  <c r="Q221" i="31"/>
  <c r="S215" i="31"/>
  <c r="R212" i="31"/>
  <c r="W208" i="31"/>
  <c r="Q207" i="31"/>
  <c r="K203" i="31"/>
  <c r="Q158" i="31"/>
  <c r="L143" i="31"/>
  <c r="K143" i="31"/>
  <c r="S117" i="31"/>
  <c r="K117" i="31"/>
  <c r="M117" i="31"/>
  <c r="T114" i="31"/>
  <c r="P89" i="31"/>
  <c r="O67" i="31"/>
  <c r="L67" i="31"/>
  <c r="Q67" i="31"/>
  <c r="R67" i="31"/>
  <c r="U67" i="31"/>
  <c r="M44" i="31"/>
  <c r="N44" i="31"/>
  <c r="V44" i="31"/>
  <c r="W44" i="31"/>
  <c r="J31" i="31"/>
  <c r="S31" i="31"/>
  <c r="U31" i="31"/>
  <c r="S10" i="31"/>
  <c r="Q10" i="31"/>
  <c r="N97" i="32"/>
  <c r="J97" i="32"/>
  <c r="K97" i="32"/>
  <c r="L97" i="32"/>
  <c r="M97" i="32"/>
  <c r="P97" i="32"/>
  <c r="Q97" i="32"/>
  <c r="R97" i="32"/>
  <c r="S97" i="32"/>
  <c r="T97" i="32"/>
  <c r="U97" i="32"/>
  <c r="W97" i="32"/>
  <c r="Q294" i="31"/>
  <c r="T256" i="31"/>
  <c r="R232" i="31"/>
  <c r="K228" i="31"/>
  <c r="O215" i="31"/>
  <c r="Q212" i="31"/>
  <c r="V208" i="31"/>
  <c r="O207" i="31"/>
  <c r="W142" i="31"/>
  <c r="S114" i="31"/>
  <c r="Q102" i="31"/>
  <c r="Q13" i="31"/>
  <c r="K13" i="31"/>
  <c r="M13" i="31"/>
  <c r="O13" i="31"/>
  <c r="W13" i="31"/>
  <c r="J282" i="33"/>
  <c r="M282" i="33"/>
  <c r="Q282" i="33"/>
  <c r="K282" i="33"/>
  <c r="O282" i="33"/>
  <c r="S282" i="33"/>
  <c r="U282" i="33"/>
  <c r="W282" i="33"/>
  <c r="R265" i="33"/>
  <c r="M265" i="33"/>
  <c r="O265" i="33"/>
  <c r="Q265" i="33"/>
  <c r="V265" i="33"/>
  <c r="W265" i="33"/>
  <c r="J265" i="33"/>
  <c r="K265" i="33"/>
  <c r="N265" i="33"/>
  <c r="S265" i="33"/>
  <c r="U265" i="33"/>
  <c r="O294" i="31"/>
  <c r="U275" i="31"/>
  <c r="R268" i="31"/>
  <c r="P260" i="31"/>
  <c r="N256" i="31"/>
  <c r="Q253" i="31"/>
  <c r="W238" i="31"/>
  <c r="Q232" i="31"/>
  <c r="R220" i="31"/>
  <c r="M215" i="31"/>
  <c r="N212" i="31"/>
  <c r="U208" i="31"/>
  <c r="K207" i="31"/>
  <c r="U191" i="31"/>
  <c r="K142" i="31"/>
  <c r="L137" i="31"/>
  <c r="N137" i="31"/>
  <c r="P137" i="31"/>
  <c r="V137" i="31"/>
  <c r="O129" i="31"/>
  <c r="Q129" i="31"/>
  <c r="P114" i="31"/>
  <c r="O112" i="31"/>
  <c r="V112" i="31"/>
  <c r="W112" i="31"/>
  <c r="J112" i="31"/>
  <c r="K112" i="31"/>
  <c r="M112" i="31"/>
  <c r="S99" i="31"/>
  <c r="K99" i="31"/>
  <c r="M99" i="31"/>
  <c r="O99" i="31"/>
  <c r="Q99" i="31"/>
  <c r="R75" i="31"/>
  <c r="O41" i="31"/>
  <c r="K41" i="31"/>
  <c r="S41" i="31"/>
  <c r="K204" i="32"/>
  <c r="J204" i="32"/>
  <c r="L204" i="32"/>
  <c r="R204" i="32"/>
  <c r="T204" i="32"/>
  <c r="U204" i="32"/>
  <c r="J167" i="32"/>
  <c r="K167" i="32"/>
  <c r="O167" i="32"/>
  <c r="Q167" i="32"/>
  <c r="S167" i="32"/>
  <c r="W167" i="32"/>
  <c r="K147" i="32"/>
  <c r="U147" i="32"/>
  <c r="W147" i="32"/>
  <c r="K1" i="21"/>
  <c r="K1" i="22" s="1"/>
  <c r="N294" i="31"/>
  <c r="J268" i="31"/>
  <c r="O260" i="31"/>
  <c r="L256" i="31"/>
  <c r="M253" i="31"/>
  <c r="V238" i="31"/>
  <c r="N232" i="31"/>
  <c r="J220" i="31"/>
  <c r="K215" i="31"/>
  <c r="M212" i="31"/>
  <c r="T208" i="31"/>
  <c r="O191" i="31"/>
  <c r="W180" i="31"/>
  <c r="J165" i="31"/>
  <c r="W165" i="31"/>
  <c r="J140" i="31"/>
  <c r="M140" i="31"/>
  <c r="O140" i="31"/>
  <c r="U136" i="31"/>
  <c r="O114" i="31"/>
  <c r="Q75" i="31"/>
  <c r="W24" i="31"/>
  <c r="N286" i="32"/>
  <c r="J286" i="32"/>
  <c r="L286" i="32"/>
  <c r="M286" i="32"/>
  <c r="P286" i="32"/>
  <c r="T286" i="32"/>
  <c r="V286" i="32"/>
  <c r="K219" i="32"/>
  <c r="O219" i="32"/>
  <c r="Q219" i="32"/>
  <c r="S219" i="32"/>
  <c r="Q193" i="32"/>
  <c r="K193" i="32"/>
  <c r="M193" i="32"/>
  <c r="S16" i="32"/>
  <c r="U16" i="32"/>
  <c r="J16" i="32"/>
  <c r="K16" i="32"/>
  <c r="L16" i="32"/>
  <c r="M16" i="32"/>
  <c r="N16" i="32"/>
  <c r="P16" i="32"/>
  <c r="Q16" i="32"/>
  <c r="R16" i="32"/>
  <c r="T16" i="32"/>
  <c r="V16" i="32"/>
  <c r="W16" i="32"/>
  <c r="Q238" i="31"/>
  <c r="L232" i="31"/>
  <c r="L212" i="31"/>
  <c r="R208" i="31"/>
  <c r="V206" i="31"/>
  <c r="U197" i="31"/>
  <c r="K191" i="31"/>
  <c r="T180" i="31"/>
  <c r="W164" i="31"/>
  <c r="N158" i="31"/>
  <c r="K158" i="31"/>
  <c r="M158" i="31"/>
  <c r="S136" i="31"/>
  <c r="U89" i="31"/>
  <c r="V89" i="31"/>
  <c r="W89" i="31"/>
  <c r="K89" i="31"/>
  <c r="L89" i="31"/>
  <c r="M89" i="31"/>
  <c r="N89" i="31"/>
  <c r="J159" i="32"/>
  <c r="K159" i="32"/>
  <c r="M159" i="32"/>
  <c r="O159" i="32"/>
  <c r="Q159" i="32"/>
  <c r="U159" i="32"/>
  <c r="W159" i="32"/>
  <c r="M84" i="32"/>
  <c r="Q84" i="32"/>
  <c r="U84" i="32"/>
  <c r="N279" i="33"/>
  <c r="P279" i="33"/>
  <c r="T279" i="33"/>
  <c r="L279" i="33"/>
  <c r="S245" i="33"/>
  <c r="L245" i="33"/>
  <c r="K245" i="33"/>
  <c r="Q22" i="35"/>
  <c r="M22" i="35"/>
  <c r="N22" i="35"/>
  <c r="O22" i="35"/>
  <c r="U22" i="35"/>
  <c r="V22" i="35"/>
  <c r="W22" i="35"/>
  <c r="Q208" i="31"/>
  <c r="Q180" i="31"/>
  <c r="Q164" i="31"/>
  <c r="M102" i="31"/>
  <c r="R102" i="31"/>
  <c r="S259" i="32"/>
  <c r="O259" i="32"/>
  <c r="Q259" i="32"/>
  <c r="U259" i="32"/>
  <c r="L196" i="32"/>
  <c r="J196" i="32"/>
  <c r="K196" i="32"/>
  <c r="O196" i="32"/>
  <c r="Q196" i="32"/>
  <c r="R196" i="32"/>
  <c r="S196" i="32"/>
  <c r="Q137" i="33"/>
  <c r="K137" i="33"/>
  <c r="M137" i="33"/>
  <c r="U137" i="33"/>
  <c r="W137" i="33"/>
  <c r="Q89" i="33"/>
  <c r="P89" i="33"/>
  <c r="J300" i="31"/>
  <c r="W255" i="31"/>
  <c r="M246" i="31"/>
  <c r="L244" i="31"/>
  <c r="N238" i="31"/>
  <c r="J232" i="31"/>
  <c r="J212" i="31"/>
  <c r="P208" i="31"/>
  <c r="O206" i="31"/>
  <c r="P180" i="31"/>
  <c r="Q172" i="31"/>
  <c r="N172" i="31"/>
  <c r="P164" i="31"/>
  <c r="S157" i="31"/>
  <c r="W141" i="31"/>
  <c r="O264" i="32"/>
  <c r="R264" i="32"/>
  <c r="U264" i="32"/>
  <c r="L162" i="32"/>
  <c r="K162" i="32"/>
  <c r="P162" i="32"/>
  <c r="Q162" i="32"/>
  <c r="S162" i="32"/>
  <c r="T162" i="32"/>
  <c r="U162" i="32"/>
  <c r="M149" i="32"/>
  <c r="O149" i="32"/>
  <c r="Q149" i="32"/>
  <c r="U149" i="32"/>
  <c r="T280" i="31"/>
  <c r="O208" i="31"/>
  <c r="O180" i="31"/>
  <c r="W167" i="31"/>
  <c r="O164" i="31"/>
  <c r="S141" i="31"/>
  <c r="W139" i="31"/>
  <c r="M139" i="31"/>
  <c r="N139" i="31"/>
  <c r="P139" i="31"/>
  <c r="M131" i="31"/>
  <c r="U131" i="31"/>
  <c r="Q114" i="31"/>
  <c r="V114" i="31"/>
  <c r="K114" i="31"/>
  <c r="L114" i="31"/>
  <c r="Q88" i="31"/>
  <c r="M88" i="31"/>
  <c r="U88" i="31"/>
  <c r="K75" i="31"/>
  <c r="J75" i="31"/>
  <c r="N75" i="31"/>
  <c r="O75" i="31"/>
  <c r="V75" i="31"/>
  <c r="W75" i="31"/>
  <c r="J70" i="31"/>
  <c r="U70" i="31"/>
  <c r="P24" i="31"/>
  <c r="K24" i="31"/>
  <c r="N24" i="31"/>
  <c r="O24" i="31"/>
  <c r="T24" i="31"/>
  <c r="V24" i="31"/>
  <c r="P95" i="32"/>
  <c r="K95" i="32"/>
  <c r="L95" i="32"/>
  <c r="O95" i="32"/>
  <c r="Q95" i="32"/>
  <c r="S95" i="32"/>
  <c r="U95" i="32"/>
  <c r="W95" i="32"/>
  <c r="K299" i="31"/>
  <c r="S291" i="31"/>
  <c r="R280" i="31"/>
  <c r="S255" i="31"/>
  <c r="J246" i="31"/>
  <c r="K242" i="31"/>
  <c r="O231" i="31"/>
  <c r="U226" i="31"/>
  <c r="M224" i="31"/>
  <c r="U217" i="31"/>
  <c r="K214" i="31"/>
  <c r="S211" i="31"/>
  <c r="N208" i="31"/>
  <c r="Q205" i="31"/>
  <c r="T196" i="31"/>
  <c r="L180" i="31"/>
  <c r="K167" i="31"/>
  <c r="L164" i="31"/>
  <c r="P157" i="31"/>
  <c r="R141" i="31"/>
  <c r="W138" i="31"/>
  <c r="V135" i="31"/>
  <c r="V130" i="31"/>
  <c r="Q119" i="31"/>
  <c r="W119" i="31"/>
  <c r="Q110" i="31"/>
  <c r="O110" i="31"/>
  <c r="W110" i="31"/>
  <c r="K101" i="31"/>
  <c r="U101" i="31"/>
  <c r="W101" i="31"/>
  <c r="U87" i="31"/>
  <c r="O65" i="31"/>
  <c r="K65" i="31"/>
  <c r="Q16" i="31"/>
  <c r="L16" i="31"/>
  <c r="V16" i="31"/>
  <c r="M182" i="32"/>
  <c r="U286" i="31"/>
  <c r="Q280" i="31"/>
  <c r="W276" i="31"/>
  <c r="W258" i="31"/>
  <c r="R255" i="31"/>
  <c r="M231" i="31"/>
  <c r="T226" i="31"/>
  <c r="Q217" i="31"/>
  <c r="Q211" i="31"/>
  <c r="M208" i="31"/>
  <c r="W199" i="31"/>
  <c r="S196" i="31"/>
  <c r="M187" i="31"/>
  <c r="K187" i="31"/>
  <c r="J180" i="31"/>
  <c r="N174" i="31"/>
  <c r="Q174" i="31"/>
  <c r="J164" i="31"/>
  <c r="O157" i="31"/>
  <c r="O148" i="31"/>
  <c r="Q145" i="31"/>
  <c r="N145" i="31"/>
  <c r="O145" i="31"/>
  <c r="Q141" i="31"/>
  <c r="U138" i="31"/>
  <c r="U130" i="31"/>
  <c r="L122" i="31"/>
  <c r="Q122" i="31"/>
  <c r="R122" i="31"/>
  <c r="W100" i="31"/>
  <c r="S87" i="31"/>
  <c r="W36" i="31"/>
  <c r="O292" i="32"/>
  <c r="K292" i="32"/>
  <c r="L292" i="32"/>
  <c r="M292" i="32"/>
  <c r="N292" i="32"/>
  <c r="S292" i="32"/>
  <c r="U292" i="32"/>
  <c r="V292" i="32"/>
  <c r="W292" i="32"/>
  <c r="M161" i="32"/>
  <c r="K161" i="32"/>
  <c r="U161" i="32"/>
  <c r="N272" i="31"/>
  <c r="Q255" i="31"/>
  <c r="V248" i="31"/>
  <c r="K231" i="31"/>
  <c r="S226" i="31"/>
  <c r="O211" i="31"/>
  <c r="L208" i="31"/>
  <c r="U199" i="31"/>
  <c r="R196" i="31"/>
  <c r="W186" i="31"/>
  <c r="J183" i="31"/>
  <c r="U183" i="31"/>
  <c r="M157" i="31"/>
  <c r="K148" i="31"/>
  <c r="S138" i="31"/>
  <c r="T130" i="31"/>
  <c r="W121" i="31"/>
  <c r="T100" i="31"/>
  <c r="Q98" i="31"/>
  <c r="S98" i="31"/>
  <c r="T98" i="31"/>
  <c r="U98" i="31"/>
  <c r="V98" i="31"/>
  <c r="J98" i="31"/>
  <c r="K98" i="31"/>
  <c r="P87" i="31"/>
  <c r="U77" i="31"/>
  <c r="K36" i="31"/>
  <c r="R26" i="31"/>
  <c r="M299" i="32"/>
  <c r="T299" i="32"/>
  <c r="U299" i="32"/>
  <c r="T268" i="32"/>
  <c r="T137" i="32"/>
  <c r="U127" i="32"/>
  <c r="K298" i="32"/>
  <c r="M291" i="32"/>
  <c r="M197" i="33"/>
  <c r="R197" i="33"/>
  <c r="S197" i="33"/>
  <c r="U197" i="33"/>
  <c r="V197" i="33"/>
  <c r="J197" i="33"/>
  <c r="K142" i="33"/>
  <c r="J142" i="33"/>
  <c r="M142" i="33"/>
  <c r="N142" i="33"/>
  <c r="Q142" i="33"/>
  <c r="R142" i="33"/>
  <c r="S142" i="33"/>
  <c r="V142" i="33"/>
  <c r="W142" i="33"/>
  <c r="O9" i="32"/>
  <c r="Q9" i="32"/>
  <c r="U288" i="33"/>
  <c r="K288" i="33"/>
  <c r="P207" i="33"/>
  <c r="Q207" i="33"/>
  <c r="T207" i="33"/>
  <c r="Q150" i="33"/>
  <c r="U150" i="33"/>
  <c r="V150" i="33"/>
  <c r="N96" i="33"/>
  <c r="J96" i="33"/>
  <c r="K96" i="33"/>
  <c r="O96" i="33"/>
  <c r="S96" i="33"/>
  <c r="W96" i="33"/>
  <c r="J91" i="33"/>
  <c r="L91" i="33"/>
  <c r="N91" i="33"/>
  <c r="O91" i="33"/>
  <c r="P91" i="33"/>
  <c r="T91" i="33"/>
  <c r="V91" i="33"/>
  <c r="W91" i="33"/>
  <c r="J104" i="31"/>
  <c r="J83" i="31"/>
  <c r="R59" i="31"/>
  <c r="P47" i="31"/>
  <c r="M45" i="31"/>
  <c r="K35" i="31"/>
  <c r="U25" i="31"/>
  <c r="W23" i="31"/>
  <c r="L12" i="31"/>
  <c r="S297" i="32"/>
  <c r="M278" i="32"/>
  <c r="M274" i="32"/>
  <c r="O271" i="32"/>
  <c r="M267" i="32"/>
  <c r="M263" i="32"/>
  <c r="L260" i="32"/>
  <c r="W257" i="32"/>
  <c r="S249" i="32"/>
  <c r="S247" i="32"/>
  <c r="R242" i="32"/>
  <c r="K241" i="32"/>
  <c r="R216" i="32"/>
  <c r="U212" i="32"/>
  <c r="Q205" i="32"/>
  <c r="K199" i="32"/>
  <c r="J180" i="32"/>
  <c r="R176" i="32"/>
  <c r="W164" i="32"/>
  <c r="J160" i="32"/>
  <c r="J156" i="32"/>
  <c r="M150" i="32"/>
  <c r="U148" i="32"/>
  <c r="K146" i="32"/>
  <c r="J140" i="32"/>
  <c r="K123" i="32"/>
  <c r="W100" i="32"/>
  <c r="S83" i="32"/>
  <c r="J49" i="32"/>
  <c r="U30" i="32"/>
  <c r="Q30" i="32"/>
  <c r="L24" i="32"/>
  <c r="O24" i="32"/>
  <c r="Q24" i="32"/>
  <c r="W24" i="32"/>
  <c r="U297" i="33"/>
  <c r="N291" i="33"/>
  <c r="J266" i="33"/>
  <c r="S266" i="33"/>
  <c r="T261" i="33"/>
  <c r="M261" i="33"/>
  <c r="P261" i="33"/>
  <c r="Q261" i="33"/>
  <c r="S219" i="33"/>
  <c r="R211" i="33"/>
  <c r="S206" i="33"/>
  <c r="O165" i="33"/>
  <c r="M165" i="33"/>
  <c r="W153" i="31"/>
  <c r="W29" i="31"/>
  <c r="S25" i="31"/>
  <c r="S23" i="31"/>
  <c r="K12" i="31"/>
  <c r="R297" i="32"/>
  <c r="W282" i="32"/>
  <c r="L278" i="32"/>
  <c r="L274" i="32"/>
  <c r="M271" i="32"/>
  <c r="K267" i="32"/>
  <c r="K263" i="32"/>
  <c r="K260" i="32"/>
  <c r="O257" i="32"/>
  <c r="O249" i="32"/>
  <c r="Q247" i="32"/>
  <c r="Q242" i="32"/>
  <c r="W236" i="32"/>
  <c r="Q216" i="32"/>
  <c r="Q190" i="32"/>
  <c r="P176" i="32"/>
  <c r="V164" i="32"/>
  <c r="K150" i="32"/>
  <c r="S148" i="32"/>
  <c r="O104" i="32"/>
  <c r="U100" i="32"/>
  <c r="O83" i="32"/>
  <c r="W29" i="32"/>
  <c r="R297" i="33"/>
  <c r="U260" i="33"/>
  <c r="P255" i="33"/>
  <c r="Q255" i="33"/>
  <c r="Q211" i="33"/>
  <c r="W182" i="33"/>
  <c r="K182" i="33"/>
  <c r="P182" i="33"/>
  <c r="Q182" i="33"/>
  <c r="O25" i="31"/>
  <c r="Q23" i="31"/>
  <c r="J12" i="31"/>
  <c r="Q297" i="32"/>
  <c r="K274" i="32"/>
  <c r="K271" i="32"/>
  <c r="M257" i="32"/>
  <c r="M249" i="32"/>
  <c r="M247" i="32"/>
  <c r="U236" i="32"/>
  <c r="V230" i="32"/>
  <c r="P216" i="32"/>
  <c r="M173" i="32"/>
  <c r="J150" i="32"/>
  <c r="K120" i="32"/>
  <c r="S59" i="32"/>
  <c r="K57" i="32"/>
  <c r="P57" i="32"/>
  <c r="R57" i="32"/>
  <c r="S53" i="32"/>
  <c r="O53" i="32"/>
  <c r="R53" i="32"/>
  <c r="O47" i="32"/>
  <c r="R47" i="32"/>
  <c r="J20" i="32"/>
  <c r="R20" i="32"/>
  <c r="O297" i="33"/>
  <c r="M291" i="33"/>
  <c r="O291" i="33"/>
  <c r="T291" i="33"/>
  <c r="O276" i="33"/>
  <c r="Q260" i="33"/>
  <c r="W246" i="33"/>
  <c r="P239" i="33"/>
  <c r="J239" i="33"/>
  <c r="M219" i="33"/>
  <c r="K219" i="33"/>
  <c r="L219" i="33"/>
  <c r="W206" i="33"/>
  <c r="O206" i="33"/>
  <c r="Q206" i="33"/>
  <c r="P158" i="33"/>
  <c r="J158" i="33"/>
  <c r="L158" i="33"/>
  <c r="M158" i="33"/>
  <c r="N158" i="33"/>
  <c r="Q158" i="33"/>
  <c r="S158" i="33"/>
  <c r="U158" i="33"/>
  <c r="V158" i="33"/>
  <c r="W158" i="33"/>
  <c r="S209" i="34"/>
  <c r="O209" i="34"/>
  <c r="Q209" i="34"/>
  <c r="U209" i="34"/>
  <c r="O297" i="32"/>
  <c r="J274" i="32"/>
  <c r="K257" i="32"/>
  <c r="W250" i="32"/>
  <c r="K249" i="32"/>
  <c r="U230" i="32"/>
  <c r="U220" i="32"/>
  <c r="W124" i="32"/>
  <c r="K45" i="32"/>
  <c r="W45" i="32"/>
  <c r="J45" i="32"/>
  <c r="L45" i="32"/>
  <c r="J11" i="32"/>
  <c r="O11" i="32"/>
  <c r="U11" i="32"/>
  <c r="K270" i="33"/>
  <c r="Q246" i="33"/>
  <c r="M211" i="33"/>
  <c r="K211" i="33"/>
  <c r="L211" i="33"/>
  <c r="N211" i="33"/>
  <c r="O211" i="33"/>
  <c r="P211" i="33"/>
  <c r="S211" i="33"/>
  <c r="T211" i="33"/>
  <c r="P138" i="33"/>
  <c r="M138" i="33"/>
  <c r="T55" i="33"/>
  <c r="U55" i="33"/>
  <c r="N166" i="34"/>
  <c r="S166" i="34"/>
  <c r="V250" i="32"/>
  <c r="W168" i="32"/>
  <c r="W260" i="33"/>
  <c r="O260" i="33"/>
  <c r="K63" i="33"/>
  <c r="N63" i="33"/>
  <c r="P63" i="33"/>
  <c r="Q63" i="33"/>
  <c r="R63" i="33"/>
  <c r="S63" i="33"/>
  <c r="O13" i="33"/>
  <c r="M13" i="33"/>
  <c r="J138" i="34"/>
  <c r="K138" i="34"/>
  <c r="L138" i="34"/>
  <c r="M138" i="34"/>
  <c r="O138" i="34"/>
  <c r="P138" i="34"/>
  <c r="R138" i="34"/>
  <c r="S138" i="34"/>
  <c r="U138" i="34"/>
  <c r="Q138" i="34"/>
  <c r="T138" i="34"/>
  <c r="W138" i="34"/>
  <c r="W273" i="32"/>
  <c r="T250" i="32"/>
  <c r="W248" i="32"/>
  <c r="V168" i="32"/>
  <c r="W65" i="32"/>
  <c r="S297" i="33"/>
  <c r="N297" i="33"/>
  <c r="Q297" i="33"/>
  <c r="S184" i="33"/>
  <c r="M184" i="33"/>
  <c r="P77" i="33"/>
  <c r="J77" i="33"/>
  <c r="M77" i="33"/>
  <c r="O77" i="33"/>
  <c r="R77" i="33"/>
  <c r="V77" i="33"/>
  <c r="S293" i="34"/>
  <c r="O293" i="34"/>
  <c r="K293" i="34"/>
  <c r="U293" i="34"/>
  <c r="U169" i="31"/>
  <c r="W159" i="31"/>
  <c r="Q156" i="31"/>
  <c r="U127" i="31"/>
  <c r="K107" i="31"/>
  <c r="K105" i="31"/>
  <c r="S83" i="31"/>
  <c r="Q33" i="31"/>
  <c r="W12" i="31"/>
  <c r="S7" i="31"/>
  <c r="K282" i="32"/>
  <c r="V274" i="32"/>
  <c r="S273" i="32"/>
  <c r="Q269" i="32"/>
  <c r="T258" i="32"/>
  <c r="V254" i="32"/>
  <c r="R250" i="32"/>
  <c r="S248" i="32"/>
  <c r="U244" i="32"/>
  <c r="O215" i="32"/>
  <c r="K210" i="32"/>
  <c r="J200" i="32"/>
  <c r="P192" i="32"/>
  <c r="S180" i="32"/>
  <c r="R168" i="32"/>
  <c r="Q166" i="32"/>
  <c r="J164" i="32"/>
  <c r="K136" i="32"/>
  <c r="O124" i="32"/>
  <c r="M122" i="32"/>
  <c r="U119" i="32"/>
  <c r="R105" i="32"/>
  <c r="T77" i="32"/>
  <c r="T69" i="32"/>
  <c r="L65" i="32"/>
  <c r="W31" i="32"/>
  <c r="V24" i="32"/>
  <c r="W12" i="32"/>
  <c r="R289" i="33"/>
  <c r="V281" i="33"/>
  <c r="V267" i="33"/>
  <c r="Q253" i="33"/>
  <c r="U253" i="33"/>
  <c r="K253" i="33"/>
  <c r="K195" i="33"/>
  <c r="Q195" i="33"/>
  <c r="R195" i="33"/>
  <c r="T195" i="33"/>
  <c r="U195" i="33"/>
  <c r="J195" i="33"/>
  <c r="Q144" i="33"/>
  <c r="M144" i="33"/>
  <c r="O144" i="33"/>
  <c r="P144" i="33"/>
  <c r="R144" i="33"/>
  <c r="W144" i="33"/>
  <c r="V97" i="34"/>
  <c r="K97" i="34"/>
  <c r="M97" i="34"/>
  <c r="Q97" i="34"/>
  <c r="R97" i="34"/>
  <c r="U97" i="34"/>
  <c r="R83" i="31"/>
  <c r="W45" i="31"/>
  <c r="U12" i="31"/>
  <c r="V295" i="32"/>
  <c r="U274" i="32"/>
  <c r="Q273" i="32"/>
  <c r="O269" i="32"/>
  <c r="W260" i="32"/>
  <c r="S258" i="32"/>
  <c r="U254" i="32"/>
  <c r="P250" i="32"/>
  <c r="R248" i="32"/>
  <c r="M215" i="32"/>
  <c r="P188" i="32"/>
  <c r="R180" i="32"/>
  <c r="P168" i="32"/>
  <c r="N166" i="32"/>
  <c r="V156" i="32"/>
  <c r="W150" i="32"/>
  <c r="V140" i="32"/>
  <c r="M124" i="32"/>
  <c r="W47" i="32"/>
  <c r="Q46" i="32"/>
  <c r="U46" i="32"/>
  <c r="W40" i="32"/>
  <c r="Q31" i="32"/>
  <c r="V12" i="32"/>
  <c r="Q289" i="33"/>
  <c r="U281" i="33"/>
  <c r="S267" i="33"/>
  <c r="S264" i="33"/>
  <c r="M264" i="33"/>
  <c r="U204" i="33"/>
  <c r="O204" i="33"/>
  <c r="Q204" i="33"/>
  <c r="Q83" i="31"/>
  <c r="V45" i="31"/>
  <c r="S30" i="31"/>
  <c r="R28" i="31"/>
  <c r="R22" i="31"/>
  <c r="T12" i="31"/>
  <c r="O295" i="32"/>
  <c r="T274" i="32"/>
  <c r="O273" i="32"/>
  <c r="V260" i="32"/>
  <c r="R258" i="32"/>
  <c r="T254" i="32"/>
  <c r="O250" i="32"/>
  <c r="Q248" i="32"/>
  <c r="U238" i="32"/>
  <c r="K215" i="32"/>
  <c r="O188" i="32"/>
  <c r="Q180" i="32"/>
  <c r="L168" i="32"/>
  <c r="M166" i="32"/>
  <c r="U156" i="32"/>
  <c r="V150" i="32"/>
  <c r="U140" i="32"/>
  <c r="K124" i="32"/>
  <c r="S119" i="32"/>
  <c r="P105" i="32"/>
  <c r="Q82" i="32"/>
  <c r="M82" i="32"/>
  <c r="W72" i="32"/>
  <c r="N63" i="32"/>
  <c r="U63" i="32"/>
  <c r="V63" i="32"/>
  <c r="W57" i="32"/>
  <c r="V47" i="32"/>
  <c r="V45" i="32"/>
  <c r="S40" i="32"/>
  <c r="R24" i="32"/>
  <c r="J19" i="32"/>
  <c r="Q19" i="32"/>
  <c r="U19" i="32"/>
  <c r="N299" i="33"/>
  <c r="M299" i="33"/>
  <c r="Q299" i="33"/>
  <c r="U299" i="33"/>
  <c r="U296" i="33"/>
  <c r="Q296" i="33"/>
  <c r="O289" i="33"/>
  <c r="J274" i="33"/>
  <c r="K274" i="33"/>
  <c r="M274" i="33"/>
  <c r="W274" i="33"/>
  <c r="P267" i="33"/>
  <c r="O214" i="33"/>
  <c r="Q197" i="33"/>
  <c r="L156" i="33"/>
  <c r="J156" i="33"/>
  <c r="M156" i="33"/>
  <c r="N156" i="33"/>
  <c r="O156" i="33"/>
  <c r="R156" i="33"/>
  <c r="T156" i="33"/>
  <c r="V156" i="33"/>
  <c r="W156" i="33"/>
  <c r="Q152" i="33"/>
  <c r="W152" i="33"/>
  <c r="J152" i="33"/>
  <c r="K152" i="33"/>
  <c r="N152" i="33"/>
  <c r="O152" i="33"/>
  <c r="P152" i="33"/>
  <c r="S96" i="31"/>
  <c r="S12" i="31"/>
  <c r="M295" i="32"/>
  <c r="M273" i="32"/>
  <c r="U260" i="32"/>
  <c r="Q258" i="32"/>
  <c r="P254" i="32"/>
  <c r="N250" i="32"/>
  <c r="O248" i="32"/>
  <c r="T238" i="32"/>
  <c r="Q208" i="32"/>
  <c r="K168" i="32"/>
  <c r="T156" i="32"/>
  <c r="T140" i="32"/>
  <c r="W132" i="32"/>
  <c r="W92" i="32"/>
  <c r="V57" i="32"/>
  <c r="U47" i="32"/>
  <c r="U45" i="32"/>
  <c r="S44" i="32"/>
  <c r="W44" i="32"/>
  <c r="Q40" i="32"/>
  <c r="P24" i="32"/>
  <c r="M22" i="32"/>
  <c r="K22" i="32"/>
  <c r="P22" i="32"/>
  <c r="W22" i="32"/>
  <c r="Q281" i="33"/>
  <c r="K281" i="33"/>
  <c r="O226" i="33"/>
  <c r="K214" i="33"/>
  <c r="N197" i="33"/>
  <c r="O194" i="33"/>
  <c r="K194" i="33"/>
  <c r="M117" i="33"/>
  <c r="Q117" i="33"/>
  <c r="U117" i="33"/>
  <c r="W117" i="33"/>
  <c r="W281" i="34"/>
  <c r="K281" i="34"/>
  <c r="S77" i="32"/>
  <c r="J77" i="32"/>
  <c r="K65" i="32"/>
  <c r="S65" i="32"/>
  <c r="S289" i="33"/>
  <c r="J289" i="33"/>
  <c r="N289" i="33"/>
  <c r="U289" i="33"/>
  <c r="W289" i="33"/>
  <c r="J160" i="33"/>
  <c r="N160" i="33"/>
  <c r="P160" i="33"/>
  <c r="S160" i="33"/>
  <c r="T160" i="33"/>
  <c r="U11" i="33"/>
  <c r="M11" i="33"/>
  <c r="S11" i="33"/>
  <c r="O11" i="33"/>
  <c r="Q298" i="32"/>
  <c r="Q291" i="32"/>
  <c r="L258" i="32"/>
  <c r="L254" i="32"/>
  <c r="K250" i="32"/>
  <c r="M238" i="32"/>
  <c r="V214" i="32"/>
  <c r="U183" i="32"/>
  <c r="R101" i="32"/>
  <c r="O81" i="32"/>
  <c r="R81" i="32"/>
  <c r="U43" i="32"/>
  <c r="K40" i="32"/>
  <c r="V31" i="32"/>
  <c r="K31" i="32"/>
  <c r="M31" i="32"/>
  <c r="M1" i="32" s="1"/>
  <c r="N12" i="32"/>
  <c r="K12" i="32"/>
  <c r="U9" i="32"/>
  <c r="S288" i="33"/>
  <c r="L267" i="33"/>
  <c r="N267" i="33"/>
  <c r="Q267" i="33"/>
  <c r="R267" i="33"/>
  <c r="J233" i="33"/>
  <c r="W233" i="33"/>
  <c r="Q30" i="33"/>
  <c r="R30" i="33"/>
  <c r="O228" i="34"/>
  <c r="Q228" i="34"/>
  <c r="M87" i="34"/>
  <c r="Q87" i="34"/>
  <c r="R87" i="34"/>
  <c r="O19" i="34"/>
  <c r="T19" i="34"/>
  <c r="W19" i="34"/>
  <c r="J292" i="35"/>
  <c r="K292" i="35"/>
  <c r="M292" i="35"/>
  <c r="Q292" i="35"/>
  <c r="S292" i="35"/>
  <c r="U292" i="35"/>
  <c r="O258" i="35"/>
  <c r="S258" i="35"/>
  <c r="J16" i="35"/>
  <c r="K16" i="35"/>
  <c r="L16" i="35"/>
  <c r="M16" i="35"/>
  <c r="N16" i="35"/>
  <c r="O16" i="35"/>
  <c r="P16" i="35"/>
  <c r="Q16" i="35"/>
  <c r="S16" i="35"/>
  <c r="T16" i="35"/>
  <c r="U16" i="35"/>
  <c r="V16" i="35"/>
  <c r="W16" i="35"/>
  <c r="T203" i="33"/>
  <c r="M175" i="33"/>
  <c r="M155" i="33"/>
  <c r="U149" i="33"/>
  <c r="K139" i="33"/>
  <c r="J132" i="33"/>
  <c r="P124" i="33"/>
  <c r="S110" i="33"/>
  <c r="Q90" i="33"/>
  <c r="M76" i="33"/>
  <c r="J71" i="33"/>
  <c r="T65" i="33"/>
  <c r="K37" i="33"/>
  <c r="U35" i="33"/>
  <c r="W35" i="33"/>
  <c r="M275" i="34"/>
  <c r="U268" i="34"/>
  <c r="O261" i="34"/>
  <c r="L242" i="34"/>
  <c r="S222" i="34"/>
  <c r="Q220" i="34"/>
  <c r="M68" i="34"/>
  <c r="K68" i="34"/>
  <c r="U68" i="34"/>
  <c r="J176" i="35"/>
  <c r="K176" i="35"/>
  <c r="M176" i="35"/>
  <c r="O176" i="35"/>
  <c r="Q176" i="35"/>
  <c r="W176" i="35"/>
  <c r="S149" i="33"/>
  <c r="S65" i="33"/>
  <c r="P286" i="34"/>
  <c r="S286" i="34"/>
  <c r="K261" i="34"/>
  <c r="T238" i="34"/>
  <c r="N238" i="34"/>
  <c r="R222" i="34"/>
  <c r="S151" i="34"/>
  <c r="W151" i="34"/>
  <c r="L27" i="34"/>
  <c r="T27" i="34"/>
  <c r="P242" i="34"/>
  <c r="W242" i="34"/>
  <c r="P188" i="34"/>
  <c r="Q188" i="34"/>
  <c r="R188" i="34"/>
  <c r="T188" i="34"/>
  <c r="V188" i="34"/>
  <c r="K188" i="34"/>
  <c r="L172" i="34"/>
  <c r="T172" i="34"/>
  <c r="V172" i="34"/>
  <c r="O59" i="34"/>
  <c r="S59" i="34"/>
  <c r="T18" i="34"/>
  <c r="W18" i="34"/>
  <c r="L18" i="34"/>
  <c r="M18" i="34"/>
  <c r="N18" i="34"/>
  <c r="P18" i="34"/>
  <c r="Q18" i="34"/>
  <c r="U18" i="34"/>
  <c r="V18" i="34"/>
  <c r="W206" i="35"/>
  <c r="U206" i="35"/>
  <c r="M279" i="34"/>
  <c r="S279" i="34"/>
  <c r="K247" i="34"/>
  <c r="M247" i="34"/>
  <c r="S247" i="34"/>
  <c r="O222" i="34"/>
  <c r="M220" i="34"/>
  <c r="N220" i="34"/>
  <c r="R220" i="34"/>
  <c r="T220" i="34"/>
  <c r="W220" i="34"/>
  <c r="N212" i="34"/>
  <c r="O107" i="34"/>
  <c r="K107" i="34"/>
  <c r="M107" i="34"/>
  <c r="U107" i="34"/>
  <c r="W107" i="34"/>
  <c r="M42" i="34"/>
  <c r="P42" i="34"/>
  <c r="Q42" i="34"/>
  <c r="V42" i="34"/>
  <c r="T35" i="34"/>
  <c r="K35" i="34"/>
  <c r="L35" i="34"/>
  <c r="U35" i="34"/>
  <c r="O37" i="32"/>
  <c r="O8" i="32"/>
  <c r="P6" i="32"/>
  <c r="K298" i="33"/>
  <c r="U285" i="33"/>
  <c r="J283" i="33"/>
  <c r="O268" i="33"/>
  <c r="O262" i="33"/>
  <c r="M252" i="33"/>
  <c r="J231" i="33"/>
  <c r="M228" i="33"/>
  <c r="W225" i="33"/>
  <c r="J223" i="33"/>
  <c r="M218" i="33"/>
  <c r="K210" i="33"/>
  <c r="U205" i="33"/>
  <c r="P203" i="33"/>
  <c r="Q200" i="33"/>
  <c r="M198" i="33"/>
  <c r="U196" i="33"/>
  <c r="O191" i="33"/>
  <c r="Q188" i="33"/>
  <c r="W174" i="33"/>
  <c r="U171" i="33"/>
  <c r="P164" i="33"/>
  <c r="S154" i="33"/>
  <c r="Q140" i="33"/>
  <c r="S135" i="33"/>
  <c r="M131" i="33"/>
  <c r="U123" i="33"/>
  <c r="U119" i="33"/>
  <c r="N110" i="33"/>
  <c r="U108" i="33"/>
  <c r="O103" i="33"/>
  <c r="V75" i="33"/>
  <c r="S67" i="33"/>
  <c r="O65" i="33"/>
  <c r="U51" i="33"/>
  <c r="S29" i="33"/>
  <c r="K29" i="33"/>
  <c r="U26" i="33"/>
  <c r="J8" i="33"/>
  <c r="O8" i="33"/>
  <c r="T8" i="33"/>
  <c r="O289" i="34"/>
  <c r="U289" i="34"/>
  <c r="U284" i="34"/>
  <c r="K255" i="34"/>
  <c r="O255" i="34"/>
  <c r="U236" i="34"/>
  <c r="M222" i="34"/>
  <c r="K212" i="34"/>
  <c r="Q184" i="34"/>
  <c r="K184" i="34"/>
  <c r="M184" i="34"/>
  <c r="O184" i="34"/>
  <c r="S184" i="34"/>
  <c r="V184" i="34"/>
  <c r="L160" i="34"/>
  <c r="J160" i="34"/>
  <c r="N160" i="34"/>
  <c r="O160" i="34"/>
  <c r="Q160" i="34"/>
  <c r="S130" i="34"/>
  <c r="R106" i="34"/>
  <c r="O72" i="34"/>
  <c r="M72" i="34"/>
  <c r="Q72" i="34"/>
  <c r="S72" i="34"/>
  <c r="L249" i="35"/>
  <c r="O249" i="35"/>
  <c r="Q249" i="35"/>
  <c r="P117" i="35"/>
  <c r="W117" i="35"/>
  <c r="J117" i="35"/>
  <c r="N117" i="35"/>
  <c r="O117" i="35"/>
  <c r="Q117" i="35"/>
  <c r="R117" i="35"/>
  <c r="S117" i="35"/>
  <c r="M37" i="32"/>
  <c r="O6" i="32"/>
  <c r="W242" i="33"/>
  <c r="V225" i="33"/>
  <c r="Q205" i="33"/>
  <c r="O203" i="33"/>
  <c r="K198" i="33"/>
  <c r="O196" i="33"/>
  <c r="O164" i="33"/>
  <c r="P140" i="33"/>
  <c r="O135" i="33"/>
  <c r="K131" i="33"/>
  <c r="S119" i="33"/>
  <c r="U114" i="33"/>
  <c r="W111" i="33"/>
  <c r="M110" i="33"/>
  <c r="T108" i="33"/>
  <c r="M103" i="33"/>
  <c r="R75" i="33"/>
  <c r="O67" i="33"/>
  <c r="N65" i="33"/>
  <c r="V53" i="33"/>
  <c r="T51" i="33"/>
  <c r="W30" i="33"/>
  <c r="W28" i="33"/>
  <c r="S26" i="33"/>
  <c r="J20" i="33"/>
  <c r="Q20" i="33"/>
  <c r="U7" i="33"/>
  <c r="O298" i="34"/>
  <c r="S298" i="34"/>
  <c r="V298" i="34"/>
  <c r="L298" i="34"/>
  <c r="W288" i="34"/>
  <c r="T284" i="34"/>
  <c r="N282" i="34"/>
  <c r="J282" i="34"/>
  <c r="L282" i="34"/>
  <c r="Q282" i="34"/>
  <c r="S236" i="34"/>
  <c r="M231" i="34"/>
  <c r="J212" i="34"/>
  <c r="Q197" i="34"/>
  <c r="M194" i="34"/>
  <c r="R194" i="34"/>
  <c r="S194" i="34"/>
  <c r="O180" i="34"/>
  <c r="P180" i="34"/>
  <c r="T180" i="34"/>
  <c r="Q119" i="34"/>
  <c r="K119" i="34"/>
  <c r="O119" i="34"/>
  <c r="S119" i="34"/>
  <c r="U119" i="34"/>
  <c r="W119" i="34"/>
  <c r="Q109" i="34"/>
  <c r="S109" i="34"/>
  <c r="U109" i="34"/>
  <c r="M92" i="34"/>
  <c r="S108" i="33"/>
  <c r="T30" i="33"/>
  <c r="J222" i="34"/>
  <c r="L222" i="34"/>
  <c r="N222" i="34"/>
  <c r="P222" i="34"/>
  <c r="U222" i="34"/>
  <c r="M34" i="34"/>
  <c r="K34" i="34"/>
  <c r="O34" i="34"/>
  <c r="Q34" i="34"/>
  <c r="U34" i="34"/>
  <c r="W34" i="34"/>
  <c r="M9" i="34"/>
  <c r="O9" i="34"/>
  <c r="U9" i="34"/>
  <c r="N297" i="35"/>
  <c r="P297" i="35"/>
  <c r="T297" i="35"/>
  <c r="M201" i="35"/>
  <c r="V201" i="35"/>
  <c r="O164" i="35"/>
  <c r="Q164" i="35"/>
  <c r="S164" i="35"/>
  <c r="U164" i="35"/>
  <c r="K164" i="35"/>
  <c r="M164" i="35"/>
  <c r="S175" i="36"/>
  <c r="U175" i="36"/>
  <c r="Q254" i="33"/>
  <c r="K203" i="33"/>
  <c r="W181" i="33"/>
  <c r="M119" i="33"/>
  <c r="O111" i="33"/>
  <c r="Q108" i="33"/>
  <c r="Q88" i="33"/>
  <c r="O75" i="33"/>
  <c r="W71" i="33"/>
  <c r="N69" i="33"/>
  <c r="W62" i="33"/>
  <c r="M53" i="33"/>
  <c r="Q51" i="33"/>
  <c r="P30" i="33"/>
  <c r="N28" i="33"/>
  <c r="P26" i="33"/>
  <c r="U23" i="33"/>
  <c r="R296" i="34"/>
  <c r="L288" i="34"/>
  <c r="M284" i="34"/>
  <c r="V264" i="34"/>
  <c r="W245" i="34"/>
  <c r="P230" i="34"/>
  <c r="V224" i="34"/>
  <c r="U221" i="34"/>
  <c r="K211" i="34"/>
  <c r="Q211" i="34"/>
  <c r="W211" i="34"/>
  <c r="W188" i="34"/>
  <c r="J159" i="34"/>
  <c r="M159" i="34"/>
  <c r="Q159" i="34"/>
  <c r="U159" i="34"/>
  <c r="M111" i="34"/>
  <c r="K106" i="34"/>
  <c r="P106" i="34"/>
  <c r="K64" i="35"/>
  <c r="Q64" i="35"/>
  <c r="U64" i="35"/>
  <c r="M64" i="35"/>
  <c r="V61" i="32"/>
  <c r="K273" i="33"/>
  <c r="O254" i="33"/>
  <c r="M242" i="33"/>
  <c r="W229" i="33"/>
  <c r="S227" i="33"/>
  <c r="J225" i="33"/>
  <c r="V215" i="33"/>
  <c r="J203" i="33"/>
  <c r="V199" i="33"/>
  <c r="W134" i="33"/>
  <c r="W132" i="33"/>
  <c r="R130" i="33"/>
  <c r="K119" i="33"/>
  <c r="P108" i="33"/>
  <c r="M88" i="33"/>
  <c r="M75" i="33"/>
  <c r="V71" i="33"/>
  <c r="K69" i="33"/>
  <c r="U62" i="33"/>
  <c r="K53" i="33"/>
  <c r="P51" i="33"/>
  <c r="Q32" i="33"/>
  <c r="O30" i="33"/>
  <c r="O26" i="33"/>
  <c r="O296" i="34"/>
  <c r="O292" i="34"/>
  <c r="J288" i="34"/>
  <c r="L230" i="34"/>
  <c r="S221" i="34"/>
  <c r="U188" i="34"/>
  <c r="U220" i="33"/>
  <c r="M215" i="33"/>
  <c r="U132" i="33"/>
  <c r="O108" i="33"/>
  <c r="T71" i="33"/>
  <c r="S62" i="33"/>
  <c r="Q59" i="33"/>
  <c r="N30" i="33"/>
  <c r="O284" i="34"/>
  <c r="J284" i="34"/>
  <c r="L284" i="34"/>
  <c r="P284" i="34"/>
  <c r="R284" i="34"/>
  <c r="K264" i="34"/>
  <c r="Q264" i="34"/>
  <c r="L224" i="34"/>
  <c r="T224" i="34"/>
  <c r="O221" i="34"/>
  <c r="S188" i="34"/>
  <c r="L130" i="34"/>
  <c r="V130" i="34"/>
  <c r="W130" i="34"/>
  <c r="M130" i="34"/>
  <c r="S77" i="34"/>
  <c r="K77" i="34"/>
  <c r="M70" i="34"/>
  <c r="K70" i="34"/>
  <c r="W70" i="34"/>
  <c r="T229" i="33"/>
  <c r="Q227" i="33"/>
  <c r="K224" i="33"/>
  <c r="L215" i="33"/>
  <c r="S199" i="33"/>
  <c r="T132" i="33"/>
  <c r="U109" i="33"/>
  <c r="N108" i="33"/>
  <c r="S71" i="33"/>
  <c r="W64" i="33"/>
  <c r="M62" i="33"/>
  <c r="M51" i="33"/>
  <c r="Q35" i="33"/>
  <c r="K30" i="33"/>
  <c r="M26" i="33"/>
  <c r="S239" i="34"/>
  <c r="K239" i="34"/>
  <c r="Q239" i="34"/>
  <c r="N236" i="34"/>
  <c r="R236" i="34"/>
  <c r="T236" i="34"/>
  <c r="W236" i="34"/>
  <c r="K236" i="34"/>
  <c r="M221" i="34"/>
  <c r="S217" i="34"/>
  <c r="O217" i="34"/>
  <c r="J210" i="34"/>
  <c r="R210" i="34"/>
  <c r="W210" i="34"/>
  <c r="O188" i="34"/>
  <c r="T122" i="34"/>
  <c r="K122" i="34"/>
  <c r="L122" i="34"/>
  <c r="S122" i="34"/>
  <c r="U122" i="34"/>
  <c r="W139" i="33"/>
  <c r="R132" i="33"/>
  <c r="Q109" i="33"/>
  <c r="R71" i="33"/>
  <c r="U64" i="33"/>
  <c r="K62" i="33"/>
  <c r="L51" i="33"/>
  <c r="J30" i="33"/>
  <c r="K28" i="33"/>
  <c r="S28" i="33"/>
  <c r="N296" i="34"/>
  <c r="M296" i="34"/>
  <c r="Q296" i="34"/>
  <c r="S296" i="34"/>
  <c r="V296" i="34"/>
  <c r="S287" i="34"/>
  <c r="K287" i="34"/>
  <c r="Q287" i="34"/>
  <c r="T228" i="34"/>
  <c r="O223" i="34"/>
  <c r="U223" i="34"/>
  <c r="N188" i="34"/>
  <c r="W158" i="34"/>
  <c r="S158" i="34"/>
  <c r="S141" i="34"/>
  <c r="U141" i="34"/>
  <c r="J111" i="34"/>
  <c r="S111" i="34"/>
  <c r="U111" i="34"/>
  <c r="W111" i="34"/>
  <c r="Q66" i="34"/>
  <c r="K66" i="34"/>
  <c r="O66" i="34"/>
  <c r="S66" i="34"/>
  <c r="W66" i="34"/>
  <c r="L16" i="34"/>
  <c r="J16" i="34"/>
  <c r="P16" i="34"/>
  <c r="Q16" i="34"/>
  <c r="R16" i="34"/>
  <c r="S16" i="34"/>
  <c r="W16" i="34"/>
  <c r="L32" i="33"/>
  <c r="T32" i="33"/>
  <c r="P228" i="34"/>
  <c r="J221" i="34"/>
  <c r="Q221" i="34"/>
  <c r="T144" i="34"/>
  <c r="O144" i="34"/>
  <c r="S144" i="34"/>
  <c r="J24" i="34"/>
  <c r="K24" i="34"/>
  <c r="Q24" i="34"/>
  <c r="U24" i="34"/>
  <c r="W24" i="34"/>
  <c r="Q157" i="35"/>
  <c r="T157" i="35"/>
  <c r="W157" i="35"/>
  <c r="R57" i="35"/>
  <c r="V57" i="35"/>
  <c r="U190" i="37"/>
  <c r="O190" i="37"/>
  <c r="R190" i="37"/>
  <c r="U56" i="37"/>
  <c r="M56" i="37"/>
  <c r="W56" i="37"/>
  <c r="S263" i="35"/>
  <c r="T263" i="35"/>
  <c r="U263" i="35"/>
  <c r="S179" i="35"/>
  <c r="T179" i="35"/>
  <c r="W107" i="35"/>
  <c r="J107" i="35"/>
  <c r="L107" i="35"/>
  <c r="P107" i="35"/>
  <c r="M28" i="35"/>
  <c r="Q28" i="35"/>
  <c r="K183" i="37"/>
  <c r="M183" i="37"/>
  <c r="Q183" i="37"/>
  <c r="U183" i="37"/>
  <c r="W183" i="37"/>
  <c r="J247" i="35"/>
  <c r="N247" i="35"/>
  <c r="P247" i="35"/>
  <c r="Q247" i="35"/>
  <c r="S225" i="35"/>
  <c r="K225" i="35"/>
  <c r="M137" i="35"/>
  <c r="N137" i="35"/>
  <c r="O137" i="35"/>
  <c r="Q137" i="35"/>
  <c r="T137" i="35"/>
  <c r="R110" i="36"/>
  <c r="O110" i="36"/>
  <c r="K293" i="37"/>
  <c r="O293" i="37"/>
  <c r="Q293" i="37"/>
  <c r="S293" i="37"/>
  <c r="U293" i="37"/>
  <c r="W293" i="37"/>
  <c r="Q279" i="37"/>
  <c r="K279" i="37"/>
  <c r="W294" i="34"/>
  <c r="U280" i="34"/>
  <c r="T278" i="34"/>
  <c r="U251" i="34"/>
  <c r="V218" i="34"/>
  <c r="M189" i="34"/>
  <c r="M185" i="34"/>
  <c r="W183" i="34"/>
  <c r="M173" i="34"/>
  <c r="J164" i="34"/>
  <c r="V140" i="34"/>
  <c r="K137" i="34"/>
  <c r="J132" i="34"/>
  <c r="N116" i="34"/>
  <c r="S103" i="34"/>
  <c r="Q85" i="34"/>
  <c r="O79" i="34"/>
  <c r="R67" i="34"/>
  <c r="S65" i="34"/>
  <c r="L61" i="34"/>
  <c r="R58" i="34"/>
  <c r="J56" i="34"/>
  <c r="J54" i="34"/>
  <c r="W43" i="34"/>
  <c r="K41" i="34"/>
  <c r="Q33" i="34"/>
  <c r="O23" i="34"/>
  <c r="U15" i="34"/>
  <c r="N8" i="34"/>
  <c r="P299" i="35"/>
  <c r="O299" i="35"/>
  <c r="R299" i="35"/>
  <c r="U283" i="35"/>
  <c r="J279" i="35"/>
  <c r="Q279" i="35"/>
  <c r="S279" i="35"/>
  <c r="T279" i="35"/>
  <c r="L265" i="35"/>
  <c r="W246" i="35"/>
  <c r="M243" i="35"/>
  <c r="Q232" i="35"/>
  <c r="Q224" i="35"/>
  <c r="J219" i="35"/>
  <c r="Q213" i="35"/>
  <c r="J209" i="35"/>
  <c r="N205" i="35"/>
  <c r="T175" i="35"/>
  <c r="N169" i="35"/>
  <c r="J169" i="35"/>
  <c r="K169" i="35"/>
  <c r="S159" i="35"/>
  <c r="W159" i="35"/>
  <c r="T139" i="35"/>
  <c r="R69" i="35"/>
  <c r="O69" i="35"/>
  <c r="P69" i="35"/>
  <c r="W69" i="35"/>
  <c r="T73" i="34"/>
  <c r="P58" i="34"/>
  <c r="S43" i="34"/>
  <c r="U5" i="34"/>
  <c r="W278" i="35"/>
  <c r="O255" i="35"/>
  <c r="W255" i="35"/>
  <c r="U250" i="35"/>
  <c r="S250" i="35"/>
  <c r="W250" i="35"/>
  <c r="U246" i="35"/>
  <c r="W237" i="35"/>
  <c r="O213" i="35"/>
  <c r="O146" i="35"/>
  <c r="W146" i="35"/>
  <c r="S139" i="35"/>
  <c r="U106" i="35"/>
  <c r="M106" i="35"/>
  <c r="Q106" i="35"/>
  <c r="N83" i="35"/>
  <c r="J83" i="35"/>
  <c r="K83" i="35"/>
  <c r="M83" i="35"/>
  <c r="O83" i="35"/>
  <c r="P83" i="35"/>
  <c r="Q83" i="35"/>
  <c r="R83" i="35"/>
  <c r="S83" i="35"/>
  <c r="T83" i="35"/>
  <c r="U83" i="35"/>
  <c r="J225" i="36"/>
  <c r="Q225" i="36"/>
  <c r="U225" i="36"/>
  <c r="J114" i="36"/>
  <c r="R114" i="36"/>
  <c r="V114" i="36"/>
  <c r="T114" i="36"/>
  <c r="U127" i="34"/>
  <c r="U117" i="34"/>
  <c r="K116" i="34"/>
  <c r="Q98" i="34"/>
  <c r="Q82" i="34"/>
  <c r="O73" i="34"/>
  <c r="M58" i="34"/>
  <c r="O43" i="34"/>
  <c r="S5" i="34"/>
  <c r="P289" i="35"/>
  <c r="T289" i="35"/>
  <c r="S278" i="35"/>
  <c r="S246" i="35"/>
  <c r="S237" i="35"/>
  <c r="N213" i="35"/>
  <c r="M139" i="35"/>
  <c r="S175" i="34"/>
  <c r="V142" i="34"/>
  <c r="Q117" i="34"/>
  <c r="J116" i="34"/>
  <c r="K98" i="34"/>
  <c r="W95" i="34"/>
  <c r="O82" i="34"/>
  <c r="L73" i="34"/>
  <c r="J58" i="34"/>
  <c r="W51" i="34"/>
  <c r="K43" i="34"/>
  <c r="U38" i="34"/>
  <c r="P29" i="34"/>
  <c r="Q5" i="34"/>
  <c r="Q278" i="35"/>
  <c r="W263" i="35"/>
  <c r="J262" i="35"/>
  <c r="M262" i="35"/>
  <c r="O262" i="35"/>
  <c r="Q262" i="35"/>
  <c r="Q246" i="35"/>
  <c r="R237" i="35"/>
  <c r="J228" i="35"/>
  <c r="O228" i="35"/>
  <c r="Q228" i="35"/>
  <c r="S228" i="35"/>
  <c r="L213" i="35"/>
  <c r="R197" i="35"/>
  <c r="S181" i="35"/>
  <c r="P181" i="35"/>
  <c r="T181" i="35"/>
  <c r="Q175" i="35"/>
  <c r="V129" i="35"/>
  <c r="V31" i="35"/>
  <c r="J31" i="35"/>
  <c r="R188" i="36"/>
  <c r="J188" i="36"/>
  <c r="M188" i="36"/>
  <c r="P188" i="36"/>
  <c r="Q188" i="36"/>
  <c r="S188" i="36"/>
  <c r="U188" i="36"/>
  <c r="W122" i="36"/>
  <c r="J122" i="36"/>
  <c r="O294" i="34"/>
  <c r="N280" i="34"/>
  <c r="L278" i="34"/>
  <c r="P260" i="34"/>
  <c r="M240" i="34"/>
  <c r="W187" i="34"/>
  <c r="O175" i="34"/>
  <c r="K152" i="34"/>
  <c r="O148" i="34"/>
  <c r="O142" i="34"/>
  <c r="O140" i="34"/>
  <c r="O136" i="34"/>
  <c r="U132" i="34"/>
  <c r="S131" i="34"/>
  <c r="W129" i="34"/>
  <c r="K117" i="34"/>
  <c r="S105" i="34"/>
  <c r="N103" i="34"/>
  <c r="W90" i="34"/>
  <c r="U69" i="34"/>
  <c r="S62" i="34"/>
  <c r="S60" i="34"/>
  <c r="U55" i="34"/>
  <c r="S51" i="34"/>
  <c r="M48" i="34"/>
  <c r="K38" i="34"/>
  <c r="M22" i="34"/>
  <c r="O296" i="35"/>
  <c r="V291" i="35"/>
  <c r="M278" i="35"/>
  <c r="R263" i="35"/>
  <c r="M246" i="35"/>
  <c r="M230" i="35"/>
  <c r="Q230" i="35"/>
  <c r="W230" i="35"/>
  <c r="T227" i="35"/>
  <c r="J213" i="35"/>
  <c r="Q207" i="35"/>
  <c r="U200" i="35"/>
  <c r="U189" i="35"/>
  <c r="U186" i="35"/>
  <c r="R183" i="35"/>
  <c r="Q180" i="35"/>
  <c r="O175" i="35"/>
  <c r="W169" i="35"/>
  <c r="W168" i="35"/>
  <c r="S168" i="35"/>
  <c r="U168" i="35"/>
  <c r="U157" i="35"/>
  <c r="Q129" i="35"/>
  <c r="U107" i="35"/>
  <c r="L216" i="36"/>
  <c r="N216" i="36"/>
  <c r="O216" i="36"/>
  <c r="K216" i="36"/>
  <c r="M216" i="36"/>
  <c r="P216" i="36"/>
  <c r="Q216" i="36"/>
  <c r="R216" i="36"/>
  <c r="S216" i="36"/>
  <c r="T216" i="36"/>
  <c r="U216" i="36"/>
  <c r="V216" i="36"/>
  <c r="W216" i="36"/>
  <c r="S126" i="36"/>
  <c r="Q126" i="36"/>
  <c r="R126" i="36"/>
  <c r="M71" i="36"/>
  <c r="U71" i="36"/>
  <c r="T14" i="34"/>
  <c r="K14" i="34"/>
  <c r="Q263" i="35"/>
  <c r="K237" i="35"/>
  <c r="N237" i="35"/>
  <c r="O237" i="35"/>
  <c r="W229" i="35"/>
  <c r="T189" i="35"/>
  <c r="S186" i="35"/>
  <c r="P157" i="35"/>
  <c r="N139" i="35"/>
  <c r="K139" i="35"/>
  <c r="L139" i="35"/>
  <c r="O139" i="35"/>
  <c r="P139" i="35"/>
  <c r="Q139" i="35"/>
  <c r="R139" i="35"/>
  <c r="T107" i="35"/>
  <c r="O93" i="35"/>
  <c r="K93" i="35"/>
  <c r="M50" i="35"/>
  <c r="K50" i="35"/>
  <c r="O50" i="35"/>
  <c r="P140" i="36"/>
  <c r="L140" i="36"/>
  <c r="R140" i="36"/>
  <c r="S140" i="36"/>
  <c r="J140" i="36"/>
  <c r="Q140" i="36"/>
  <c r="M133" i="36"/>
  <c r="Q133" i="36"/>
  <c r="K280" i="34"/>
  <c r="V164" i="34"/>
  <c r="L142" i="34"/>
  <c r="L140" i="34"/>
  <c r="S132" i="34"/>
  <c r="M129" i="34"/>
  <c r="T126" i="34"/>
  <c r="K103" i="34"/>
  <c r="W94" i="34"/>
  <c r="M62" i="34"/>
  <c r="K60" i="34"/>
  <c r="W52" i="34"/>
  <c r="K51" i="34"/>
  <c r="V44" i="34"/>
  <c r="O28" i="34"/>
  <c r="N10" i="34"/>
  <c r="O10" i="34"/>
  <c r="P10" i="34"/>
  <c r="Q295" i="35"/>
  <c r="T291" i="35"/>
  <c r="P263" i="35"/>
  <c r="O260" i="35"/>
  <c r="V229" i="35"/>
  <c r="R227" i="35"/>
  <c r="L207" i="35"/>
  <c r="Q189" i="35"/>
  <c r="Q186" i="35"/>
  <c r="O183" i="35"/>
  <c r="U169" i="35"/>
  <c r="N165" i="35"/>
  <c r="S165" i="35"/>
  <c r="T165" i="35"/>
  <c r="O157" i="35"/>
  <c r="R107" i="35"/>
  <c r="U98" i="35"/>
  <c r="M98" i="35"/>
  <c r="Q71" i="35"/>
  <c r="O71" i="35"/>
  <c r="V71" i="35"/>
  <c r="K104" i="36"/>
  <c r="N104" i="36"/>
  <c r="O104" i="36"/>
  <c r="Q104" i="36"/>
  <c r="U104" i="36"/>
  <c r="J104" i="36"/>
  <c r="M104" i="36"/>
  <c r="R104" i="36"/>
  <c r="S104" i="36"/>
  <c r="V104" i="36"/>
  <c r="W104" i="36"/>
  <c r="W64" i="34"/>
  <c r="T44" i="34"/>
  <c r="J5" i="34"/>
  <c r="V5" i="34"/>
  <c r="W5" i="34"/>
  <c r="Q266" i="35"/>
  <c r="S266" i="35"/>
  <c r="O263" i="35"/>
  <c r="V247" i="35"/>
  <c r="T229" i="35"/>
  <c r="S197" i="35"/>
  <c r="T197" i="35"/>
  <c r="O189" i="35"/>
  <c r="O186" i="35"/>
  <c r="N157" i="35"/>
  <c r="N133" i="35"/>
  <c r="Q133" i="35"/>
  <c r="R133" i="35"/>
  <c r="S133" i="35"/>
  <c r="V133" i="35"/>
  <c r="N111" i="35"/>
  <c r="P111" i="35"/>
  <c r="R111" i="35"/>
  <c r="W111" i="35"/>
  <c r="Q107" i="35"/>
  <c r="J241" i="36"/>
  <c r="U241" i="36"/>
  <c r="Q241" i="36"/>
  <c r="W241" i="36"/>
  <c r="S164" i="34"/>
  <c r="Q132" i="34"/>
  <c r="W116" i="34"/>
  <c r="U64" i="34"/>
  <c r="S52" i="34"/>
  <c r="P44" i="34"/>
  <c r="U39" i="34"/>
  <c r="V31" i="34"/>
  <c r="W265" i="35"/>
  <c r="N263" i="35"/>
  <c r="U247" i="35"/>
  <c r="R229" i="35"/>
  <c r="W202" i="35"/>
  <c r="U199" i="35"/>
  <c r="N189" i="35"/>
  <c r="M186" i="35"/>
  <c r="M157" i="35"/>
  <c r="Q140" i="35"/>
  <c r="O107" i="35"/>
  <c r="M17" i="35"/>
  <c r="W17" i="35"/>
  <c r="V116" i="34"/>
  <c r="K64" i="34"/>
  <c r="M44" i="34"/>
  <c r="Q31" i="34"/>
  <c r="V265" i="35"/>
  <c r="M263" i="35"/>
  <c r="T247" i="35"/>
  <c r="Q229" i="35"/>
  <c r="M214" i="35"/>
  <c r="K214" i="35"/>
  <c r="O214" i="35"/>
  <c r="W214" i="35"/>
  <c r="R207" i="35"/>
  <c r="T207" i="35"/>
  <c r="W207" i="35"/>
  <c r="Q199" i="35"/>
  <c r="L189" i="35"/>
  <c r="K186" i="35"/>
  <c r="J175" i="35"/>
  <c r="K175" i="35"/>
  <c r="L175" i="35"/>
  <c r="W172" i="35"/>
  <c r="M172" i="35"/>
  <c r="L157" i="35"/>
  <c r="V137" i="35"/>
  <c r="N129" i="35"/>
  <c r="W129" i="35"/>
  <c r="N107" i="35"/>
  <c r="K67" i="35"/>
  <c r="L67" i="35"/>
  <c r="P67" i="35"/>
  <c r="Q67" i="35"/>
  <c r="R67" i="35"/>
  <c r="S67" i="35"/>
  <c r="T67" i="35"/>
  <c r="U67" i="35"/>
  <c r="W67" i="35"/>
  <c r="Q164" i="34"/>
  <c r="T116" i="34"/>
  <c r="T114" i="34"/>
  <c r="R89" i="34"/>
  <c r="T56" i="34"/>
  <c r="T54" i="34"/>
  <c r="Q52" i="34"/>
  <c r="L44" i="34"/>
  <c r="R39" i="34"/>
  <c r="M31" i="34"/>
  <c r="U265" i="35"/>
  <c r="L263" i="35"/>
  <c r="S247" i="35"/>
  <c r="V243" i="35"/>
  <c r="O229" i="35"/>
  <c r="Q202" i="35"/>
  <c r="V179" i="35"/>
  <c r="W174" i="35"/>
  <c r="O169" i="35"/>
  <c r="U137" i="35"/>
  <c r="W115" i="35"/>
  <c r="U115" i="35"/>
  <c r="M107" i="35"/>
  <c r="M40" i="35"/>
  <c r="U40" i="35"/>
  <c r="U85" i="36"/>
  <c r="M85" i="36"/>
  <c r="U8" i="35"/>
  <c r="L270" i="36"/>
  <c r="M270" i="36"/>
  <c r="O270" i="36"/>
  <c r="P270" i="36"/>
  <c r="O218" i="36"/>
  <c r="K218" i="36"/>
  <c r="K167" i="36"/>
  <c r="S167" i="36"/>
  <c r="W155" i="36"/>
  <c r="M155" i="36"/>
  <c r="Q137" i="36"/>
  <c r="U137" i="36"/>
  <c r="J78" i="36"/>
  <c r="K78" i="36"/>
  <c r="M78" i="36"/>
  <c r="N78" i="36"/>
  <c r="O78" i="36"/>
  <c r="P78" i="36"/>
  <c r="Q78" i="36"/>
  <c r="T78" i="36"/>
  <c r="O249" i="37"/>
  <c r="U249" i="37"/>
  <c r="W249" i="37"/>
  <c r="W10" i="35"/>
  <c r="T8" i="35"/>
  <c r="J289" i="36"/>
  <c r="O289" i="36"/>
  <c r="M239" i="36"/>
  <c r="U239" i="36"/>
  <c r="M186" i="36"/>
  <c r="O186" i="36"/>
  <c r="P186" i="36"/>
  <c r="K78" i="35"/>
  <c r="N59" i="35"/>
  <c r="W51" i="35"/>
  <c r="J37" i="35"/>
  <c r="M30" i="35"/>
  <c r="S10" i="35"/>
  <c r="P8" i="35"/>
  <c r="S6" i="35"/>
  <c r="O297" i="36"/>
  <c r="N292" i="36"/>
  <c r="J284" i="36"/>
  <c r="R238" i="36"/>
  <c r="K206" i="36"/>
  <c r="Q194" i="36"/>
  <c r="M194" i="36"/>
  <c r="O194" i="36"/>
  <c r="K42" i="36"/>
  <c r="O42" i="36"/>
  <c r="P42" i="36"/>
  <c r="Q42" i="36"/>
  <c r="R42" i="36"/>
  <c r="T42" i="36"/>
  <c r="L222" i="37"/>
  <c r="U222" i="37"/>
  <c r="M222" i="37"/>
  <c r="P222" i="37"/>
  <c r="Q222" i="37"/>
  <c r="S222" i="37"/>
  <c r="T222" i="37"/>
  <c r="U51" i="35"/>
  <c r="R10" i="35"/>
  <c r="O8" i="35"/>
  <c r="R6" i="35"/>
  <c r="M297" i="36"/>
  <c r="L252" i="36"/>
  <c r="T252" i="36"/>
  <c r="W252" i="36"/>
  <c r="M187" i="36"/>
  <c r="W187" i="36"/>
  <c r="R182" i="36"/>
  <c r="T182" i="36"/>
  <c r="K146" i="36"/>
  <c r="T146" i="36"/>
  <c r="S132" i="36"/>
  <c r="O132" i="36"/>
  <c r="M59" i="36"/>
  <c r="O59" i="36"/>
  <c r="Q59" i="36"/>
  <c r="W59" i="36"/>
  <c r="M13" i="36"/>
  <c r="J13" i="36"/>
  <c r="O13" i="36"/>
  <c r="Q13" i="36"/>
  <c r="R13" i="36"/>
  <c r="S13" i="36"/>
  <c r="Q242" i="38"/>
  <c r="K242" i="38"/>
  <c r="M242" i="38"/>
  <c r="Q51" i="35"/>
  <c r="W20" i="35"/>
  <c r="Q10" i="35"/>
  <c r="N8" i="35"/>
  <c r="P6" i="35"/>
  <c r="K274" i="36"/>
  <c r="M274" i="36"/>
  <c r="O274" i="36"/>
  <c r="L246" i="36"/>
  <c r="V246" i="36"/>
  <c r="W186" i="36"/>
  <c r="N94" i="36"/>
  <c r="L94" i="36"/>
  <c r="O94" i="36"/>
  <c r="P94" i="36"/>
  <c r="R94" i="36"/>
  <c r="T94" i="36"/>
  <c r="U94" i="36"/>
  <c r="W94" i="36"/>
  <c r="J74" i="36"/>
  <c r="R74" i="36"/>
  <c r="T74" i="36"/>
  <c r="V74" i="36"/>
  <c r="O285" i="37"/>
  <c r="M285" i="37"/>
  <c r="S285" i="37"/>
  <c r="W285" i="37"/>
  <c r="W259" i="37"/>
  <c r="Q259" i="37"/>
  <c r="O51" i="35"/>
  <c r="U48" i="35"/>
  <c r="V20" i="35"/>
  <c r="W18" i="35"/>
  <c r="O10" i="35"/>
  <c r="M8" i="35"/>
  <c r="O6" i="35"/>
  <c r="U201" i="36"/>
  <c r="V186" i="36"/>
  <c r="N174" i="36"/>
  <c r="R174" i="36"/>
  <c r="U174" i="36"/>
  <c r="W174" i="36"/>
  <c r="M105" i="36"/>
  <c r="Q105" i="36"/>
  <c r="U105" i="36"/>
  <c r="S158" i="37"/>
  <c r="O158" i="37"/>
  <c r="Q158" i="37"/>
  <c r="R277" i="35"/>
  <c r="J245" i="35"/>
  <c r="P241" i="35"/>
  <c r="M220" i="35"/>
  <c r="K212" i="35"/>
  <c r="Q173" i="35"/>
  <c r="Q170" i="35"/>
  <c r="U156" i="35"/>
  <c r="Q149" i="35"/>
  <c r="O147" i="35"/>
  <c r="O141" i="35"/>
  <c r="N135" i="35"/>
  <c r="W130" i="35"/>
  <c r="U103" i="35"/>
  <c r="K101" i="35"/>
  <c r="W80" i="35"/>
  <c r="Q72" i="35"/>
  <c r="K66" i="35"/>
  <c r="V61" i="35"/>
  <c r="M51" i="35"/>
  <c r="Q48" i="35"/>
  <c r="R45" i="35"/>
  <c r="U32" i="35"/>
  <c r="U20" i="35"/>
  <c r="P18" i="35"/>
  <c r="P14" i="35"/>
  <c r="N12" i="35"/>
  <c r="K10" i="35"/>
  <c r="L8" i="35"/>
  <c r="M6" i="35"/>
  <c r="Q296" i="36"/>
  <c r="O288" i="36"/>
  <c r="L286" i="36"/>
  <c r="S286" i="36"/>
  <c r="T282" i="36"/>
  <c r="J279" i="36"/>
  <c r="Q279" i="36"/>
  <c r="J269" i="36"/>
  <c r="S269" i="36"/>
  <c r="S244" i="36"/>
  <c r="P232" i="36"/>
  <c r="R222" i="36"/>
  <c r="J215" i="36"/>
  <c r="W215" i="36"/>
  <c r="U204" i="36"/>
  <c r="S201" i="36"/>
  <c r="U186" i="36"/>
  <c r="U168" i="36"/>
  <c r="K152" i="36"/>
  <c r="Q152" i="36"/>
  <c r="T152" i="36"/>
  <c r="Q145" i="36"/>
  <c r="M145" i="36"/>
  <c r="U145" i="36"/>
  <c r="J142" i="36"/>
  <c r="L142" i="36"/>
  <c r="M142" i="36"/>
  <c r="O142" i="36"/>
  <c r="Q142" i="36"/>
  <c r="R142" i="36"/>
  <c r="V142" i="36"/>
  <c r="L120" i="36"/>
  <c r="Q120" i="36"/>
  <c r="S116" i="36"/>
  <c r="U116" i="36"/>
  <c r="R102" i="36"/>
  <c r="S287" i="38"/>
  <c r="Q287" i="38"/>
  <c r="J285" i="35"/>
  <c r="J277" i="35"/>
  <c r="M241" i="35"/>
  <c r="M173" i="35"/>
  <c r="O170" i="35"/>
  <c r="S156" i="35"/>
  <c r="O149" i="35"/>
  <c r="M147" i="35"/>
  <c r="M141" i="35"/>
  <c r="M135" i="35"/>
  <c r="U130" i="35"/>
  <c r="R103" i="35"/>
  <c r="M80" i="35"/>
  <c r="U61" i="35"/>
  <c r="J51" i="35"/>
  <c r="M48" i="35"/>
  <c r="M45" i="35"/>
  <c r="Q32" i="35"/>
  <c r="T20" i="35"/>
  <c r="O18" i="35"/>
  <c r="O14" i="35"/>
  <c r="M12" i="35"/>
  <c r="J10" i="35"/>
  <c r="K8" i="35"/>
  <c r="J296" i="36"/>
  <c r="T290" i="36"/>
  <c r="N288" i="36"/>
  <c r="N282" i="36"/>
  <c r="J278" i="36"/>
  <c r="J273" i="36"/>
  <c r="K273" i="36"/>
  <c r="W268" i="36"/>
  <c r="J257" i="36"/>
  <c r="U257" i="36"/>
  <c r="V250" i="36"/>
  <c r="M244" i="36"/>
  <c r="N232" i="36"/>
  <c r="P228" i="36"/>
  <c r="J222" i="36"/>
  <c r="L204" i="36"/>
  <c r="M193" i="36"/>
  <c r="O193" i="36"/>
  <c r="T186" i="36"/>
  <c r="W180" i="36"/>
  <c r="S168" i="36"/>
  <c r="J158" i="36"/>
  <c r="L158" i="36"/>
  <c r="M158" i="36"/>
  <c r="S158" i="36"/>
  <c r="M154" i="36"/>
  <c r="O154" i="36"/>
  <c r="R154" i="36"/>
  <c r="S154" i="36"/>
  <c r="O124" i="36"/>
  <c r="T124" i="36"/>
  <c r="U115" i="36"/>
  <c r="U112" i="36"/>
  <c r="J112" i="36"/>
  <c r="N102" i="36"/>
  <c r="W95" i="36"/>
  <c r="U36" i="36"/>
  <c r="U257" i="37"/>
  <c r="L173" i="35"/>
  <c r="M170" i="35"/>
  <c r="N149" i="35"/>
  <c r="J147" i="35"/>
  <c r="L135" i="35"/>
  <c r="Q130" i="35"/>
  <c r="M118" i="35"/>
  <c r="N103" i="35"/>
  <c r="K80" i="35"/>
  <c r="W73" i="35"/>
  <c r="T61" i="35"/>
  <c r="L45" i="35"/>
  <c r="M32" i="35"/>
  <c r="T24" i="35"/>
  <c r="S20" i="35"/>
  <c r="N14" i="35"/>
  <c r="L12" i="35"/>
  <c r="R290" i="36"/>
  <c r="L288" i="36"/>
  <c r="L282" i="36"/>
  <c r="U268" i="36"/>
  <c r="J263" i="36"/>
  <c r="U263" i="36"/>
  <c r="W263" i="36"/>
  <c r="V256" i="36"/>
  <c r="P250" i="36"/>
  <c r="M232" i="36"/>
  <c r="J209" i="36"/>
  <c r="O209" i="36"/>
  <c r="U209" i="36"/>
  <c r="S186" i="36"/>
  <c r="U180" i="36"/>
  <c r="U165" i="36"/>
  <c r="K161" i="36"/>
  <c r="L102" i="36"/>
  <c r="U95" i="36"/>
  <c r="W78" i="36"/>
  <c r="M16" i="36"/>
  <c r="K16" i="36"/>
  <c r="J9" i="36"/>
  <c r="L9" i="36"/>
  <c r="M9" i="36"/>
  <c r="P9" i="36"/>
  <c r="Q9" i="36"/>
  <c r="R9" i="36"/>
  <c r="T9" i="36"/>
  <c r="U9" i="36"/>
  <c r="W9" i="36"/>
  <c r="Q97" i="37"/>
  <c r="M97" i="37"/>
  <c r="U97" i="37"/>
  <c r="O13" i="37"/>
  <c r="Q13" i="37"/>
  <c r="U73" i="35"/>
  <c r="S24" i="35"/>
  <c r="Q20" i="35"/>
  <c r="K295" i="36"/>
  <c r="Q256" i="36"/>
  <c r="N250" i="36"/>
  <c r="U228" i="36"/>
  <c r="Q228" i="36"/>
  <c r="M212" i="36"/>
  <c r="U212" i="36"/>
  <c r="R186" i="36"/>
  <c r="J149" i="36"/>
  <c r="K149" i="36"/>
  <c r="U149" i="36"/>
  <c r="L108" i="36"/>
  <c r="M108" i="36"/>
  <c r="Q108" i="36"/>
  <c r="S98" i="36"/>
  <c r="W88" i="36"/>
  <c r="V78" i="36"/>
  <c r="K76" i="36"/>
  <c r="L76" i="36"/>
  <c r="O76" i="36"/>
  <c r="P76" i="36"/>
  <c r="Q76" i="36"/>
  <c r="S76" i="36"/>
  <c r="T76" i="36"/>
  <c r="M62" i="36"/>
  <c r="P62" i="36"/>
  <c r="Q62" i="36"/>
  <c r="W23" i="36"/>
  <c r="Q282" i="36"/>
  <c r="V282" i="36"/>
  <c r="J201" i="36"/>
  <c r="K201" i="36"/>
  <c r="Q186" i="36"/>
  <c r="M176" i="36"/>
  <c r="T176" i="36"/>
  <c r="K148" i="36"/>
  <c r="J98" i="36"/>
  <c r="U78" i="36"/>
  <c r="M6" i="36"/>
  <c r="Q6" i="36"/>
  <c r="U6" i="36"/>
  <c r="T123" i="35"/>
  <c r="Q73" i="35"/>
  <c r="W47" i="35"/>
  <c r="W37" i="35"/>
  <c r="P24" i="35"/>
  <c r="N20" i="35"/>
  <c r="W7" i="35"/>
  <c r="W270" i="36"/>
  <c r="J268" i="36"/>
  <c r="M268" i="36"/>
  <c r="O268" i="36"/>
  <c r="O232" i="36"/>
  <c r="Q232" i="36"/>
  <c r="R232" i="36"/>
  <c r="K232" i="36"/>
  <c r="N186" i="36"/>
  <c r="K183" i="36"/>
  <c r="M183" i="36"/>
  <c r="S183" i="36"/>
  <c r="U183" i="36"/>
  <c r="T168" i="36"/>
  <c r="K168" i="36"/>
  <c r="M168" i="36"/>
  <c r="V168" i="36"/>
  <c r="Q115" i="36"/>
  <c r="W115" i="36"/>
  <c r="M111" i="36"/>
  <c r="Q111" i="36"/>
  <c r="W111" i="36"/>
  <c r="S78" i="36"/>
  <c r="N52" i="36"/>
  <c r="K52" i="36"/>
  <c r="O52" i="36"/>
  <c r="V52" i="36"/>
  <c r="S36" i="36"/>
  <c r="K36" i="36"/>
  <c r="N36" i="36"/>
  <c r="O36" i="36"/>
  <c r="W36" i="36"/>
  <c r="J282" i="37"/>
  <c r="K282" i="37"/>
  <c r="L282" i="37"/>
  <c r="N282" i="37"/>
  <c r="R282" i="37"/>
  <c r="S282" i="37"/>
  <c r="V282" i="37"/>
  <c r="W282" i="37"/>
  <c r="K263" i="37"/>
  <c r="U263" i="37"/>
  <c r="S191" i="37"/>
  <c r="M191" i="37"/>
  <c r="Q191" i="37"/>
  <c r="U214" i="38"/>
  <c r="M214" i="38"/>
  <c r="R123" i="35"/>
  <c r="P73" i="35"/>
  <c r="S47" i="35"/>
  <c r="V37" i="35"/>
  <c r="O24" i="35"/>
  <c r="M20" i="35"/>
  <c r="R294" i="36"/>
  <c r="Q294" i="36"/>
  <c r="K290" i="36"/>
  <c r="O290" i="36"/>
  <c r="V270" i="36"/>
  <c r="V262" i="36"/>
  <c r="L262" i="36"/>
  <c r="T226" i="36"/>
  <c r="W206" i="36"/>
  <c r="T194" i="36"/>
  <c r="L186" i="36"/>
  <c r="S182" i="36"/>
  <c r="R180" i="36"/>
  <c r="K180" i="36"/>
  <c r="W167" i="36"/>
  <c r="K102" i="36"/>
  <c r="M102" i="36"/>
  <c r="P102" i="36"/>
  <c r="Q102" i="36"/>
  <c r="T102" i="36"/>
  <c r="V102" i="36"/>
  <c r="W102" i="36"/>
  <c r="R78" i="36"/>
  <c r="M179" i="37"/>
  <c r="Q179" i="37"/>
  <c r="U179" i="37"/>
  <c r="W179" i="37"/>
  <c r="J236" i="38"/>
  <c r="Q236" i="38"/>
  <c r="S236" i="38"/>
  <c r="U236" i="38"/>
  <c r="W236" i="38"/>
  <c r="K236" i="38"/>
  <c r="O236" i="38"/>
  <c r="K88" i="36"/>
  <c r="M88" i="36"/>
  <c r="S88" i="36"/>
  <c r="Q68" i="36"/>
  <c r="S68" i="36"/>
  <c r="J32" i="36"/>
  <c r="K32" i="36"/>
  <c r="R32" i="36"/>
  <c r="U32" i="36"/>
  <c r="W32" i="36"/>
  <c r="J23" i="36"/>
  <c r="K23" i="36"/>
  <c r="S23" i="36"/>
  <c r="V23" i="36"/>
  <c r="U288" i="37"/>
  <c r="W288" i="37"/>
  <c r="Q140" i="37"/>
  <c r="N140" i="37"/>
  <c r="O140" i="37"/>
  <c r="P140" i="37"/>
  <c r="R140" i="37"/>
  <c r="J127" i="37"/>
  <c r="K127" i="37"/>
  <c r="M127" i="37"/>
  <c r="O127" i="37"/>
  <c r="Q127" i="37"/>
  <c r="U105" i="37"/>
  <c r="M105" i="37"/>
  <c r="O105" i="37"/>
  <c r="Q12" i="37"/>
  <c r="J12" i="37"/>
  <c r="K12" i="37"/>
  <c r="L12" i="37"/>
  <c r="M12" i="37"/>
  <c r="N12" i="37"/>
  <c r="R12" i="37"/>
  <c r="S12" i="37"/>
  <c r="T12" i="37"/>
  <c r="V12" i="37"/>
  <c r="V105" i="39"/>
  <c r="Q105" i="39"/>
  <c r="R105" i="39"/>
  <c r="S300" i="40"/>
  <c r="R300" i="40"/>
  <c r="J284" i="42"/>
  <c r="K284" i="42"/>
  <c r="M284" i="42"/>
  <c r="O284" i="42"/>
  <c r="Q284" i="42"/>
  <c r="S284" i="42"/>
  <c r="U284" i="42"/>
  <c r="W284" i="42"/>
  <c r="N65" i="42"/>
  <c r="J65" i="42"/>
  <c r="L65" i="42"/>
  <c r="M65" i="42"/>
  <c r="P65" i="42"/>
  <c r="R65" i="42"/>
  <c r="V65" i="42"/>
  <c r="W65" i="42"/>
  <c r="Q156" i="37"/>
  <c r="M156" i="37"/>
  <c r="O156" i="37"/>
  <c r="V156" i="37"/>
  <c r="J246" i="38"/>
  <c r="Q246" i="38"/>
  <c r="U246" i="38"/>
  <c r="U45" i="38"/>
  <c r="K45" i="38"/>
  <c r="P45" i="38"/>
  <c r="S45" i="38"/>
  <c r="W45" i="38"/>
  <c r="M169" i="36"/>
  <c r="K130" i="36"/>
  <c r="Q118" i="36"/>
  <c r="M103" i="36"/>
  <c r="L84" i="36"/>
  <c r="M70" i="36"/>
  <c r="U58" i="36"/>
  <c r="Q56" i="36"/>
  <c r="J54" i="36"/>
  <c r="K28" i="36"/>
  <c r="K25" i="36"/>
  <c r="M8" i="36"/>
  <c r="L294" i="37"/>
  <c r="P290" i="37"/>
  <c r="V286" i="37"/>
  <c r="Q278" i="37"/>
  <c r="L272" i="37"/>
  <c r="K269" i="37"/>
  <c r="M265" i="37"/>
  <c r="Q260" i="37"/>
  <c r="U255" i="37"/>
  <c r="O252" i="37"/>
  <c r="Q247" i="37"/>
  <c r="U240" i="37"/>
  <c r="V230" i="37"/>
  <c r="M226" i="37"/>
  <c r="N216" i="37"/>
  <c r="V216" i="37"/>
  <c r="W216" i="37"/>
  <c r="W210" i="37"/>
  <c r="O209" i="37"/>
  <c r="K189" i="37"/>
  <c r="O189" i="37"/>
  <c r="U189" i="37"/>
  <c r="W189" i="37"/>
  <c r="R172" i="37"/>
  <c r="J172" i="37"/>
  <c r="K172" i="37"/>
  <c r="M172" i="37"/>
  <c r="U155" i="37"/>
  <c r="P120" i="37"/>
  <c r="U100" i="37"/>
  <c r="K91" i="37"/>
  <c r="M85" i="37"/>
  <c r="Q85" i="37"/>
  <c r="U85" i="37"/>
  <c r="K62" i="37"/>
  <c r="M62" i="37"/>
  <c r="Q62" i="37"/>
  <c r="U62" i="37"/>
  <c r="Q58" i="37"/>
  <c r="M278" i="38"/>
  <c r="Q278" i="38"/>
  <c r="U250" i="38"/>
  <c r="S250" i="38"/>
  <c r="S202" i="38"/>
  <c r="W202" i="38"/>
  <c r="R157" i="38"/>
  <c r="Q157" i="38"/>
  <c r="T10" i="38"/>
  <c r="J10" i="38"/>
  <c r="L10" i="38"/>
  <c r="O10" i="38"/>
  <c r="R10" i="38"/>
  <c r="V10" i="38"/>
  <c r="W10" i="38"/>
  <c r="K272" i="37"/>
  <c r="K265" i="37"/>
  <c r="M247" i="37"/>
  <c r="V210" i="37"/>
  <c r="O175" i="37"/>
  <c r="M175" i="37"/>
  <c r="O120" i="37"/>
  <c r="T88" i="37"/>
  <c r="J88" i="37"/>
  <c r="L88" i="37"/>
  <c r="N88" i="37"/>
  <c r="R88" i="37"/>
  <c r="U210" i="37"/>
  <c r="J178" i="37"/>
  <c r="R178" i="37"/>
  <c r="Q170" i="37"/>
  <c r="P170" i="37"/>
  <c r="R170" i="37"/>
  <c r="S170" i="37"/>
  <c r="K161" i="37"/>
  <c r="U161" i="37"/>
  <c r="W161" i="37"/>
  <c r="L120" i="37"/>
  <c r="J79" i="37"/>
  <c r="U79" i="37"/>
  <c r="W79" i="37"/>
  <c r="M76" i="37"/>
  <c r="T76" i="37"/>
  <c r="V76" i="37"/>
  <c r="M253" i="38"/>
  <c r="O253" i="38"/>
  <c r="P253" i="38"/>
  <c r="R253" i="38"/>
  <c r="U253" i="38"/>
  <c r="V253" i="38"/>
  <c r="W215" i="39"/>
  <c r="K215" i="39"/>
  <c r="P215" i="39"/>
  <c r="R215" i="39"/>
  <c r="T215" i="39"/>
  <c r="L66" i="36"/>
  <c r="S268" i="37"/>
  <c r="M260" i="37"/>
  <c r="V214" i="37"/>
  <c r="T210" i="37"/>
  <c r="S192" i="37"/>
  <c r="J192" i="37"/>
  <c r="K192" i="37"/>
  <c r="Q192" i="37"/>
  <c r="V184" i="37"/>
  <c r="W184" i="37"/>
  <c r="W140" i="37"/>
  <c r="S250" i="39"/>
  <c r="M250" i="39"/>
  <c r="U250" i="39"/>
  <c r="U83" i="36"/>
  <c r="K298" i="37"/>
  <c r="R268" i="37"/>
  <c r="R264" i="37"/>
  <c r="L260" i="37"/>
  <c r="Q251" i="37"/>
  <c r="O239" i="37"/>
  <c r="P220" i="37"/>
  <c r="Q220" i="37"/>
  <c r="R220" i="37"/>
  <c r="U214" i="37"/>
  <c r="S210" i="37"/>
  <c r="K171" i="37"/>
  <c r="K169" i="37"/>
  <c r="V140" i="37"/>
  <c r="P116" i="37"/>
  <c r="J111" i="37"/>
  <c r="Q111" i="37"/>
  <c r="S111" i="37"/>
  <c r="U111" i="37"/>
  <c r="W111" i="37"/>
  <c r="M70" i="38"/>
  <c r="Q70" i="38"/>
  <c r="L221" i="39"/>
  <c r="K221" i="39"/>
  <c r="Q221" i="39"/>
  <c r="S221" i="39"/>
  <c r="W7" i="36"/>
  <c r="J268" i="37"/>
  <c r="K260" i="37"/>
  <c r="O251" i="37"/>
  <c r="W229" i="37"/>
  <c r="J225" i="37"/>
  <c r="O225" i="37"/>
  <c r="Q225" i="37"/>
  <c r="W219" i="37"/>
  <c r="J214" i="37"/>
  <c r="R210" i="37"/>
  <c r="O203" i="37"/>
  <c r="K203" i="37"/>
  <c r="Q186" i="37"/>
  <c r="S186" i="37"/>
  <c r="T186" i="37"/>
  <c r="U186" i="37"/>
  <c r="K180" i="37"/>
  <c r="L180" i="37"/>
  <c r="M180" i="37"/>
  <c r="U140" i="37"/>
  <c r="N116" i="37"/>
  <c r="J108" i="37"/>
  <c r="W108" i="37"/>
  <c r="J71" i="37"/>
  <c r="K71" i="37"/>
  <c r="O71" i="37"/>
  <c r="S71" i="37"/>
  <c r="U71" i="37"/>
  <c r="W71" i="37"/>
  <c r="W67" i="37"/>
  <c r="T67" i="37"/>
  <c r="U67" i="37"/>
  <c r="J7" i="37"/>
  <c r="O7" i="37"/>
  <c r="N293" i="38"/>
  <c r="L293" i="38"/>
  <c r="R293" i="38"/>
  <c r="S293" i="38"/>
  <c r="T293" i="38"/>
  <c r="V293" i="38"/>
  <c r="M211" i="38"/>
  <c r="M116" i="38"/>
  <c r="K116" i="38"/>
  <c r="U116" i="38"/>
  <c r="W38" i="36"/>
  <c r="V7" i="36"/>
  <c r="W289" i="37"/>
  <c r="U219" i="37"/>
  <c r="Q210" i="37"/>
  <c r="W202" i="37"/>
  <c r="W181" i="37"/>
  <c r="T140" i="37"/>
  <c r="L116" i="37"/>
  <c r="J47" i="37"/>
  <c r="L47" i="37"/>
  <c r="U47" i="37"/>
  <c r="K37" i="37"/>
  <c r="O37" i="37"/>
  <c r="K215" i="38"/>
  <c r="L215" i="38"/>
  <c r="M215" i="38"/>
  <c r="O215" i="38"/>
  <c r="T215" i="38"/>
  <c r="U215" i="38"/>
  <c r="W215" i="38"/>
  <c r="Q197" i="38"/>
  <c r="J197" i="38"/>
  <c r="K197" i="38"/>
  <c r="M197" i="38"/>
  <c r="S197" i="38"/>
  <c r="W197" i="38"/>
  <c r="M43" i="38"/>
  <c r="S43" i="38"/>
  <c r="T43" i="38"/>
  <c r="V43" i="38"/>
  <c r="W43" i="38"/>
  <c r="J43" i="38"/>
  <c r="K43" i="38"/>
  <c r="L43" i="38"/>
  <c r="N43" i="38"/>
  <c r="O43" i="38"/>
  <c r="P43" i="38"/>
  <c r="Q43" i="38"/>
  <c r="R43" i="38"/>
  <c r="J260" i="39"/>
  <c r="K260" i="39"/>
  <c r="O260" i="39"/>
  <c r="W260" i="39"/>
  <c r="V38" i="36"/>
  <c r="U7" i="36"/>
  <c r="U289" i="37"/>
  <c r="Q219" i="37"/>
  <c r="P210" i="37"/>
  <c r="K206" i="37"/>
  <c r="T206" i="37"/>
  <c r="U206" i="37"/>
  <c r="V206" i="37"/>
  <c r="T202" i="37"/>
  <c r="U181" i="37"/>
  <c r="M166" i="37"/>
  <c r="J166" i="37"/>
  <c r="K166" i="37"/>
  <c r="O166" i="37"/>
  <c r="N164" i="37"/>
  <c r="T164" i="37"/>
  <c r="U164" i="37"/>
  <c r="V164" i="37"/>
  <c r="S140" i="37"/>
  <c r="U90" i="37"/>
  <c r="K90" i="37"/>
  <c r="L90" i="37"/>
  <c r="Q90" i="37"/>
  <c r="S90" i="37"/>
  <c r="T90" i="37"/>
  <c r="K291" i="38"/>
  <c r="M291" i="38"/>
  <c r="R291" i="38"/>
  <c r="S291" i="38"/>
  <c r="U291" i="38"/>
  <c r="M169" i="38"/>
  <c r="W169" i="38"/>
  <c r="T258" i="36"/>
  <c r="Q248" i="36"/>
  <c r="T242" i="36"/>
  <c r="U236" i="36"/>
  <c r="K231" i="36"/>
  <c r="Q205" i="36"/>
  <c r="J202" i="36"/>
  <c r="U181" i="36"/>
  <c r="N178" i="36"/>
  <c r="P82" i="36"/>
  <c r="Q79" i="36"/>
  <c r="W70" i="36"/>
  <c r="J58" i="36"/>
  <c r="T38" i="36"/>
  <c r="J34" i="36"/>
  <c r="J11" i="36"/>
  <c r="S7" i="36"/>
  <c r="Q289" i="37"/>
  <c r="W258" i="37"/>
  <c r="P238" i="37"/>
  <c r="Q224" i="37"/>
  <c r="S221" i="37"/>
  <c r="M219" i="37"/>
  <c r="O213" i="37"/>
  <c r="K210" i="37"/>
  <c r="O205" i="37"/>
  <c r="R202" i="37"/>
  <c r="K197" i="37"/>
  <c r="K193" i="37"/>
  <c r="W186" i="37"/>
  <c r="U184" i="37"/>
  <c r="W172" i="37"/>
  <c r="U170" i="37"/>
  <c r="U165" i="37"/>
  <c r="M163" i="37"/>
  <c r="L140" i="37"/>
  <c r="P128" i="37"/>
  <c r="Q128" i="37"/>
  <c r="R128" i="37"/>
  <c r="S128" i="37"/>
  <c r="T128" i="37"/>
  <c r="S119" i="37"/>
  <c r="K119" i="37"/>
  <c r="O119" i="37"/>
  <c r="W119" i="37"/>
  <c r="L74" i="37"/>
  <c r="M74" i="37"/>
  <c r="W12" i="37"/>
  <c r="R297" i="38"/>
  <c r="S264" i="38"/>
  <c r="K264" i="38"/>
  <c r="M264" i="38"/>
  <c r="Q264" i="38"/>
  <c r="W264" i="38"/>
  <c r="J280" i="39"/>
  <c r="O280" i="39"/>
  <c r="S280" i="39"/>
  <c r="W285" i="36"/>
  <c r="P248" i="36"/>
  <c r="M205" i="36"/>
  <c r="O82" i="36"/>
  <c r="V70" i="36"/>
  <c r="U64" i="36"/>
  <c r="P38" i="36"/>
  <c r="O7" i="36"/>
  <c r="O289" i="37"/>
  <c r="W283" i="37"/>
  <c r="W273" i="37"/>
  <c r="K261" i="37"/>
  <c r="Q258" i="37"/>
  <c r="W241" i="37"/>
  <c r="N238" i="37"/>
  <c r="V232" i="37"/>
  <c r="O224" i="37"/>
  <c r="O221" i="37"/>
  <c r="M205" i="37"/>
  <c r="P202" i="37"/>
  <c r="V186" i="37"/>
  <c r="S184" i="37"/>
  <c r="U172" i="37"/>
  <c r="T170" i="37"/>
  <c r="S165" i="37"/>
  <c r="K140" i="37"/>
  <c r="W136" i="37"/>
  <c r="W133" i="37"/>
  <c r="V130" i="37"/>
  <c r="S130" i="37"/>
  <c r="U130" i="37"/>
  <c r="W127" i="37"/>
  <c r="W118" i="37"/>
  <c r="S94" i="37"/>
  <c r="W91" i="37"/>
  <c r="K29" i="37"/>
  <c r="O29" i="37"/>
  <c r="S29" i="37"/>
  <c r="J26" i="37"/>
  <c r="K26" i="37"/>
  <c r="Q26" i="37"/>
  <c r="S26" i="37"/>
  <c r="U26" i="37"/>
  <c r="U12" i="37"/>
  <c r="O297" i="38"/>
  <c r="J281" i="38"/>
  <c r="R281" i="38"/>
  <c r="M132" i="38"/>
  <c r="Q132" i="38"/>
  <c r="U241" i="37"/>
  <c r="L210" i="37"/>
  <c r="M210" i="37"/>
  <c r="N210" i="37"/>
  <c r="J140" i="37"/>
  <c r="U127" i="37"/>
  <c r="R116" i="37"/>
  <c r="S116" i="37"/>
  <c r="T116" i="37"/>
  <c r="U116" i="37"/>
  <c r="W116" i="37"/>
  <c r="K18" i="37"/>
  <c r="W18" i="37"/>
  <c r="O12" i="37"/>
  <c r="U200" i="38"/>
  <c r="M200" i="38"/>
  <c r="O200" i="38"/>
  <c r="Q200" i="38"/>
  <c r="S200" i="38"/>
  <c r="W200" i="38"/>
  <c r="K190" i="38"/>
  <c r="S190" i="38"/>
  <c r="U190" i="38"/>
  <c r="W190" i="38"/>
  <c r="U169" i="36"/>
  <c r="V130" i="36"/>
  <c r="T70" i="36"/>
  <c r="R48" i="36"/>
  <c r="N38" i="36"/>
  <c r="T25" i="36"/>
  <c r="U8" i="36"/>
  <c r="M7" i="36"/>
  <c r="V290" i="37"/>
  <c r="W260" i="37"/>
  <c r="S241" i="37"/>
  <c r="U231" i="37"/>
  <c r="U226" i="37"/>
  <c r="W211" i="37"/>
  <c r="W209" i="37"/>
  <c r="Q204" i="37"/>
  <c r="N202" i="37"/>
  <c r="P186" i="37"/>
  <c r="P184" i="37"/>
  <c r="W180" i="37"/>
  <c r="Q172" i="37"/>
  <c r="M170" i="37"/>
  <c r="V168" i="37"/>
  <c r="Q168" i="37"/>
  <c r="S168" i="37"/>
  <c r="U168" i="37"/>
  <c r="O165" i="37"/>
  <c r="Q141" i="37"/>
  <c r="O136" i="37"/>
  <c r="Q121" i="37"/>
  <c r="O121" i="37"/>
  <c r="J118" i="37"/>
  <c r="M94" i="37"/>
  <c r="S91" i="37"/>
  <c r="W88" i="37"/>
  <c r="Q76" i="37"/>
  <c r="J35" i="37"/>
  <c r="V35" i="37"/>
  <c r="Q25" i="37"/>
  <c r="J5" i="37"/>
  <c r="Q5" i="37"/>
  <c r="V5" i="37"/>
  <c r="W5" i="37"/>
  <c r="K154" i="38"/>
  <c r="M154" i="38"/>
  <c r="Q154" i="38"/>
  <c r="U154" i="38"/>
  <c r="Q140" i="38"/>
  <c r="M140" i="38"/>
  <c r="O140" i="38"/>
  <c r="M7" i="38"/>
  <c r="Q7" i="38"/>
  <c r="R7" i="38"/>
  <c r="T7" i="38"/>
  <c r="V7" i="38"/>
  <c r="S189" i="38"/>
  <c r="U186" i="38"/>
  <c r="T147" i="38"/>
  <c r="K106" i="38"/>
  <c r="M106" i="38"/>
  <c r="U106" i="38"/>
  <c r="V97" i="38"/>
  <c r="L91" i="38"/>
  <c r="V91" i="38"/>
  <c r="Q83" i="38"/>
  <c r="M59" i="38"/>
  <c r="O59" i="38"/>
  <c r="P59" i="38"/>
  <c r="Q59" i="38"/>
  <c r="S59" i="38"/>
  <c r="V59" i="38"/>
  <c r="J42" i="38"/>
  <c r="K42" i="38"/>
  <c r="O42" i="38"/>
  <c r="S42" i="38"/>
  <c r="U42" i="38"/>
  <c r="W42" i="38"/>
  <c r="T35" i="38"/>
  <c r="V35" i="38"/>
  <c r="W35" i="38"/>
  <c r="J236" i="39"/>
  <c r="U236" i="39"/>
  <c r="O149" i="39"/>
  <c r="J149" i="39"/>
  <c r="L149" i="39"/>
  <c r="M149" i="39"/>
  <c r="P149" i="39"/>
  <c r="Q149" i="39"/>
  <c r="R149" i="39"/>
  <c r="S149" i="39"/>
  <c r="U149" i="39"/>
  <c r="W149" i="39"/>
  <c r="L75" i="40"/>
  <c r="K75" i="40"/>
  <c r="O75" i="40"/>
  <c r="P75" i="40"/>
  <c r="Q75" i="40"/>
  <c r="S75" i="40"/>
  <c r="W75" i="40"/>
  <c r="M296" i="38"/>
  <c r="U270" i="38"/>
  <c r="L263" i="38"/>
  <c r="P189" i="38"/>
  <c r="S186" i="38"/>
  <c r="P147" i="38"/>
  <c r="S97" i="38"/>
  <c r="L83" i="38"/>
  <c r="O78" i="38"/>
  <c r="W78" i="38"/>
  <c r="S13" i="38"/>
  <c r="W13" i="38"/>
  <c r="K284" i="39"/>
  <c r="J268" i="39"/>
  <c r="K268" i="39"/>
  <c r="M268" i="39"/>
  <c r="O262" i="39"/>
  <c r="L85" i="39"/>
  <c r="J85" i="39"/>
  <c r="K85" i="39"/>
  <c r="M85" i="39"/>
  <c r="O85" i="39"/>
  <c r="P85" i="39"/>
  <c r="Q85" i="39"/>
  <c r="S85" i="39"/>
  <c r="U85" i="39"/>
  <c r="V85" i="39"/>
  <c r="O81" i="39"/>
  <c r="S81" i="39"/>
  <c r="J70" i="39"/>
  <c r="O70" i="39"/>
  <c r="L53" i="39"/>
  <c r="K53" i="39"/>
  <c r="P53" i="39"/>
  <c r="Q53" i="39"/>
  <c r="R53" i="39"/>
  <c r="U53" i="39"/>
  <c r="N278" i="40"/>
  <c r="K278" i="40"/>
  <c r="T278" i="40"/>
  <c r="Q273" i="40"/>
  <c r="M273" i="40"/>
  <c r="O273" i="40"/>
  <c r="O189" i="38"/>
  <c r="M186" i="38"/>
  <c r="N147" i="38"/>
  <c r="N97" i="38"/>
  <c r="K83" i="38"/>
  <c r="K66" i="38"/>
  <c r="M66" i="38"/>
  <c r="U66" i="38"/>
  <c r="O267" i="39"/>
  <c r="K267" i="39"/>
  <c r="N267" i="39"/>
  <c r="Q267" i="39"/>
  <c r="U267" i="39"/>
  <c r="V267" i="39"/>
  <c r="W267" i="39"/>
  <c r="W279" i="38"/>
  <c r="O248" i="38"/>
  <c r="J229" i="38"/>
  <c r="J205" i="38"/>
  <c r="K186" i="38"/>
  <c r="P159" i="38"/>
  <c r="J147" i="38"/>
  <c r="W71" i="38"/>
  <c r="T69" i="38"/>
  <c r="K69" i="38"/>
  <c r="L69" i="38"/>
  <c r="O69" i="38"/>
  <c r="J38" i="38"/>
  <c r="W38" i="38"/>
  <c r="Q205" i="39"/>
  <c r="R205" i="39"/>
  <c r="S205" i="39"/>
  <c r="T205" i="39"/>
  <c r="V205" i="39"/>
  <c r="W205" i="39"/>
  <c r="K205" i="39"/>
  <c r="L205" i="39"/>
  <c r="M95" i="38"/>
  <c r="S95" i="38"/>
  <c r="T95" i="38"/>
  <c r="M75" i="38"/>
  <c r="T75" i="38"/>
  <c r="V75" i="38"/>
  <c r="W75" i="38"/>
  <c r="U71" i="38"/>
  <c r="U290" i="39"/>
  <c r="M290" i="39"/>
  <c r="U226" i="39"/>
  <c r="Q226" i="39"/>
  <c r="J74" i="39"/>
  <c r="K74" i="39"/>
  <c r="M74" i="39"/>
  <c r="O74" i="39"/>
  <c r="U74" i="39"/>
  <c r="V44" i="39"/>
  <c r="N44" i="39"/>
  <c r="O44" i="39"/>
  <c r="R44" i="39"/>
  <c r="W44" i="39"/>
  <c r="U24" i="37"/>
  <c r="O284" i="38"/>
  <c r="Q261" i="38"/>
  <c r="W238" i="38"/>
  <c r="W179" i="38"/>
  <c r="Q271" i="39"/>
  <c r="S271" i="39"/>
  <c r="U271" i="39"/>
  <c r="W271" i="39"/>
  <c r="O136" i="39"/>
  <c r="Q136" i="39"/>
  <c r="S136" i="39"/>
  <c r="U136" i="39"/>
  <c r="W136" i="39"/>
  <c r="Q100" i="39"/>
  <c r="U100" i="39"/>
  <c r="S236" i="40"/>
  <c r="K236" i="40"/>
  <c r="V236" i="40"/>
  <c r="K85" i="38"/>
  <c r="M85" i="38"/>
  <c r="S85" i="38"/>
  <c r="M83" i="38"/>
  <c r="N83" i="38"/>
  <c r="O83" i="38"/>
  <c r="P83" i="38"/>
  <c r="S24" i="37"/>
  <c r="W20" i="37"/>
  <c r="V277" i="38"/>
  <c r="S179" i="38"/>
  <c r="W46" i="38"/>
  <c r="K46" i="38"/>
  <c r="N22" i="38"/>
  <c r="K22" i="38"/>
  <c r="M22" i="38"/>
  <c r="O22" i="38"/>
  <c r="S22" i="38"/>
  <c r="U22" i="38"/>
  <c r="W22" i="38"/>
  <c r="U294" i="39"/>
  <c r="O294" i="39"/>
  <c r="S210" i="39"/>
  <c r="W49" i="37"/>
  <c r="R24" i="37"/>
  <c r="V20" i="37"/>
  <c r="T277" i="38"/>
  <c r="O230" i="38"/>
  <c r="L225" i="38"/>
  <c r="V195" i="38"/>
  <c r="R179" i="38"/>
  <c r="S120" i="38"/>
  <c r="L107" i="38"/>
  <c r="T91" i="38"/>
  <c r="M18" i="38"/>
  <c r="T18" i="38"/>
  <c r="W18" i="38"/>
  <c r="S224" i="39"/>
  <c r="O224" i="39"/>
  <c r="M210" i="39"/>
  <c r="W76" i="39"/>
  <c r="U76" i="39"/>
  <c r="M59" i="39"/>
  <c r="J59" i="39"/>
  <c r="R59" i="39"/>
  <c r="T59" i="39"/>
  <c r="U49" i="37"/>
  <c r="Q24" i="37"/>
  <c r="W22" i="37"/>
  <c r="T20" i="37"/>
  <c r="S277" i="38"/>
  <c r="W205" i="38"/>
  <c r="U195" i="38"/>
  <c r="P179" i="38"/>
  <c r="W167" i="38"/>
  <c r="V151" i="38"/>
  <c r="P117" i="38"/>
  <c r="R117" i="38"/>
  <c r="M111" i="38"/>
  <c r="P111" i="38"/>
  <c r="Q111" i="38"/>
  <c r="S111" i="38"/>
  <c r="R91" i="38"/>
  <c r="L71" i="38"/>
  <c r="M71" i="38"/>
  <c r="O71" i="38"/>
  <c r="Q71" i="38"/>
  <c r="S71" i="38"/>
  <c r="P7" i="38"/>
  <c r="M151" i="39"/>
  <c r="O151" i="39"/>
  <c r="O26" i="39"/>
  <c r="V26" i="39"/>
  <c r="U212" i="37"/>
  <c r="S49" i="37"/>
  <c r="W27" i="37"/>
  <c r="P24" i="37"/>
  <c r="U22" i="37"/>
  <c r="R20" i="37"/>
  <c r="R277" i="38"/>
  <c r="W272" i="38"/>
  <c r="K243" i="38"/>
  <c r="V229" i="38"/>
  <c r="O224" i="38"/>
  <c r="V205" i="38"/>
  <c r="T195" i="38"/>
  <c r="O179" i="38"/>
  <c r="T167" i="38"/>
  <c r="T151" i="38"/>
  <c r="W145" i="38"/>
  <c r="S143" i="38"/>
  <c r="Q91" i="38"/>
  <c r="W83" i="38"/>
  <c r="O7" i="38"/>
  <c r="O281" i="39"/>
  <c r="R281" i="39"/>
  <c r="T281" i="39"/>
  <c r="V281" i="39"/>
  <c r="Q212" i="37"/>
  <c r="R49" i="37"/>
  <c r="V27" i="37"/>
  <c r="O24" i="37"/>
  <c r="R22" i="37"/>
  <c r="Q20" i="37"/>
  <c r="Q277" i="38"/>
  <c r="O272" i="38"/>
  <c r="W268" i="38"/>
  <c r="J243" i="38"/>
  <c r="T229" i="38"/>
  <c r="K224" i="38"/>
  <c r="U205" i="38"/>
  <c r="S195" i="38"/>
  <c r="N179" i="38"/>
  <c r="S167" i="38"/>
  <c r="R151" i="38"/>
  <c r="V145" i="38"/>
  <c r="R143" i="38"/>
  <c r="V95" i="38"/>
  <c r="J94" i="38"/>
  <c r="K94" i="38"/>
  <c r="M94" i="38"/>
  <c r="Q94" i="38"/>
  <c r="P91" i="38"/>
  <c r="V83" i="38"/>
  <c r="R75" i="38"/>
  <c r="R35" i="38"/>
  <c r="U32" i="38"/>
  <c r="N7" i="38"/>
  <c r="Q208" i="39"/>
  <c r="J154" i="39"/>
  <c r="K154" i="39"/>
  <c r="O154" i="39"/>
  <c r="Q154" i="39"/>
  <c r="S154" i="39"/>
  <c r="U154" i="39"/>
  <c r="W154" i="39"/>
  <c r="Q123" i="39"/>
  <c r="O123" i="39"/>
  <c r="R123" i="39"/>
  <c r="V123" i="39"/>
  <c r="R87" i="39"/>
  <c r="J87" i="39"/>
  <c r="M87" i="39"/>
  <c r="N87" i="39"/>
  <c r="V87" i="39"/>
  <c r="W87" i="39"/>
  <c r="Q49" i="37"/>
  <c r="T27" i="37"/>
  <c r="Q22" i="37"/>
  <c r="P20" i="37"/>
  <c r="W231" i="38"/>
  <c r="S229" i="38"/>
  <c r="T205" i="38"/>
  <c r="R195" i="38"/>
  <c r="P181" i="38"/>
  <c r="L179" i="38"/>
  <c r="P167" i="38"/>
  <c r="Q161" i="38"/>
  <c r="Q148" i="38"/>
  <c r="Q145" i="38"/>
  <c r="Q143" i="38"/>
  <c r="W122" i="38"/>
  <c r="W106" i="38"/>
  <c r="Q95" i="38"/>
  <c r="N91" i="38"/>
  <c r="U83" i="38"/>
  <c r="Q75" i="38"/>
  <c r="L59" i="38"/>
  <c r="S57" i="38"/>
  <c r="K57" i="38"/>
  <c r="W57" i="38"/>
  <c r="O35" i="38"/>
  <c r="J7" i="38"/>
  <c r="K285" i="39"/>
  <c r="J285" i="39"/>
  <c r="L285" i="39"/>
  <c r="M285" i="39"/>
  <c r="N285" i="39"/>
  <c r="P285" i="39"/>
  <c r="Q285" i="39"/>
  <c r="T285" i="39"/>
  <c r="U285" i="39"/>
  <c r="M269" i="39"/>
  <c r="L269" i="39"/>
  <c r="N269" i="39"/>
  <c r="O269" i="39"/>
  <c r="P269" i="39"/>
  <c r="Q269" i="39"/>
  <c r="R269" i="39"/>
  <c r="T269" i="39"/>
  <c r="V269" i="39"/>
  <c r="P203" i="39"/>
  <c r="Q203" i="39"/>
  <c r="S203" i="39"/>
  <c r="T203" i="39"/>
  <c r="U203" i="39"/>
  <c r="V203" i="39"/>
  <c r="K203" i="39"/>
  <c r="L131" i="39"/>
  <c r="N131" i="39"/>
  <c r="P131" i="39"/>
  <c r="R131" i="39"/>
  <c r="T131" i="39"/>
  <c r="V131" i="39"/>
  <c r="L113" i="39"/>
  <c r="J113" i="39"/>
  <c r="K113" i="39"/>
  <c r="M113" i="39"/>
  <c r="O113" i="39"/>
  <c r="P113" i="39"/>
  <c r="Q113" i="39"/>
  <c r="S113" i="39"/>
  <c r="U113" i="39"/>
  <c r="V113" i="39"/>
  <c r="M219" i="39"/>
  <c r="M209" i="39"/>
  <c r="K185" i="39"/>
  <c r="K169" i="39"/>
  <c r="M150" i="39"/>
  <c r="J143" i="39"/>
  <c r="L107" i="39"/>
  <c r="W91" i="39"/>
  <c r="M80" i="39"/>
  <c r="K78" i="39"/>
  <c r="L73" i="39"/>
  <c r="K58" i="39"/>
  <c r="O21" i="39"/>
  <c r="M15" i="39"/>
  <c r="W292" i="40"/>
  <c r="U243" i="40"/>
  <c r="U235" i="40"/>
  <c r="R226" i="40"/>
  <c r="K173" i="40"/>
  <c r="U173" i="40"/>
  <c r="N120" i="40"/>
  <c r="V120" i="40"/>
  <c r="Q87" i="40"/>
  <c r="J87" i="40"/>
  <c r="K87" i="40"/>
  <c r="L87" i="40"/>
  <c r="M87" i="40"/>
  <c r="N87" i="40"/>
  <c r="O87" i="40"/>
  <c r="S87" i="40"/>
  <c r="T87" i="40"/>
  <c r="U87" i="40"/>
  <c r="V87" i="40"/>
  <c r="W87" i="40"/>
  <c r="U23" i="40"/>
  <c r="S23" i="40"/>
  <c r="Q161" i="41"/>
  <c r="U161" i="41"/>
  <c r="O270" i="42"/>
  <c r="M270" i="42"/>
  <c r="V91" i="39"/>
  <c r="U292" i="40"/>
  <c r="S283" i="40"/>
  <c r="R248" i="40"/>
  <c r="T248" i="40"/>
  <c r="U248" i="40"/>
  <c r="V248" i="40"/>
  <c r="K243" i="40"/>
  <c r="M90" i="40"/>
  <c r="Q90" i="40"/>
  <c r="T90" i="40"/>
  <c r="P55" i="40"/>
  <c r="O55" i="40"/>
  <c r="Q55" i="40"/>
  <c r="S12" i="39"/>
  <c r="J12" i="39"/>
  <c r="W12" i="39"/>
  <c r="M235" i="40"/>
  <c r="O235" i="40"/>
  <c r="R202" i="40"/>
  <c r="S202" i="40"/>
  <c r="L14" i="41"/>
  <c r="U14" i="41"/>
  <c r="J14" i="41"/>
  <c r="K14" i="41"/>
  <c r="P14" i="41"/>
  <c r="Q14" i="41"/>
  <c r="S14" i="41"/>
  <c r="L212" i="40"/>
  <c r="Q212" i="40"/>
  <c r="R212" i="40"/>
  <c r="V212" i="40"/>
  <c r="W212" i="40"/>
  <c r="J212" i="40"/>
  <c r="V170" i="40"/>
  <c r="W170" i="40"/>
  <c r="M170" i="40"/>
  <c r="M112" i="40"/>
  <c r="O112" i="40"/>
  <c r="P112" i="40"/>
  <c r="Q112" i="40"/>
  <c r="R112" i="40"/>
  <c r="U112" i="40"/>
  <c r="W112" i="40"/>
  <c r="U254" i="41"/>
  <c r="K254" i="41"/>
  <c r="M254" i="41"/>
  <c r="Q254" i="41"/>
  <c r="M211" i="41"/>
  <c r="Q211" i="41"/>
  <c r="J97" i="41"/>
  <c r="U97" i="41"/>
  <c r="W97" i="41"/>
  <c r="K97" i="41"/>
  <c r="M97" i="41"/>
  <c r="O97" i="41"/>
  <c r="Q97" i="41"/>
  <c r="S97" i="41"/>
  <c r="J294" i="42"/>
  <c r="O294" i="42"/>
  <c r="Q294" i="42"/>
  <c r="J293" i="39"/>
  <c r="U283" i="39"/>
  <c r="K244" i="39"/>
  <c r="O235" i="39"/>
  <c r="J229" i="39"/>
  <c r="S223" i="39"/>
  <c r="M214" i="39"/>
  <c r="P207" i="39"/>
  <c r="V129" i="39"/>
  <c r="U127" i="39"/>
  <c r="V111" i="39"/>
  <c r="R91" i="39"/>
  <c r="N32" i="39"/>
  <c r="K32" i="39"/>
  <c r="P8" i="39"/>
  <c r="N282" i="40"/>
  <c r="J282" i="40"/>
  <c r="U282" i="40"/>
  <c r="J256" i="40"/>
  <c r="K256" i="40"/>
  <c r="S251" i="40"/>
  <c r="O251" i="40"/>
  <c r="S241" i="40"/>
  <c r="P228" i="40"/>
  <c r="V224" i="40"/>
  <c r="Q130" i="40"/>
  <c r="W130" i="40"/>
  <c r="K103" i="40"/>
  <c r="M103" i="40"/>
  <c r="Q103" i="40"/>
  <c r="S103" i="40"/>
  <c r="U103" i="40"/>
  <c r="W103" i="40"/>
  <c r="S50" i="40"/>
  <c r="U50" i="40"/>
  <c r="O256" i="39"/>
  <c r="K235" i="39"/>
  <c r="P223" i="39"/>
  <c r="W177" i="39"/>
  <c r="W143" i="39"/>
  <c r="R129" i="39"/>
  <c r="S127" i="39"/>
  <c r="U111" i="39"/>
  <c r="P91" i="39"/>
  <c r="O8" i="39"/>
  <c r="U297" i="40"/>
  <c r="V290" i="40"/>
  <c r="S290" i="40"/>
  <c r="K281" i="40"/>
  <c r="Q281" i="40"/>
  <c r="O228" i="40"/>
  <c r="K218" i="40"/>
  <c r="R218" i="40"/>
  <c r="J201" i="40"/>
  <c r="M201" i="40"/>
  <c r="O201" i="40"/>
  <c r="Q201" i="40"/>
  <c r="S201" i="40"/>
  <c r="U201" i="40"/>
  <c r="W201" i="40"/>
  <c r="J184" i="40"/>
  <c r="K184" i="40"/>
  <c r="L184" i="40"/>
  <c r="M184" i="40"/>
  <c r="N184" i="40"/>
  <c r="V184" i="40"/>
  <c r="V179" i="39"/>
  <c r="V177" i="39"/>
  <c r="V143" i="39"/>
  <c r="Q129" i="39"/>
  <c r="R127" i="39"/>
  <c r="T111" i="39"/>
  <c r="O91" i="39"/>
  <c r="W48" i="39"/>
  <c r="Q18" i="39"/>
  <c r="N18" i="39"/>
  <c r="W18" i="39"/>
  <c r="U241" i="40"/>
  <c r="M241" i="40"/>
  <c r="V232" i="40"/>
  <c r="N228" i="40"/>
  <c r="S224" i="40"/>
  <c r="J224" i="40"/>
  <c r="U196" i="40"/>
  <c r="W196" i="40"/>
  <c r="M196" i="40"/>
  <c r="W201" i="39"/>
  <c r="T179" i="39"/>
  <c r="T177" i="39"/>
  <c r="S152" i="39"/>
  <c r="U143" i="39"/>
  <c r="V141" i="39"/>
  <c r="O134" i="39"/>
  <c r="P129" i="39"/>
  <c r="Q127" i="39"/>
  <c r="R111" i="39"/>
  <c r="K106" i="39"/>
  <c r="W103" i="39"/>
  <c r="V97" i="39"/>
  <c r="N91" i="39"/>
  <c r="J79" i="39"/>
  <c r="L77" i="39"/>
  <c r="J71" i="39"/>
  <c r="J51" i="39"/>
  <c r="U48" i="39"/>
  <c r="T232" i="40"/>
  <c r="M228" i="40"/>
  <c r="K211" i="40"/>
  <c r="S183" i="40"/>
  <c r="O176" i="40"/>
  <c r="W176" i="40"/>
  <c r="L176" i="40"/>
  <c r="S111" i="40"/>
  <c r="Q111" i="40"/>
  <c r="V201" i="39"/>
  <c r="S179" i="39"/>
  <c r="S177" i="39"/>
  <c r="T143" i="39"/>
  <c r="U141" i="39"/>
  <c r="W139" i="39"/>
  <c r="N129" i="39"/>
  <c r="O127" i="39"/>
  <c r="W121" i="39"/>
  <c r="Q111" i="39"/>
  <c r="U103" i="39"/>
  <c r="U97" i="39"/>
  <c r="L91" i="39"/>
  <c r="Q48" i="39"/>
  <c r="W38" i="39"/>
  <c r="S276" i="40"/>
  <c r="T276" i="40"/>
  <c r="V276" i="40"/>
  <c r="K246" i="40"/>
  <c r="L246" i="40"/>
  <c r="K239" i="40"/>
  <c r="Q239" i="40"/>
  <c r="S239" i="40"/>
  <c r="W239" i="40"/>
  <c r="R232" i="40"/>
  <c r="L228" i="40"/>
  <c r="Q222" i="40"/>
  <c r="V216" i="40"/>
  <c r="P100" i="40"/>
  <c r="J100" i="40"/>
  <c r="L100" i="40"/>
  <c r="N100" i="40"/>
  <c r="O100" i="40"/>
  <c r="S100" i="40"/>
  <c r="T100" i="40"/>
  <c r="U100" i="40"/>
  <c r="W100" i="40"/>
  <c r="Q225" i="41"/>
  <c r="K225" i="41"/>
  <c r="L225" i="41"/>
  <c r="N225" i="41"/>
  <c r="P225" i="41"/>
  <c r="M296" i="39"/>
  <c r="K292" i="39"/>
  <c r="O255" i="39"/>
  <c r="Q243" i="39"/>
  <c r="Q230" i="39"/>
  <c r="S216" i="39"/>
  <c r="R201" i="39"/>
  <c r="R179" i="39"/>
  <c r="R177" i="39"/>
  <c r="V175" i="39"/>
  <c r="W174" i="39"/>
  <c r="K161" i="39"/>
  <c r="S156" i="39"/>
  <c r="R143" i="39"/>
  <c r="T141" i="39"/>
  <c r="V139" i="39"/>
  <c r="K138" i="39"/>
  <c r="M129" i="39"/>
  <c r="M127" i="39"/>
  <c r="U121" i="39"/>
  <c r="M119" i="39"/>
  <c r="P111" i="39"/>
  <c r="T103" i="39"/>
  <c r="S97" i="39"/>
  <c r="V95" i="39"/>
  <c r="W94" i="39"/>
  <c r="K91" i="39"/>
  <c r="K64" i="39"/>
  <c r="W62" i="39"/>
  <c r="M48" i="39"/>
  <c r="K42" i="39"/>
  <c r="U38" i="39"/>
  <c r="O33" i="39"/>
  <c r="M33" i="39"/>
  <c r="S31" i="39"/>
  <c r="W31" i="39"/>
  <c r="L20" i="39"/>
  <c r="S20" i="39"/>
  <c r="S279" i="40"/>
  <c r="T268" i="40"/>
  <c r="J268" i="40"/>
  <c r="S268" i="40"/>
  <c r="J259" i="40"/>
  <c r="S259" i="40"/>
  <c r="U259" i="40"/>
  <c r="M254" i="40"/>
  <c r="O232" i="40"/>
  <c r="U216" i="40"/>
  <c r="P168" i="40"/>
  <c r="W248" i="39"/>
  <c r="T245" i="39"/>
  <c r="U233" i="39"/>
  <c r="Q201" i="39"/>
  <c r="Q179" i="39"/>
  <c r="O177" i="39"/>
  <c r="U174" i="39"/>
  <c r="W162" i="39"/>
  <c r="Q143" i="39"/>
  <c r="Q141" i="39"/>
  <c r="S139" i="39"/>
  <c r="K129" i="39"/>
  <c r="J127" i="39"/>
  <c r="T121" i="39"/>
  <c r="O111" i="39"/>
  <c r="Q103" i="39"/>
  <c r="R97" i="39"/>
  <c r="J91" i="39"/>
  <c r="U62" i="39"/>
  <c r="K48" i="39"/>
  <c r="M38" i="39"/>
  <c r="Q19" i="39"/>
  <c r="T286" i="40"/>
  <c r="S286" i="40"/>
  <c r="N232" i="40"/>
  <c r="U228" i="40"/>
  <c r="V228" i="40"/>
  <c r="W228" i="40"/>
  <c r="J228" i="40"/>
  <c r="Q228" i="40"/>
  <c r="M222" i="40"/>
  <c r="R222" i="40"/>
  <c r="T222" i="40"/>
  <c r="U222" i="40"/>
  <c r="U203" i="40"/>
  <c r="S203" i="40"/>
  <c r="N180" i="40"/>
  <c r="K180" i="40"/>
  <c r="K36" i="40"/>
  <c r="M36" i="40"/>
  <c r="O36" i="40"/>
  <c r="Q36" i="40"/>
  <c r="W36" i="40"/>
  <c r="K217" i="41"/>
  <c r="J217" i="41"/>
  <c r="Q217" i="41"/>
  <c r="M217" i="41"/>
  <c r="N217" i="41"/>
  <c r="O217" i="41"/>
  <c r="P217" i="41"/>
  <c r="R217" i="41"/>
  <c r="T217" i="41"/>
  <c r="U217" i="41"/>
  <c r="V217" i="41"/>
  <c r="W217" i="41"/>
  <c r="K255" i="39"/>
  <c r="K252" i="39"/>
  <c r="S248" i="39"/>
  <c r="S245" i="39"/>
  <c r="J243" i="39"/>
  <c r="T233" i="39"/>
  <c r="V229" i="39"/>
  <c r="N211" i="39"/>
  <c r="P201" i="39"/>
  <c r="O179" i="39"/>
  <c r="N177" i="39"/>
  <c r="T175" i="39"/>
  <c r="S174" i="39"/>
  <c r="U162" i="39"/>
  <c r="P143" i="39"/>
  <c r="P141" i="39"/>
  <c r="R139" i="39"/>
  <c r="W133" i="39"/>
  <c r="S121" i="39"/>
  <c r="N111" i="39"/>
  <c r="O103" i="39"/>
  <c r="Q97" i="39"/>
  <c r="T95" i="39"/>
  <c r="U94" i="39"/>
  <c r="W78" i="39"/>
  <c r="S62" i="39"/>
  <c r="W50" i="39"/>
  <c r="U34" i="39"/>
  <c r="U32" i="39"/>
  <c r="O294" i="40"/>
  <c r="O266" i="40"/>
  <c r="M232" i="40"/>
  <c r="W202" i="40"/>
  <c r="Q141" i="40"/>
  <c r="W141" i="40"/>
  <c r="L136" i="41"/>
  <c r="P136" i="41"/>
  <c r="U136" i="41"/>
  <c r="K136" i="41"/>
  <c r="Q136" i="41"/>
  <c r="W79" i="38"/>
  <c r="Q248" i="39"/>
  <c r="R245" i="39"/>
  <c r="S233" i="39"/>
  <c r="T229" i="39"/>
  <c r="N201" i="39"/>
  <c r="Q174" i="39"/>
  <c r="S162" i="39"/>
  <c r="W157" i="39"/>
  <c r="O143" i="39"/>
  <c r="Q139" i="39"/>
  <c r="S133" i="39"/>
  <c r="Q121" i="39"/>
  <c r="M111" i="39"/>
  <c r="L103" i="39"/>
  <c r="P97" i="39"/>
  <c r="T94" i="39"/>
  <c r="U78" i="39"/>
  <c r="Q62" i="39"/>
  <c r="W55" i="39"/>
  <c r="S34" i="39"/>
  <c r="S32" i="39"/>
  <c r="U12" i="39"/>
  <c r="R10" i="39"/>
  <c r="Q10" i="39"/>
  <c r="W284" i="40"/>
  <c r="T202" i="40"/>
  <c r="W184" i="40"/>
  <c r="N114" i="40"/>
  <c r="M114" i="40"/>
  <c r="O114" i="40"/>
  <c r="K84" i="40"/>
  <c r="O84" i="40"/>
  <c r="W84" i="40"/>
  <c r="S72" i="40"/>
  <c r="U72" i="40"/>
  <c r="V107" i="39"/>
  <c r="S78" i="39"/>
  <c r="O62" i="39"/>
  <c r="W15" i="39"/>
  <c r="R12" i="39"/>
  <c r="W294" i="40"/>
  <c r="S294" i="40"/>
  <c r="W266" i="40"/>
  <c r="R266" i="40"/>
  <c r="J232" i="40"/>
  <c r="W232" i="40"/>
  <c r="Q232" i="40"/>
  <c r="L202" i="40"/>
  <c r="U170" i="40"/>
  <c r="V168" i="40"/>
  <c r="Q168" i="40"/>
  <c r="S168" i="40"/>
  <c r="T168" i="40"/>
  <c r="W148" i="40"/>
  <c r="Q178" i="40"/>
  <c r="O158" i="40"/>
  <c r="M156" i="40"/>
  <c r="K154" i="40"/>
  <c r="V132" i="40"/>
  <c r="V116" i="40"/>
  <c r="U113" i="40"/>
  <c r="N108" i="40"/>
  <c r="M106" i="40"/>
  <c r="Q104" i="40"/>
  <c r="M101" i="40"/>
  <c r="M86" i="40"/>
  <c r="Q74" i="40"/>
  <c r="J63" i="40"/>
  <c r="W35" i="40"/>
  <c r="U26" i="40"/>
  <c r="O22" i="40"/>
  <c r="W297" i="41"/>
  <c r="R293" i="41"/>
  <c r="R283" i="41"/>
  <c r="S277" i="41"/>
  <c r="J265" i="41"/>
  <c r="K261" i="41"/>
  <c r="Q257" i="41"/>
  <c r="J249" i="41"/>
  <c r="K239" i="41"/>
  <c r="U223" i="41"/>
  <c r="U210" i="41"/>
  <c r="O210" i="41"/>
  <c r="Q210" i="41"/>
  <c r="W191" i="41"/>
  <c r="Q132" i="41"/>
  <c r="U132" i="41"/>
  <c r="W132" i="41"/>
  <c r="Q74" i="41"/>
  <c r="U74" i="41"/>
  <c r="J50" i="41"/>
  <c r="K50" i="41"/>
  <c r="O50" i="41"/>
  <c r="Q50" i="41"/>
  <c r="S50" i="41"/>
  <c r="W50" i="41"/>
  <c r="L269" i="42"/>
  <c r="K269" i="42"/>
  <c r="Q269" i="42"/>
  <c r="S269" i="42"/>
  <c r="J262" i="42"/>
  <c r="K262" i="42"/>
  <c r="O262" i="42"/>
  <c r="Q241" i="42"/>
  <c r="T241" i="42"/>
  <c r="Q163" i="41"/>
  <c r="O163" i="41"/>
  <c r="S163" i="41"/>
  <c r="W163" i="41"/>
  <c r="Q135" i="41"/>
  <c r="O135" i="41"/>
  <c r="O120" i="41"/>
  <c r="Q120" i="41"/>
  <c r="R120" i="41"/>
  <c r="U120" i="41"/>
  <c r="O107" i="41"/>
  <c r="Q107" i="41"/>
  <c r="N8" i="41"/>
  <c r="K8" i="41"/>
  <c r="V8" i="41"/>
  <c r="K240" i="42"/>
  <c r="O240" i="42"/>
  <c r="J178" i="41"/>
  <c r="S178" i="41"/>
  <c r="U178" i="41"/>
  <c r="W178" i="41"/>
  <c r="M124" i="41"/>
  <c r="S124" i="41"/>
  <c r="K116" i="41"/>
  <c r="M116" i="41"/>
  <c r="N116" i="41"/>
  <c r="O116" i="41"/>
  <c r="Q116" i="41"/>
  <c r="U116" i="41"/>
  <c r="J113" i="41"/>
  <c r="M113" i="41"/>
  <c r="Q113" i="41"/>
  <c r="S113" i="41"/>
  <c r="L31" i="41"/>
  <c r="M31" i="41"/>
  <c r="Q31" i="41"/>
  <c r="U31" i="41"/>
  <c r="W53" i="40"/>
  <c r="K228" i="41"/>
  <c r="Q228" i="41"/>
  <c r="M93" i="41"/>
  <c r="Q93" i="41"/>
  <c r="S93" i="41"/>
  <c r="W93" i="41"/>
  <c r="W299" i="42"/>
  <c r="J299" i="42"/>
  <c r="O299" i="42"/>
  <c r="V299" i="42"/>
  <c r="U53" i="40"/>
  <c r="N297" i="41"/>
  <c r="K293" i="41"/>
  <c r="J283" i="41"/>
  <c r="R269" i="41"/>
  <c r="U250" i="41"/>
  <c r="J245" i="41"/>
  <c r="P223" i="41"/>
  <c r="Q218" i="41"/>
  <c r="U218" i="41"/>
  <c r="O214" i="41"/>
  <c r="M187" i="41"/>
  <c r="O187" i="41"/>
  <c r="R187" i="41"/>
  <c r="U154" i="41"/>
  <c r="R154" i="41"/>
  <c r="O138" i="41"/>
  <c r="J138" i="41"/>
  <c r="P138" i="41"/>
  <c r="O134" i="41"/>
  <c r="Q119" i="41"/>
  <c r="O119" i="41"/>
  <c r="U119" i="41"/>
  <c r="R67" i="41"/>
  <c r="Q67" i="41"/>
  <c r="U67" i="41"/>
  <c r="L35" i="41"/>
  <c r="K35" i="41"/>
  <c r="N35" i="41"/>
  <c r="Q35" i="41"/>
  <c r="V35" i="41"/>
  <c r="W35" i="41"/>
  <c r="N12" i="41"/>
  <c r="O12" i="41"/>
  <c r="V12" i="41"/>
  <c r="W12" i="41"/>
  <c r="O229" i="42"/>
  <c r="M229" i="42"/>
  <c r="T53" i="40"/>
  <c r="U8" i="40"/>
  <c r="J293" i="41"/>
  <c r="M250" i="41"/>
  <c r="U248" i="41"/>
  <c r="W248" i="41"/>
  <c r="M214" i="41"/>
  <c r="P183" i="41"/>
  <c r="U183" i="41"/>
  <c r="V112" i="41"/>
  <c r="L112" i="41"/>
  <c r="T112" i="41"/>
  <c r="W112" i="41"/>
  <c r="S102" i="41"/>
  <c r="K102" i="41"/>
  <c r="O102" i="41"/>
  <c r="M70" i="41"/>
  <c r="K70" i="41"/>
  <c r="O70" i="41"/>
  <c r="Q70" i="41"/>
  <c r="S70" i="41"/>
  <c r="W70" i="41"/>
  <c r="W81" i="40"/>
  <c r="S53" i="40"/>
  <c r="W10" i="40"/>
  <c r="T8" i="40"/>
  <c r="J223" i="41"/>
  <c r="K223" i="41"/>
  <c r="O223" i="41"/>
  <c r="W223" i="41"/>
  <c r="L168" i="41"/>
  <c r="O168" i="41"/>
  <c r="R168" i="41"/>
  <c r="W164" i="41"/>
  <c r="W87" i="41"/>
  <c r="J87" i="41"/>
  <c r="T87" i="41"/>
  <c r="J83" i="41"/>
  <c r="L83" i="41"/>
  <c r="M83" i="41"/>
  <c r="N83" i="41"/>
  <c r="O83" i="41"/>
  <c r="Q83" i="41"/>
  <c r="T83" i="41"/>
  <c r="U83" i="41"/>
  <c r="K44" i="42"/>
  <c r="O44" i="42"/>
  <c r="Q44" i="42"/>
  <c r="S44" i="42"/>
  <c r="U44" i="42"/>
  <c r="W44" i="42"/>
  <c r="O275" i="40"/>
  <c r="U262" i="40"/>
  <c r="K260" i="40"/>
  <c r="P220" i="40"/>
  <c r="W210" i="40"/>
  <c r="P192" i="40"/>
  <c r="L142" i="40"/>
  <c r="U131" i="40"/>
  <c r="J118" i="40"/>
  <c r="J102" i="40"/>
  <c r="U81" i="40"/>
  <c r="R53" i="40"/>
  <c r="O41" i="40"/>
  <c r="U24" i="40"/>
  <c r="U10" i="40"/>
  <c r="S8" i="40"/>
  <c r="J287" i="41"/>
  <c r="O269" i="41"/>
  <c r="K263" i="41"/>
  <c r="W249" i="41"/>
  <c r="P237" i="41"/>
  <c r="K227" i="41"/>
  <c r="W222" i="41"/>
  <c r="K182" i="41"/>
  <c r="V164" i="41"/>
  <c r="J129" i="41"/>
  <c r="K129" i="41"/>
  <c r="M129" i="41"/>
  <c r="O129" i="41"/>
  <c r="S129" i="41"/>
  <c r="K115" i="41"/>
  <c r="M115" i="41"/>
  <c r="Q115" i="41"/>
  <c r="U214" i="42"/>
  <c r="M214" i="42"/>
  <c r="S214" i="42"/>
  <c r="W214" i="42"/>
  <c r="W156" i="40"/>
  <c r="U88" i="40"/>
  <c r="T81" i="40"/>
  <c r="W63" i="40"/>
  <c r="Q53" i="40"/>
  <c r="W33" i="40"/>
  <c r="S10" i="40"/>
  <c r="Q8" i="40"/>
  <c r="V273" i="41"/>
  <c r="N269" i="41"/>
  <c r="U255" i="41"/>
  <c r="V249" i="41"/>
  <c r="K247" i="41"/>
  <c r="N247" i="41"/>
  <c r="N237" i="41"/>
  <c r="M222" i="41"/>
  <c r="S208" i="41"/>
  <c r="R164" i="41"/>
  <c r="J141" i="41"/>
  <c r="K141" i="41"/>
  <c r="M141" i="41"/>
  <c r="O141" i="41"/>
  <c r="S141" i="41"/>
  <c r="J109" i="41"/>
  <c r="U109" i="41"/>
  <c r="W109" i="41"/>
  <c r="U95" i="41"/>
  <c r="M95" i="41"/>
  <c r="L55" i="41"/>
  <c r="K55" i="41"/>
  <c r="O55" i="41"/>
  <c r="Q55" i="41"/>
  <c r="S55" i="41"/>
  <c r="T55" i="41"/>
  <c r="U55" i="41"/>
  <c r="W227" i="40"/>
  <c r="L220" i="40"/>
  <c r="T210" i="40"/>
  <c r="N192" i="40"/>
  <c r="V156" i="40"/>
  <c r="S88" i="40"/>
  <c r="R81" i="40"/>
  <c r="S70" i="40"/>
  <c r="U63" i="40"/>
  <c r="P53" i="40"/>
  <c r="K38" i="40"/>
  <c r="U33" i="40"/>
  <c r="R10" i="40"/>
  <c r="O8" i="40"/>
  <c r="T295" i="41"/>
  <c r="R273" i="41"/>
  <c r="M259" i="41"/>
  <c r="R255" i="41"/>
  <c r="T249" i="41"/>
  <c r="K244" i="41"/>
  <c r="W244" i="41"/>
  <c r="U212" i="41"/>
  <c r="K200" i="41"/>
  <c r="S200" i="41"/>
  <c r="V195" i="41"/>
  <c r="O193" i="41"/>
  <c r="P193" i="41"/>
  <c r="N164" i="41"/>
  <c r="K149" i="41"/>
  <c r="W149" i="41"/>
  <c r="O145" i="41"/>
  <c r="N122" i="41"/>
  <c r="L122" i="41"/>
  <c r="Q118" i="41"/>
  <c r="N118" i="41"/>
  <c r="O118" i="41"/>
  <c r="P118" i="41"/>
  <c r="U118" i="41"/>
  <c r="W118" i="41"/>
  <c r="Q76" i="41"/>
  <c r="U76" i="41"/>
  <c r="S54" i="41"/>
  <c r="J51" i="41"/>
  <c r="N279" i="42"/>
  <c r="L279" i="42"/>
  <c r="R279" i="42"/>
  <c r="S279" i="42"/>
  <c r="U279" i="42"/>
  <c r="U156" i="40"/>
  <c r="W154" i="40"/>
  <c r="W108" i="40"/>
  <c r="W106" i="40"/>
  <c r="W97" i="40"/>
  <c r="Q88" i="40"/>
  <c r="Q81" i="40"/>
  <c r="S63" i="40"/>
  <c r="O53" i="40"/>
  <c r="T33" i="40"/>
  <c r="W20" i="40"/>
  <c r="Q10" i="40"/>
  <c r="K8" i="40"/>
  <c r="W291" i="41"/>
  <c r="T285" i="41"/>
  <c r="P273" i="41"/>
  <c r="R249" i="41"/>
  <c r="V245" i="41"/>
  <c r="O237" i="41"/>
  <c r="J237" i="41"/>
  <c r="W237" i="41"/>
  <c r="Q212" i="41"/>
  <c r="O208" i="41"/>
  <c r="K208" i="41"/>
  <c r="S195" i="41"/>
  <c r="Q179" i="41"/>
  <c r="S179" i="41"/>
  <c r="J164" i="41"/>
  <c r="R71" i="41"/>
  <c r="K54" i="41"/>
  <c r="Q26" i="41"/>
  <c r="K26" i="41"/>
  <c r="O26" i="41"/>
  <c r="U26" i="41"/>
  <c r="W26" i="41"/>
  <c r="Q289" i="42"/>
  <c r="W260" i="40"/>
  <c r="S227" i="40"/>
  <c r="O210" i="40"/>
  <c r="W198" i="40"/>
  <c r="L192" i="40"/>
  <c r="S156" i="40"/>
  <c r="U154" i="40"/>
  <c r="S108" i="40"/>
  <c r="U106" i="40"/>
  <c r="W101" i="40"/>
  <c r="S97" i="40"/>
  <c r="O88" i="40"/>
  <c r="P81" i="40"/>
  <c r="Q70" i="40"/>
  <c r="R63" i="40"/>
  <c r="M53" i="40"/>
  <c r="U40" i="40"/>
  <c r="P33" i="40"/>
  <c r="S20" i="40"/>
  <c r="O10" i="40"/>
  <c r="V291" i="41"/>
  <c r="S285" i="41"/>
  <c r="N273" i="41"/>
  <c r="V261" i="41"/>
  <c r="J259" i="41"/>
  <c r="Q249" i="41"/>
  <c r="U245" i="41"/>
  <c r="O212" i="41"/>
  <c r="O202" i="41"/>
  <c r="U202" i="41"/>
  <c r="Q195" i="41"/>
  <c r="Q178" i="41"/>
  <c r="Q171" i="41"/>
  <c r="U171" i="41"/>
  <c r="W171" i="41"/>
  <c r="Q160" i="41"/>
  <c r="J160" i="41"/>
  <c r="L160" i="41"/>
  <c r="O160" i="41"/>
  <c r="S160" i="41"/>
  <c r="N156" i="41"/>
  <c r="L156" i="41"/>
  <c r="T156" i="41"/>
  <c r="K114" i="41"/>
  <c r="J114" i="41"/>
  <c r="N114" i="41"/>
  <c r="O114" i="41"/>
  <c r="V114" i="41"/>
  <c r="W114" i="41"/>
  <c r="Q71" i="41"/>
  <c r="V25" i="41"/>
  <c r="K18" i="41"/>
  <c r="W18" i="41"/>
  <c r="L289" i="42"/>
  <c r="J91" i="42"/>
  <c r="O91" i="42"/>
  <c r="T91" i="42"/>
  <c r="W244" i="40"/>
  <c r="Q227" i="40"/>
  <c r="N210" i="40"/>
  <c r="U198" i="40"/>
  <c r="Q156" i="40"/>
  <c r="W123" i="40"/>
  <c r="S106" i="40"/>
  <c r="U101" i="40"/>
  <c r="M88" i="40"/>
  <c r="M81" i="40"/>
  <c r="Q63" i="40"/>
  <c r="L53" i="40"/>
  <c r="U46" i="40"/>
  <c r="U43" i="40"/>
  <c r="N33" i="40"/>
  <c r="M10" i="40"/>
  <c r="J299" i="41"/>
  <c r="Q291" i="41"/>
  <c r="O285" i="41"/>
  <c r="K279" i="41"/>
  <c r="M273" i="41"/>
  <c r="T261" i="41"/>
  <c r="T245" i="41"/>
  <c r="W201" i="41"/>
  <c r="O195" i="41"/>
  <c r="O178" i="41"/>
  <c r="U175" i="41"/>
  <c r="S175" i="41"/>
  <c r="Q133" i="41"/>
  <c r="W133" i="41"/>
  <c r="W113" i="41"/>
  <c r="O100" i="41"/>
  <c r="K100" i="41"/>
  <c r="O71" i="41"/>
  <c r="L69" i="41"/>
  <c r="M69" i="41"/>
  <c r="K62" i="41"/>
  <c r="U62" i="41"/>
  <c r="K37" i="41"/>
  <c r="L37" i="41"/>
  <c r="Q37" i="41"/>
  <c r="S37" i="41"/>
  <c r="W37" i="41"/>
  <c r="U25" i="41"/>
  <c r="J5" i="41"/>
  <c r="K5" i="41"/>
  <c r="U5" i="41"/>
  <c r="W5" i="41"/>
  <c r="O259" i="42"/>
  <c r="P259" i="42"/>
  <c r="R259" i="42"/>
  <c r="S259" i="42"/>
  <c r="U259" i="42"/>
  <c r="V259" i="42"/>
  <c r="J259" i="42"/>
  <c r="O289" i="42"/>
  <c r="U289" i="42"/>
  <c r="K271" i="42"/>
  <c r="P271" i="42"/>
  <c r="Q271" i="42"/>
  <c r="S271" i="42"/>
  <c r="T271" i="42"/>
  <c r="J147" i="42"/>
  <c r="L147" i="42"/>
  <c r="N147" i="42"/>
  <c r="Q147" i="42"/>
  <c r="R147" i="42"/>
  <c r="T147" i="42"/>
  <c r="V147" i="42"/>
  <c r="W147" i="42"/>
  <c r="R253" i="42"/>
  <c r="S155" i="42"/>
  <c r="N151" i="42"/>
  <c r="U141" i="42"/>
  <c r="M139" i="42"/>
  <c r="Q124" i="42"/>
  <c r="Q121" i="42"/>
  <c r="J119" i="42"/>
  <c r="R103" i="42"/>
  <c r="V97" i="42"/>
  <c r="M90" i="42"/>
  <c r="U78" i="42"/>
  <c r="V75" i="42"/>
  <c r="O72" i="42"/>
  <c r="P69" i="42"/>
  <c r="O64" i="42"/>
  <c r="S56" i="42"/>
  <c r="N49" i="42"/>
  <c r="S43" i="42"/>
  <c r="O18" i="42"/>
  <c r="O13" i="42"/>
  <c r="S6" i="42"/>
  <c r="W277" i="42"/>
  <c r="N253" i="42"/>
  <c r="L177" i="42"/>
  <c r="W100" i="42"/>
  <c r="P75" i="42"/>
  <c r="O69" i="42"/>
  <c r="M64" i="42"/>
  <c r="O43" i="42"/>
  <c r="R6" i="42"/>
  <c r="J142" i="41"/>
  <c r="J130" i="41"/>
  <c r="Q128" i="41"/>
  <c r="S117" i="41"/>
  <c r="V98" i="41"/>
  <c r="R94" i="41"/>
  <c r="K79" i="41"/>
  <c r="Q73" i="41"/>
  <c r="O63" i="41"/>
  <c r="U48" i="41"/>
  <c r="M36" i="41"/>
  <c r="N27" i="41"/>
  <c r="Q10" i="41"/>
  <c r="O7" i="41"/>
  <c r="W295" i="42"/>
  <c r="L285" i="42"/>
  <c r="V277" i="42"/>
  <c r="J275" i="42"/>
  <c r="W263" i="42"/>
  <c r="N261" i="42"/>
  <c r="K258" i="42"/>
  <c r="L253" i="42"/>
  <c r="J223" i="42"/>
  <c r="M199" i="42"/>
  <c r="W183" i="42"/>
  <c r="W179" i="42"/>
  <c r="S170" i="42"/>
  <c r="Q155" i="42"/>
  <c r="K141" i="42"/>
  <c r="J139" i="42"/>
  <c r="M124" i="42"/>
  <c r="P111" i="42"/>
  <c r="P103" i="42"/>
  <c r="S97" i="42"/>
  <c r="O95" i="42"/>
  <c r="U84" i="42"/>
  <c r="K72" i="42"/>
  <c r="R59" i="42"/>
  <c r="Q6" i="42"/>
  <c r="N128" i="41"/>
  <c r="P94" i="41"/>
  <c r="N63" i="41"/>
  <c r="Q33" i="41"/>
  <c r="K27" i="41"/>
  <c r="M7" i="41"/>
  <c r="W300" i="42"/>
  <c r="U281" i="42"/>
  <c r="O277" i="42"/>
  <c r="J253" i="42"/>
  <c r="W227" i="42"/>
  <c r="U220" i="42"/>
  <c r="S210" i="42"/>
  <c r="U205" i="42"/>
  <c r="V183" i="42"/>
  <c r="T179" i="42"/>
  <c r="K170" i="42"/>
  <c r="P155" i="42"/>
  <c r="W153" i="42"/>
  <c r="K124" i="42"/>
  <c r="R97" i="42"/>
  <c r="P6" i="42"/>
  <c r="U183" i="42"/>
  <c r="W167" i="42"/>
  <c r="W89" i="42"/>
  <c r="O6" i="42"/>
  <c r="L63" i="41"/>
  <c r="S300" i="42"/>
  <c r="R295" i="42"/>
  <c r="R291" i="42"/>
  <c r="N281" i="42"/>
  <c r="K277" i="42"/>
  <c r="M268" i="42"/>
  <c r="O238" i="42"/>
  <c r="U234" i="42"/>
  <c r="T227" i="42"/>
  <c r="U219" i="42"/>
  <c r="O216" i="42"/>
  <c r="M205" i="42"/>
  <c r="O202" i="42"/>
  <c r="T183" i="42"/>
  <c r="N179" i="42"/>
  <c r="U176" i="42"/>
  <c r="U167" i="42"/>
  <c r="N155" i="42"/>
  <c r="M153" i="42"/>
  <c r="Q150" i="42"/>
  <c r="Q131" i="42"/>
  <c r="S99" i="42"/>
  <c r="O97" i="42"/>
  <c r="V89" i="42"/>
  <c r="O84" i="42"/>
  <c r="W68" i="42"/>
  <c r="W63" i="42"/>
  <c r="W61" i="42"/>
  <c r="W17" i="42"/>
  <c r="J16" i="42"/>
  <c r="U12" i="42"/>
  <c r="S8" i="42"/>
  <c r="M6" i="42"/>
  <c r="S219" i="42"/>
  <c r="O198" i="42"/>
  <c r="R183" i="42"/>
  <c r="K179" i="42"/>
  <c r="Q176" i="42"/>
  <c r="S167" i="42"/>
  <c r="M155" i="42"/>
  <c r="L153" i="42"/>
  <c r="M150" i="42"/>
  <c r="L131" i="42"/>
  <c r="N97" i="42"/>
  <c r="U89" i="42"/>
  <c r="U86" i="42"/>
  <c r="W77" i="42"/>
  <c r="U71" i="42"/>
  <c r="U63" i="42"/>
  <c r="W25" i="42"/>
  <c r="M23" i="42"/>
  <c r="U17" i="42"/>
  <c r="T12" i="42"/>
  <c r="U10" i="42"/>
  <c r="J6" i="42"/>
  <c r="M300" i="42"/>
  <c r="Q267" i="42"/>
  <c r="Q227" i="42"/>
  <c r="R219" i="42"/>
  <c r="S204" i="42"/>
  <c r="P183" i="42"/>
  <c r="V171" i="42"/>
  <c r="W169" i="42"/>
  <c r="Q167" i="42"/>
  <c r="L155" i="42"/>
  <c r="V117" i="42"/>
  <c r="M97" i="42"/>
  <c r="T89" i="42"/>
  <c r="O86" i="42"/>
  <c r="P77" i="42"/>
  <c r="S71" i="42"/>
  <c r="T63" i="42"/>
  <c r="Q17" i="42"/>
  <c r="S12" i="42"/>
  <c r="P10" i="42"/>
  <c r="O150" i="41"/>
  <c r="W144" i="41"/>
  <c r="V142" i="41"/>
  <c r="T130" i="41"/>
  <c r="U127" i="41"/>
  <c r="L108" i="41"/>
  <c r="L96" i="41"/>
  <c r="U72" i="41"/>
  <c r="K300" i="42"/>
  <c r="K295" i="42"/>
  <c r="Q290" i="42"/>
  <c r="V285" i="42"/>
  <c r="S276" i="42"/>
  <c r="K263" i="42"/>
  <c r="V237" i="42"/>
  <c r="O227" i="42"/>
  <c r="W223" i="42"/>
  <c r="Q219" i="42"/>
  <c r="S215" i="42"/>
  <c r="N209" i="42"/>
  <c r="O183" i="42"/>
  <c r="M181" i="42"/>
  <c r="U171" i="42"/>
  <c r="U169" i="42"/>
  <c r="O167" i="42"/>
  <c r="U160" i="42"/>
  <c r="J143" i="42"/>
  <c r="U117" i="42"/>
  <c r="K97" i="42"/>
  <c r="P89" i="42"/>
  <c r="M86" i="42"/>
  <c r="L71" i="42"/>
  <c r="S63" i="42"/>
  <c r="W47" i="42"/>
  <c r="U25" i="42"/>
  <c r="U19" i="42"/>
  <c r="O17" i="42"/>
  <c r="O10" i="42"/>
  <c r="T237" i="42"/>
  <c r="P219" i="42"/>
  <c r="N183" i="42"/>
  <c r="R171" i="42"/>
  <c r="S169" i="42"/>
  <c r="M167" i="42"/>
  <c r="O89" i="42"/>
  <c r="W79" i="42"/>
  <c r="U50" i="42"/>
  <c r="S37" i="42"/>
  <c r="N10" i="42"/>
  <c r="W180" i="41"/>
  <c r="W146" i="41"/>
  <c r="U144" i="41"/>
  <c r="S142" i="41"/>
  <c r="R130" i="41"/>
  <c r="W79" i="41"/>
  <c r="T285" i="42"/>
  <c r="O254" i="42"/>
  <c r="S237" i="42"/>
  <c r="M227" i="42"/>
  <c r="T223" i="42"/>
  <c r="N219" i="42"/>
  <c r="M183" i="42"/>
  <c r="U178" i="42"/>
  <c r="P171" i="42"/>
  <c r="Q169" i="42"/>
  <c r="K167" i="42"/>
  <c r="S152" i="42"/>
  <c r="Q149" i="42"/>
  <c r="W137" i="42"/>
  <c r="U119" i="42"/>
  <c r="N89" i="42"/>
  <c r="T79" i="42"/>
  <c r="P63" i="42"/>
  <c r="W60" i="42"/>
  <c r="S25" i="42"/>
  <c r="W22" i="42"/>
  <c r="P12" i="42"/>
  <c r="K10" i="42"/>
  <c r="U146" i="41"/>
  <c r="S144" i="41"/>
  <c r="V79" i="41"/>
  <c r="U265" i="42"/>
  <c r="M254" i="42"/>
  <c r="Q237" i="42"/>
  <c r="O233" i="42"/>
  <c r="L219" i="42"/>
  <c r="L183" i="42"/>
  <c r="O171" i="42"/>
  <c r="M169" i="42"/>
  <c r="O149" i="42"/>
  <c r="T137" i="42"/>
  <c r="S127" i="42"/>
  <c r="T119" i="42"/>
  <c r="M89" i="42"/>
  <c r="P79" i="42"/>
  <c r="W67" i="42"/>
  <c r="U60" i="42"/>
  <c r="M47" i="42"/>
  <c r="U28" i="42"/>
  <c r="V22" i="42"/>
  <c r="O12" i="42"/>
  <c r="R146" i="41"/>
  <c r="P144" i="41"/>
  <c r="W63" i="41"/>
  <c r="P265" i="42"/>
  <c r="M237" i="42"/>
  <c r="W230" i="42"/>
  <c r="J183" i="42"/>
  <c r="U180" i="42"/>
  <c r="M171" i="42"/>
  <c r="J169" i="42"/>
  <c r="U142" i="42"/>
  <c r="Q133" i="42"/>
  <c r="O79" i="42"/>
  <c r="S28" i="42"/>
  <c r="J171" i="42"/>
  <c r="J292" i="31"/>
  <c r="R292" i="31"/>
  <c r="K292" i="31"/>
  <c r="S292" i="31"/>
  <c r="L292" i="31"/>
  <c r="T292" i="31"/>
  <c r="O288" i="31"/>
  <c r="Q288" i="31"/>
  <c r="R288" i="31"/>
  <c r="S288" i="31"/>
  <c r="K264" i="31"/>
  <c r="L264" i="31"/>
  <c r="U264" i="31"/>
  <c r="M264" i="31"/>
  <c r="V264" i="31"/>
  <c r="N264" i="31"/>
  <c r="W264" i="31"/>
  <c r="P264" i="31"/>
  <c r="J257" i="31"/>
  <c r="O257" i="31"/>
  <c r="Q257" i="31"/>
  <c r="U257" i="31"/>
  <c r="Q184" i="31"/>
  <c r="J184" i="31"/>
  <c r="R184" i="31"/>
  <c r="K184" i="31"/>
  <c r="S184" i="31"/>
  <c r="L184" i="31"/>
  <c r="T184" i="31"/>
  <c r="M184" i="31"/>
  <c r="U184" i="31"/>
  <c r="N184" i="31"/>
  <c r="V184" i="31"/>
  <c r="K176" i="31"/>
  <c r="P176" i="31"/>
  <c r="W292" i="31"/>
  <c r="O296" i="31"/>
  <c r="V292" i="31"/>
  <c r="J289" i="31"/>
  <c r="O289" i="31"/>
  <c r="Q289" i="31"/>
  <c r="U289" i="31"/>
  <c r="K285" i="31"/>
  <c r="K280" i="31"/>
  <c r="L280" i="31"/>
  <c r="U280" i="31"/>
  <c r="M280" i="31"/>
  <c r="V280" i="31"/>
  <c r="N280" i="31"/>
  <c r="W280" i="31"/>
  <c r="S275" i="31"/>
  <c r="W263" i="31"/>
  <c r="Q251" i="31"/>
  <c r="K251" i="31"/>
  <c r="M236" i="31"/>
  <c r="J236" i="31"/>
  <c r="O227" i="31"/>
  <c r="Q227" i="31"/>
  <c r="S227" i="31"/>
  <c r="U227" i="31"/>
  <c r="W227" i="31"/>
  <c r="K219" i="31"/>
  <c r="N190" i="31"/>
  <c r="S190" i="31"/>
  <c r="J190" i="31"/>
  <c r="U190" i="31"/>
  <c r="K190" i="31"/>
  <c r="W190" i="31"/>
  <c r="M190" i="31"/>
  <c r="O190" i="31"/>
  <c r="P190" i="31"/>
  <c r="P210" i="31"/>
  <c r="K210" i="31"/>
  <c r="U210" i="31"/>
  <c r="L210" i="31"/>
  <c r="W210" i="31"/>
  <c r="M210" i="31"/>
  <c r="O210" i="31"/>
  <c r="Q210" i="31"/>
  <c r="U292" i="31"/>
  <c r="V288" i="31"/>
  <c r="J287" i="31"/>
  <c r="M287" i="31"/>
  <c r="O287" i="31"/>
  <c r="S287" i="31"/>
  <c r="P274" i="31"/>
  <c r="O274" i="31"/>
  <c r="Q274" i="31"/>
  <c r="R274" i="31"/>
  <c r="J274" i="31"/>
  <c r="T274" i="31"/>
  <c r="O272" i="31"/>
  <c r="Q272" i="31"/>
  <c r="R272" i="31"/>
  <c r="S272" i="31"/>
  <c r="J272" i="31"/>
  <c r="V272" i="31"/>
  <c r="J269" i="31"/>
  <c r="K269" i="31"/>
  <c r="J260" i="31"/>
  <c r="R260" i="31"/>
  <c r="K260" i="31"/>
  <c r="S260" i="31"/>
  <c r="L260" i="31"/>
  <c r="T260" i="31"/>
  <c r="N260" i="31"/>
  <c r="V260" i="31"/>
  <c r="J254" i="31"/>
  <c r="W254" i="31"/>
  <c r="N254" i="31"/>
  <c r="M204" i="31"/>
  <c r="J204" i="31"/>
  <c r="L204" i="31"/>
  <c r="O204" i="31"/>
  <c r="P204" i="31"/>
  <c r="Q204" i="31"/>
  <c r="U201" i="31"/>
  <c r="M201" i="31"/>
  <c r="Q201" i="31"/>
  <c r="M188" i="31"/>
  <c r="T188" i="31"/>
  <c r="W188" i="31"/>
  <c r="J188" i="31"/>
  <c r="L188" i="31"/>
  <c r="O188" i="31"/>
  <c r="P188" i="31"/>
  <c r="U185" i="31"/>
  <c r="M185" i="31"/>
  <c r="Q185" i="31"/>
  <c r="P178" i="31"/>
  <c r="L178" i="31"/>
  <c r="M178" i="31"/>
  <c r="O178" i="31"/>
  <c r="T178" i="31"/>
  <c r="U178" i="31"/>
  <c r="N147" i="31"/>
  <c r="S147" i="31"/>
  <c r="J147" i="31"/>
  <c r="U147" i="31"/>
  <c r="K147" i="31"/>
  <c r="W147" i="31"/>
  <c r="M147" i="31"/>
  <c r="O147" i="31"/>
  <c r="P147" i="31"/>
  <c r="K296" i="31"/>
  <c r="L296" i="31"/>
  <c r="U296" i="31"/>
  <c r="M296" i="31"/>
  <c r="V296" i="31"/>
  <c r="N296" i="31"/>
  <c r="W296" i="31"/>
  <c r="T264" i="31"/>
  <c r="J261" i="31"/>
  <c r="U261" i="31"/>
  <c r="J222" i="31"/>
  <c r="O222" i="31"/>
  <c r="Q222" i="31"/>
  <c r="V222" i="31"/>
  <c r="W222" i="31"/>
  <c r="W184" i="31"/>
  <c r="W295" i="31"/>
  <c r="P292" i="31"/>
  <c r="N288" i="31"/>
  <c r="W274" i="31"/>
  <c r="J271" i="31"/>
  <c r="M271" i="31"/>
  <c r="O271" i="31"/>
  <c r="S271" i="31"/>
  <c r="R264" i="31"/>
  <c r="W260" i="31"/>
  <c r="Q249" i="31"/>
  <c r="U249" i="31"/>
  <c r="K240" i="31"/>
  <c r="L240" i="31"/>
  <c r="U240" i="31"/>
  <c r="M240" i="31"/>
  <c r="V240" i="31"/>
  <c r="N240" i="31"/>
  <c r="W240" i="31"/>
  <c r="P240" i="31"/>
  <c r="T210" i="31"/>
  <c r="P184" i="31"/>
  <c r="T296" i="31"/>
  <c r="U295" i="31"/>
  <c r="O292" i="31"/>
  <c r="J291" i="31"/>
  <c r="K291" i="31"/>
  <c r="M291" i="31"/>
  <c r="O291" i="31"/>
  <c r="L288" i="31"/>
  <c r="J279" i="31"/>
  <c r="K279" i="31"/>
  <c r="O279" i="31"/>
  <c r="Q279" i="31"/>
  <c r="J277" i="31"/>
  <c r="U277" i="31"/>
  <c r="U274" i="31"/>
  <c r="J273" i="31"/>
  <c r="O273" i="31"/>
  <c r="Q273" i="31"/>
  <c r="U273" i="31"/>
  <c r="U270" i="31"/>
  <c r="Q264" i="31"/>
  <c r="U260" i="31"/>
  <c r="P258" i="31"/>
  <c r="O258" i="31"/>
  <c r="Q258" i="31"/>
  <c r="R258" i="31"/>
  <c r="J258" i="31"/>
  <c r="T258" i="31"/>
  <c r="O256" i="31"/>
  <c r="Q256" i="31"/>
  <c r="R256" i="31"/>
  <c r="S256" i="31"/>
  <c r="J256" i="31"/>
  <c r="V256" i="31"/>
  <c r="U247" i="31"/>
  <c r="K247" i="31"/>
  <c r="M247" i="31"/>
  <c r="O247" i="31"/>
  <c r="W239" i="31"/>
  <c r="U233" i="31"/>
  <c r="K230" i="31"/>
  <c r="O216" i="31"/>
  <c r="K216" i="31"/>
  <c r="L216" i="31"/>
  <c r="N216" i="31"/>
  <c r="Q216" i="31"/>
  <c r="R216" i="31"/>
  <c r="S210" i="31"/>
  <c r="W204" i="31"/>
  <c r="O184" i="31"/>
  <c r="W168" i="31"/>
  <c r="K160" i="31"/>
  <c r="P160" i="31"/>
  <c r="Q292" i="31"/>
  <c r="J263" i="31"/>
  <c r="K263" i="31"/>
  <c r="O263" i="31"/>
  <c r="Q263" i="31"/>
  <c r="U263" i="31"/>
  <c r="R296" i="31"/>
  <c r="N292" i="31"/>
  <c r="P290" i="31"/>
  <c r="O290" i="31"/>
  <c r="Q290" i="31"/>
  <c r="R290" i="31"/>
  <c r="K288" i="31"/>
  <c r="N286" i="31"/>
  <c r="J286" i="31"/>
  <c r="K286" i="31"/>
  <c r="M286" i="31"/>
  <c r="K283" i="31"/>
  <c r="P280" i="31"/>
  <c r="J276" i="31"/>
  <c r="R276" i="31"/>
  <c r="K276" i="31"/>
  <c r="S276" i="31"/>
  <c r="L276" i="31"/>
  <c r="T276" i="31"/>
  <c r="S274" i="31"/>
  <c r="T272" i="31"/>
  <c r="K267" i="31"/>
  <c r="O264" i="31"/>
  <c r="Q260" i="31"/>
  <c r="J259" i="31"/>
  <c r="K259" i="31"/>
  <c r="M259" i="31"/>
  <c r="O259" i="31"/>
  <c r="S259" i="31"/>
  <c r="M257" i="31"/>
  <c r="R252" i="31"/>
  <c r="Q233" i="31"/>
  <c r="L228" i="31"/>
  <c r="T228" i="31"/>
  <c r="M228" i="31"/>
  <c r="U228" i="31"/>
  <c r="N228" i="31"/>
  <c r="V228" i="31"/>
  <c r="O228" i="31"/>
  <c r="W228" i="31"/>
  <c r="P228" i="31"/>
  <c r="R210" i="31"/>
  <c r="T204" i="31"/>
  <c r="Q190" i="31"/>
  <c r="R188" i="31"/>
  <c r="J179" i="31"/>
  <c r="W179" i="31"/>
  <c r="K179" i="31"/>
  <c r="M179" i="31"/>
  <c r="O179" i="31"/>
  <c r="Q179" i="31"/>
  <c r="R147" i="31"/>
  <c r="M126" i="31"/>
  <c r="Q126" i="31"/>
  <c r="T288" i="31"/>
  <c r="J275" i="31"/>
  <c r="K275" i="31"/>
  <c r="M275" i="31"/>
  <c r="O275" i="31"/>
  <c r="P168" i="31"/>
  <c r="Q168" i="31"/>
  <c r="J168" i="31"/>
  <c r="R168" i="31"/>
  <c r="K168" i="31"/>
  <c r="S168" i="31"/>
  <c r="L168" i="31"/>
  <c r="T168" i="31"/>
  <c r="M168" i="31"/>
  <c r="U168" i="31"/>
  <c r="J163" i="31"/>
  <c r="W163" i="31"/>
  <c r="K163" i="31"/>
  <c r="M163" i="31"/>
  <c r="O163" i="31"/>
  <c r="Q163" i="31"/>
  <c r="Q296" i="31"/>
  <c r="J295" i="31"/>
  <c r="K295" i="31"/>
  <c r="O295" i="31"/>
  <c r="Q295" i="31"/>
  <c r="J293" i="31"/>
  <c r="U293" i="31"/>
  <c r="M292" i="31"/>
  <c r="J288" i="31"/>
  <c r="W275" i="31"/>
  <c r="N270" i="31"/>
  <c r="J270" i="31"/>
  <c r="K270" i="31"/>
  <c r="M270" i="31"/>
  <c r="S270" i="31"/>
  <c r="J264" i="31"/>
  <c r="K257" i="31"/>
  <c r="J252" i="31"/>
  <c r="M239" i="31"/>
  <c r="K239" i="31"/>
  <c r="O239" i="31"/>
  <c r="Q239" i="31"/>
  <c r="U239" i="31"/>
  <c r="U237" i="31"/>
  <c r="Q237" i="31"/>
  <c r="N230" i="31"/>
  <c r="M230" i="31"/>
  <c r="R230" i="31"/>
  <c r="S230" i="31"/>
  <c r="U230" i="31"/>
  <c r="J210" i="31"/>
  <c r="R204" i="31"/>
  <c r="O168" i="31"/>
  <c r="U163" i="31"/>
  <c r="P162" i="31"/>
  <c r="L162" i="31"/>
  <c r="M162" i="31"/>
  <c r="O162" i="31"/>
  <c r="T162" i="31"/>
  <c r="U162" i="31"/>
  <c r="R128" i="31"/>
  <c r="J128" i="31"/>
  <c r="S128" i="31"/>
  <c r="K128" i="31"/>
  <c r="T128" i="31"/>
  <c r="L128" i="31"/>
  <c r="V128" i="31"/>
  <c r="N128" i="31"/>
  <c r="W128" i="31"/>
  <c r="O128" i="31"/>
  <c r="Q128" i="31"/>
  <c r="P110" i="31"/>
  <c r="P94" i="31"/>
  <c r="Q81" i="31"/>
  <c r="W70" i="31"/>
  <c r="T28" i="31"/>
  <c r="R290" i="32"/>
  <c r="J290" i="32"/>
  <c r="K289" i="32"/>
  <c r="K287" i="32"/>
  <c r="K285" i="32"/>
  <c r="K283" i="32"/>
  <c r="K281" i="32"/>
  <c r="U272" i="32"/>
  <c r="J272" i="32"/>
  <c r="K255" i="32"/>
  <c r="K253" i="32"/>
  <c r="S234" i="32"/>
  <c r="J234" i="32"/>
  <c r="K226" i="32"/>
  <c r="R224" i="32"/>
  <c r="J224" i="32"/>
  <c r="K223" i="32"/>
  <c r="Q209" i="32"/>
  <c r="R192" i="32"/>
  <c r="R190" i="32"/>
  <c r="W175" i="32"/>
  <c r="Q172" i="32"/>
  <c r="Q128" i="32"/>
  <c r="K128" i="32"/>
  <c r="T125" i="32"/>
  <c r="J116" i="32"/>
  <c r="S116" i="32"/>
  <c r="U116" i="32"/>
  <c r="P85" i="32"/>
  <c r="Q85" i="32"/>
  <c r="J69" i="32"/>
  <c r="R69" i="32"/>
  <c r="K69" i="32"/>
  <c r="S69" i="32"/>
  <c r="M69" i="32"/>
  <c r="U69" i="32"/>
  <c r="K66" i="32"/>
  <c r="M66" i="32"/>
  <c r="S66" i="32"/>
  <c r="J55" i="32"/>
  <c r="R55" i="32"/>
  <c r="M15" i="32"/>
  <c r="K15" i="32"/>
  <c r="M284" i="33"/>
  <c r="Q284" i="33"/>
  <c r="U284" i="33"/>
  <c r="W284" i="33"/>
  <c r="N263" i="33"/>
  <c r="P263" i="33"/>
  <c r="Q263" i="33"/>
  <c r="T263" i="33"/>
  <c r="K251" i="33"/>
  <c r="S251" i="33"/>
  <c r="L251" i="33"/>
  <c r="T251" i="33"/>
  <c r="M251" i="33"/>
  <c r="U251" i="33"/>
  <c r="N251" i="33"/>
  <c r="V251" i="33"/>
  <c r="O251" i="33"/>
  <c r="W251" i="33"/>
  <c r="P251" i="33"/>
  <c r="M243" i="33"/>
  <c r="J243" i="33"/>
  <c r="S243" i="33"/>
  <c r="K243" i="33"/>
  <c r="T243" i="33"/>
  <c r="L243" i="33"/>
  <c r="V243" i="33"/>
  <c r="N243" i="33"/>
  <c r="W243" i="33"/>
  <c r="O243" i="33"/>
  <c r="P243" i="33"/>
  <c r="L213" i="33"/>
  <c r="W213" i="33"/>
  <c r="M213" i="33"/>
  <c r="O213" i="33"/>
  <c r="P213" i="33"/>
  <c r="Q213" i="33"/>
  <c r="S213" i="33"/>
  <c r="J190" i="33"/>
  <c r="K190" i="33"/>
  <c r="O190" i="33"/>
  <c r="Q190" i="33"/>
  <c r="S190" i="33"/>
  <c r="K159" i="33"/>
  <c r="M159" i="33"/>
  <c r="Q159" i="33"/>
  <c r="U159" i="33"/>
  <c r="T87" i="33"/>
  <c r="J87" i="33"/>
  <c r="K87" i="33"/>
  <c r="N87" i="33"/>
  <c r="O87" i="33"/>
  <c r="K33" i="33"/>
  <c r="M33" i="33"/>
  <c r="O33" i="33"/>
  <c r="S33" i="33"/>
  <c r="U33" i="33"/>
  <c r="W276" i="34"/>
  <c r="J273" i="34"/>
  <c r="M273" i="34"/>
  <c r="W273" i="34"/>
  <c r="K273" i="34"/>
  <c r="O273" i="34"/>
  <c r="Q273" i="34"/>
  <c r="S273" i="34"/>
  <c r="U273" i="34"/>
  <c r="O112" i="34"/>
  <c r="P112" i="34"/>
  <c r="T112" i="34"/>
  <c r="J112" i="34"/>
  <c r="K112" i="34"/>
  <c r="Q112" i="34"/>
  <c r="S112" i="34"/>
  <c r="J117" i="32"/>
  <c r="S117" i="32"/>
  <c r="V117" i="32"/>
  <c r="J80" i="32"/>
  <c r="S80" i="32"/>
  <c r="U80" i="32"/>
  <c r="M28" i="32"/>
  <c r="O28" i="32"/>
  <c r="W28" i="32"/>
  <c r="M292" i="33"/>
  <c r="Q292" i="33"/>
  <c r="U292" i="33"/>
  <c r="W292" i="33"/>
  <c r="P269" i="33"/>
  <c r="K269" i="33"/>
  <c r="L269" i="33"/>
  <c r="M269" i="33"/>
  <c r="O269" i="33"/>
  <c r="Q269" i="33"/>
  <c r="T269" i="33"/>
  <c r="S256" i="33"/>
  <c r="M256" i="33"/>
  <c r="Q256" i="33"/>
  <c r="U256" i="33"/>
  <c r="Q237" i="33"/>
  <c r="K237" i="33"/>
  <c r="L237" i="33"/>
  <c r="U237" i="33"/>
  <c r="W237" i="33"/>
  <c r="P187" i="33"/>
  <c r="Q187" i="33"/>
  <c r="J187" i="33"/>
  <c r="R187" i="33"/>
  <c r="K187" i="33"/>
  <c r="S187" i="33"/>
  <c r="L187" i="33"/>
  <c r="T187" i="33"/>
  <c r="M187" i="33"/>
  <c r="U187" i="33"/>
  <c r="S185" i="33"/>
  <c r="T185" i="33"/>
  <c r="J185" i="33"/>
  <c r="U185" i="33"/>
  <c r="L185" i="33"/>
  <c r="W185" i="33"/>
  <c r="M185" i="33"/>
  <c r="O185" i="33"/>
  <c r="L176" i="33"/>
  <c r="K176" i="33"/>
  <c r="M176" i="33"/>
  <c r="R176" i="33"/>
  <c r="T176" i="33"/>
  <c r="U176" i="33"/>
  <c r="L170" i="33"/>
  <c r="K170" i="33"/>
  <c r="M170" i="33"/>
  <c r="Q170" i="33"/>
  <c r="T170" i="33"/>
  <c r="M125" i="33"/>
  <c r="O125" i="33"/>
  <c r="Q125" i="33"/>
  <c r="W125" i="33"/>
  <c r="M92" i="33"/>
  <c r="P92" i="33"/>
  <c r="R73" i="33"/>
  <c r="J73" i="33"/>
  <c r="S73" i="33"/>
  <c r="K73" i="33"/>
  <c r="T73" i="33"/>
  <c r="L73" i="33"/>
  <c r="U73" i="33"/>
  <c r="M73" i="33"/>
  <c r="W73" i="33"/>
  <c r="O73" i="33"/>
  <c r="J57" i="33"/>
  <c r="K57" i="33"/>
  <c r="P57" i="33"/>
  <c r="Q57" i="33"/>
  <c r="S57" i="33"/>
  <c r="W25" i="33"/>
  <c r="Q25" i="33"/>
  <c r="S25" i="33"/>
  <c r="M297" i="34"/>
  <c r="K297" i="34"/>
  <c r="S297" i="34"/>
  <c r="U297" i="34"/>
  <c r="U276" i="34"/>
  <c r="U272" i="34"/>
  <c r="Q168" i="34"/>
  <c r="J168" i="34"/>
  <c r="T168" i="34"/>
  <c r="K168" i="34"/>
  <c r="V168" i="34"/>
  <c r="O168" i="34"/>
  <c r="R168" i="34"/>
  <c r="M168" i="34"/>
  <c r="N168" i="34"/>
  <c r="P168" i="34"/>
  <c r="S168" i="34"/>
  <c r="W168" i="34"/>
  <c r="T224" i="31"/>
  <c r="J224" i="31"/>
  <c r="M221" i="31"/>
  <c r="N206" i="31"/>
  <c r="W203" i="31"/>
  <c r="P196" i="31"/>
  <c r="W183" i="31"/>
  <c r="U175" i="31"/>
  <c r="P170" i="31"/>
  <c r="Q169" i="31"/>
  <c r="U159" i="31"/>
  <c r="O156" i="31"/>
  <c r="U146" i="31"/>
  <c r="U145" i="31"/>
  <c r="L145" i="31"/>
  <c r="P141" i="31"/>
  <c r="Q136" i="31"/>
  <c r="T135" i="31"/>
  <c r="P122" i="31"/>
  <c r="V110" i="31"/>
  <c r="N110" i="31"/>
  <c r="W109" i="31"/>
  <c r="S108" i="31"/>
  <c r="N102" i="31"/>
  <c r="S101" i="31"/>
  <c r="V94" i="31"/>
  <c r="N94" i="31"/>
  <c r="O81" i="31"/>
  <c r="Q77" i="31"/>
  <c r="S70" i="31"/>
  <c r="T69" i="31"/>
  <c r="V61" i="31"/>
  <c r="P59" i="31"/>
  <c r="Q54" i="31"/>
  <c r="W38" i="31"/>
  <c r="M38" i="31"/>
  <c r="P36" i="31"/>
  <c r="W33" i="31"/>
  <c r="Q31" i="31"/>
  <c r="Q28" i="31"/>
  <c r="Q25" i="31"/>
  <c r="U24" i="31"/>
  <c r="L24" i="31"/>
  <c r="U20" i="31"/>
  <c r="Q7" i="31"/>
  <c r="S299" i="32"/>
  <c r="P297" i="32"/>
  <c r="J295" i="32"/>
  <c r="P290" i="32"/>
  <c r="W289" i="32"/>
  <c r="R288" i="32"/>
  <c r="V278" i="32"/>
  <c r="J278" i="32"/>
  <c r="W275" i="32"/>
  <c r="S272" i="32"/>
  <c r="R268" i="32"/>
  <c r="P264" i="32"/>
  <c r="K261" i="32"/>
  <c r="M259" i="32"/>
  <c r="T236" i="32"/>
  <c r="Q234" i="32"/>
  <c r="W233" i="32"/>
  <c r="T230" i="32"/>
  <c r="W226" i="32"/>
  <c r="P224" i="32"/>
  <c r="W223" i="32"/>
  <c r="R220" i="32"/>
  <c r="O216" i="32"/>
  <c r="S214" i="32"/>
  <c r="J212" i="32"/>
  <c r="W208" i="32"/>
  <c r="O208" i="32"/>
  <c r="U207" i="32"/>
  <c r="Q204" i="32"/>
  <c r="W200" i="32"/>
  <c r="Q198" i="32"/>
  <c r="P196" i="32"/>
  <c r="S194" i="32"/>
  <c r="O192" i="32"/>
  <c r="W191" i="32"/>
  <c r="O190" i="32"/>
  <c r="W189" i="32"/>
  <c r="W188" i="32"/>
  <c r="N188" i="32"/>
  <c r="U187" i="32"/>
  <c r="W186" i="32"/>
  <c r="S183" i="32"/>
  <c r="Q178" i="32"/>
  <c r="N176" i="32"/>
  <c r="S175" i="32"/>
  <c r="O172" i="32"/>
  <c r="W171" i="32"/>
  <c r="R158" i="32"/>
  <c r="P152" i="32"/>
  <c r="S151" i="32"/>
  <c r="T148" i="32"/>
  <c r="L148" i="32"/>
  <c r="S147" i="32"/>
  <c r="U146" i="32"/>
  <c r="V144" i="32"/>
  <c r="W129" i="32"/>
  <c r="N129" i="32"/>
  <c r="U128" i="32"/>
  <c r="M127" i="32"/>
  <c r="Q127" i="32"/>
  <c r="P125" i="32"/>
  <c r="N123" i="32"/>
  <c r="W116" i="32"/>
  <c r="M112" i="32"/>
  <c r="W112" i="32"/>
  <c r="L103" i="32"/>
  <c r="S103" i="32"/>
  <c r="T103" i="32"/>
  <c r="U96" i="32"/>
  <c r="M96" i="32"/>
  <c r="O93" i="32"/>
  <c r="O89" i="32"/>
  <c r="W85" i="32"/>
  <c r="M85" i="32"/>
  <c r="Q83" i="32"/>
  <c r="Q71" i="32"/>
  <c r="V71" i="32"/>
  <c r="P69" i="32"/>
  <c r="L53" i="32"/>
  <c r="T43" i="32"/>
  <c r="W33" i="32"/>
  <c r="U27" i="32"/>
  <c r="W5" i="32"/>
  <c r="J250" i="33"/>
  <c r="M250" i="33"/>
  <c r="O250" i="33"/>
  <c r="Q250" i="33"/>
  <c r="S250" i="33"/>
  <c r="U250" i="33"/>
  <c r="W250" i="33"/>
  <c r="N233" i="33"/>
  <c r="K233" i="33"/>
  <c r="M233" i="33"/>
  <c r="O233" i="33"/>
  <c r="S233" i="33"/>
  <c r="U233" i="33"/>
  <c r="V233" i="33"/>
  <c r="L201" i="33"/>
  <c r="M201" i="33"/>
  <c r="O201" i="33"/>
  <c r="Q201" i="33"/>
  <c r="W201" i="33"/>
  <c r="Q180" i="33"/>
  <c r="J180" i="33"/>
  <c r="R180" i="33"/>
  <c r="K180" i="33"/>
  <c r="S180" i="33"/>
  <c r="L180" i="33"/>
  <c r="T180" i="33"/>
  <c r="M180" i="33"/>
  <c r="U180" i="33"/>
  <c r="N180" i="33"/>
  <c r="V180" i="33"/>
  <c r="J151" i="33"/>
  <c r="K151" i="33"/>
  <c r="M151" i="33"/>
  <c r="O151" i="33"/>
  <c r="Q151" i="33"/>
  <c r="S151" i="33"/>
  <c r="K79" i="33"/>
  <c r="O79" i="33"/>
  <c r="P79" i="33"/>
  <c r="S79" i="33"/>
  <c r="Q12" i="33"/>
  <c r="N12" i="33"/>
  <c r="V12" i="33"/>
  <c r="S12" i="33"/>
  <c r="J12" i="33"/>
  <c r="T12" i="33"/>
  <c r="K12" i="33"/>
  <c r="U12" i="33"/>
  <c r="L12" i="33"/>
  <c r="W12" i="33"/>
  <c r="M12" i="33"/>
  <c r="O12" i="33"/>
  <c r="K269" i="34"/>
  <c r="M269" i="34"/>
  <c r="Q269" i="34"/>
  <c r="S269" i="34"/>
  <c r="M198" i="34"/>
  <c r="N198" i="34"/>
  <c r="J198" i="34"/>
  <c r="V198" i="34"/>
  <c r="K198" i="34"/>
  <c r="O198" i="34"/>
  <c r="P198" i="34"/>
  <c r="S198" i="34"/>
  <c r="T198" i="34"/>
  <c r="O191" i="34"/>
  <c r="Q191" i="34"/>
  <c r="K191" i="34"/>
  <c r="M191" i="34"/>
  <c r="S191" i="34"/>
  <c r="U191" i="34"/>
  <c r="W191" i="34"/>
  <c r="O175" i="31"/>
  <c r="O170" i="31"/>
  <c r="M169" i="31"/>
  <c r="O159" i="31"/>
  <c r="M156" i="31"/>
  <c r="W154" i="31"/>
  <c r="Q146" i="31"/>
  <c r="T145" i="31"/>
  <c r="K145" i="31"/>
  <c r="O136" i="31"/>
  <c r="R135" i="31"/>
  <c r="N122" i="31"/>
  <c r="U110" i="31"/>
  <c r="M110" i="31"/>
  <c r="U109" i="31"/>
  <c r="Q108" i="31"/>
  <c r="L102" i="31"/>
  <c r="O101" i="31"/>
  <c r="W95" i="31"/>
  <c r="U94" i="31"/>
  <c r="M94" i="31"/>
  <c r="W81" i="31"/>
  <c r="M81" i="31"/>
  <c r="Q70" i="31"/>
  <c r="R69" i="31"/>
  <c r="U64" i="31"/>
  <c r="W62" i="31"/>
  <c r="O54" i="31"/>
  <c r="V38" i="31"/>
  <c r="K38" i="31"/>
  <c r="U34" i="31"/>
  <c r="O31" i="31"/>
  <c r="P28" i="31"/>
  <c r="S20" i="31"/>
  <c r="O7" i="31"/>
  <c r="W5" i="31"/>
  <c r="R299" i="32"/>
  <c r="W290" i="32"/>
  <c r="O290" i="32"/>
  <c r="U289" i="32"/>
  <c r="W279" i="32"/>
  <c r="U275" i="32"/>
  <c r="R272" i="32"/>
  <c r="P268" i="32"/>
  <c r="N264" i="32"/>
  <c r="W251" i="32"/>
  <c r="W243" i="32"/>
  <c r="Q236" i="32"/>
  <c r="P234" i="32"/>
  <c r="U233" i="32"/>
  <c r="P230" i="32"/>
  <c r="V228" i="32"/>
  <c r="U226" i="32"/>
  <c r="W224" i="32"/>
  <c r="O224" i="32"/>
  <c r="U223" i="32"/>
  <c r="Q220" i="32"/>
  <c r="W216" i="32"/>
  <c r="N216" i="32"/>
  <c r="O214" i="32"/>
  <c r="V208" i="32"/>
  <c r="N208" i="32"/>
  <c r="S207" i="32"/>
  <c r="M198" i="32"/>
  <c r="N192" i="32"/>
  <c r="N190" i="32"/>
  <c r="U189" i="32"/>
  <c r="V188" i="32"/>
  <c r="M188" i="32"/>
  <c r="S187" i="32"/>
  <c r="T186" i="32"/>
  <c r="Q183" i="32"/>
  <c r="O178" i="32"/>
  <c r="K176" i="32"/>
  <c r="Q175" i="32"/>
  <c r="W172" i="32"/>
  <c r="N172" i="32"/>
  <c r="S171" i="32"/>
  <c r="Q158" i="32"/>
  <c r="Q151" i="32"/>
  <c r="O147" i="32"/>
  <c r="S144" i="32"/>
  <c r="V142" i="32"/>
  <c r="V129" i="32"/>
  <c r="M129" i="32"/>
  <c r="S128" i="32"/>
  <c r="O125" i="32"/>
  <c r="K121" i="32"/>
  <c r="L121" i="32"/>
  <c r="U121" i="32"/>
  <c r="Q116" i="32"/>
  <c r="N115" i="32"/>
  <c r="Q115" i="32"/>
  <c r="R115" i="32"/>
  <c r="M107" i="32"/>
  <c r="N107" i="32"/>
  <c r="M91" i="32"/>
  <c r="W91" i="32"/>
  <c r="N91" i="32"/>
  <c r="Q88" i="32"/>
  <c r="M88" i="32"/>
  <c r="V85" i="32"/>
  <c r="L85" i="32"/>
  <c r="W80" i="32"/>
  <c r="M77" i="32"/>
  <c r="U77" i="32"/>
  <c r="N77" i="32"/>
  <c r="V77" i="32"/>
  <c r="P77" i="32"/>
  <c r="K73" i="32"/>
  <c r="L73" i="32"/>
  <c r="P73" i="32"/>
  <c r="O69" i="32"/>
  <c r="K67" i="32"/>
  <c r="U67" i="32"/>
  <c r="L67" i="32"/>
  <c r="W67" i="32"/>
  <c r="O67" i="32"/>
  <c r="U60" i="32"/>
  <c r="Q60" i="32"/>
  <c r="J48" i="32"/>
  <c r="K48" i="32"/>
  <c r="M48" i="32"/>
  <c r="Q48" i="32"/>
  <c r="S43" i="32"/>
  <c r="P33" i="32"/>
  <c r="S27" i="32"/>
  <c r="M26" i="32"/>
  <c r="Q26" i="32"/>
  <c r="S5" i="32"/>
  <c r="M275" i="33"/>
  <c r="J275" i="33"/>
  <c r="S275" i="33"/>
  <c r="K275" i="33"/>
  <c r="T275" i="33"/>
  <c r="L275" i="33"/>
  <c r="V275" i="33"/>
  <c r="N275" i="33"/>
  <c r="W275" i="33"/>
  <c r="O275" i="33"/>
  <c r="P275" i="33"/>
  <c r="N217" i="33"/>
  <c r="O217" i="33"/>
  <c r="Q217" i="33"/>
  <c r="S217" i="33"/>
  <c r="W187" i="33"/>
  <c r="W148" i="33"/>
  <c r="L148" i="33"/>
  <c r="M148" i="33"/>
  <c r="N148" i="33"/>
  <c r="P148" i="33"/>
  <c r="Q148" i="33"/>
  <c r="K143" i="33"/>
  <c r="S143" i="33"/>
  <c r="U143" i="33"/>
  <c r="W143" i="33"/>
  <c r="K136" i="33"/>
  <c r="V136" i="33"/>
  <c r="K121" i="33"/>
  <c r="M121" i="33"/>
  <c r="U121" i="33"/>
  <c r="W121" i="33"/>
  <c r="J107" i="33"/>
  <c r="K107" i="33"/>
  <c r="O107" i="33"/>
  <c r="Q107" i="33"/>
  <c r="S107" i="33"/>
  <c r="O94" i="33"/>
  <c r="J94" i="33"/>
  <c r="K94" i="33"/>
  <c r="P94" i="33"/>
  <c r="S94" i="33"/>
  <c r="U94" i="33"/>
  <c r="U85" i="33"/>
  <c r="J85" i="33"/>
  <c r="K85" i="33"/>
  <c r="O85" i="33"/>
  <c r="P85" i="33"/>
  <c r="O38" i="33"/>
  <c r="J38" i="33"/>
  <c r="P38" i="33"/>
  <c r="P276" i="34"/>
  <c r="M276" i="34"/>
  <c r="V276" i="34"/>
  <c r="L276" i="34"/>
  <c r="N276" i="34"/>
  <c r="O276" i="34"/>
  <c r="Q276" i="34"/>
  <c r="S276" i="34"/>
  <c r="T276" i="34"/>
  <c r="P272" i="34"/>
  <c r="Q272" i="34"/>
  <c r="L272" i="34"/>
  <c r="W272" i="34"/>
  <c r="K272" i="34"/>
  <c r="N272" i="34"/>
  <c r="O272" i="34"/>
  <c r="R272" i="34"/>
  <c r="S272" i="34"/>
  <c r="T272" i="34"/>
  <c r="N252" i="34"/>
  <c r="L252" i="34"/>
  <c r="U252" i="34"/>
  <c r="M252" i="34"/>
  <c r="W252" i="34"/>
  <c r="J252" i="34"/>
  <c r="S252" i="34"/>
  <c r="O252" i="34"/>
  <c r="P252" i="34"/>
  <c r="Q252" i="34"/>
  <c r="R252" i="34"/>
  <c r="T252" i="34"/>
  <c r="M147" i="34"/>
  <c r="O147" i="34"/>
  <c r="R248" i="31"/>
  <c r="Q242" i="31"/>
  <c r="Q224" i="31"/>
  <c r="W223" i="31"/>
  <c r="S203" i="31"/>
  <c r="U200" i="31"/>
  <c r="M200" i="31"/>
  <c r="W196" i="31"/>
  <c r="N196" i="31"/>
  <c r="W195" i="31"/>
  <c r="Q187" i="31"/>
  <c r="U186" i="31"/>
  <c r="S183" i="31"/>
  <c r="K175" i="31"/>
  <c r="V172" i="31"/>
  <c r="M172" i="31"/>
  <c r="K170" i="31"/>
  <c r="K169" i="31"/>
  <c r="Q167" i="31"/>
  <c r="K159" i="31"/>
  <c r="K156" i="31"/>
  <c r="M154" i="31"/>
  <c r="P153" i="31"/>
  <c r="O146" i="31"/>
  <c r="S145" i="31"/>
  <c r="J145" i="31"/>
  <c r="S143" i="31"/>
  <c r="U142" i="31"/>
  <c r="V141" i="31"/>
  <c r="N141" i="31"/>
  <c r="M136" i="31"/>
  <c r="P135" i="31"/>
  <c r="K122" i="31"/>
  <c r="Q121" i="31"/>
  <c r="U120" i="31"/>
  <c r="U119" i="31"/>
  <c r="W118" i="31"/>
  <c r="T110" i="31"/>
  <c r="L110" i="31"/>
  <c r="O109" i="31"/>
  <c r="L108" i="31"/>
  <c r="O104" i="31"/>
  <c r="U103" i="31"/>
  <c r="W102" i="31"/>
  <c r="J102" i="31"/>
  <c r="M101" i="31"/>
  <c r="W96" i="31"/>
  <c r="N96" i="31"/>
  <c r="Q95" i="31"/>
  <c r="T94" i="31"/>
  <c r="L94" i="31"/>
  <c r="U90" i="31"/>
  <c r="Q85" i="31"/>
  <c r="U81" i="31"/>
  <c r="L81" i="31"/>
  <c r="O77" i="31"/>
  <c r="W76" i="31"/>
  <c r="U75" i="31"/>
  <c r="M75" i="31"/>
  <c r="O70" i="31"/>
  <c r="Q69" i="31"/>
  <c r="T65" i="31"/>
  <c r="O64" i="31"/>
  <c r="P63" i="31"/>
  <c r="S62" i="31"/>
  <c r="R61" i="31"/>
  <c r="W60" i="31"/>
  <c r="V59" i="31"/>
  <c r="N59" i="31"/>
  <c r="M54" i="31"/>
  <c r="U38" i="31"/>
  <c r="J38" i="31"/>
  <c r="V36" i="31"/>
  <c r="N36" i="31"/>
  <c r="W35" i="31"/>
  <c r="S34" i="31"/>
  <c r="K33" i="31"/>
  <c r="M31" i="31"/>
  <c r="N28" i="31"/>
  <c r="S27" i="31"/>
  <c r="S24" i="31"/>
  <c r="J24" i="31"/>
  <c r="Q20" i="31"/>
  <c r="U16" i="31"/>
  <c r="U15" i="31"/>
  <c r="W14" i="31"/>
  <c r="M7" i="31"/>
  <c r="Q6" i="31"/>
  <c r="S5" i="31"/>
  <c r="O299" i="32"/>
  <c r="N297" i="32"/>
  <c r="U295" i="32"/>
  <c r="V290" i="32"/>
  <c r="N290" i="32"/>
  <c r="S289" i="32"/>
  <c r="U287" i="32"/>
  <c r="W283" i="32"/>
  <c r="U279" i="32"/>
  <c r="T278" i="32"/>
  <c r="U277" i="32"/>
  <c r="S275" i="32"/>
  <c r="O272" i="32"/>
  <c r="M268" i="32"/>
  <c r="M264" i="32"/>
  <c r="W258" i="32"/>
  <c r="O258" i="32"/>
  <c r="U257" i="32"/>
  <c r="U255" i="32"/>
  <c r="U251" i="32"/>
  <c r="U243" i="32"/>
  <c r="O236" i="32"/>
  <c r="O234" i="32"/>
  <c r="S233" i="32"/>
  <c r="M230" i="32"/>
  <c r="U228" i="32"/>
  <c r="T226" i="32"/>
  <c r="V224" i="32"/>
  <c r="N224" i="32"/>
  <c r="S223" i="32"/>
  <c r="P220" i="32"/>
  <c r="V216" i="32"/>
  <c r="L216" i="32"/>
  <c r="M214" i="32"/>
  <c r="W211" i="32"/>
  <c r="U208" i="32"/>
  <c r="M208" i="32"/>
  <c r="Q207" i="32"/>
  <c r="O204" i="32"/>
  <c r="W203" i="32"/>
  <c r="S200" i="32"/>
  <c r="J198" i="32"/>
  <c r="V196" i="32"/>
  <c r="N196" i="32"/>
  <c r="M195" i="32"/>
  <c r="P194" i="32"/>
  <c r="U193" i="32"/>
  <c r="W192" i="32"/>
  <c r="L192" i="32"/>
  <c r="S191" i="32"/>
  <c r="W190" i="32"/>
  <c r="M190" i="32"/>
  <c r="Q189" i="32"/>
  <c r="U188" i="32"/>
  <c r="L188" i="32"/>
  <c r="O187" i="32"/>
  <c r="S186" i="32"/>
  <c r="O183" i="32"/>
  <c r="J176" i="32"/>
  <c r="O175" i="32"/>
  <c r="V172" i="32"/>
  <c r="M172" i="32"/>
  <c r="M171" i="32"/>
  <c r="U164" i="32"/>
  <c r="M164" i="32"/>
  <c r="O162" i="32"/>
  <c r="S161" i="32"/>
  <c r="M158" i="32"/>
  <c r="O151" i="32"/>
  <c r="R148" i="32"/>
  <c r="J148" i="32"/>
  <c r="M147" i="32"/>
  <c r="S146" i="32"/>
  <c r="S145" i="32"/>
  <c r="R144" i="32"/>
  <c r="Q143" i="32"/>
  <c r="S142" i="32"/>
  <c r="U129" i="32"/>
  <c r="L129" i="32"/>
  <c r="O128" i="32"/>
  <c r="S127" i="32"/>
  <c r="L125" i="32"/>
  <c r="W123" i="32"/>
  <c r="J123" i="32"/>
  <c r="P121" i="32"/>
  <c r="W120" i="32"/>
  <c r="O116" i="32"/>
  <c r="U103" i="32"/>
  <c r="J93" i="32"/>
  <c r="R91" i="32"/>
  <c r="J89" i="32"/>
  <c r="U85" i="32"/>
  <c r="K85" i="32"/>
  <c r="Q80" i="32"/>
  <c r="S79" i="32"/>
  <c r="R79" i="32"/>
  <c r="Q77" i="32"/>
  <c r="W71" i="32"/>
  <c r="N69" i="32"/>
  <c r="T67" i="32"/>
  <c r="U66" i="32"/>
  <c r="M64" i="32"/>
  <c r="Q64" i="32"/>
  <c r="W53" i="32"/>
  <c r="J53" i="32"/>
  <c r="R49" i="32"/>
  <c r="T49" i="32"/>
  <c r="K49" i="32"/>
  <c r="W49" i="32"/>
  <c r="Q42" i="32"/>
  <c r="M42" i="32"/>
  <c r="N39" i="32"/>
  <c r="R39" i="32"/>
  <c r="W23" i="32"/>
  <c r="R18" i="32"/>
  <c r="W15" i="32"/>
  <c r="Q7" i="32"/>
  <c r="U7" i="32"/>
  <c r="M259" i="33"/>
  <c r="K259" i="33"/>
  <c r="T259" i="33"/>
  <c r="L259" i="33"/>
  <c r="V259" i="33"/>
  <c r="N259" i="33"/>
  <c r="W259" i="33"/>
  <c r="O259" i="33"/>
  <c r="P259" i="33"/>
  <c r="Q259" i="33"/>
  <c r="W190" i="33"/>
  <c r="K189" i="33"/>
  <c r="M189" i="33"/>
  <c r="N189" i="33"/>
  <c r="Q189" i="33"/>
  <c r="V189" i="33"/>
  <c r="V187" i="33"/>
  <c r="S181" i="33"/>
  <c r="K181" i="33"/>
  <c r="M181" i="33"/>
  <c r="O181" i="33"/>
  <c r="Q181" i="33"/>
  <c r="Q163" i="33"/>
  <c r="M163" i="33"/>
  <c r="S87" i="33"/>
  <c r="K72" i="33"/>
  <c r="M72" i="33"/>
  <c r="Q72" i="33"/>
  <c r="S72" i="33"/>
  <c r="U72" i="33"/>
  <c r="Q55" i="33"/>
  <c r="K55" i="33"/>
  <c r="L55" i="33"/>
  <c r="O55" i="33"/>
  <c r="P55" i="33"/>
  <c r="R55" i="33"/>
  <c r="O42" i="33"/>
  <c r="K42" i="33"/>
  <c r="M42" i="33"/>
  <c r="P42" i="33"/>
  <c r="V42" i="33"/>
  <c r="Q40" i="33"/>
  <c r="S40" i="33"/>
  <c r="T40" i="33"/>
  <c r="J40" i="33"/>
  <c r="W40" i="33"/>
  <c r="K40" i="33"/>
  <c r="M40" i="33"/>
  <c r="O40" i="33"/>
  <c r="V34" i="33"/>
  <c r="L34" i="33"/>
  <c r="M34" i="33"/>
  <c r="P34" i="33"/>
  <c r="Q34" i="33"/>
  <c r="P24" i="33"/>
  <c r="L24" i="33"/>
  <c r="M24" i="33"/>
  <c r="O24" i="33"/>
  <c r="U24" i="33"/>
  <c r="V24" i="33"/>
  <c r="T290" i="34"/>
  <c r="U227" i="34"/>
  <c r="M227" i="34"/>
  <c r="W207" i="34"/>
  <c r="Q207" i="34"/>
  <c r="O135" i="34"/>
  <c r="U135" i="34"/>
  <c r="Q248" i="31"/>
  <c r="O242" i="31"/>
  <c r="P224" i="31"/>
  <c r="U223" i="31"/>
  <c r="P212" i="31"/>
  <c r="W211" i="31"/>
  <c r="Q203" i="31"/>
  <c r="U202" i="31"/>
  <c r="T200" i="31"/>
  <c r="L200" i="31"/>
  <c r="S199" i="31"/>
  <c r="V196" i="31"/>
  <c r="M196" i="31"/>
  <c r="O187" i="31"/>
  <c r="T186" i="31"/>
  <c r="Q183" i="31"/>
  <c r="P174" i="31"/>
  <c r="U173" i="31"/>
  <c r="U172" i="31"/>
  <c r="L172" i="31"/>
  <c r="O167" i="31"/>
  <c r="P158" i="31"/>
  <c r="O153" i="31"/>
  <c r="S152" i="31"/>
  <c r="R145" i="31"/>
  <c r="Q143" i="31"/>
  <c r="Q142" i="31"/>
  <c r="U141" i="31"/>
  <c r="M141" i="31"/>
  <c r="K136" i="31"/>
  <c r="O130" i="31"/>
  <c r="W129" i="31"/>
  <c r="W122" i="31"/>
  <c r="J122" i="31"/>
  <c r="O121" i="31"/>
  <c r="O120" i="31"/>
  <c r="S119" i="31"/>
  <c r="V118" i="31"/>
  <c r="U117" i="31"/>
  <c r="W116" i="31"/>
  <c r="N114" i="31"/>
  <c r="S110" i="31"/>
  <c r="K110" i="31"/>
  <c r="K109" i="31"/>
  <c r="M104" i="31"/>
  <c r="S103" i="31"/>
  <c r="U102" i="31"/>
  <c r="Q100" i="31"/>
  <c r="V96" i="31"/>
  <c r="M96" i="31"/>
  <c r="S94" i="31"/>
  <c r="K94" i="31"/>
  <c r="T81" i="31"/>
  <c r="K81" i="31"/>
  <c r="W77" i="31"/>
  <c r="N77" i="31"/>
  <c r="Q76" i="31"/>
  <c r="T75" i="31"/>
  <c r="L75" i="31"/>
  <c r="M70" i="31"/>
  <c r="K69" i="31"/>
  <c r="R65" i="31"/>
  <c r="K64" i="31"/>
  <c r="O63" i="31"/>
  <c r="O62" i="31"/>
  <c r="Q61" i="31"/>
  <c r="Q60" i="31"/>
  <c r="U59" i="31"/>
  <c r="M59" i="31"/>
  <c r="K54" i="31"/>
  <c r="S38" i="31"/>
  <c r="U36" i="31"/>
  <c r="M36" i="31"/>
  <c r="U35" i="31"/>
  <c r="Q34" i="31"/>
  <c r="K31" i="31"/>
  <c r="Q30" i="31"/>
  <c r="L28" i="31"/>
  <c r="O27" i="31"/>
  <c r="R24" i="31"/>
  <c r="O22" i="31"/>
  <c r="U21" i="31"/>
  <c r="L20" i="31"/>
  <c r="O16" i="31"/>
  <c r="S15" i="31"/>
  <c r="V14" i="31"/>
  <c r="U13" i="31"/>
  <c r="K7" i="31"/>
  <c r="O6" i="31"/>
  <c r="O5" i="31"/>
  <c r="W300" i="32"/>
  <c r="L299" i="32"/>
  <c r="W297" i="32"/>
  <c r="L297" i="32"/>
  <c r="S295" i="32"/>
  <c r="W293" i="32"/>
  <c r="U290" i="32"/>
  <c r="M290" i="32"/>
  <c r="Q289" i="32"/>
  <c r="S287" i="32"/>
  <c r="S286" i="32"/>
  <c r="S285" i="32"/>
  <c r="U283" i="32"/>
  <c r="S282" i="32"/>
  <c r="U281" i="32"/>
  <c r="S279" i="32"/>
  <c r="R278" i="32"/>
  <c r="Q277" i="32"/>
  <c r="Q275" i="32"/>
  <c r="M272" i="32"/>
  <c r="L268" i="32"/>
  <c r="W264" i="32"/>
  <c r="K264" i="32"/>
  <c r="V258" i="32"/>
  <c r="N258" i="32"/>
  <c r="S257" i="32"/>
  <c r="S255" i="32"/>
  <c r="S254" i="32"/>
  <c r="S253" i="32"/>
  <c r="Q251" i="32"/>
  <c r="Q243" i="32"/>
  <c r="M236" i="32"/>
  <c r="W234" i="32"/>
  <c r="N234" i="32"/>
  <c r="O233" i="32"/>
  <c r="L230" i="32"/>
  <c r="N228" i="32"/>
  <c r="P226" i="32"/>
  <c r="U224" i="32"/>
  <c r="M224" i="32"/>
  <c r="Q223" i="32"/>
  <c r="Q221" i="32"/>
  <c r="N220" i="32"/>
  <c r="T216" i="32"/>
  <c r="K216" i="32"/>
  <c r="K214" i="32"/>
  <c r="S211" i="32"/>
  <c r="T208" i="32"/>
  <c r="L208" i="32"/>
  <c r="O207" i="32"/>
  <c r="W204" i="32"/>
  <c r="N204" i="32"/>
  <c r="O203" i="32"/>
  <c r="Q201" i="32"/>
  <c r="R200" i="32"/>
  <c r="U196" i="32"/>
  <c r="M196" i="32"/>
  <c r="O194" i="32"/>
  <c r="S193" i="32"/>
  <c r="V192" i="32"/>
  <c r="K192" i="32"/>
  <c r="Q191" i="32"/>
  <c r="V190" i="32"/>
  <c r="K190" i="32"/>
  <c r="O189" i="32"/>
  <c r="T188" i="32"/>
  <c r="J188" i="32"/>
  <c r="M187" i="32"/>
  <c r="L186" i="32"/>
  <c r="K183" i="32"/>
  <c r="V176" i="32"/>
  <c r="M175" i="32"/>
  <c r="R174" i="32"/>
  <c r="U173" i="32"/>
  <c r="U172" i="32"/>
  <c r="L172" i="32"/>
  <c r="K171" i="32"/>
  <c r="O168" i="32"/>
  <c r="U165" i="32"/>
  <c r="T164" i="32"/>
  <c r="L164" i="32"/>
  <c r="M162" i="32"/>
  <c r="Q161" i="32"/>
  <c r="S160" i="32"/>
  <c r="J158" i="32"/>
  <c r="O156" i="32"/>
  <c r="W155" i="32"/>
  <c r="K151" i="32"/>
  <c r="Q148" i="32"/>
  <c r="Q146" i="32"/>
  <c r="M145" i="32"/>
  <c r="K144" i="32"/>
  <c r="O143" i="32"/>
  <c r="R142" i="32"/>
  <c r="O140" i="32"/>
  <c r="M139" i="32"/>
  <c r="V137" i="32"/>
  <c r="N137" i="32"/>
  <c r="W136" i="32"/>
  <c r="S133" i="32"/>
  <c r="U130" i="32"/>
  <c r="T129" i="32"/>
  <c r="J129" i="32"/>
  <c r="M128" i="32"/>
  <c r="O127" i="32"/>
  <c r="K125" i="32"/>
  <c r="V123" i="32"/>
  <c r="O121" i="32"/>
  <c r="U120" i="32"/>
  <c r="R117" i="32"/>
  <c r="K116" i="32"/>
  <c r="Q103" i="32"/>
  <c r="M102" i="32"/>
  <c r="K102" i="32"/>
  <c r="Q102" i="32"/>
  <c r="V93" i="32"/>
  <c r="Q91" i="32"/>
  <c r="V89" i="32"/>
  <c r="T85" i="32"/>
  <c r="J85" i="32"/>
  <c r="O80" i="32"/>
  <c r="O77" i="32"/>
  <c r="N71" i="32"/>
  <c r="R70" i="32"/>
  <c r="V70" i="32"/>
  <c r="L69" i="32"/>
  <c r="S67" i="32"/>
  <c r="Q66" i="32"/>
  <c r="S55" i="32"/>
  <c r="T53" i="32"/>
  <c r="P49" i="32"/>
  <c r="W48" i="32"/>
  <c r="S41" i="32"/>
  <c r="K29" i="32"/>
  <c r="L29" i="32"/>
  <c r="U29" i="32"/>
  <c r="M29" i="32"/>
  <c r="V29" i="32"/>
  <c r="O29" i="32"/>
  <c r="O15" i="32"/>
  <c r="S286" i="33"/>
  <c r="W286" i="33"/>
  <c r="J258" i="33"/>
  <c r="K258" i="33"/>
  <c r="M258" i="33"/>
  <c r="O258" i="33"/>
  <c r="S258" i="33"/>
  <c r="U258" i="33"/>
  <c r="W258" i="33"/>
  <c r="R251" i="33"/>
  <c r="J235" i="33"/>
  <c r="R235" i="33"/>
  <c r="K235" i="33"/>
  <c r="S235" i="33"/>
  <c r="L235" i="33"/>
  <c r="T235" i="33"/>
  <c r="M235" i="33"/>
  <c r="U235" i="33"/>
  <c r="N235" i="33"/>
  <c r="V235" i="33"/>
  <c r="O235" i="33"/>
  <c r="W235" i="33"/>
  <c r="K222" i="33"/>
  <c r="O222" i="33"/>
  <c r="P222" i="33"/>
  <c r="Q222" i="33"/>
  <c r="S222" i="33"/>
  <c r="T222" i="33"/>
  <c r="U213" i="33"/>
  <c r="U190" i="33"/>
  <c r="O187" i="33"/>
  <c r="Q185" i="33"/>
  <c r="W180" i="33"/>
  <c r="M177" i="33"/>
  <c r="O177" i="33"/>
  <c r="Q177" i="33"/>
  <c r="U177" i="33"/>
  <c r="V170" i="33"/>
  <c r="K118" i="33"/>
  <c r="L118" i="33"/>
  <c r="O118" i="33"/>
  <c r="Q118" i="33"/>
  <c r="R118" i="33"/>
  <c r="P87" i="33"/>
  <c r="Q73" i="33"/>
  <c r="M58" i="33"/>
  <c r="O58" i="33"/>
  <c r="W58" i="33"/>
  <c r="W33" i="33"/>
  <c r="Q15" i="33"/>
  <c r="O15" i="33"/>
  <c r="W15" i="33"/>
  <c r="Q10" i="33"/>
  <c r="N10" i="33"/>
  <c r="U10" i="33"/>
  <c r="K10" i="33"/>
  <c r="L10" i="33"/>
  <c r="O10" i="33"/>
  <c r="P10" i="33"/>
  <c r="S10" i="33"/>
  <c r="N268" i="34"/>
  <c r="P268" i="34"/>
  <c r="Q268" i="34"/>
  <c r="M268" i="34"/>
  <c r="W268" i="34"/>
  <c r="K268" i="34"/>
  <c r="L268" i="34"/>
  <c r="O268" i="34"/>
  <c r="R268" i="34"/>
  <c r="S268" i="34"/>
  <c r="T268" i="34"/>
  <c r="T255" i="31"/>
  <c r="N248" i="31"/>
  <c r="M242" i="31"/>
  <c r="S232" i="31"/>
  <c r="S231" i="31"/>
  <c r="R226" i="31"/>
  <c r="O224" i="31"/>
  <c r="S223" i="31"/>
  <c r="U214" i="31"/>
  <c r="W212" i="31"/>
  <c r="W206" i="31"/>
  <c r="T202" i="31"/>
  <c r="S200" i="31"/>
  <c r="U196" i="31"/>
  <c r="L196" i="31"/>
  <c r="W191" i="31"/>
  <c r="O186" i="31"/>
  <c r="O183" i="31"/>
  <c r="O174" i="31"/>
  <c r="Q173" i="31"/>
  <c r="T172" i="31"/>
  <c r="K172" i="31"/>
  <c r="M167" i="31"/>
  <c r="O158" i="31"/>
  <c r="V157" i="31"/>
  <c r="W156" i="31"/>
  <c r="L153" i="31"/>
  <c r="Q152" i="31"/>
  <c r="U151" i="31"/>
  <c r="W148" i="31"/>
  <c r="P145" i="31"/>
  <c r="P143" i="31"/>
  <c r="M142" i="31"/>
  <c r="T141" i="31"/>
  <c r="S140" i="31"/>
  <c r="W130" i="31"/>
  <c r="S129" i="31"/>
  <c r="T122" i="31"/>
  <c r="M121" i="31"/>
  <c r="M120" i="31"/>
  <c r="W114" i="31"/>
  <c r="M114" i="31"/>
  <c r="R110" i="31"/>
  <c r="J110" i="31"/>
  <c r="T106" i="31"/>
  <c r="K104" i="31"/>
  <c r="T102" i="31"/>
  <c r="P100" i="31"/>
  <c r="W98" i="31"/>
  <c r="N98" i="31"/>
  <c r="U96" i="31"/>
  <c r="R94" i="31"/>
  <c r="J94" i="31"/>
  <c r="R87" i="31"/>
  <c r="U86" i="31"/>
  <c r="S81" i="31"/>
  <c r="J81" i="31"/>
  <c r="V77" i="31"/>
  <c r="S75" i="31"/>
  <c r="K70" i="31"/>
  <c r="W66" i="31"/>
  <c r="Q65" i="31"/>
  <c r="L63" i="31"/>
  <c r="K62" i="31"/>
  <c r="P61" i="31"/>
  <c r="M60" i="31"/>
  <c r="T59" i="31"/>
  <c r="S58" i="31"/>
  <c r="S42" i="31"/>
  <c r="W41" i="31"/>
  <c r="T36" i="31"/>
  <c r="O35" i="31"/>
  <c r="L34" i="31"/>
  <c r="O30" i="31"/>
  <c r="W28" i="31"/>
  <c r="J28" i="31"/>
  <c r="Q24" i="31"/>
  <c r="W22" i="31"/>
  <c r="M21" i="31"/>
  <c r="M16" i="31"/>
  <c r="Q15" i="31"/>
  <c r="P14" i="31"/>
  <c r="V12" i="31"/>
  <c r="W11" i="31"/>
  <c r="L6" i="31"/>
  <c r="M5" i="31"/>
  <c r="K299" i="32"/>
  <c r="V297" i="32"/>
  <c r="R295" i="32"/>
  <c r="T292" i="32"/>
  <c r="U291" i="32"/>
  <c r="T290" i="32"/>
  <c r="L290" i="32"/>
  <c r="O289" i="32"/>
  <c r="Q287" i="32"/>
  <c r="R286" i="32"/>
  <c r="O285" i="32"/>
  <c r="Q283" i="32"/>
  <c r="R282" i="32"/>
  <c r="O281" i="32"/>
  <c r="Q279" i="32"/>
  <c r="P278" i="32"/>
  <c r="O277" i="32"/>
  <c r="L272" i="32"/>
  <c r="W268" i="32"/>
  <c r="K268" i="32"/>
  <c r="V264" i="32"/>
  <c r="J264" i="32"/>
  <c r="U258" i="32"/>
  <c r="Q257" i="32"/>
  <c r="Q255" i="32"/>
  <c r="R254" i="32"/>
  <c r="O253" i="32"/>
  <c r="O251" i="32"/>
  <c r="Q250" i="32"/>
  <c r="W249" i="32"/>
  <c r="V238" i="32"/>
  <c r="K237" i="32"/>
  <c r="L236" i="32"/>
  <c r="V234" i="32"/>
  <c r="L234" i="32"/>
  <c r="M233" i="32"/>
  <c r="J230" i="32"/>
  <c r="L228" i="32"/>
  <c r="M226" i="32"/>
  <c r="T224" i="32"/>
  <c r="L224" i="32"/>
  <c r="O223" i="32"/>
  <c r="M220" i="32"/>
  <c r="S216" i="32"/>
  <c r="J216" i="32"/>
  <c r="J214" i="32"/>
  <c r="Q211" i="32"/>
  <c r="S208" i="32"/>
  <c r="K208" i="32"/>
  <c r="M207" i="32"/>
  <c r="V204" i="32"/>
  <c r="M204" i="32"/>
  <c r="K203" i="32"/>
  <c r="P200" i="32"/>
  <c r="W198" i="32"/>
  <c r="T196" i="32"/>
  <c r="T192" i="32"/>
  <c r="J192" i="32"/>
  <c r="O191" i="32"/>
  <c r="U190" i="32"/>
  <c r="J190" i="32"/>
  <c r="R188" i="32"/>
  <c r="T176" i="32"/>
  <c r="K175" i="32"/>
  <c r="Q174" i="32"/>
  <c r="O173" i="32"/>
  <c r="T172" i="32"/>
  <c r="J172" i="32"/>
  <c r="U167" i="32"/>
  <c r="S164" i="32"/>
  <c r="W162" i="32"/>
  <c r="R160" i="32"/>
  <c r="W156" i="32"/>
  <c r="N156" i="32"/>
  <c r="O155" i="32"/>
  <c r="O146" i="32"/>
  <c r="K145" i="32"/>
  <c r="M143" i="32"/>
  <c r="K142" i="32"/>
  <c r="W140" i="32"/>
  <c r="N140" i="32"/>
  <c r="U137" i="32"/>
  <c r="O136" i="32"/>
  <c r="R133" i="32"/>
  <c r="V131" i="32"/>
  <c r="R129" i="32"/>
  <c r="L127" i="32"/>
  <c r="W125" i="32"/>
  <c r="J125" i="32"/>
  <c r="U123" i="32"/>
  <c r="N121" i="32"/>
  <c r="S120" i="32"/>
  <c r="K117" i="32"/>
  <c r="O112" i="32"/>
  <c r="J108" i="32"/>
  <c r="M108" i="32"/>
  <c r="O108" i="32"/>
  <c r="M103" i="32"/>
  <c r="O91" i="32"/>
  <c r="S85" i="32"/>
  <c r="S81" i="32"/>
  <c r="K80" i="32"/>
  <c r="L77" i="32"/>
  <c r="W73" i="32"/>
  <c r="M71" i="32"/>
  <c r="W69" i="32"/>
  <c r="Q67" i="32"/>
  <c r="O49" i="32"/>
  <c r="U48" i="32"/>
  <c r="R41" i="32"/>
  <c r="J32" i="32"/>
  <c r="Q32" i="32"/>
  <c r="S32" i="32"/>
  <c r="W32" i="32"/>
  <c r="S28" i="32"/>
  <c r="S294" i="33"/>
  <c r="W294" i="33"/>
  <c r="P277" i="33"/>
  <c r="K277" i="33"/>
  <c r="L277" i="33"/>
  <c r="M277" i="33"/>
  <c r="O277" i="33"/>
  <c r="Q277" i="33"/>
  <c r="T277" i="33"/>
  <c r="Q251" i="33"/>
  <c r="Q247" i="33"/>
  <c r="J247" i="33"/>
  <c r="U247" i="33"/>
  <c r="R243" i="33"/>
  <c r="T213" i="33"/>
  <c r="N187" i="33"/>
  <c r="P185" i="33"/>
  <c r="P180" i="33"/>
  <c r="V176" i="33"/>
  <c r="U170" i="33"/>
  <c r="S161" i="33"/>
  <c r="K161" i="33"/>
  <c r="M161" i="33"/>
  <c r="U161" i="33"/>
  <c r="Q154" i="33"/>
  <c r="T154" i="33"/>
  <c r="U154" i="33"/>
  <c r="K154" i="33"/>
  <c r="W154" i="33"/>
  <c r="L154" i="33"/>
  <c r="N154" i="33"/>
  <c r="O154" i="33"/>
  <c r="W151" i="33"/>
  <c r="M147" i="33"/>
  <c r="K147" i="33"/>
  <c r="O147" i="33"/>
  <c r="S147" i="33"/>
  <c r="U147" i="33"/>
  <c r="W147" i="33"/>
  <c r="K126" i="33"/>
  <c r="M126" i="33"/>
  <c r="O126" i="33"/>
  <c r="S126" i="33"/>
  <c r="S89" i="33"/>
  <c r="K89" i="33"/>
  <c r="T89" i="33"/>
  <c r="L89" i="33"/>
  <c r="U89" i="33"/>
  <c r="M89" i="33"/>
  <c r="V89" i="33"/>
  <c r="N89" i="33"/>
  <c r="W89" i="33"/>
  <c r="O89" i="33"/>
  <c r="P73" i="33"/>
  <c r="T57" i="33"/>
  <c r="O5" i="33"/>
  <c r="U5" i="33"/>
  <c r="M5" i="33"/>
  <c r="Q5" i="33"/>
  <c r="S5" i="33"/>
  <c r="W5" i="33"/>
  <c r="M290" i="34"/>
  <c r="U290" i="34"/>
  <c r="J290" i="34"/>
  <c r="R290" i="34"/>
  <c r="L290" i="34"/>
  <c r="W290" i="34"/>
  <c r="N290" i="34"/>
  <c r="O290" i="34"/>
  <c r="P290" i="34"/>
  <c r="Q290" i="34"/>
  <c r="S290" i="34"/>
  <c r="U248" i="34"/>
  <c r="S248" i="34"/>
  <c r="P248" i="34"/>
  <c r="Q248" i="34"/>
  <c r="K169" i="34"/>
  <c r="M169" i="34"/>
  <c r="Q169" i="34"/>
  <c r="W136" i="31"/>
  <c r="S122" i="31"/>
  <c r="W54" i="31"/>
  <c r="W31" i="31"/>
  <c r="U28" i="31"/>
  <c r="W7" i="31"/>
  <c r="J299" i="32"/>
  <c r="S290" i="32"/>
  <c r="M289" i="32"/>
  <c r="M285" i="32"/>
  <c r="M281" i="32"/>
  <c r="K277" i="32"/>
  <c r="V272" i="32"/>
  <c r="K272" i="32"/>
  <c r="U268" i="32"/>
  <c r="J268" i="32"/>
  <c r="M253" i="32"/>
  <c r="K236" i="32"/>
  <c r="T234" i="32"/>
  <c r="K234" i="32"/>
  <c r="K233" i="32"/>
  <c r="J228" i="32"/>
  <c r="L226" i="32"/>
  <c r="S224" i="32"/>
  <c r="R208" i="32"/>
  <c r="Q188" i="32"/>
  <c r="R172" i="32"/>
  <c r="W158" i="32"/>
  <c r="L146" i="32"/>
  <c r="Q129" i="32"/>
  <c r="V125" i="32"/>
  <c r="W121" i="32"/>
  <c r="M121" i="32"/>
  <c r="M120" i="32"/>
  <c r="W107" i="32"/>
  <c r="S104" i="32"/>
  <c r="L93" i="32"/>
  <c r="W93" i="32"/>
  <c r="N93" i="32"/>
  <c r="K91" i="32"/>
  <c r="L89" i="32"/>
  <c r="W89" i="32"/>
  <c r="N89" i="32"/>
  <c r="R85" i="32"/>
  <c r="M83" i="32"/>
  <c r="W83" i="32"/>
  <c r="K83" i="32"/>
  <c r="K77" i="32"/>
  <c r="M76" i="32"/>
  <c r="O76" i="32"/>
  <c r="W76" i="32"/>
  <c r="V73" i="32"/>
  <c r="K71" i="32"/>
  <c r="V69" i="32"/>
  <c r="P67" i="32"/>
  <c r="M53" i="32"/>
  <c r="U53" i="32"/>
  <c r="N53" i="32"/>
  <c r="V53" i="32"/>
  <c r="P53" i="32"/>
  <c r="S48" i="32"/>
  <c r="M43" i="32"/>
  <c r="K43" i="32"/>
  <c r="L43" i="32"/>
  <c r="Q43" i="32"/>
  <c r="L33" i="32"/>
  <c r="N33" i="32"/>
  <c r="V33" i="32"/>
  <c r="L27" i="32"/>
  <c r="M27" i="32"/>
  <c r="Q27" i="32"/>
  <c r="T27" i="32"/>
  <c r="M5" i="32"/>
  <c r="U5" i="32"/>
  <c r="V5" i="32"/>
  <c r="K5" i="32"/>
  <c r="U293" i="33"/>
  <c r="W269" i="33"/>
  <c r="J251" i="33"/>
  <c r="Q243" i="33"/>
  <c r="J234" i="33"/>
  <c r="K234" i="33"/>
  <c r="M234" i="33"/>
  <c r="O234" i="33"/>
  <c r="Q234" i="33"/>
  <c r="S234" i="33"/>
  <c r="U234" i="33"/>
  <c r="K213" i="33"/>
  <c r="O180" i="33"/>
  <c r="U151" i="33"/>
  <c r="V148" i="33"/>
  <c r="Q130" i="33"/>
  <c r="S130" i="33"/>
  <c r="T130" i="33"/>
  <c r="J130" i="33"/>
  <c r="W130" i="33"/>
  <c r="K130" i="33"/>
  <c r="M130" i="33"/>
  <c r="O130" i="33"/>
  <c r="Q124" i="33"/>
  <c r="J124" i="33"/>
  <c r="R124" i="33"/>
  <c r="K124" i="33"/>
  <c r="S124" i="33"/>
  <c r="L124" i="33"/>
  <c r="T124" i="33"/>
  <c r="M124" i="33"/>
  <c r="U124" i="33"/>
  <c r="N124" i="33"/>
  <c r="V124" i="33"/>
  <c r="W107" i="33"/>
  <c r="S85" i="33"/>
  <c r="Q19" i="33"/>
  <c r="M19" i="33"/>
  <c r="N254" i="34"/>
  <c r="P254" i="34"/>
  <c r="Q254" i="34"/>
  <c r="L254" i="34"/>
  <c r="K254" i="34"/>
  <c r="M254" i="34"/>
  <c r="S254" i="34"/>
  <c r="T254" i="34"/>
  <c r="U254" i="34"/>
  <c r="V254" i="34"/>
  <c r="J241" i="34"/>
  <c r="Q241" i="34"/>
  <c r="S241" i="34"/>
  <c r="M241" i="34"/>
  <c r="O241" i="34"/>
  <c r="U241" i="34"/>
  <c r="W241" i="34"/>
  <c r="L226" i="34"/>
  <c r="T226" i="34"/>
  <c r="M226" i="34"/>
  <c r="U226" i="34"/>
  <c r="J226" i="34"/>
  <c r="R226" i="34"/>
  <c r="N226" i="34"/>
  <c r="O226" i="34"/>
  <c r="P226" i="34"/>
  <c r="Q226" i="34"/>
  <c r="S226" i="34"/>
  <c r="V226" i="34"/>
  <c r="W198" i="34"/>
  <c r="Q300" i="33"/>
  <c r="V291" i="33"/>
  <c r="L291" i="33"/>
  <c r="M279" i="33"/>
  <c r="M276" i="33"/>
  <c r="M271" i="33"/>
  <c r="M268" i="33"/>
  <c r="K264" i="33"/>
  <c r="Q262" i="33"/>
  <c r="K254" i="33"/>
  <c r="S246" i="33"/>
  <c r="K238" i="33"/>
  <c r="K232" i="33"/>
  <c r="K226" i="33"/>
  <c r="R219" i="33"/>
  <c r="J219" i="33"/>
  <c r="K218" i="33"/>
  <c r="J215" i="33"/>
  <c r="O205" i="33"/>
  <c r="M204" i="33"/>
  <c r="M196" i="33"/>
  <c r="J128" i="33"/>
  <c r="W120" i="33"/>
  <c r="K103" i="33"/>
  <c r="W78" i="33"/>
  <c r="Q77" i="33"/>
  <c r="W69" i="33"/>
  <c r="J69" i="33"/>
  <c r="R67" i="33"/>
  <c r="J67" i="33"/>
  <c r="J61" i="33"/>
  <c r="K52" i="33"/>
  <c r="W37" i="33"/>
  <c r="K36" i="33"/>
  <c r="U32" i="33"/>
  <c r="Q28" i="33"/>
  <c r="P22" i="33"/>
  <c r="S22" i="33"/>
  <c r="P288" i="34"/>
  <c r="K288" i="34"/>
  <c r="T288" i="34"/>
  <c r="Q288" i="34"/>
  <c r="K274" i="34"/>
  <c r="S274" i="34"/>
  <c r="P274" i="34"/>
  <c r="M270" i="34"/>
  <c r="Q267" i="34"/>
  <c r="S266" i="34"/>
  <c r="T266" i="34"/>
  <c r="N266" i="34"/>
  <c r="J262" i="34"/>
  <c r="R262" i="34"/>
  <c r="T262" i="34"/>
  <c r="O262" i="34"/>
  <c r="U249" i="34"/>
  <c r="T244" i="34"/>
  <c r="W244" i="34"/>
  <c r="N244" i="34"/>
  <c r="V234" i="34"/>
  <c r="W234" i="34"/>
  <c r="R234" i="34"/>
  <c r="S231" i="34"/>
  <c r="Q231" i="34"/>
  <c r="M217" i="34"/>
  <c r="M206" i="34"/>
  <c r="U206" i="34"/>
  <c r="N206" i="34"/>
  <c r="V206" i="34"/>
  <c r="K206" i="34"/>
  <c r="S206" i="34"/>
  <c r="L192" i="34"/>
  <c r="J192" i="34"/>
  <c r="T192" i="34"/>
  <c r="K192" i="34"/>
  <c r="W192" i="34"/>
  <c r="R192" i="34"/>
  <c r="V186" i="34"/>
  <c r="P186" i="34"/>
  <c r="Q186" i="34"/>
  <c r="L186" i="34"/>
  <c r="M182" i="34"/>
  <c r="K182" i="34"/>
  <c r="W182" i="34"/>
  <c r="N182" i="34"/>
  <c r="S182" i="34"/>
  <c r="M174" i="34"/>
  <c r="O174" i="34"/>
  <c r="K174" i="34"/>
  <c r="O171" i="34"/>
  <c r="Q171" i="34"/>
  <c r="K171" i="34"/>
  <c r="U69" i="33"/>
  <c r="Q67" i="33"/>
  <c r="W295" i="34"/>
  <c r="N292" i="34"/>
  <c r="K292" i="34"/>
  <c r="U292" i="34"/>
  <c r="Q292" i="34"/>
  <c r="S288" i="34"/>
  <c r="R274" i="34"/>
  <c r="L270" i="34"/>
  <c r="M267" i="34"/>
  <c r="M264" i="34"/>
  <c r="N264" i="34"/>
  <c r="J264" i="34"/>
  <c r="U264" i="34"/>
  <c r="S259" i="34"/>
  <c r="J257" i="34"/>
  <c r="O257" i="34"/>
  <c r="Q257" i="34"/>
  <c r="K257" i="34"/>
  <c r="S249" i="34"/>
  <c r="M202" i="34"/>
  <c r="N202" i="34"/>
  <c r="R182" i="34"/>
  <c r="V174" i="34"/>
  <c r="J172" i="34"/>
  <c r="R172" i="34"/>
  <c r="K172" i="34"/>
  <c r="S172" i="34"/>
  <c r="P172" i="34"/>
  <c r="M166" i="34"/>
  <c r="J166" i="34"/>
  <c r="U166" i="34"/>
  <c r="K166" i="34"/>
  <c r="W166" i="34"/>
  <c r="P166" i="34"/>
  <c r="R166" i="34"/>
  <c r="U120" i="34"/>
  <c r="P120" i="34"/>
  <c r="T120" i="34"/>
  <c r="K120" i="34"/>
  <c r="L120" i="34"/>
  <c r="O120" i="34"/>
  <c r="M300" i="33"/>
  <c r="S291" i="33"/>
  <c r="J291" i="33"/>
  <c r="J279" i="33"/>
  <c r="J271" i="33"/>
  <c r="W267" i="33"/>
  <c r="O267" i="33"/>
  <c r="U266" i="33"/>
  <c r="K262" i="33"/>
  <c r="Q229" i="33"/>
  <c r="P219" i="33"/>
  <c r="W218" i="33"/>
  <c r="U215" i="33"/>
  <c r="K205" i="33"/>
  <c r="P199" i="33"/>
  <c r="Q168" i="33"/>
  <c r="P162" i="33"/>
  <c r="O160" i="33"/>
  <c r="N144" i="33"/>
  <c r="U140" i="33"/>
  <c r="M140" i="33"/>
  <c r="Q135" i="33"/>
  <c r="W128" i="33"/>
  <c r="S117" i="33"/>
  <c r="W105" i="33"/>
  <c r="W104" i="33"/>
  <c r="W103" i="33"/>
  <c r="U91" i="33"/>
  <c r="M91" i="33"/>
  <c r="S90" i="33"/>
  <c r="W82" i="33"/>
  <c r="S78" i="33"/>
  <c r="W77" i="33"/>
  <c r="N77" i="33"/>
  <c r="W76" i="33"/>
  <c r="W75" i="33"/>
  <c r="N75" i="33"/>
  <c r="U74" i="33"/>
  <c r="S69" i="33"/>
  <c r="P67" i="33"/>
  <c r="O63" i="33"/>
  <c r="U59" i="33"/>
  <c r="S54" i="33"/>
  <c r="S37" i="33"/>
  <c r="U36" i="33"/>
  <c r="R32" i="33"/>
  <c r="O28" i="33"/>
  <c r="W27" i="33"/>
  <c r="N22" i="33"/>
  <c r="M300" i="34"/>
  <c r="R300" i="34"/>
  <c r="O300" i="34"/>
  <c r="U295" i="34"/>
  <c r="V292" i="34"/>
  <c r="R288" i="34"/>
  <c r="Q274" i="34"/>
  <c r="V270" i="34"/>
  <c r="K263" i="34"/>
  <c r="O246" i="34"/>
  <c r="P246" i="34"/>
  <c r="Q246" i="34"/>
  <c r="L246" i="34"/>
  <c r="M242" i="34"/>
  <c r="U242" i="34"/>
  <c r="N242" i="34"/>
  <c r="V242" i="34"/>
  <c r="K242" i="34"/>
  <c r="S242" i="34"/>
  <c r="J224" i="34"/>
  <c r="Q224" i="34"/>
  <c r="R224" i="34"/>
  <c r="M224" i="34"/>
  <c r="R206" i="34"/>
  <c r="Q192" i="34"/>
  <c r="M187" i="34"/>
  <c r="O187" i="34"/>
  <c r="Q182" i="34"/>
  <c r="U174" i="34"/>
  <c r="Q172" i="34"/>
  <c r="W171" i="34"/>
  <c r="M145" i="34"/>
  <c r="Q145" i="34"/>
  <c r="J127" i="34"/>
  <c r="O127" i="34"/>
  <c r="Q127" i="34"/>
  <c r="W127" i="34"/>
  <c r="K127" i="34"/>
  <c r="M127" i="34"/>
  <c r="W226" i="33"/>
  <c r="W219" i="33"/>
  <c r="O219" i="33"/>
  <c r="U218" i="33"/>
  <c r="T215" i="33"/>
  <c r="W194" i="33"/>
  <c r="W165" i="33"/>
  <c r="U138" i="33"/>
  <c r="N270" i="34"/>
  <c r="K270" i="34"/>
  <c r="T270" i="34"/>
  <c r="J267" i="34"/>
  <c r="U267" i="34"/>
  <c r="W267" i="34"/>
  <c r="O267" i="34"/>
  <c r="U259" i="34"/>
  <c r="W259" i="34"/>
  <c r="O259" i="34"/>
  <c r="K249" i="34"/>
  <c r="M249" i="34"/>
  <c r="M149" i="34"/>
  <c r="Q149" i="34"/>
  <c r="W149" i="34"/>
  <c r="K149" i="34"/>
  <c r="O149" i="34"/>
  <c r="M148" i="34"/>
  <c r="U148" i="34"/>
  <c r="N148" i="34"/>
  <c r="V148" i="34"/>
  <c r="Q148" i="34"/>
  <c r="K148" i="34"/>
  <c r="S148" i="34"/>
  <c r="L148" i="34"/>
  <c r="T148" i="34"/>
  <c r="N134" i="34"/>
  <c r="R134" i="34"/>
  <c r="S134" i="34"/>
  <c r="J134" i="34"/>
  <c r="O134" i="34"/>
  <c r="P134" i="34"/>
  <c r="Q72" i="32"/>
  <c r="R65" i="32"/>
  <c r="W52" i="32"/>
  <c r="U24" i="32"/>
  <c r="M24" i="32"/>
  <c r="O22" i="32"/>
  <c r="P12" i="32"/>
  <c r="W8" i="32"/>
  <c r="N8" i="32"/>
  <c r="U6" i="32"/>
  <c r="M6" i="32"/>
  <c r="W299" i="33"/>
  <c r="O299" i="33"/>
  <c r="U298" i="33"/>
  <c r="Q291" i="33"/>
  <c r="W290" i="33"/>
  <c r="V279" i="33"/>
  <c r="V271" i="33"/>
  <c r="U267" i="33"/>
  <c r="M267" i="33"/>
  <c r="Q266" i="33"/>
  <c r="Q257" i="33"/>
  <c r="S253" i="33"/>
  <c r="U252" i="33"/>
  <c r="W245" i="33"/>
  <c r="T231" i="33"/>
  <c r="O229" i="33"/>
  <c r="P227" i="33"/>
  <c r="U226" i="33"/>
  <c r="U225" i="33"/>
  <c r="V219" i="33"/>
  <c r="N219" i="33"/>
  <c r="S218" i="33"/>
  <c r="Q215" i="33"/>
  <c r="T205" i="33"/>
  <c r="W204" i="33"/>
  <c r="K199" i="33"/>
  <c r="Q198" i="33"/>
  <c r="W195" i="33"/>
  <c r="N195" i="33"/>
  <c r="S194" i="33"/>
  <c r="U172" i="33"/>
  <c r="L168" i="33"/>
  <c r="Q166" i="33"/>
  <c r="Q165" i="33"/>
  <c r="U164" i="33"/>
  <c r="M164" i="33"/>
  <c r="M162" i="33"/>
  <c r="K160" i="33"/>
  <c r="S145" i="33"/>
  <c r="V144" i="33"/>
  <c r="L144" i="33"/>
  <c r="S140" i="33"/>
  <c r="K140" i="33"/>
  <c r="Q139" i="33"/>
  <c r="Q138" i="33"/>
  <c r="S137" i="33"/>
  <c r="M135" i="33"/>
  <c r="T128" i="33"/>
  <c r="S127" i="33"/>
  <c r="O117" i="33"/>
  <c r="S105" i="33"/>
  <c r="T104" i="33"/>
  <c r="S103" i="33"/>
  <c r="S91" i="33"/>
  <c r="K91" i="33"/>
  <c r="M90" i="33"/>
  <c r="O83" i="33"/>
  <c r="O82" i="33"/>
  <c r="O78" i="33"/>
  <c r="U77" i="33"/>
  <c r="L77" i="33"/>
  <c r="S76" i="33"/>
  <c r="U75" i="33"/>
  <c r="L75" i="33"/>
  <c r="M74" i="33"/>
  <c r="P69" i="33"/>
  <c r="W68" i="33"/>
  <c r="V67" i="33"/>
  <c r="N67" i="33"/>
  <c r="S66" i="33"/>
  <c r="W63" i="33"/>
  <c r="L63" i="33"/>
  <c r="Q62" i="33"/>
  <c r="S61" i="33"/>
  <c r="W60" i="33"/>
  <c r="P59" i="33"/>
  <c r="O54" i="33"/>
  <c r="Q53" i="33"/>
  <c r="U52" i="33"/>
  <c r="W45" i="33"/>
  <c r="O37" i="33"/>
  <c r="R36" i="33"/>
  <c r="P32" i="33"/>
  <c r="Q31" i="33"/>
  <c r="V30" i="33"/>
  <c r="M30" i="33"/>
  <c r="U29" i="33"/>
  <c r="V28" i="33"/>
  <c r="M28" i="33"/>
  <c r="Q27" i="33"/>
  <c r="K23" i="33"/>
  <c r="Q23" i="33"/>
  <c r="K22" i="33"/>
  <c r="N20" i="33"/>
  <c r="V20" i="33"/>
  <c r="W13" i="33"/>
  <c r="Q8" i="33"/>
  <c r="K8" i="33"/>
  <c r="S8" i="33"/>
  <c r="J7" i="33"/>
  <c r="Q7" i="33"/>
  <c r="K7" i="33"/>
  <c r="S300" i="34"/>
  <c r="S292" i="34"/>
  <c r="N288" i="34"/>
  <c r="M286" i="34"/>
  <c r="K286" i="34"/>
  <c r="U286" i="34"/>
  <c r="R286" i="34"/>
  <c r="N274" i="34"/>
  <c r="S270" i="34"/>
  <c r="V266" i="34"/>
  <c r="S264" i="34"/>
  <c r="W262" i="34"/>
  <c r="L258" i="34"/>
  <c r="T258" i="34"/>
  <c r="M258" i="34"/>
  <c r="U258" i="34"/>
  <c r="J258" i="34"/>
  <c r="R258" i="34"/>
  <c r="W246" i="34"/>
  <c r="R242" i="34"/>
  <c r="K228" i="34"/>
  <c r="V228" i="34"/>
  <c r="L228" i="34"/>
  <c r="W228" i="34"/>
  <c r="S228" i="34"/>
  <c r="J225" i="34"/>
  <c r="O225" i="34"/>
  <c r="Q225" i="34"/>
  <c r="K225" i="34"/>
  <c r="O208" i="34"/>
  <c r="T208" i="34"/>
  <c r="P206" i="34"/>
  <c r="V202" i="34"/>
  <c r="O192" i="34"/>
  <c r="L190" i="34"/>
  <c r="T190" i="34"/>
  <c r="U187" i="34"/>
  <c r="U186" i="34"/>
  <c r="O182" i="34"/>
  <c r="J180" i="34"/>
  <c r="N180" i="34"/>
  <c r="W180" i="34"/>
  <c r="Q174" i="34"/>
  <c r="N172" i="34"/>
  <c r="S171" i="34"/>
  <c r="Q166" i="34"/>
  <c r="W148" i="34"/>
  <c r="W118" i="34"/>
  <c r="K118" i="34"/>
  <c r="Q118" i="34"/>
  <c r="U118" i="34"/>
  <c r="V113" i="32"/>
  <c r="O105" i="32"/>
  <c r="V97" i="32"/>
  <c r="S92" i="32"/>
  <c r="O72" i="32"/>
  <c r="P65" i="32"/>
  <c r="O61" i="32"/>
  <c r="S52" i="32"/>
  <c r="O45" i="32"/>
  <c r="U40" i="32"/>
  <c r="V37" i="32"/>
  <c r="W36" i="32"/>
  <c r="T24" i="32"/>
  <c r="S11" i="32"/>
  <c r="V8" i="32"/>
  <c r="M8" i="32"/>
  <c r="T6" i="32"/>
  <c r="V299" i="33"/>
  <c r="S298" i="33"/>
  <c r="P291" i="33"/>
  <c r="U290" i="33"/>
  <c r="U279" i="33"/>
  <c r="U271" i="33"/>
  <c r="T267" i="33"/>
  <c r="O266" i="33"/>
  <c r="U264" i="33"/>
  <c r="S254" i="33"/>
  <c r="U245" i="33"/>
  <c r="Q231" i="33"/>
  <c r="O227" i="33"/>
  <c r="S226" i="33"/>
  <c r="S225" i="33"/>
  <c r="U219" i="33"/>
  <c r="N215" i="33"/>
  <c r="V203" i="33"/>
  <c r="J199" i="33"/>
  <c r="O198" i="33"/>
  <c r="V195" i="33"/>
  <c r="M195" i="33"/>
  <c r="M194" i="33"/>
  <c r="T172" i="33"/>
  <c r="T164" i="33"/>
  <c r="O158" i="33"/>
  <c r="P156" i="33"/>
  <c r="U155" i="33"/>
  <c r="W149" i="33"/>
  <c r="Q145" i="33"/>
  <c r="U144" i="33"/>
  <c r="J144" i="33"/>
  <c r="P142" i="33"/>
  <c r="R140" i="33"/>
  <c r="O139" i="33"/>
  <c r="K135" i="33"/>
  <c r="P132" i="33"/>
  <c r="U131" i="33"/>
  <c r="S128" i="33"/>
  <c r="O127" i="33"/>
  <c r="Q105" i="33"/>
  <c r="N104" i="33"/>
  <c r="Q103" i="33"/>
  <c r="W98" i="33"/>
  <c r="T96" i="33"/>
  <c r="R91" i="33"/>
  <c r="K90" i="33"/>
  <c r="M78" i="33"/>
  <c r="T77" i="33"/>
  <c r="K77" i="33"/>
  <c r="T75" i="33"/>
  <c r="O71" i="33"/>
  <c r="O69" i="33"/>
  <c r="U67" i="33"/>
  <c r="K66" i="33"/>
  <c r="V63" i="33"/>
  <c r="J63" i="33"/>
  <c r="O62" i="33"/>
  <c r="V51" i="33"/>
  <c r="V45" i="33"/>
  <c r="M37" i="33"/>
  <c r="Q36" i="33"/>
  <c r="U30" i="33"/>
  <c r="L30" i="33"/>
  <c r="U28" i="33"/>
  <c r="W22" i="33"/>
  <c r="J22" i="33"/>
  <c r="O20" i="33"/>
  <c r="R8" i="33"/>
  <c r="W7" i="33"/>
  <c r="Q300" i="34"/>
  <c r="J294" i="34"/>
  <c r="T294" i="34"/>
  <c r="P294" i="34"/>
  <c r="P292" i="34"/>
  <c r="J289" i="34"/>
  <c r="Q289" i="34"/>
  <c r="K289" i="34"/>
  <c r="M288" i="34"/>
  <c r="T286" i="34"/>
  <c r="W274" i="34"/>
  <c r="M274" i="34"/>
  <c r="R270" i="34"/>
  <c r="O266" i="34"/>
  <c r="R264" i="34"/>
  <c r="Q262" i="34"/>
  <c r="S260" i="34"/>
  <c r="V258" i="34"/>
  <c r="W257" i="34"/>
  <c r="U246" i="34"/>
  <c r="Q242" i="34"/>
  <c r="J235" i="34"/>
  <c r="W235" i="34"/>
  <c r="Q235" i="34"/>
  <c r="W231" i="34"/>
  <c r="T230" i="34"/>
  <c r="U230" i="34"/>
  <c r="O230" i="34"/>
  <c r="W224" i="34"/>
  <c r="O212" i="34"/>
  <c r="S212" i="34"/>
  <c r="U212" i="34"/>
  <c r="Q212" i="34"/>
  <c r="O206" i="34"/>
  <c r="J205" i="34"/>
  <c r="Q205" i="34"/>
  <c r="S205" i="34"/>
  <c r="M205" i="34"/>
  <c r="T202" i="34"/>
  <c r="M193" i="34"/>
  <c r="N192" i="34"/>
  <c r="Q189" i="34"/>
  <c r="S187" i="34"/>
  <c r="M186" i="34"/>
  <c r="J182" i="34"/>
  <c r="L174" i="34"/>
  <c r="M172" i="34"/>
  <c r="M171" i="34"/>
  <c r="O166" i="34"/>
  <c r="O151" i="34"/>
  <c r="K151" i="34"/>
  <c r="Q151" i="34"/>
  <c r="R148" i="34"/>
  <c r="J143" i="34"/>
  <c r="K143" i="34"/>
  <c r="M143" i="34"/>
  <c r="S143" i="34"/>
  <c r="W143" i="34"/>
  <c r="M121" i="34"/>
  <c r="O121" i="34"/>
  <c r="M115" i="34"/>
  <c r="O115" i="34"/>
  <c r="R142" i="34"/>
  <c r="V128" i="34"/>
  <c r="U110" i="34"/>
  <c r="U106" i="34"/>
  <c r="S102" i="34"/>
  <c r="M95" i="34"/>
  <c r="O94" i="34"/>
  <c r="Q93" i="34"/>
  <c r="O90" i="34"/>
  <c r="N87" i="34"/>
  <c r="O86" i="34"/>
  <c r="S85" i="34"/>
  <c r="U81" i="34"/>
  <c r="Q79" i="34"/>
  <c r="U71" i="34"/>
  <c r="P69" i="34"/>
  <c r="S63" i="34"/>
  <c r="K63" i="34"/>
  <c r="N59" i="34"/>
  <c r="Q49" i="34"/>
  <c r="T37" i="34"/>
  <c r="O30" i="34"/>
  <c r="T29" i="34"/>
  <c r="K29" i="34"/>
  <c r="M27" i="34"/>
  <c r="S23" i="34"/>
  <c r="K23" i="34"/>
  <c r="O15" i="34"/>
  <c r="U295" i="35"/>
  <c r="M295" i="35"/>
  <c r="Q294" i="35"/>
  <c r="T293" i="35"/>
  <c r="K293" i="35"/>
  <c r="S285" i="35"/>
  <c r="M284" i="35"/>
  <c r="P283" i="35"/>
  <c r="W277" i="35"/>
  <c r="N277" i="35"/>
  <c r="Q276" i="35"/>
  <c r="M274" i="35"/>
  <c r="P273" i="35"/>
  <c r="Q271" i="35"/>
  <c r="R269" i="35"/>
  <c r="M268" i="35"/>
  <c r="V261" i="35"/>
  <c r="M261" i="35"/>
  <c r="M258" i="35"/>
  <c r="K257" i="35"/>
  <c r="P255" i="35"/>
  <c r="K253" i="35"/>
  <c r="W245" i="35"/>
  <c r="N245" i="35"/>
  <c r="Q244" i="35"/>
  <c r="Q239" i="35"/>
  <c r="J239" i="35"/>
  <c r="U236" i="35"/>
  <c r="U233" i="35"/>
  <c r="W231" i="35"/>
  <c r="N231" i="35"/>
  <c r="T217" i="35"/>
  <c r="V215" i="35"/>
  <c r="M215" i="35"/>
  <c r="U212" i="35"/>
  <c r="W204" i="35"/>
  <c r="O201" i="35"/>
  <c r="K193" i="35"/>
  <c r="O193" i="35"/>
  <c r="Q193" i="35"/>
  <c r="Q190" i="35"/>
  <c r="S188" i="35"/>
  <c r="W171" i="35"/>
  <c r="P167" i="35"/>
  <c r="Q161" i="35"/>
  <c r="U154" i="35"/>
  <c r="W151" i="35"/>
  <c r="M151" i="35"/>
  <c r="P145" i="35"/>
  <c r="K140" i="35"/>
  <c r="U140" i="35"/>
  <c r="Q138" i="35"/>
  <c r="N131" i="35"/>
  <c r="L131" i="35"/>
  <c r="M131" i="35"/>
  <c r="P131" i="35"/>
  <c r="W131" i="35"/>
  <c r="P125" i="35"/>
  <c r="N115" i="35"/>
  <c r="S79" i="35"/>
  <c r="K74" i="35"/>
  <c r="M74" i="35"/>
  <c r="O74" i="35"/>
  <c r="S74" i="35"/>
  <c r="J49" i="35"/>
  <c r="U49" i="35"/>
  <c r="K49" i="35"/>
  <c r="W49" i="35"/>
  <c r="L49" i="35"/>
  <c r="M49" i="35"/>
  <c r="S49" i="35"/>
  <c r="T49" i="35"/>
  <c r="J43" i="35"/>
  <c r="K43" i="35"/>
  <c r="T43" i="35"/>
  <c r="L43" i="35"/>
  <c r="U43" i="35"/>
  <c r="M43" i="35"/>
  <c r="V43" i="35"/>
  <c r="N43" i="35"/>
  <c r="W43" i="35"/>
  <c r="Q43" i="35"/>
  <c r="S43" i="35"/>
  <c r="P296" i="34"/>
  <c r="P282" i="34"/>
  <c r="P278" i="34"/>
  <c r="O236" i="34"/>
  <c r="N184" i="34"/>
  <c r="U183" i="34"/>
  <c r="R178" i="34"/>
  <c r="O176" i="34"/>
  <c r="U164" i="34"/>
  <c r="M164" i="34"/>
  <c r="V160" i="34"/>
  <c r="S159" i="34"/>
  <c r="Q142" i="34"/>
  <c r="W140" i="34"/>
  <c r="N140" i="34"/>
  <c r="N130" i="34"/>
  <c r="S129" i="34"/>
  <c r="S128" i="34"/>
  <c r="U116" i="34"/>
  <c r="M116" i="34"/>
  <c r="O111" i="34"/>
  <c r="S110" i="34"/>
  <c r="N108" i="34"/>
  <c r="S107" i="34"/>
  <c r="S106" i="34"/>
  <c r="T103" i="34"/>
  <c r="O102" i="34"/>
  <c r="S101" i="34"/>
  <c r="P99" i="34"/>
  <c r="S98" i="34"/>
  <c r="L95" i="34"/>
  <c r="M94" i="34"/>
  <c r="K93" i="34"/>
  <c r="M90" i="34"/>
  <c r="S89" i="34"/>
  <c r="W87" i="34"/>
  <c r="L87" i="34"/>
  <c r="M86" i="34"/>
  <c r="R85" i="34"/>
  <c r="S83" i="34"/>
  <c r="S81" i="34"/>
  <c r="P79" i="34"/>
  <c r="W72" i="34"/>
  <c r="P71" i="34"/>
  <c r="K69" i="34"/>
  <c r="O67" i="34"/>
  <c r="U66" i="34"/>
  <c r="V65" i="34"/>
  <c r="R63" i="34"/>
  <c r="J63" i="34"/>
  <c r="O62" i="34"/>
  <c r="Q61" i="34"/>
  <c r="U60" i="34"/>
  <c r="W59" i="34"/>
  <c r="K59" i="34"/>
  <c r="Q58" i="34"/>
  <c r="R56" i="34"/>
  <c r="O54" i="34"/>
  <c r="Q53" i="34"/>
  <c r="O49" i="34"/>
  <c r="O48" i="34"/>
  <c r="O44" i="34"/>
  <c r="U43" i="34"/>
  <c r="W42" i="34"/>
  <c r="V39" i="34"/>
  <c r="N39" i="34"/>
  <c r="W38" i="34"/>
  <c r="K37" i="34"/>
  <c r="S34" i="34"/>
  <c r="V33" i="34"/>
  <c r="P31" i="34"/>
  <c r="M30" i="34"/>
  <c r="S29" i="34"/>
  <c r="J29" i="34"/>
  <c r="K27" i="34"/>
  <c r="R23" i="34"/>
  <c r="J23" i="34"/>
  <c r="O18" i="34"/>
  <c r="T16" i="34"/>
  <c r="M15" i="34"/>
  <c r="R10" i="34"/>
  <c r="U299" i="35"/>
  <c r="W296" i="35"/>
  <c r="T295" i="35"/>
  <c r="L295" i="35"/>
  <c r="O294" i="35"/>
  <c r="S293" i="35"/>
  <c r="J293" i="35"/>
  <c r="K291" i="35"/>
  <c r="S289" i="35"/>
  <c r="W288" i="35"/>
  <c r="Q285" i="35"/>
  <c r="K284" i="35"/>
  <c r="O283" i="35"/>
  <c r="W279" i="35"/>
  <c r="O279" i="35"/>
  <c r="U278" i="35"/>
  <c r="V277" i="35"/>
  <c r="M277" i="35"/>
  <c r="O276" i="35"/>
  <c r="K274" i="35"/>
  <c r="M273" i="35"/>
  <c r="O269" i="35"/>
  <c r="K268" i="35"/>
  <c r="U261" i="35"/>
  <c r="L261" i="35"/>
  <c r="M260" i="35"/>
  <c r="K258" i="35"/>
  <c r="J257" i="35"/>
  <c r="L255" i="35"/>
  <c r="W253" i="35"/>
  <c r="J253" i="35"/>
  <c r="P249" i="35"/>
  <c r="W247" i="35"/>
  <c r="O247" i="35"/>
  <c r="V245" i="35"/>
  <c r="M245" i="35"/>
  <c r="O244" i="35"/>
  <c r="U238" i="35"/>
  <c r="S236" i="35"/>
  <c r="V231" i="35"/>
  <c r="M231" i="35"/>
  <c r="O219" i="35"/>
  <c r="V219" i="35"/>
  <c r="O217" i="35"/>
  <c r="U215" i="35"/>
  <c r="L215" i="35"/>
  <c r="S212" i="35"/>
  <c r="K206" i="35"/>
  <c r="V193" i="35"/>
  <c r="O190" i="35"/>
  <c r="K188" i="35"/>
  <c r="L171" i="35"/>
  <c r="P161" i="35"/>
  <c r="Q158" i="35"/>
  <c r="W158" i="35"/>
  <c r="M154" i="35"/>
  <c r="S152" i="35"/>
  <c r="K145" i="35"/>
  <c r="Q142" i="35"/>
  <c r="S142" i="35"/>
  <c r="W142" i="35"/>
  <c r="O142" i="35"/>
  <c r="J127" i="35"/>
  <c r="P127" i="35"/>
  <c r="R127" i="35"/>
  <c r="M115" i="35"/>
  <c r="O96" i="35"/>
  <c r="K96" i="35"/>
  <c r="M96" i="35"/>
  <c r="Q96" i="35"/>
  <c r="S96" i="35"/>
  <c r="O81" i="35"/>
  <c r="K81" i="35"/>
  <c r="L81" i="35"/>
  <c r="Q81" i="35"/>
  <c r="R79" i="35"/>
  <c r="P77" i="35"/>
  <c r="J77" i="35"/>
  <c r="T77" i="35"/>
  <c r="K77" i="35"/>
  <c r="U77" i="35"/>
  <c r="L77" i="35"/>
  <c r="V77" i="35"/>
  <c r="M77" i="35"/>
  <c r="R77" i="35"/>
  <c r="S77" i="35"/>
  <c r="K46" i="35"/>
  <c r="M46" i="35"/>
  <c r="O46" i="35"/>
  <c r="Q46" i="35"/>
  <c r="S46" i="35"/>
  <c r="K102" i="34"/>
  <c r="K94" i="34"/>
  <c r="K90" i="34"/>
  <c r="U87" i="34"/>
  <c r="J87" i="34"/>
  <c r="K86" i="34"/>
  <c r="Q63" i="34"/>
  <c r="V59" i="34"/>
  <c r="K30" i="34"/>
  <c r="R29" i="34"/>
  <c r="W27" i="34"/>
  <c r="Q23" i="34"/>
  <c r="K15" i="34"/>
  <c r="S296" i="35"/>
  <c r="S295" i="35"/>
  <c r="K295" i="35"/>
  <c r="M294" i="35"/>
  <c r="Q288" i="35"/>
  <c r="P285" i="35"/>
  <c r="N283" i="35"/>
  <c r="W281" i="35"/>
  <c r="U277" i="35"/>
  <c r="L277" i="35"/>
  <c r="M276" i="35"/>
  <c r="L273" i="35"/>
  <c r="N269" i="35"/>
  <c r="T261" i="35"/>
  <c r="K261" i="35"/>
  <c r="K255" i="35"/>
  <c r="U245" i="35"/>
  <c r="L245" i="35"/>
  <c r="M244" i="35"/>
  <c r="O238" i="35"/>
  <c r="U231" i="35"/>
  <c r="K231" i="35"/>
  <c r="S218" i="35"/>
  <c r="N217" i="35"/>
  <c r="T215" i="35"/>
  <c r="K215" i="35"/>
  <c r="Q212" i="35"/>
  <c r="L203" i="35"/>
  <c r="R203" i="35"/>
  <c r="S203" i="35"/>
  <c r="N197" i="35"/>
  <c r="L197" i="35"/>
  <c r="U197" i="35"/>
  <c r="M197" i="35"/>
  <c r="W197" i="35"/>
  <c r="S193" i="35"/>
  <c r="S187" i="35"/>
  <c r="T187" i="35"/>
  <c r="N181" i="35"/>
  <c r="Q181" i="35"/>
  <c r="R181" i="35"/>
  <c r="M179" i="35"/>
  <c r="L179" i="35"/>
  <c r="N179" i="35"/>
  <c r="K179" i="35"/>
  <c r="O166" i="35"/>
  <c r="K166" i="35"/>
  <c r="O152" i="35"/>
  <c r="V131" i="35"/>
  <c r="K115" i="35"/>
  <c r="S105" i="35"/>
  <c r="O105" i="35"/>
  <c r="T105" i="35"/>
  <c r="L105" i="35"/>
  <c r="L87" i="35"/>
  <c r="W87" i="35"/>
  <c r="M87" i="35"/>
  <c r="N87" i="35"/>
  <c r="O87" i="35"/>
  <c r="K87" i="35"/>
  <c r="V87" i="35"/>
  <c r="K53" i="35"/>
  <c r="S53" i="35"/>
  <c r="L53" i="35"/>
  <c r="T53" i="35"/>
  <c r="M53" i="35"/>
  <c r="U53" i="35"/>
  <c r="N53" i="35"/>
  <c r="V53" i="35"/>
  <c r="Q53" i="35"/>
  <c r="J53" i="35"/>
  <c r="R53" i="35"/>
  <c r="O159" i="34"/>
  <c r="W142" i="34"/>
  <c r="N142" i="34"/>
  <c r="W141" i="34"/>
  <c r="U131" i="34"/>
  <c r="Q128" i="34"/>
  <c r="Q110" i="34"/>
  <c r="W109" i="34"/>
  <c r="Q106" i="34"/>
  <c r="U105" i="34"/>
  <c r="P101" i="34"/>
  <c r="T87" i="34"/>
  <c r="P85" i="34"/>
  <c r="N83" i="34"/>
  <c r="V79" i="34"/>
  <c r="N79" i="34"/>
  <c r="P63" i="34"/>
  <c r="T59" i="34"/>
  <c r="N58" i="34"/>
  <c r="U54" i="34"/>
  <c r="L54" i="34"/>
  <c r="U42" i="34"/>
  <c r="T39" i="34"/>
  <c r="L39" i="34"/>
  <c r="Q29" i="34"/>
  <c r="U27" i="34"/>
  <c r="V25" i="34"/>
  <c r="P23" i="34"/>
  <c r="Q299" i="35"/>
  <c r="U297" i="35"/>
  <c r="Q296" i="35"/>
  <c r="R295" i="35"/>
  <c r="J295" i="35"/>
  <c r="K294" i="35"/>
  <c r="Q293" i="35"/>
  <c r="Q289" i="35"/>
  <c r="O285" i="35"/>
  <c r="W283" i="35"/>
  <c r="M283" i="35"/>
  <c r="T277" i="35"/>
  <c r="K277" i="35"/>
  <c r="K276" i="35"/>
  <c r="U273" i="35"/>
  <c r="K273" i="35"/>
  <c r="W270" i="35"/>
  <c r="J269" i="35"/>
  <c r="S261" i="35"/>
  <c r="J261" i="35"/>
  <c r="U257" i="35"/>
  <c r="J255" i="35"/>
  <c r="S253" i="35"/>
  <c r="T245" i="35"/>
  <c r="K245" i="35"/>
  <c r="K244" i="35"/>
  <c r="Q240" i="35"/>
  <c r="O240" i="35"/>
  <c r="M238" i="35"/>
  <c r="S231" i="35"/>
  <c r="J230" i="35"/>
  <c r="O230" i="35"/>
  <c r="K218" i="35"/>
  <c r="S215" i="35"/>
  <c r="J214" i="35"/>
  <c r="U214" i="35"/>
  <c r="M209" i="35"/>
  <c r="K209" i="35"/>
  <c r="V199" i="35"/>
  <c r="Q197" i="35"/>
  <c r="R193" i="35"/>
  <c r="O181" i="35"/>
  <c r="U179" i="35"/>
  <c r="J160" i="35"/>
  <c r="O160" i="35"/>
  <c r="Q160" i="35"/>
  <c r="M160" i="35"/>
  <c r="U131" i="35"/>
  <c r="J63" i="35"/>
  <c r="U63" i="35"/>
  <c r="K63" i="35"/>
  <c r="L63" i="35"/>
  <c r="O63" i="35"/>
  <c r="S63" i="35"/>
  <c r="T63" i="35"/>
  <c r="K44" i="35"/>
  <c r="Q44" i="35"/>
  <c r="U44" i="35"/>
  <c r="M44" i="35"/>
  <c r="J26" i="35"/>
  <c r="R26" i="35"/>
  <c r="K26" i="35"/>
  <c r="S26" i="35"/>
  <c r="L26" i="35"/>
  <c r="T26" i="35"/>
  <c r="M26" i="35"/>
  <c r="U26" i="35"/>
  <c r="N26" i="35"/>
  <c r="V26" i="35"/>
  <c r="P26" i="35"/>
  <c r="Q26" i="35"/>
  <c r="M19" i="35"/>
  <c r="Q19" i="35"/>
  <c r="L231" i="35"/>
  <c r="T231" i="35"/>
  <c r="O215" i="35"/>
  <c r="W215" i="35"/>
  <c r="K201" i="35"/>
  <c r="J201" i="35"/>
  <c r="W201" i="35"/>
  <c r="L201" i="35"/>
  <c r="N167" i="35"/>
  <c r="J167" i="35"/>
  <c r="W167" i="35"/>
  <c r="M167" i="35"/>
  <c r="V167" i="35"/>
  <c r="W138" i="35"/>
  <c r="S138" i="35"/>
  <c r="W125" i="35"/>
  <c r="M125" i="35"/>
  <c r="O125" i="35"/>
  <c r="V125" i="35"/>
  <c r="O54" i="35"/>
  <c r="K54" i="35"/>
  <c r="Q54" i="35"/>
  <c r="O42" i="35"/>
  <c r="M42" i="35"/>
  <c r="Q42" i="35"/>
  <c r="S42" i="35"/>
  <c r="U42" i="35"/>
  <c r="K42" i="35"/>
  <c r="U95" i="34"/>
  <c r="T69" i="34"/>
  <c r="V63" i="34"/>
  <c r="N63" i="34"/>
  <c r="R59" i="34"/>
  <c r="O29" i="34"/>
  <c r="S27" i="34"/>
  <c r="V23" i="34"/>
  <c r="N23" i="34"/>
  <c r="P295" i="35"/>
  <c r="W294" i="35"/>
  <c r="Q261" i="35"/>
  <c r="T255" i="35"/>
  <c r="Q231" i="35"/>
  <c r="P217" i="35"/>
  <c r="Q217" i="35"/>
  <c r="Q215" i="35"/>
  <c r="J212" i="35"/>
  <c r="O212" i="35"/>
  <c r="T201" i="35"/>
  <c r="Q171" i="35"/>
  <c r="R171" i="35"/>
  <c r="O171" i="35"/>
  <c r="U167" i="35"/>
  <c r="K161" i="35"/>
  <c r="W161" i="35"/>
  <c r="N161" i="35"/>
  <c r="J161" i="35"/>
  <c r="V161" i="35"/>
  <c r="J154" i="35"/>
  <c r="Q154" i="35"/>
  <c r="S154" i="35"/>
  <c r="O154" i="35"/>
  <c r="N145" i="35"/>
  <c r="M145" i="35"/>
  <c r="W145" i="35"/>
  <c r="O145" i="35"/>
  <c r="Q145" i="35"/>
  <c r="L145" i="35"/>
  <c r="U145" i="35"/>
  <c r="Q120" i="35"/>
  <c r="U120" i="35"/>
  <c r="Q115" i="35"/>
  <c r="J115" i="35"/>
  <c r="R115" i="35"/>
  <c r="L115" i="35"/>
  <c r="T115" i="35"/>
  <c r="P115" i="35"/>
  <c r="L97" i="35"/>
  <c r="M97" i="35"/>
  <c r="V97" i="35"/>
  <c r="K95" i="35"/>
  <c r="Q95" i="35"/>
  <c r="R95" i="35"/>
  <c r="S95" i="35"/>
  <c r="J95" i="35"/>
  <c r="J79" i="35"/>
  <c r="K79" i="35"/>
  <c r="O79" i="35"/>
  <c r="P79" i="35"/>
  <c r="T79" i="35"/>
  <c r="O76" i="35"/>
  <c r="Q76" i="35"/>
  <c r="S76" i="35"/>
  <c r="U76" i="35"/>
  <c r="M76" i="35"/>
  <c r="K34" i="35"/>
  <c r="O34" i="35"/>
  <c r="S34" i="35"/>
  <c r="U34" i="35"/>
  <c r="S255" i="34"/>
  <c r="J216" i="34"/>
  <c r="R184" i="34"/>
  <c r="R176" i="34"/>
  <c r="O146" i="34"/>
  <c r="T142" i="34"/>
  <c r="K142" i="34"/>
  <c r="M131" i="34"/>
  <c r="L128" i="34"/>
  <c r="S126" i="34"/>
  <c r="L110" i="34"/>
  <c r="O109" i="34"/>
  <c r="L106" i="34"/>
  <c r="M105" i="34"/>
  <c r="W101" i="34"/>
  <c r="L101" i="34"/>
  <c r="Q95" i="34"/>
  <c r="U94" i="34"/>
  <c r="W93" i="34"/>
  <c r="S90" i="34"/>
  <c r="W89" i="34"/>
  <c r="M89" i="34"/>
  <c r="P87" i="34"/>
  <c r="W86" i="34"/>
  <c r="W85" i="34"/>
  <c r="K85" i="34"/>
  <c r="O80" i="34"/>
  <c r="S79" i="34"/>
  <c r="K79" i="34"/>
  <c r="T77" i="34"/>
  <c r="K76" i="34"/>
  <c r="K74" i="34"/>
  <c r="S70" i="34"/>
  <c r="R69" i="34"/>
  <c r="Q68" i="34"/>
  <c r="S67" i="34"/>
  <c r="N65" i="34"/>
  <c r="Q64" i="34"/>
  <c r="U63" i="34"/>
  <c r="M63" i="34"/>
  <c r="Q59" i="34"/>
  <c r="V58" i="34"/>
  <c r="V56" i="34"/>
  <c r="M56" i="34"/>
  <c r="R54" i="34"/>
  <c r="O51" i="34"/>
  <c r="N42" i="34"/>
  <c r="O41" i="34"/>
  <c r="Q39" i="34"/>
  <c r="O33" i="34"/>
  <c r="W29" i="34"/>
  <c r="M29" i="34"/>
  <c r="P27" i="34"/>
  <c r="S26" i="34"/>
  <c r="O25" i="34"/>
  <c r="O24" i="34"/>
  <c r="U23" i="34"/>
  <c r="M23" i="34"/>
  <c r="S22" i="34"/>
  <c r="Q19" i="34"/>
  <c r="O16" i="34"/>
  <c r="S15" i="34"/>
  <c r="U14" i="34"/>
  <c r="U10" i="34"/>
  <c r="L10" i="34"/>
  <c r="K5" i="34"/>
  <c r="M299" i="35"/>
  <c r="O297" i="35"/>
  <c r="W295" i="35"/>
  <c r="O295" i="35"/>
  <c r="U294" i="35"/>
  <c r="V293" i="35"/>
  <c r="M293" i="35"/>
  <c r="O292" i="35"/>
  <c r="Q291" i="35"/>
  <c r="K289" i="35"/>
  <c r="P287" i="35"/>
  <c r="U284" i="35"/>
  <c r="R283" i="35"/>
  <c r="U280" i="35"/>
  <c r="R279" i="35"/>
  <c r="K278" i="35"/>
  <c r="Q277" i="35"/>
  <c r="U276" i="35"/>
  <c r="Q274" i="35"/>
  <c r="R273" i="35"/>
  <c r="O272" i="35"/>
  <c r="V269" i="35"/>
  <c r="U268" i="35"/>
  <c r="O261" i="35"/>
  <c r="S260" i="35"/>
  <c r="Q258" i="35"/>
  <c r="P257" i="35"/>
  <c r="S255" i="35"/>
  <c r="O254" i="35"/>
  <c r="O253" i="35"/>
  <c r="Q248" i="35"/>
  <c r="R247" i="35"/>
  <c r="K246" i="35"/>
  <c r="Q245" i="35"/>
  <c r="U244" i="35"/>
  <c r="U243" i="35"/>
  <c r="J243" i="35"/>
  <c r="P239" i="35"/>
  <c r="J237" i="35"/>
  <c r="V237" i="35"/>
  <c r="O232" i="35"/>
  <c r="P231" i="35"/>
  <c r="U230" i="35"/>
  <c r="U229" i="35"/>
  <c r="L227" i="35"/>
  <c r="M222" i="35"/>
  <c r="P221" i="35"/>
  <c r="O221" i="35"/>
  <c r="N219" i="35"/>
  <c r="V217" i="35"/>
  <c r="P215" i="35"/>
  <c r="S214" i="35"/>
  <c r="S209" i="35"/>
  <c r="Q203" i="35"/>
  <c r="S201" i="35"/>
  <c r="S200" i="35"/>
  <c r="O199" i="35"/>
  <c r="K197" i="35"/>
  <c r="O187" i="35"/>
  <c r="W181" i="35"/>
  <c r="K181" i="35"/>
  <c r="P179" i="35"/>
  <c r="R167" i="35"/>
  <c r="U166" i="35"/>
  <c r="S161" i="35"/>
  <c r="W160" i="35"/>
  <c r="M159" i="35"/>
  <c r="U159" i="35"/>
  <c r="N159" i="35"/>
  <c r="V159" i="35"/>
  <c r="L159" i="35"/>
  <c r="T159" i="35"/>
  <c r="L155" i="35"/>
  <c r="K155" i="35"/>
  <c r="O155" i="35"/>
  <c r="J155" i="35"/>
  <c r="W155" i="35"/>
  <c r="S145" i="35"/>
  <c r="Q127" i="35"/>
  <c r="R125" i="35"/>
  <c r="U122" i="35"/>
  <c r="M122" i="35"/>
  <c r="S115" i="35"/>
  <c r="W96" i="35"/>
  <c r="T87" i="35"/>
  <c r="O82" i="35"/>
  <c r="M82" i="35"/>
  <c r="O77" i="35"/>
  <c r="P53" i="35"/>
  <c r="U46" i="35"/>
  <c r="W159" i="34"/>
  <c r="R152" i="34"/>
  <c r="L146" i="34"/>
  <c r="S142" i="34"/>
  <c r="J142" i="34"/>
  <c r="K131" i="34"/>
  <c r="W128" i="34"/>
  <c r="J128" i="34"/>
  <c r="M113" i="34"/>
  <c r="V110" i="34"/>
  <c r="J110" i="34"/>
  <c r="M109" i="34"/>
  <c r="W106" i="34"/>
  <c r="J106" i="34"/>
  <c r="K105" i="34"/>
  <c r="U102" i="34"/>
  <c r="U101" i="34"/>
  <c r="K101" i="34"/>
  <c r="P95" i="34"/>
  <c r="S94" i="34"/>
  <c r="Q90" i="34"/>
  <c r="V89" i="34"/>
  <c r="K89" i="34"/>
  <c r="O87" i="34"/>
  <c r="T85" i="34"/>
  <c r="J85" i="34"/>
  <c r="W83" i="34"/>
  <c r="R79" i="34"/>
  <c r="O70" i="34"/>
  <c r="Q69" i="34"/>
  <c r="O68" i="34"/>
  <c r="M65" i="34"/>
  <c r="M64" i="34"/>
  <c r="T63" i="34"/>
  <c r="P59" i="34"/>
  <c r="S58" i="34"/>
  <c r="U56" i="34"/>
  <c r="K42" i="34"/>
  <c r="K33" i="34"/>
  <c r="U29" i="34"/>
  <c r="L29" i="34"/>
  <c r="N27" i="34"/>
  <c r="K26" i="34"/>
  <c r="M24" i="34"/>
  <c r="T23" i="34"/>
  <c r="Q22" i="34"/>
  <c r="K16" i="34"/>
  <c r="Q15" i="34"/>
  <c r="T10" i="34"/>
  <c r="K10" i="34"/>
  <c r="W299" i="35"/>
  <c r="J299" i="35"/>
  <c r="V295" i="35"/>
  <c r="S294" i="35"/>
  <c r="U293" i="35"/>
  <c r="L293" i="35"/>
  <c r="N291" i="35"/>
  <c r="U289" i="35"/>
  <c r="J289" i="35"/>
  <c r="S284" i="35"/>
  <c r="O277" i="35"/>
  <c r="S276" i="35"/>
  <c r="O274" i="35"/>
  <c r="W261" i="35"/>
  <c r="N261" i="35"/>
  <c r="Q260" i="35"/>
  <c r="Q255" i="35"/>
  <c r="N253" i="35"/>
  <c r="V249" i="35"/>
  <c r="O248" i="35"/>
  <c r="O245" i="35"/>
  <c r="S244" i="35"/>
  <c r="O239" i="35"/>
  <c r="O231" i="35"/>
  <c r="S230" i="35"/>
  <c r="P229" i="35"/>
  <c r="J229" i="35"/>
  <c r="S229" i="35"/>
  <c r="V227" i="35"/>
  <c r="K227" i="35"/>
  <c r="K222" i="35"/>
  <c r="M219" i="35"/>
  <c r="U217" i="35"/>
  <c r="N215" i="35"/>
  <c r="Q214" i="35"/>
  <c r="P213" i="35"/>
  <c r="M213" i="35"/>
  <c r="V213" i="35"/>
  <c r="Q209" i="35"/>
  <c r="P207" i="35"/>
  <c r="S207" i="35"/>
  <c r="K203" i="35"/>
  <c r="R201" i="35"/>
  <c r="O200" i="35"/>
  <c r="J197" i="35"/>
  <c r="J192" i="35"/>
  <c r="Q192" i="35"/>
  <c r="U192" i="35"/>
  <c r="S190" i="35"/>
  <c r="U188" i="35"/>
  <c r="J187" i="35"/>
  <c r="U181" i="35"/>
  <c r="J181" i="35"/>
  <c r="O179" i="35"/>
  <c r="S178" i="35"/>
  <c r="K178" i="35"/>
  <c r="Q178" i="35"/>
  <c r="Q167" i="35"/>
  <c r="M166" i="35"/>
  <c r="R161" i="35"/>
  <c r="U160" i="35"/>
  <c r="Q159" i="35"/>
  <c r="T155" i="35"/>
  <c r="W154" i="35"/>
  <c r="R145" i="35"/>
  <c r="Q125" i="35"/>
  <c r="O115" i="35"/>
  <c r="K111" i="35"/>
  <c r="T111" i="35"/>
  <c r="L111" i="35"/>
  <c r="V111" i="35"/>
  <c r="O111" i="35"/>
  <c r="J111" i="35"/>
  <c r="S111" i="35"/>
  <c r="Q92" i="35"/>
  <c r="U92" i="35"/>
  <c r="W92" i="35"/>
  <c r="O92" i="35"/>
  <c r="P87" i="35"/>
  <c r="K70" i="35"/>
  <c r="O70" i="35"/>
  <c r="Q70" i="35"/>
  <c r="S70" i="35"/>
  <c r="R63" i="35"/>
  <c r="K62" i="35"/>
  <c r="M62" i="35"/>
  <c r="O62" i="35"/>
  <c r="Q62" i="35"/>
  <c r="S62" i="35"/>
  <c r="O57" i="35"/>
  <c r="L57" i="35"/>
  <c r="N57" i="35"/>
  <c r="P57" i="35"/>
  <c r="Q57" i="35"/>
  <c r="W57" i="35"/>
  <c r="O53" i="35"/>
  <c r="W26" i="35"/>
  <c r="K133" i="35"/>
  <c r="L129" i="35"/>
  <c r="V123" i="35"/>
  <c r="L123" i="35"/>
  <c r="Q118" i="35"/>
  <c r="T117" i="35"/>
  <c r="K117" i="35"/>
  <c r="O109" i="35"/>
  <c r="Q102" i="35"/>
  <c r="S100" i="35"/>
  <c r="Q98" i="35"/>
  <c r="P93" i="35"/>
  <c r="S91" i="35"/>
  <c r="K91" i="35"/>
  <c r="M78" i="35"/>
  <c r="R75" i="35"/>
  <c r="P71" i="35"/>
  <c r="Q69" i="35"/>
  <c r="M61" i="35"/>
  <c r="S50" i="35"/>
  <c r="N45" i="35"/>
  <c r="V39" i="35"/>
  <c r="K39" i="35"/>
  <c r="K38" i="35"/>
  <c r="S37" i="35"/>
  <c r="K37" i="35"/>
  <c r="N31" i="35"/>
  <c r="Q30" i="35"/>
  <c r="U24" i="35"/>
  <c r="L24" i="35"/>
  <c r="P22" i="35"/>
  <c r="R18" i="35"/>
  <c r="J18" i="35"/>
  <c r="Q15" i="35"/>
  <c r="S14" i="35"/>
  <c r="K14" i="35"/>
  <c r="T10" i="35"/>
  <c r="L10" i="35"/>
  <c r="T296" i="36"/>
  <c r="L296" i="36"/>
  <c r="O295" i="36"/>
  <c r="P292" i="36"/>
  <c r="S287" i="36"/>
  <c r="Q283" i="36"/>
  <c r="P282" i="36"/>
  <c r="V280" i="36"/>
  <c r="N280" i="36"/>
  <c r="S279" i="36"/>
  <c r="N278" i="36"/>
  <c r="K276" i="36"/>
  <c r="U273" i="36"/>
  <c r="K272" i="36"/>
  <c r="W265" i="36"/>
  <c r="R264" i="36"/>
  <c r="J264" i="36"/>
  <c r="K263" i="36"/>
  <c r="W258" i="36"/>
  <c r="L258" i="36"/>
  <c r="V254" i="36"/>
  <c r="M254" i="36"/>
  <c r="M253" i="36"/>
  <c r="Q250" i="36"/>
  <c r="O249" i="36"/>
  <c r="R248" i="36"/>
  <c r="J248" i="36"/>
  <c r="K247" i="36"/>
  <c r="K245" i="36"/>
  <c r="W242" i="36"/>
  <c r="L242" i="36"/>
  <c r="U238" i="36"/>
  <c r="K238" i="36"/>
  <c r="K237" i="36"/>
  <c r="Q235" i="36"/>
  <c r="N234" i="36"/>
  <c r="V230" i="36"/>
  <c r="S228" i="36"/>
  <c r="W226" i="36"/>
  <c r="L226" i="36"/>
  <c r="V222" i="36"/>
  <c r="M222" i="36"/>
  <c r="M221" i="36"/>
  <c r="Q219" i="36"/>
  <c r="N218" i="36"/>
  <c r="Q214" i="36"/>
  <c r="K212" i="36"/>
  <c r="W209" i="36"/>
  <c r="O206" i="36"/>
  <c r="S205" i="36"/>
  <c r="M204" i="36"/>
  <c r="R196" i="36"/>
  <c r="J196" i="36"/>
  <c r="M180" i="36"/>
  <c r="M179" i="36"/>
  <c r="P178" i="36"/>
  <c r="K176" i="36"/>
  <c r="L174" i="36"/>
  <c r="Q171" i="36"/>
  <c r="T170" i="36"/>
  <c r="L170" i="36"/>
  <c r="O161" i="36"/>
  <c r="Q155" i="36"/>
  <c r="T154" i="36"/>
  <c r="L154" i="36"/>
  <c r="O148" i="36"/>
  <c r="K143" i="36"/>
  <c r="S128" i="36"/>
  <c r="T126" i="36"/>
  <c r="J126" i="36"/>
  <c r="M121" i="36"/>
  <c r="O115" i="36"/>
  <c r="K115" i="36"/>
  <c r="M115" i="36"/>
  <c r="U113" i="36"/>
  <c r="N112" i="36"/>
  <c r="S110" i="36"/>
  <c r="T108" i="36"/>
  <c r="U108" i="36"/>
  <c r="K99" i="36"/>
  <c r="O98" i="36"/>
  <c r="T90" i="36"/>
  <c r="P90" i="36"/>
  <c r="Q85" i="36"/>
  <c r="O84" i="36"/>
  <c r="L74" i="36"/>
  <c r="O74" i="36"/>
  <c r="K74" i="36"/>
  <c r="W74" i="36"/>
  <c r="W35" i="36"/>
  <c r="U35" i="36"/>
  <c r="Q18" i="35"/>
  <c r="S296" i="36"/>
  <c r="K296" i="36"/>
  <c r="M295" i="36"/>
  <c r="O283" i="36"/>
  <c r="L278" i="36"/>
  <c r="U258" i="36"/>
  <c r="J258" i="36"/>
  <c r="U254" i="36"/>
  <c r="K254" i="36"/>
  <c r="K253" i="36"/>
  <c r="M249" i="36"/>
  <c r="U242" i="36"/>
  <c r="J242" i="36"/>
  <c r="S238" i="36"/>
  <c r="J238" i="36"/>
  <c r="O235" i="36"/>
  <c r="L234" i="36"/>
  <c r="U226" i="36"/>
  <c r="J226" i="36"/>
  <c r="V224" i="36"/>
  <c r="U222" i="36"/>
  <c r="K222" i="36"/>
  <c r="K221" i="36"/>
  <c r="O219" i="36"/>
  <c r="L218" i="36"/>
  <c r="Q196" i="36"/>
  <c r="W181" i="36"/>
  <c r="W165" i="36"/>
  <c r="V146" i="36"/>
  <c r="K132" i="36"/>
  <c r="T132" i="36"/>
  <c r="K116" i="36"/>
  <c r="W116" i="36"/>
  <c r="L116" i="36"/>
  <c r="N98" i="36"/>
  <c r="L92" i="36"/>
  <c r="M92" i="36"/>
  <c r="U89" i="36"/>
  <c r="Q65" i="36"/>
  <c r="M65" i="36"/>
  <c r="O39" i="36"/>
  <c r="Q39" i="36"/>
  <c r="W39" i="36"/>
  <c r="P21" i="36"/>
  <c r="K21" i="36"/>
  <c r="V21" i="36"/>
  <c r="L21" i="36"/>
  <c r="M21" i="36"/>
  <c r="O21" i="36"/>
  <c r="U21" i="36"/>
  <c r="K5" i="36"/>
  <c r="W5" i="36"/>
  <c r="M5" i="36"/>
  <c r="N5" i="36"/>
  <c r="O5" i="36"/>
  <c r="U5" i="36"/>
  <c r="T118" i="36"/>
  <c r="V118" i="36"/>
  <c r="P110" i="36"/>
  <c r="Q110" i="36"/>
  <c r="W80" i="36"/>
  <c r="Q80" i="36"/>
  <c r="R80" i="36"/>
  <c r="R60" i="36"/>
  <c r="W60" i="36"/>
  <c r="K60" i="36"/>
  <c r="N60" i="36"/>
  <c r="V60" i="36"/>
  <c r="W47" i="36"/>
  <c r="Q47" i="36"/>
  <c r="K46" i="36"/>
  <c r="J46" i="36"/>
  <c r="T46" i="36"/>
  <c r="L46" i="36"/>
  <c r="U46" i="36"/>
  <c r="N46" i="36"/>
  <c r="W46" i="36"/>
  <c r="R46" i="36"/>
  <c r="Q10" i="36"/>
  <c r="U10" i="36"/>
  <c r="M10" i="36"/>
  <c r="Q277" i="37"/>
  <c r="W277" i="37"/>
  <c r="K277" i="37"/>
  <c r="U277" i="37"/>
  <c r="R258" i="36"/>
  <c r="R242" i="36"/>
  <c r="Q238" i="36"/>
  <c r="R226" i="36"/>
  <c r="S181" i="36"/>
  <c r="S165" i="36"/>
  <c r="R146" i="36"/>
  <c r="M126" i="36"/>
  <c r="U126" i="36"/>
  <c r="N126" i="36"/>
  <c r="V126" i="36"/>
  <c r="P118" i="36"/>
  <c r="N110" i="36"/>
  <c r="M87" i="36"/>
  <c r="Q87" i="36"/>
  <c r="U87" i="36"/>
  <c r="N72" i="36"/>
  <c r="O72" i="36"/>
  <c r="M72" i="36"/>
  <c r="V46" i="36"/>
  <c r="S15" i="36"/>
  <c r="J15" i="36"/>
  <c r="V15" i="36"/>
  <c r="L15" i="36"/>
  <c r="W15" i="36"/>
  <c r="N15" i="36"/>
  <c r="R15" i="36"/>
  <c r="P298" i="37"/>
  <c r="T298" i="37"/>
  <c r="O298" i="37"/>
  <c r="W75" i="35"/>
  <c r="M75" i="35"/>
  <c r="O72" i="35"/>
  <c r="U71" i="35"/>
  <c r="L71" i="35"/>
  <c r="V69" i="35"/>
  <c r="M69" i="35"/>
  <c r="Q68" i="35"/>
  <c r="O47" i="35"/>
  <c r="V45" i="35"/>
  <c r="W41" i="35"/>
  <c r="T22" i="35"/>
  <c r="L22" i="35"/>
  <c r="V18" i="35"/>
  <c r="N18" i="35"/>
  <c r="P10" i="35"/>
  <c r="P296" i="36"/>
  <c r="W295" i="36"/>
  <c r="R280" i="36"/>
  <c r="J280" i="36"/>
  <c r="K279" i="36"/>
  <c r="V264" i="36"/>
  <c r="N264" i="36"/>
  <c r="S263" i="36"/>
  <c r="Q258" i="36"/>
  <c r="Q254" i="36"/>
  <c r="W253" i="36"/>
  <c r="K250" i="36"/>
  <c r="V248" i="36"/>
  <c r="N248" i="36"/>
  <c r="S247" i="36"/>
  <c r="Q242" i="36"/>
  <c r="P238" i="36"/>
  <c r="U237" i="36"/>
  <c r="T234" i="36"/>
  <c r="K228" i="36"/>
  <c r="Q226" i="36"/>
  <c r="Q222" i="36"/>
  <c r="W221" i="36"/>
  <c r="T218" i="36"/>
  <c r="S212" i="36"/>
  <c r="K209" i="36"/>
  <c r="S206" i="36"/>
  <c r="J206" i="36"/>
  <c r="V196" i="36"/>
  <c r="N196" i="36"/>
  <c r="Q181" i="36"/>
  <c r="W178" i="36"/>
  <c r="R176" i="36"/>
  <c r="P170" i="36"/>
  <c r="Q167" i="36"/>
  <c r="Q165" i="36"/>
  <c r="P154" i="36"/>
  <c r="P146" i="36"/>
  <c r="W143" i="36"/>
  <c r="Q135" i="36"/>
  <c r="U135" i="36"/>
  <c r="N132" i="36"/>
  <c r="R130" i="36"/>
  <c r="J130" i="36"/>
  <c r="S130" i="36"/>
  <c r="P126" i="36"/>
  <c r="V120" i="36"/>
  <c r="W120" i="36"/>
  <c r="O118" i="36"/>
  <c r="P116" i="36"/>
  <c r="W110" i="36"/>
  <c r="M110" i="36"/>
  <c r="T92" i="36"/>
  <c r="P74" i="36"/>
  <c r="M73" i="36"/>
  <c r="Q73" i="36"/>
  <c r="S60" i="36"/>
  <c r="K50" i="36"/>
  <c r="J50" i="36"/>
  <c r="T50" i="36"/>
  <c r="L50" i="36"/>
  <c r="U50" i="36"/>
  <c r="N50" i="36"/>
  <c r="W50" i="36"/>
  <c r="R50" i="36"/>
  <c r="Q46" i="36"/>
  <c r="Q35" i="36"/>
  <c r="T21" i="36"/>
  <c r="T5" i="36"/>
  <c r="V75" i="35"/>
  <c r="L75" i="35"/>
  <c r="M72" i="35"/>
  <c r="T71" i="35"/>
  <c r="K71" i="35"/>
  <c r="U69" i="35"/>
  <c r="K69" i="35"/>
  <c r="O68" i="35"/>
  <c r="N47" i="35"/>
  <c r="Q41" i="35"/>
  <c r="U38" i="35"/>
  <c r="S22" i="35"/>
  <c r="K22" i="35"/>
  <c r="U18" i="35"/>
  <c r="M18" i="35"/>
  <c r="U13" i="35"/>
  <c r="W296" i="36"/>
  <c r="O296" i="36"/>
  <c r="U295" i="36"/>
  <c r="V276" i="36"/>
  <c r="W272" i="36"/>
  <c r="U264" i="36"/>
  <c r="M264" i="36"/>
  <c r="Q263" i="36"/>
  <c r="P258" i="36"/>
  <c r="P254" i="36"/>
  <c r="U253" i="36"/>
  <c r="U248" i="36"/>
  <c r="M248" i="36"/>
  <c r="Q247" i="36"/>
  <c r="P242" i="36"/>
  <c r="O238" i="36"/>
  <c r="S234" i="36"/>
  <c r="P226" i="36"/>
  <c r="P222" i="36"/>
  <c r="U221" i="36"/>
  <c r="S218" i="36"/>
  <c r="Q212" i="36"/>
  <c r="U196" i="36"/>
  <c r="M196" i="36"/>
  <c r="O181" i="36"/>
  <c r="W179" i="36"/>
  <c r="Q176" i="36"/>
  <c r="M167" i="36"/>
  <c r="O165" i="36"/>
  <c r="R160" i="36"/>
  <c r="O146" i="36"/>
  <c r="U143" i="36"/>
  <c r="W132" i="36"/>
  <c r="M132" i="36"/>
  <c r="O126" i="36"/>
  <c r="N118" i="36"/>
  <c r="N116" i="36"/>
  <c r="V110" i="36"/>
  <c r="L110" i="36"/>
  <c r="K98" i="36"/>
  <c r="V98" i="36"/>
  <c r="L98" i="36"/>
  <c r="W98" i="36"/>
  <c r="W72" i="36"/>
  <c r="Q60" i="36"/>
  <c r="P46" i="36"/>
  <c r="M27" i="36"/>
  <c r="O27" i="36"/>
  <c r="K20" i="36"/>
  <c r="O20" i="36"/>
  <c r="Q20" i="36"/>
  <c r="S20" i="36"/>
  <c r="U20" i="36"/>
  <c r="M20" i="36"/>
  <c r="O297" i="37"/>
  <c r="S297" i="37"/>
  <c r="U297" i="37"/>
  <c r="W297" i="37"/>
  <c r="M297" i="37"/>
  <c r="S275" i="37"/>
  <c r="U275" i="37"/>
  <c r="W275" i="37"/>
  <c r="M275" i="37"/>
  <c r="Q275" i="37"/>
  <c r="R165" i="35"/>
  <c r="T135" i="35"/>
  <c r="P133" i="35"/>
  <c r="O129" i="35"/>
  <c r="N123" i="35"/>
  <c r="V117" i="35"/>
  <c r="M117" i="35"/>
  <c r="U91" i="35"/>
  <c r="M91" i="35"/>
  <c r="Q78" i="35"/>
  <c r="U75" i="35"/>
  <c r="J75" i="35"/>
  <c r="S73" i="35"/>
  <c r="S71" i="35"/>
  <c r="J71" i="35"/>
  <c r="S69" i="35"/>
  <c r="J69" i="35"/>
  <c r="R65" i="35"/>
  <c r="R61" i="35"/>
  <c r="Q45" i="35"/>
  <c r="N39" i="35"/>
  <c r="Q38" i="35"/>
  <c r="U37" i="35"/>
  <c r="M37" i="35"/>
  <c r="U30" i="35"/>
  <c r="W24" i="35"/>
  <c r="N24" i="35"/>
  <c r="R22" i="35"/>
  <c r="J22" i="35"/>
  <c r="T18" i="35"/>
  <c r="L18" i="35"/>
  <c r="U14" i="35"/>
  <c r="M14" i="35"/>
  <c r="S12" i="35"/>
  <c r="V10" i="35"/>
  <c r="N10" i="35"/>
  <c r="S8" i="35"/>
  <c r="V296" i="36"/>
  <c r="N296" i="36"/>
  <c r="S295" i="36"/>
  <c r="O294" i="36"/>
  <c r="S292" i="36"/>
  <c r="W290" i="36"/>
  <c r="L290" i="36"/>
  <c r="S282" i="36"/>
  <c r="P280" i="36"/>
  <c r="W279" i="36"/>
  <c r="W278" i="36"/>
  <c r="S276" i="36"/>
  <c r="V272" i="36"/>
  <c r="U270" i="36"/>
  <c r="K270" i="36"/>
  <c r="L268" i="36"/>
  <c r="T264" i="36"/>
  <c r="L264" i="36"/>
  <c r="O263" i="36"/>
  <c r="O258" i="36"/>
  <c r="O257" i="36"/>
  <c r="O254" i="36"/>
  <c r="S253" i="36"/>
  <c r="Q252" i="36"/>
  <c r="T250" i="36"/>
  <c r="W249" i="36"/>
  <c r="T248" i="36"/>
  <c r="L248" i="36"/>
  <c r="O247" i="36"/>
  <c r="S245" i="36"/>
  <c r="O242" i="36"/>
  <c r="O241" i="36"/>
  <c r="W238" i="36"/>
  <c r="N238" i="36"/>
  <c r="Q237" i="36"/>
  <c r="Q234" i="36"/>
  <c r="O233" i="36"/>
  <c r="O226" i="36"/>
  <c r="O225" i="36"/>
  <c r="O222" i="36"/>
  <c r="S221" i="36"/>
  <c r="Q218" i="36"/>
  <c r="O217" i="36"/>
  <c r="P212" i="36"/>
  <c r="Q206" i="36"/>
  <c r="W205" i="36"/>
  <c r="Q204" i="36"/>
  <c r="T196" i="36"/>
  <c r="L196" i="36"/>
  <c r="P190" i="36"/>
  <c r="M181" i="36"/>
  <c r="Q180" i="36"/>
  <c r="U179" i="36"/>
  <c r="R178" i="36"/>
  <c r="W177" i="36"/>
  <c r="P176" i="36"/>
  <c r="O174" i="36"/>
  <c r="V170" i="36"/>
  <c r="N170" i="36"/>
  <c r="M165" i="36"/>
  <c r="P160" i="36"/>
  <c r="W158" i="36"/>
  <c r="V154" i="36"/>
  <c r="N154" i="36"/>
  <c r="N146" i="36"/>
  <c r="O143" i="36"/>
  <c r="V138" i="36"/>
  <c r="V132" i="36"/>
  <c r="L132" i="36"/>
  <c r="O130" i="36"/>
  <c r="L126" i="36"/>
  <c r="U121" i="36"/>
  <c r="O120" i="36"/>
  <c r="M118" i="36"/>
  <c r="M116" i="36"/>
  <c r="R112" i="36"/>
  <c r="U110" i="36"/>
  <c r="K110" i="36"/>
  <c r="U99" i="36"/>
  <c r="R98" i="36"/>
  <c r="U97" i="36"/>
  <c r="K92" i="36"/>
  <c r="R88" i="36"/>
  <c r="N88" i="36"/>
  <c r="O88" i="36"/>
  <c r="K86" i="36"/>
  <c r="J86" i="36"/>
  <c r="T86" i="36"/>
  <c r="L86" i="36"/>
  <c r="U86" i="36"/>
  <c r="S84" i="36"/>
  <c r="S83" i="36"/>
  <c r="U72" i="36"/>
  <c r="U65" i="36"/>
  <c r="O60" i="36"/>
  <c r="Q50" i="36"/>
  <c r="O46" i="36"/>
  <c r="U39" i="36"/>
  <c r="N32" i="36"/>
  <c r="O32" i="36"/>
  <c r="S32" i="36"/>
  <c r="M32" i="36"/>
  <c r="Q21" i="36"/>
  <c r="Q15" i="36"/>
  <c r="Q5" i="36"/>
  <c r="U300" i="37"/>
  <c r="W300" i="37"/>
  <c r="R300" i="37"/>
  <c r="M287" i="37"/>
  <c r="O287" i="37"/>
  <c r="Q287" i="37"/>
  <c r="S287" i="37"/>
  <c r="K287" i="37"/>
  <c r="S202" i="35"/>
  <c r="V191" i="35"/>
  <c r="W183" i="35"/>
  <c r="U176" i="35"/>
  <c r="Q165" i="35"/>
  <c r="V139" i="35"/>
  <c r="O133" i="35"/>
  <c r="W123" i="35"/>
  <c r="P119" i="35"/>
  <c r="U117" i="35"/>
  <c r="L117" i="35"/>
  <c r="T99" i="35"/>
  <c r="W93" i="35"/>
  <c r="T91" i="35"/>
  <c r="V83" i="35"/>
  <c r="O78" i="35"/>
  <c r="R71" i="35"/>
  <c r="P65" i="35"/>
  <c r="P61" i="35"/>
  <c r="W39" i="35"/>
  <c r="M39" i="35"/>
  <c r="T37" i="35"/>
  <c r="W31" i="35"/>
  <c r="S30" i="35"/>
  <c r="V24" i="35"/>
  <c r="M24" i="35"/>
  <c r="O20" i="35"/>
  <c r="S18" i="35"/>
  <c r="T14" i="35"/>
  <c r="Q12" i="35"/>
  <c r="U10" i="35"/>
  <c r="Q8" i="35"/>
  <c r="Q5" i="35"/>
  <c r="U296" i="36"/>
  <c r="Q295" i="36"/>
  <c r="N294" i="36"/>
  <c r="U290" i="36"/>
  <c r="J290" i="36"/>
  <c r="W280" i="36"/>
  <c r="U279" i="36"/>
  <c r="V278" i="36"/>
  <c r="N276" i="36"/>
  <c r="R274" i="36"/>
  <c r="W273" i="36"/>
  <c r="S270" i="36"/>
  <c r="J270" i="36"/>
  <c r="S264" i="36"/>
  <c r="M263" i="36"/>
  <c r="M258" i="36"/>
  <c r="K257" i="36"/>
  <c r="W254" i="36"/>
  <c r="N254" i="36"/>
  <c r="Q253" i="36"/>
  <c r="S250" i="36"/>
  <c r="S249" i="36"/>
  <c r="S248" i="36"/>
  <c r="M247" i="36"/>
  <c r="M242" i="36"/>
  <c r="K241" i="36"/>
  <c r="V238" i="36"/>
  <c r="M238" i="36"/>
  <c r="M237" i="36"/>
  <c r="P234" i="36"/>
  <c r="M233" i="36"/>
  <c r="M226" i="36"/>
  <c r="K225" i="36"/>
  <c r="W222" i="36"/>
  <c r="N222" i="36"/>
  <c r="Q221" i="36"/>
  <c r="P218" i="36"/>
  <c r="M217" i="36"/>
  <c r="P206" i="36"/>
  <c r="U205" i="36"/>
  <c r="O204" i="36"/>
  <c r="K200" i="36"/>
  <c r="O198" i="36"/>
  <c r="S196" i="36"/>
  <c r="V194" i="36"/>
  <c r="N190" i="36"/>
  <c r="W183" i="36"/>
  <c r="W182" i="36"/>
  <c r="K181" i="36"/>
  <c r="O180" i="36"/>
  <c r="Q178" i="36"/>
  <c r="U170" i="36"/>
  <c r="K165" i="36"/>
  <c r="U158" i="36"/>
  <c r="U154" i="36"/>
  <c r="U153" i="36"/>
  <c r="U152" i="36"/>
  <c r="S149" i="36"/>
  <c r="T148" i="36"/>
  <c r="L146" i="36"/>
  <c r="M143" i="36"/>
  <c r="T138" i="36"/>
  <c r="U132" i="36"/>
  <c r="N130" i="36"/>
  <c r="W126" i="36"/>
  <c r="K126" i="36"/>
  <c r="N120" i="36"/>
  <c r="J118" i="36"/>
  <c r="S114" i="36"/>
  <c r="L114" i="36"/>
  <c r="P114" i="36"/>
  <c r="Q112" i="36"/>
  <c r="T110" i="36"/>
  <c r="J110" i="36"/>
  <c r="W108" i="36"/>
  <c r="P98" i="36"/>
  <c r="M97" i="36"/>
  <c r="V88" i="36"/>
  <c r="W87" i="36"/>
  <c r="Q86" i="36"/>
  <c r="Q72" i="36"/>
  <c r="O63" i="36"/>
  <c r="P63" i="36"/>
  <c r="S63" i="36"/>
  <c r="M63" i="36"/>
  <c r="K62" i="36"/>
  <c r="J62" i="36"/>
  <c r="T62" i="36"/>
  <c r="L62" i="36"/>
  <c r="U62" i="36"/>
  <c r="N62" i="36"/>
  <c r="W62" i="36"/>
  <c r="R62" i="36"/>
  <c r="M60" i="36"/>
  <c r="K54" i="36"/>
  <c r="N54" i="36"/>
  <c r="W54" i="36"/>
  <c r="O54" i="36"/>
  <c r="Q54" i="36"/>
  <c r="M54" i="36"/>
  <c r="V54" i="36"/>
  <c r="P50" i="36"/>
  <c r="M46" i="36"/>
  <c r="V32" i="36"/>
  <c r="P15" i="36"/>
  <c r="N66" i="36"/>
  <c r="U42" i="36"/>
  <c r="L42" i="36"/>
  <c r="U34" i="36"/>
  <c r="L34" i="36"/>
  <c r="M28" i="36"/>
  <c r="U25" i="36"/>
  <c r="L25" i="36"/>
  <c r="U16" i="36"/>
  <c r="U13" i="36"/>
  <c r="K13" i="36"/>
  <c r="M12" i="36"/>
  <c r="T11" i="36"/>
  <c r="L11" i="36"/>
  <c r="M279" i="37"/>
  <c r="S274" i="37"/>
  <c r="K274" i="37"/>
  <c r="M273" i="37"/>
  <c r="Q272" i="37"/>
  <c r="U268" i="37"/>
  <c r="K268" i="37"/>
  <c r="V264" i="37"/>
  <c r="J264" i="37"/>
  <c r="O262" i="37"/>
  <c r="O261" i="37"/>
  <c r="U259" i="37"/>
  <c r="R258" i="37"/>
  <c r="J258" i="37"/>
  <c r="K257" i="37"/>
  <c r="K255" i="37"/>
  <c r="P254" i="37"/>
  <c r="U251" i="37"/>
  <c r="T250" i="37"/>
  <c r="J250" i="37"/>
  <c r="U247" i="37"/>
  <c r="N244" i="37"/>
  <c r="M243" i="37"/>
  <c r="J240" i="37"/>
  <c r="N234" i="37"/>
  <c r="M233" i="37"/>
  <c r="N232" i="37"/>
  <c r="W230" i="37"/>
  <c r="M230" i="37"/>
  <c r="K229" i="37"/>
  <c r="V226" i="37"/>
  <c r="N226" i="37"/>
  <c r="S225" i="37"/>
  <c r="M216" i="37"/>
  <c r="K215" i="37"/>
  <c r="L214" i="37"/>
  <c r="V212" i="37"/>
  <c r="L212" i="37"/>
  <c r="T208" i="37"/>
  <c r="K207" i="37"/>
  <c r="S205" i="37"/>
  <c r="T204" i="37"/>
  <c r="J204" i="37"/>
  <c r="M199" i="37"/>
  <c r="R194" i="37"/>
  <c r="O193" i="37"/>
  <c r="T190" i="37"/>
  <c r="W178" i="37"/>
  <c r="U169" i="37"/>
  <c r="T166" i="37"/>
  <c r="L166" i="37"/>
  <c r="W164" i="37"/>
  <c r="M164" i="37"/>
  <c r="S163" i="37"/>
  <c r="R158" i="37"/>
  <c r="P156" i="37"/>
  <c r="S154" i="37"/>
  <c r="M151" i="37"/>
  <c r="Q150" i="37"/>
  <c r="U139" i="37"/>
  <c r="J112" i="37"/>
  <c r="R112" i="37"/>
  <c r="M112" i="37"/>
  <c r="J95" i="37"/>
  <c r="M95" i="37"/>
  <c r="S95" i="37"/>
  <c r="K95" i="37"/>
  <c r="W84" i="37"/>
  <c r="J84" i="37"/>
  <c r="O78" i="37"/>
  <c r="Q60" i="37"/>
  <c r="N262" i="37"/>
  <c r="U245" i="37"/>
  <c r="L234" i="37"/>
  <c r="K232" i="37"/>
  <c r="M208" i="37"/>
  <c r="S204" i="37"/>
  <c r="T106" i="37"/>
  <c r="K106" i="37"/>
  <c r="U106" i="37"/>
  <c r="J106" i="37"/>
  <c r="Q100" i="37"/>
  <c r="K100" i="37"/>
  <c r="T100" i="37"/>
  <c r="N100" i="37"/>
  <c r="W100" i="37"/>
  <c r="J100" i="37"/>
  <c r="S100" i="37"/>
  <c r="Q96" i="37"/>
  <c r="L96" i="37"/>
  <c r="T96" i="37"/>
  <c r="P96" i="37"/>
  <c r="V84" i="37"/>
  <c r="N43" i="37"/>
  <c r="V43" i="37"/>
  <c r="P43" i="37"/>
  <c r="Q43" i="37"/>
  <c r="J43" i="37"/>
  <c r="R43" i="37"/>
  <c r="K43" i="37"/>
  <c r="S43" i="37"/>
  <c r="M43" i="37"/>
  <c r="U43" i="37"/>
  <c r="S264" i="37"/>
  <c r="M262" i="37"/>
  <c r="P258" i="37"/>
  <c r="W257" i="37"/>
  <c r="R250" i="37"/>
  <c r="T240" i="37"/>
  <c r="W234" i="37"/>
  <c r="K234" i="37"/>
  <c r="J232" i="37"/>
  <c r="S212" i="37"/>
  <c r="R204" i="37"/>
  <c r="P190" i="37"/>
  <c r="P158" i="37"/>
  <c r="U157" i="37"/>
  <c r="W156" i="37"/>
  <c r="N156" i="37"/>
  <c r="R148" i="37"/>
  <c r="R100" i="37"/>
  <c r="O96" i="37"/>
  <c r="J75" i="37"/>
  <c r="S75" i="37"/>
  <c r="Q75" i="37"/>
  <c r="O69" i="37"/>
  <c r="K69" i="37"/>
  <c r="K67" i="37"/>
  <c r="S67" i="37"/>
  <c r="N67" i="37"/>
  <c r="V67" i="37"/>
  <c r="J67" i="37"/>
  <c r="R67" i="37"/>
  <c r="N33" i="37"/>
  <c r="Q33" i="37"/>
  <c r="S33" i="37"/>
  <c r="U33" i="37"/>
  <c r="J33" i="37"/>
  <c r="W33" i="37"/>
  <c r="K33" i="37"/>
  <c r="O33" i="37"/>
  <c r="S30" i="37"/>
  <c r="U30" i="37"/>
  <c r="J107" i="37"/>
  <c r="K107" i="37"/>
  <c r="Q107" i="37"/>
  <c r="Q84" i="37"/>
  <c r="R84" i="37"/>
  <c r="L84" i="37"/>
  <c r="U84" i="37"/>
  <c r="P84" i="37"/>
  <c r="S73" i="37"/>
  <c r="M73" i="37"/>
  <c r="J50" i="37"/>
  <c r="O50" i="37"/>
  <c r="U50" i="37"/>
  <c r="W50" i="37"/>
  <c r="K50" i="37"/>
  <c r="Q25" i="36"/>
  <c r="P11" i="36"/>
  <c r="K285" i="37"/>
  <c r="W279" i="37"/>
  <c r="W274" i="37"/>
  <c r="O274" i="37"/>
  <c r="U273" i="37"/>
  <c r="U272" i="37"/>
  <c r="J272" i="37"/>
  <c r="Q268" i="37"/>
  <c r="Q264" i="37"/>
  <c r="W261" i="37"/>
  <c r="V258" i="37"/>
  <c r="N258" i="37"/>
  <c r="S257" i="37"/>
  <c r="S255" i="37"/>
  <c r="K251" i="37"/>
  <c r="P250" i="37"/>
  <c r="K247" i="37"/>
  <c r="W244" i="37"/>
  <c r="U243" i="37"/>
  <c r="Q240" i="37"/>
  <c r="M239" i="37"/>
  <c r="T234" i="37"/>
  <c r="W233" i="37"/>
  <c r="U232" i="37"/>
  <c r="Q230" i="37"/>
  <c r="U229" i="37"/>
  <c r="R226" i="37"/>
  <c r="J226" i="37"/>
  <c r="K225" i="37"/>
  <c r="R216" i="37"/>
  <c r="U215" i="37"/>
  <c r="T214" i="37"/>
  <c r="P212" i="37"/>
  <c r="S211" i="37"/>
  <c r="U207" i="37"/>
  <c r="K205" i="37"/>
  <c r="P204" i="37"/>
  <c r="W193" i="37"/>
  <c r="N190" i="37"/>
  <c r="S182" i="37"/>
  <c r="K182" i="37"/>
  <c r="Q181" i="37"/>
  <c r="Q178" i="37"/>
  <c r="M168" i="37"/>
  <c r="P166" i="37"/>
  <c r="S164" i="37"/>
  <c r="S160" i="37"/>
  <c r="K160" i="37"/>
  <c r="M158" i="37"/>
  <c r="O157" i="37"/>
  <c r="U156" i="37"/>
  <c r="L156" i="37"/>
  <c r="V150" i="37"/>
  <c r="P148" i="37"/>
  <c r="R120" i="37"/>
  <c r="U120" i="37"/>
  <c r="V112" i="37"/>
  <c r="L112" i="37"/>
  <c r="W107" i="37"/>
  <c r="W106" i="37"/>
  <c r="O100" i="37"/>
  <c r="M96" i="37"/>
  <c r="M92" i="37"/>
  <c r="O92" i="37"/>
  <c r="R92" i="37"/>
  <c r="N92" i="37"/>
  <c r="O84" i="37"/>
  <c r="U75" i="37"/>
  <c r="P67" i="37"/>
  <c r="J54" i="37"/>
  <c r="M54" i="37"/>
  <c r="Q54" i="37"/>
  <c r="S54" i="37"/>
  <c r="W54" i="37"/>
  <c r="K54" i="37"/>
  <c r="O48" i="37"/>
  <c r="U48" i="37"/>
  <c r="Q47" i="37"/>
  <c r="N47" i="37"/>
  <c r="W47" i="37"/>
  <c r="P47" i="37"/>
  <c r="R47" i="37"/>
  <c r="K47" i="37"/>
  <c r="T47" i="37"/>
  <c r="M47" i="37"/>
  <c r="V47" i="37"/>
  <c r="T43" i="37"/>
  <c r="J28" i="37"/>
  <c r="K28" i="37"/>
  <c r="M28" i="37"/>
  <c r="Q28" i="37"/>
  <c r="U28" i="37"/>
  <c r="U279" i="37"/>
  <c r="V274" i="37"/>
  <c r="N274" i="37"/>
  <c r="S273" i="37"/>
  <c r="P268" i="37"/>
  <c r="P264" i="37"/>
  <c r="W262" i="37"/>
  <c r="U261" i="37"/>
  <c r="U258" i="37"/>
  <c r="M258" i="37"/>
  <c r="Q257" i="37"/>
  <c r="Q255" i="37"/>
  <c r="N250" i="37"/>
  <c r="U244" i="37"/>
  <c r="S243" i="37"/>
  <c r="O240" i="37"/>
  <c r="R234" i="37"/>
  <c r="U233" i="37"/>
  <c r="S232" i="37"/>
  <c r="P230" i="37"/>
  <c r="S229" i="37"/>
  <c r="Q216" i="37"/>
  <c r="S215" i="37"/>
  <c r="Q214" i="37"/>
  <c r="O212" i="37"/>
  <c r="S207" i="37"/>
  <c r="M204" i="37"/>
  <c r="L190" i="37"/>
  <c r="O181" i="37"/>
  <c r="P178" i="37"/>
  <c r="S176" i="37"/>
  <c r="W173" i="37"/>
  <c r="W158" i="37"/>
  <c r="K158" i="37"/>
  <c r="M157" i="37"/>
  <c r="T156" i="37"/>
  <c r="K156" i="37"/>
  <c r="O148" i="37"/>
  <c r="T134" i="37"/>
  <c r="W125" i="37"/>
  <c r="U107" i="37"/>
  <c r="Q106" i="37"/>
  <c r="M100" i="37"/>
  <c r="W96" i="37"/>
  <c r="K96" i="37"/>
  <c r="N84" i="37"/>
  <c r="O75" i="37"/>
  <c r="O67" i="37"/>
  <c r="O43" i="37"/>
  <c r="W82" i="36"/>
  <c r="R70" i="36"/>
  <c r="T66" i="36"/>
  <c r="W42" i="36"/>
  <c r="N42" i="36"/>
  <c r="R38" i="36"/>
  <c r="W34" i="36"/>
  <c r="N34" i="36"/>
  <c r="U28" i="36"/>
  <c r="O25" i="36"/>
  <c r="W13" i="36"/>
  <c r="N13" i="36"/>
  <c r="U12" i="36"/>
  <c r="V11" i="36"/>
  <c r="N11" i="36"/>
  <c r="R7" i="36"/>
  <c r="M295" i="37"/>
  <c r="S290" i="37"/>
  <c r="K290" i="37"/>
  <c r="M289" i="37"/>
  <c r="M286" i="37"/>
  <c r="T284" i="37"/>
  <c r="S279" i="37"/>
  <c r="U274" i="37"/>
  <c r="M274" i="37"/>
  <c r="Q273" i="37"/>
  <c r="S272" i="37"/>
  <c r="S271" i="37"/>
  <c r="M268" i="37"/>
  <c r="M264" i="37"/>
  <c r="U262" i="37"/>
  <c r="S261" i="37"/>
  <c r="T258" i="37"/>
  <c r="L258" i="37"/>
  <c r="O257" i="37"/>
  <c r="O255" i="37"/>
  <c r="R254" i="37"/>
  <c r="W250" i="37"/>
  <c r="L250" i="37"/>
  <c r="W246" i="37"/>
  <c r="L246" i="37"/>
  <c r="S244" i="37"/>
  <c r="Q243" i="37"/>
  <c r="S242" i="37"/>
  <c r="K242" i="37"/>
  <c r="M241" i="37"/>
  <c r="M240" i="37"/>
  <c r="V238" i="37"/>
  <c r="L238" i="37"/>
  <c r="Q234" i="37"/>
  <c r="S233" i="37"/>
  <c r="Q232" i="37"/>
  <c r="O230" i="37"/>
  <c r="Q229" i="37"/>
  <c r="P226" i="37"/>
  <c r="W225" i="37"/>
  <c r="W224" i="37"/>
  <c r="L224" i="37"/>
  <c r="K222" i="37"/>
  <c r="P216" i="37"/>
  <c r="Q215" i="37"/>
  <c r="P214" i="37"/>
  <c r="N212" i="37"/>
  <c r="O211" i="37"/>
  <c r="O207" i="37"/>
  <c r="W204" i="37"/>
  <c r="L204" i="37"/>
  <c r="Q203" i="37"/>
  <c r="V202" i="37"/>
  <c r="M202" i="37"/>
  <c r="U198" i="37"/>
  <c r="M198" i="37"/>
  <c r="S193" i="37"/>
  <c r="V190" i="37"/>
  <c r="J190" i="37"/>
  <c r="Q182" i="37"/>
  <c r="M181" i="37"/>
  <c r="N178" i="37"/>
  <c r="Q177" i="37"/>
  <c r="R176" i="37"/>
  <c r="U173" i="37"/>
  <c r="W168" i="37"/>
  <c r="V166" i="37"/>
  <c r="N166" i="37"/>
  <c r="O164" i="37"/>
  <c r="W163" i="37"/>
  <c r="U162" i="37"/>
  <c r="Q160" i="37"/>
  <c r="U158" i="37"/>
  <c r="J158" i="37"/>
  <c r="S156" i="37"/>
  <c r="J156" i="37"/>
  <c r="U153" i="37"/>
  <c r="U151" i="37"/>
  <c r="T150" i="37"/>
  <c r="S138" i="37"/>
  <c r="O134" i="37"/>
  <c r="Q125" i="37"/>
  <c r="N120" i="37"/>
  <c r="U119" i="37"/>
  <c r="S118" i="37"/>
  <c r="Q116" i="37"/>
  <c r="M116" i="37"/>
  <c r="V116" i="37"/>
  <c r="T112" i="37"/>
  <c r="K110" i="37"/>
  <c r="N110" i="37"/>
  <c r="S107" i="37"/>
  <c r="O106" i="37"/>
  <c r="L100" i="37"/>
  <c r="V96" i="37"/>
  <c r="J96" i="37"/>
  <c r="Q92" i="37"/>
  <c r="M84" i="37"/>
  <c r="M81" i="37"/>
  <c r="J80" i="37"/>
  <c r="R80" i="37"/>
  <c r="M80" i="37"/>
  <c r="U80" i="37"/>
  <c r="Q80" i="37"/>
  <c r="M75" i="37"/>
  <c r="S69" i="37"/>
  <c r="M67" i="37"/>
  <c r="S47" i="37"/>
  <c r="S45" i="37"/>
  <c r="O45" i="37"/>
  <c r="Q45" i="37"/>
  <c r="L43" i="37"/>
  <c r="R33" i="37"/>
  <c r="O102" i="36"/>
  <c r="V94" i="36"/>
  <c r="V82" i="36"/>
  <c r="Q70" i="36"/>
  <c r="P66" i="36"/>
  <c r="W48" i="36"/>
  <c r="V42" i="36"/>
  <c r="M42" i="36"/>
  <c r="Q38" i="36"/>
  <c r="R36" i="36"/>
  <c r="V34" i="36"/>
  <c r="M34" i="36"/>
  <c r="R28" i="36"/>
  <c r="W25" i="36"/>
  <c r="V13" i="36"/>
  <c r="U11" i="36"/>
  <c r="P7" i="36"/>
  <c r="K295" i="37"/>
  <c r="R290" i="37"/>
  <c r="K289" i="37"/>
  <c r="O284" i="37"/>
  <c r="T274" i="37"/>
  <c r="O273" i="37"/>
  <c r="W268" i="37"/>
  <c r="W264" i="37"/>
  <c r="R262" i="37"/>
  <c r="S258" i="37"/>
  <c r="M257" i="37"/>
  <c r="V250" i="37"/>
  <c r="V246" i="37"/>
  <c r="O244" i="37"/>
  <c r="R242" i="37"/>
  <c r="K241" i="37"/>
  <c r="K240" i="37"/>
  <c r="U238" i="37"/>
  <c r="P232" i="37"/>
  <c r="W226" i="37"/>
  <c r="U225" i="37"/>
  <c r="V224" i="37"/>
  <c r="J222" i="37"/>
  <c r="N214" i="37"/>
  <c r="W212" i="37"/>
  <c r="U204" i="37"/>
  <c r="U202" i="37"/>
  <c r="L202" i="37"/>
  <c r="T198" i="37"/>
  <c r="S197" i="37"/>
  <c r="L196" i="37"/>
  <c r="Q193" i="37"/>
  <c r="K181" i="37"/>
  <c r="O177" i="37"/>
  <c r="P172" i="37"/>
  <c r="W170" i="37"/>
  <c r="N170" i="37"/>
  <c r="U166" i="37"/>
  <c r="R156" i="37"/>
  <c r="S153" i="37"/>
  <c r="Q151" i="37"/>
  <c r="V144" i="37"/>
  <c r="V136" i="37"/>
  <c r="U135" i="37"/>
  <c r="L134" i="37"/>
  <c r="S127" i="37"/>
  <c r="J123" i="37"/>
  <c r="M123" i="37"/>
  <c r="M120" i="37"/>
  <c r="R118" i="37"/>
  <c r="O116" i="37"/>
  <c r="S112" i="37"/>
  <c r="O107" i="37"/>
  <c r="U96" i="37"/>
  <c r="K94" i="37"/>
  <c r="Q94" i="37"/>
  <c r="W94" i="37"/>
  <c r="O94" i="37"/>
  <c r="P92" i="37"/>
  <c r="K84" i="37"/>
  <c r="K81" i="37"/>
  <c r="P80" i="37"/>
  <c r="W78" i="37"/>
  <c r="K75" i="37"/>
  <c r="U74" i="37"/>
  <c r="S74" i="37"/>
  <c r="Q69" i="37"/>
  <c r="K68" i="37"/>
  <c r="U68" i="37"/>
  <c r="L67" i="37"/>
  <c r="K61" i="37"/>
  <c r="Q61" i="37"/>
  <c r="T61" i="37"/>
  <c r="M55" i="37"/>
  <c r="T55" i="37"/>
  <c r="L55" i="37"/>
  <c r="W55" i="37"/>
  <c r="N55" i="37"/>
  <c r="P55" i="37"/>
  <c r="R55" i="37"/>
  <c r="V51" i="37"/>
  <c r="L51" i="37"/>
  <c r="R51" i="37"/>
  <c r="T51" i="37"/>
  <c r="J51" i="37"/>
  <c r="O47" i="37"/>
  <c r="M33" i="37"/>
  <c r="M79" i="37"/>
  <c r="W76" i="37"/>
  <c r="L76" i="37"/>
  <c r="R63" i="37"/>
  <c r="R59" i="37"/>
  <c r="N57" i="37"/>
  <c r="Q56" i="37"/>
  <c r="U46" i="37"/>
  <c r="Q44" i="37"/>
  <c r="V39" i="37"/>
  <c r="J39" i="37"/>
  <c r="O38" i="37"/>
  <c r="Q32" i="37"/>
  <c r="U31" i="37"/>
  <c r="L31" i="37"/>
  <c r="Q27" i="37"/>
  <c r="M26" i="37"/>
  <c r="S25" i="37"/>
  <c r="M18" i="37"/>
  <c r="W14" i="37"/>
  <c r="J14" i="37"/>
  <c r="P8" i="37"/>
  <c r="K7" i="37"/>
  <c r="S300" i="38"/>
  <c r="N299" i="38"/>
  <c r="W299" i="38"/>
  <c r="P297" i="38"/>
  <c r="U296" i="38"/>
  <c r="T295" i="38"/>
  <c r="O288" i="38"/>
  <c r="V285" i="38"/>
  <c r="S281" i="38"/>
  <c r="J280" i="38"/>
  <c r="O280" i="38"/>
  <c r="P271" i="38"/>
  <c r="K269" i="38"/>
  <c r="L269" i="38"/>
  <c r="U269" i="38"/>
  <c r="V267" i="38"/>
  <c r="O265" i="38"/>
  <c r="S263" i="38"/>
  <c r="L261" i="38"/>
  <c r="J260" i="38"/>
  <c r="O260" i="38"/>
  <c r="W253" i="38"/>
  <c r="Q249" i="38"/>
  <c r="R241" i="38"/>
  <c r="V233" i="38"/>
  <c r="L233" i="38"/>
  <c r="K228" i="38"/>
  <c r="P225" i="38"/>
  <c r="K223" i="38"/>
  <c r="W223" i="38"/>
  <c r="O221" i="38"/>
  <c r="V217" i="38"/>
  <c r="K203" i="38"/>
  <c r="Q203" i="38"/>
  <c r="K198" i="38"/>
  <c r="M198" i="38"/>
  <c r="O198" i="38"/>
  <c r="S198" i="38"/>
  <c r="U198" i="38"/>
  <c r="K172" i="38"/>
  <c r="M172" i="38"/>
  <c r="Q172" i="38"/>
  <c r="S172" i="38"/>
  <c r="U172" i="38"/>
  <c r="K166" i="38"/>
  <c r="M166" i="38"/>
  <c r="Q166" i="38"/>
  <c r="U166" i="38"/>
  <c r="J292" i="38"/>
  <c r="S292" i="38"/>
  <c r="K285" i="38"/>
  <c r="J285" i="38"/>
  <c r="T285" i="38"/>
  <c r="L281" i="38"/>
  <c r="T281" i="38"/>
  <c r="P279" i="38"/>
  <c r="Q279" i="38"/>
  <c r="J262" i="38"/>
  <c r="O262" i="38"/>
  <c r="K237" i="38"/>
  <c r="J237" i="38"/>
  <c r="T237" i="38"/>
  <c r="L237" i="38"/>
  <c r="U237" i="38"/>
  <c r="J232" i="38"/>
  <c r="U232" i="38"/>
  <c r="W232" i="38"/>
  <c r="L217" i="38"/>
  <c r="T217" i="38"/>
  <c r="M217" i="38"/>
  <c r="U217" i="38"/>
  <c r="K177" i="38"/>
  <c r="V177" i="38"/>
  <c r="J177" i="38"/>
  <c r="M177" i="38"/>
  <c r="O177" i="38"/>
  <c r="P177" i="38"/>
  <c r="Q177" i="38"/>
  <c r="K57" i="37"/>
  <c r="K46" i="37"/>
  <c r="K44" i="37"/>
  <c r="R39" i="37"/>
  <c r="K38" i="37"/>
  <c r="M32" i="37"/>
  <c r="S31" i="37"/>
  <c r="J31" i="37"/>
  <c r="M25" i="37"/>
  <c r="S14" i="37"/>
  <c r="K11" i="37"/>
  <c r="V8" i="37"/>
  <c r="N8" i="37"/>
  <c r="W7" i="37"/>
  <c r="W297" i="38"/>
  <c r="N297" i="38"/>
  <c r="O296" i="38"/>
  <c r="O295" i="38"/>
  <c r="J294" i="38"/>
  <c r="Q294" i="38"/>
  <c r="R285" i="38"/>
  <c r="Q281" i="38"/>
  <c r="U279" i="38"/>
  <c r="U278" i="38"/>
  <c r="U268" i="38"/>
  <c r="Q267" i="38"/>
  <c r="V265" i="38"/>
  <c r="M265" i="38"/>
  <c r="M263" i="38"/>
  <c r="V261" i="38"/>
  <c r="S255" i="38"/>
  <c r="K253" i="38"/>
  <c r="J253" i="38"/>
  <c r="T253" i="38"/>
  <c r="O249" i="38"/>
  <c r="O245" i="38"/>
  <c r="L245" i="38"/>
  <c r="N245" i="38"/>
  <c r="V237" i="38"/>
  <c r="U235" i="38"/>
  <c r="T233" i="38"/>
  <c r="R217" i="38"/>
  <c r="J214" i="38"/>
  <c r="O214" i="38"/>
  <c r="Q214" i="38"/>
  <c r="R211" i="38"/>
  <c r="J211" i="38"/>
  <c r="K211" i="38"/>
  <c r="Q211" i="38"/>
  <c r="U202" i="38"/>
  <c r="P193" i="38"/>
  <c r="Q175" i="38"/>
  <c r="J175" i="38"/>
  <c r="R175" i="38"/>
  <c r="K175" i="38"/>
  <c r="S175" i="38"/>
  <c r="L175" i="38"/>
  <c r="T175" i="38"/>
  <c r="M175" i="38"/>
  <c r="U175" i="38"/>
  <c r="N175" i="38"/>
  <c r="V175" i="38"/>
  <c r="K25" i="37"/>
  <c r="U8" i="37"/>
  <c r="M8" i="37"/>
  <c r="V297" i="38"/>
  <c r="L297" i="38"/>
  <c r="M295" i="38"/>
  <c r="T289" i="38"/>
  <c r="Q285" i="38"/>
  <c r="P281" i="38"/>
  <c r="T279" i="38"/>
  <c r="S268" i="38"/>
  <c r="O261" i="38"/>
  <c r="P261" i="38"/>
  <c r="W249" i="38"/>
  <c r="N249" i="38"/>
  <c r="W244" i="38"/>
  <c r="R237" i="38"/>
  <c r="O233" i="38"/>
  <c r="W233" i="38"/>
  <c r="P233" i="38"/>
  <c r="M227" i="38"/>
  <c r="S227" i="38"/>
  <c r="Q225" i="38"/>
  <c r="R225" i="38"/>
  <c r="K221" i="38"/>
  <c r="J221" i="38"/>
  <c r="T221" i="38"/>
  <c r="L221" i="38"/>
  <c r="U221" i="38"/>
  <c r="Q217" i="38"/>
  <c r="P207" i="38"/>
  <c r="K207" i="38"/>
  <c r="J170" i="38"/>
  <c r="K170" i="38"/>
  <c r="M170" i="38"/>
  <c r="O170" i="38"/>
  <c r="Q170" i="38"/>
  <c r="S170" i="38"/>
  <c r="N108" i="37"/>
  <c r="V63" i="37"/>
  <c r="M63" i="37"/>
  <c r="V57" i="37"/>
  <c r="P39" i="37"/>
  <c r="W38" i="37"/>
  <c r="U34" i="37"/>
  <c r="P31" i="37"/>
  <c r="Q29" i="37"/>
  <c r="U27" i="37"/>
  <c r="M27" i="37"/>
  <c r="Q19" i="37"/>
  <c r="U18" i="37"/>
  <c r="Q14" i="37"/>
  <c r="T8" i="37"/>
  <c r="L8" i="37"/>
  <c r="S7" i="37"/>
  <c r="W6" i="37"/>
  <c r="T5" i="37"/>
  <c r="T297" i="38"/>
  <c r="K297" i="38"/>
  <c r="L295" i="38"/>
  <c r="O293" i="38"/>
  <c r="Q293" i="38"/>
  <c r="L289" i="38"/>
  <c r="O287" i="38"/>
  <c r="P285" i="38"/>
  <c r="O281" i="38"/>
  <c r="S280" i="38"/>
  <c r="S279" i="38"/>
  <c r="J276" i="38"/>
  <c r="O276" i="38"/>
  <c r="M270" i="38"/>
  <c r="O269" i="38"/>
  <c r="Q268" i="38"/>
  <c r="N267" i="38"/>
  <c r="S265" i="38"/>
  <c r="J264" i="38"/>
  <c r="O264" i="38"/>
  <c r="S261" i="38"/>
  <c r="W260" i="38"/>
  <c r="Q253" i="38"/>
  <c r="V249" i="38"/>
  <c r="M249" i="38"/>
  <c r="J248" i="38"/>
  <c r="K248" i="38"/>
  <c r="M248" i="38"/>
  <c r="P247" i="38"/>
  <c r="M247" i="38"/>
  <c r="O247" i="38"/>
  <c r="S245" i="38"/>
  <c r="S244" i="38"/>
  <c r="Q237" i="38"/>
  <c r="R233" i="38"/>
  <c r="S232" i="38"/>
  <c r="W228" i="38"/>
  <c r="Q226" i="38"/>
  <c r="V221" i="38"/>
  <c r="M219" i="38"/>
  <c r="P217" i="38"/>
  <c r="K204" i="38"/>
  <c r="U204" i="38"/>
  <c r="Q199" i="38"/>
  <c r="W199" i="38"/>
  <c r="J199" i="38"/>
  <c r="L199" i="38"/>
  <c r="N199" i="38"/>
  <c r="P199" i="38"/>
  <c r="P191" i="38"/>
  <c r="Q191" i="38"/>
  <c r="J191" i="38"/>
  <c r="R191" i="38"/>
  <c r="K191" i="38"/>
  <c r="S191" i="38"/>
  <c r="L191" i="38"/>
  <c r="T191" i="38"/>
  <c r="M191" i="38"/>
  <c r="U191" i="38"/>
  <c r="O176" i="38"/>
  <c r="K176" i="38"/>
  <c r="M176" i="38"/>
  <c r="Q176" i="38"/>
  <c r="W176" i="38"/>
  <c r="M173" i="38"/>
  <c r="V173" i="38"/>
  <c r="O39" i="37"/>
  <c r="W25" i="37"/>
  <c r="T18" i="37"/>
  <c r="O14" i="37"/>
  <c r="S8" i="37"/>
  <c r="K8" i="37"/>
  <c r="Q7" i="37"/>
  <c r="V6" i="37"/>
  <c r="S297" i="38"/>
  <c r="J296" i="38"/>
  <c r="Q296" i="38"/>
  <c r="W292" i="38"/>
  <c r="O285" i="38"/>
  <c r="W281" i="38"/>
  <c r="N281" i="38"/>
  <c r="O279" i="38"/>
  <c r="J278" i="38"/>
  <c r="O278" i="38"/>
  <c r="L265" i="38"/>
  <c r="T265" i="38"/>
  <c r="P263" i="38"/>
  <c r="Q263" i="38"/>
  <c r="R261" i="38"/>
  <c r="K255" i="38"/>
  <c r="P255" i="38"/>
  <c r="U249" i="38"/>
  <c r="P237" i="38"/>
  <c r="Q233" i="38"/>
  <c r="Q232" i="38"/>
  <c r="S228" i="38"/>
  <c r="M226" i="38"/>
  <c r="R221" i="38"/>
  <c r="O217" i="38"/>
  <c r="U206" i="38"/>
  <c r="W206" i="38"/>
  <c r="S177" i="38"/>
  <c r="W175" i="38"/>
  <c r="R8" i="37"/>
  <c r="J8" i="37"/>
  <c r="M297" i="38"/>
  <c r="U297" i="38"/>
  <c r="P295" i="38"/>
  <c r="S295" i="38"/>
  <c r="O292" i="38"/>
  <c r="P289" i="38"/>
  <c r="R289" i="38"/>
  <c r="N285" i="38"/>
  <c r="V281" i="38"/>
  <c r="M281" i="38"/>
  <c r="M279" i="38"/>
  <c r="J268" i="38"/>
  <c r="K268" i="38"/>
  <c r="U262" i="38"/>
  <c r="J249" i="38"/>
  <c r="R249" i="38"/>
  <c r="K249" i="38"/>
  <c r="J244" i="38"/>
  <c r="K244" i="38"/>
  <c r="M244" i="38"/>
  <c r="O237" i="38"/>
  <c r="O232" i="38"/>
  <c r="O228" i="38"/>
  <c r="N217" i="38"/>
  <c r="J202" i="38"/>
  <c r="K202" i="38"/>
  <c r="M202" i="38"/>
  <c r="O202" i="38"/>
  <c r="Q202" i="38"/>
  <c r="Q193" i="38"/>
  <c r="R193" i="38"/>
  <c r="J193" i="38"/>
  <c r="S193" i="38"/>
  <c r="K193" i="38"/>
  <c r="U193" i="38"/>
  <c r="M193" i="38"/>
  <c r="V193" i="38"/>
  <c r="N193" i="38"/>
  <c r="W193" i="38"/>
  <c r="R177" i="38"/>
  <c r="O111" i="37"/>
  <c r="V88" i="37"/>
  <c r="O79" i="37"/>
  <c r="N76" i="37"/>
  <c r="S63" i="37"/>
  <c r="J63" i="37"/>
  <c r="M58" i="37"/>
  <c r="O57" i="37"/>
  <c r="S52" i="37"/>
  <c r="U44" i="37"/>
  <c r="W42" i="37"/>
  <c r="W39" i="37"/>
  <c r="L39" i="37"/>
  <c r="Q38" i="37"/>
  <c r="P35" i="37"/>
  <c r="K34" i="37"/>
  <c r="V31" i="37"/>
  <c r="M31" i="37"/>
  <c r="R27" i="37"/>
  <c r="O26" i="37"/>
  <c r="U25" i="37"/>
  <c r="S22" i="37"/>
  <c r="K19" i="37"/>
  <c r="O18" i="37"/>
  <c r="K14" i="37"/>
  <c r="P12" i="37"/>
  <c r="M7" i="37"/>
  <c r="K5" i="37"/>
  <c r="U300" i="38"/>
  <c r="M299" i="38"/>
  <c r="Q297" i="38"/>
  <c r="W296" i="38"/>
  <c r="U295" i="38"/>
  <c r="U294" i="38"/>
  <c r="P293" i="38"/>
  <c r="M292" i="38"/>
  <c r="J291" i="38"/>
  <c r="Q291" i="38"/>
  <c r="W285" i="38"/>
  <c r="M285" i="38"/>
  <c r="U281" i="38"/>
  <c r="K281" i="38"/>
  <c r="K280" i="38"/>
  <c r="L279" i="38"/>
  <c r="O277" i="38"/>
  <c r="P277" i="38"/>
  <c r="K274" i="38"/>
  <c r="Q271" i="38"/>
  <c r="V269" i="38"/>
  <c r="J269" i="38"/>
  <c r="W267" i="38"/>
  <c r="Q266" i="38"/>
  <c r="P265" i="38"/>
  <c r="U264" i="38"/>
  <c r="T263" i="38"/>
  <c r="Q262" i="38"/>
  <c r="N261" i="38"/>
  <c r="K260" i="38"/>
  <c r="L257" i="38"/>
  <c r="Q257" i="38"/>
  <c r="N253" i="38"/>
  <c r="N251" i="38"/>
  <c r="S249" i="38"/>
  <c r="W248" i="38"/>
  <c r="T247" i="38"/>
  <c r="P245" i="38"/>
  <c r="M238" i="38"/>
  <c r="N237" i="38"/>
  <c r="M233" i="38"/>
  <c r="M232" i="38"/>
  <c r="M230" i="38"/>
  <c r="M228" i="38"/>
  <c r="T225" i="38"/>
  <c r="Q223" i="38"/>
  <c r="P221" i="38"/>
  <c r="W217" i="38"/>
  <c r="K217" i="38"/>
  <c r="J216" i="38"/>
  <c r="O216" i="38"/>
  <c r="Q216" i="38"/>
  <c r="P215" i="38"/>
  <c r="Q215" i="38"/>
  <c r="S215" i="38"/>
  <c r="J212" i="38"/>
  <c r="O212" i="38"/>
  <c r="S212" i="38"/>
  <c r="J209" i="38"/>
  <c r="L209" i="38"/>
  <c r="P209" i="38"/>
  <c r="R209" i="38"/>
  <c r="U199" i="38"/>
  <c r="V191" i="38"/>
  <c r="O175" i="38"/>
  <c r="W170" i="38"/>
  <c r="J110" i="38"/>
  <c r="Q110" i="38"/>
  <c r="U104" i="38"/>
  <c r="M104" i="38"/>
  <c r="N87" i="38"/>
  <c r="T87" i="38"/>
  <c r="Q76" i="38"/>
  <c r="W76" i="38"/>
  <c r="M76" i="38"/>
  <c r="Q68" i="38"/>
  <c r="M68" i="38"/>
  <c r="J50" i="38"/>
  <c r="K50" i="38"/>
  <c r="S50" i="38"/>
  <c r="W50" i="38"/>
  <c r="P47" i="38"/>
  <c r="J47" i="38"/>
  <c r="R47" i="38"/>
  <c r="L47" i="38"/>
  <c r="T47" i="38"/>
  <c r="N47" i="38"/>
  <c r="V47" i="38"/>
  <c r="M39" i="38"/>
  <c r="N39" i="38"/>
  <c r="P39" i="38"/>
  <c r="R39" i="38"/>
  <c r="J39" i="38"/>
  <c r="V39" i="38"/>
  <c r="S212" i="39"/>
  <c r="K212" i="39"/>
  <c r="M212" i="39"/>
  <c r="O212" i="39"/>
  <c r="U212" i="39"/>
  <c r="J291" i="40"/>
  <c r="M291" i="40"/>
  <c r="K291" i="40"/>
  <c r="O291" i="40"/>
  <c r="Q291" i="40"/>
  <c r="S291" i="40"/>
  <c r="U291" i="40"/>
  <c r="W291" i="40"/>
  <c r="K231" i="40"/>
  <c r="S231" i="40"/>
  <c r="U231" i="40"/>
  <c r="O231" i="40"/>
  <c r="Q231" i="40"/>
  <c r="O159" i="38"/>
  <c r="P157" i="38"/>
  <c r="U156" i="38"/>
  <c r="O136" i="38"/>
  <c r="U136" i="38"/>
  <c r="L115" i="38"/>
  <c r="T115" i="38"/>
  <c r="P115" i="38"/>
  <c r="U110" i="38"/>
  <c r="L103" i="38"/>
  <c r="W103" i="38"/>
  <c r="P103" i="38"/>
  <c r="S81" i="38"/>
  <c r="O81" i="38"/>
  <c r="U81" i="38"/>
  <c r="K81" i="38"/>
  <c r="S47" i="38"/>
  <c r="W39" i="38"/>
  <c r="M286" i="39"/>
  <c r="U286" i="39"/>
  <c r="W286" i="39"/>
  <c r="W165" i="38"/>
  <c r="N165" i="38"/>
  <c r="W159" i="38"/>
  <c r="N159" i="38"/>
  <c r="O157" i="38"/>
  <c r="Q156" i="38"/>
  <c r="V155" i="38"/>
  <c r="N155" i="38"/>
  <c r="S153" i="38"/>
  <c r="U135" i="38"/>
  <c r="V123" i="38"/>
  <c r="J123" i="38"/>
  <c r="O115" i="38"/>
  <c r="W114" i="38"/>
  <c r="S110" i="38"/>
  <c r="O105" i="38"/>
  <c r="J105" i="38"/>
  <c r="T105" i="38"/>
  <c r="T103" i="38"/>
  <c r="K96" i="38"/>
  <c r="W96" i="38"/>
  <c r="K84" i="38"/>
  <c r="U84" i="38"/>
  <c r="K82" i="38"/>
  <c r="Q82" i="38"/>
  <c r="Q60" i="38"/>
  <c r="U60" i="38"/>
  <c r="K60" i="38"/>
  <c r="Q47" i="38"/>
  <c r="S41" i="38"/>
  <c r="O41" i="38"/>
  <c r="T39" i="38"/>
  <c r="M24" i="38"/>
  <c r="K24" i="38"/>
  <c r="N24" i="38"/>
  <c r="Q24" i="38"/>
  <c r="S24" i="38"/>
  <c r="U24" i="38"/>
  <c r="W24" i="38"/>
  <c r="O295" i="39"/>
  <c r="Q295" i="39"/>
  <c r="S295" i="39"/>
  <c r="U295" i="39"/>
  <c r="V165" i="38"/>
  <c r="M165" i="38"/>
  <c r="V159" i="38"/>
  <c r="L159" i="38"/>
  <c r="M157" i="38"/>
  <c r="O156" i="38"/>
  <c r="U155" i="38"/>
  <c r="M155" i="38"/>
  <c r="Q153" i="38"/>
  <c r="U145" i="38"/>
  <c r="R135" i="38"/>
  <c r="N115" i="38"/>
  <c r="U114" i="38"/>
  <c r="O110" i="38"/>
  <c r="S104" i="38"/>
  <c r="R103" i="38"/>
  <c r="W81" i="38"/>
  <c r="T51" i="38"/>
  <c r="J51" i="38"/>
  <c r="W51" i="38"/>
  <c r="N51" i="38"/>
  <c r="P51" i="38"/>
  <c r="O47" i="38"/>
  <c r="Q39" i="38"/>
  <c r="J26" i="38"/>
  <c r="R26" i="38"/>
  <c r="W26" i="38"/>
  <c r="O277" i="39"/>
  <c r="J277" i="39"/>
  <c r="T277" i="39"/>
  <c r="K277" i="39"/>
  <c r="V277" i="39"/>
  <c r="L277" i="39"/>
  <c r="N277" i="39"/>
  <c r="P277" i="39"/>
  <c r="Q277" i="39"/>
  <c r="R277" i="39"/>
  <c r="T201" i="38"/>
  <c r="T197" i="38"/>
  <c r="S174" i="38"/>
  <c r="N167" i="38"/>
  <c r="U165" i="38"/>
  <c r="L165" i="38"/>
  <c r="T159" i="38"/>
  <c r="K159" i="38"/>
  <c r="K157" i="38"/>
  <c r="M156" i="38"/>
  <c r="T155" i="38"/>
  <c r="L155" i="38"/>
  <c r="M153" i="38"/>
  <c r="V147" i="38"/>
  <c r="S145" i="38"/>
  <c r="K137" i="38"/>
  <c r="R137" i="38"/>
  <c r="J137" i="38"/>
  <c r="O135" i="38"/>
  <c r="O129" i="38"/>
  <c r="U129" i="38"/>
  <c r="S124" i="38"/>
  <c r="M124" i="38"/>
  <c r="S121" i="38"/>
  <c r="W115" i="38"/>
  <c r="M115" i="38"/>
  <c r="Q114" i="38"/>
  <c r="M110" i="38"/>
  <c r="K109" i="38"/>
  <c r="Q109" i="38"/>
  <c r="Q105" i="38"/>
  <c r="Q104" i="38"/>
  <c r="O103" i="38"/>
  <c r="K97" i="38"/>
  <c r="W97" i="38"/>
  <c r="P97" i="38"/>
  <c r="R85" i="38"/>
  <c r="J85" i="38"/>
  <c r="U85" i="38"/>
  <c r="P85" i="38"/>
  <c r="W82" i="38"/>
  <c r="V81" i="38"/>
  <c r="J78" i="38"/>
  <c r="M78" i="38"/>
  <c r="Q78" i="38"/>
  <c r="L77" i="38"/>
  <c r="S77" i="38"/>
  <c r="U77" i="38"/>
  <c r="O77" i="38"/>
  <c r="K70" i="38"/>
  <c r="U70" i="38"/>
  <c r="M63" i="38"/>
  <c r="R63" i="38"/>
  <c r="J63" i="38"/>
  <c r="V63" i="38"/>
  <c r="N63" i="38"/>
  <c r="P63" i="38"/>
  <c r="J54" i="38"/>
  <c r="O54" i="38"/>
  <c r="U54" i="38"/>
  <c r="K54" i="38"/>
  <c r="U50" i="38"/>
  <c r="M47" i="38"/>
  <c r="O39" i="38"/>
  <c r="U20" i="38"/>
  <c r="K20" i="38"/>
  <c r="M20" i="38"/>
  <c r="P20" i="38"/>
  <c r="S20" i="38"/>
  <c r="W20" i="38"/>
  <c r="M15" i="38"/>
  <c r="Q15" i="38"/>
  <c r="U15" i="38"/>
  <c r="W15" i="38"/>
  <c r="J13" i="38"/>
  <c r="K13" i="38"/>
  <c r="M13" i="38"/>
  <c r="O13" i="38"/>
  <c r="U13" i="38"/>
  <c r="J232" i="39"/>
  <c r="K232" i="39"/>
  <c r="M232" i="39"/>
  <c r="O232" i="39"/>
  <c r="Q232" i="39"/>
  <c r="S232" i="39"/>
  <c r="W232" i="39"/>
  <c r="J200" i="39"/>
  <c r="O200" i="39"/>
  <c r="K200" i="39"/>
  <c r="M200" i="39"/>
  <c r="Q200" i="39"/>
  <c r="S200" i="39"/>
  <c r="U200" i="39"/>
  <c r="W187" i="38"/>
  <c r="W184" i="38"/>
  <c r="U180" i="38"/>
  <c r="T165" i="38"/>
  <c r="K165" i="38"/>
  <c r="S159" i="38"/>
  <c r="J159" i="38"/>
  <c r="W157" i="38"/>
  <c r="J157" i="38"/>
  <c r="S155" i="38"/>
  <c r="K155" i="38"/>
  <c r="K153" i="38"/>
  <c r="Q136" i="38"/>
  <c r="J135" i="38"/>
  <c r="L131" i="38"/>
  <c r="T131" i="38"/>
  <c r="P131" i="38"/>
  <c r="R123" i="38"/>
  <c r="Q121" i="38"/>
  <c r="V115" i="38"/>
  <c r="K115" i="38"/>
  <c r="O114" i="38"/>
  <c r="K110" i="38"/>
  <c r="M105" i="38"/>
  <c r="O104" i="38"/>
  <c r="M103" i="38"/>
  <c r="J90" i="38"/>
  <c r="K90" i="38"/>
  <c r="O90" i="38"/>
  <c r="Q84" i="38"/>
  <c r="U82" i="38"/>
  <c r="Q81" i="38"/>
  <c r="Q80" i="38"/>
  <c r="K80" i="38"/>
  <c r="U80" i="38"/>
  <c r="S76" i="38"/>
  <c r="S68" i="38"/>
  <c r="V51" i="38"/>
  <c r="O50" i="38"/>
  <c r="K47" i="38"/>
  <c r="L39" i="38"/>
  <c r="S29" i="38"/>
  <c r="W29" i="38"/>
  <c r="J289" i="39"/>
  <c r="L289" i="39"/>
  <c r="N289" i="39"/>
  <c r="P289" i="39"/>
  <c r="R289" i="39"/>
  <c r="V289" i="39"/>
  <c r="K259" i="39"/>
  <c r="R259" i="39"/>
  <c r="S259" i="39"/>
  <c r="U259" i="39"/>
  <c r="U206" i="39"/>
  <c r="M206" i="39"/>
  <c r="O206" i="39"/>
  <c r="Q206" i="39"/>
  <c r="S206" i="39"/>
  <c r="W206" i="39"/>
  <c r="O192" i="39"/>
  <c r="W192" i="39"/>
  <c r="K192" i="39"/>
  <c r="Q192" i="39"/>
  <c r="U192" i="39"/>
  <c r="Q213" i="38"/>
  <c r="R201" i="38"/>
  <c r="R197" i="38"/>
  <c r="O187" i="38"/>
  <c r="Q186" i="38"/>
  <c r="R185" i="38"/>
  <c r="U184" i="38"/>
  <c r="S180" i="38"/>
  <c r="O174" i="38"/>
  <c r="N168" i="38"/>
  <c r="V167" i="38"/>
  <c r="L167" i="38"/>
  <c r="S165" i="38"/>
  <c r="J165" i="38"/>
  <c r="R159" i="38"/>
  <c r="U157" i="38"/>
  <c r="R155" i="38"/>
  <c r="J155" i="38"/>
  <c r="J153" i="38"/>
  <c r="V149" i="38"/>
  <c r="U148" i="38"/>
  <c r="R147" i="38"/>
  <c r="P145" i="38"/>
  <c r="W144" i="38"/>
  <c r="W143" i="38"/>
  <c r="N143" i="38"/>
  <c r="M139" i="38"/>
  <c r="U139" i="38"/>
  <c r="S137" i="38"/>
  <c r="M136" i="38"/>
  <c r="O131" i="38"/>
  <c r="P129" i="38"/>
  <c r="Q128" i="38"/>
  <c r="Q123" i="38"/>
  <c r="O121" i="38"/>
  <c r="K117" i="38"/>
  <c r="Q117" i="38"/>
  <c r="U115" i="38"/>
  <c r="J115" i="38"/>
  <c r="K114" i="38"/>
  <c r="L105" i="38"/>
  <c r="J103" i="38"/>
  <c r="Q97" i="38"/>
  <c r="Q96" i="38"/>
  <c r="U89" i="38"/>
  <c r="Q85" i="38"/>
  <c r="O84" i="38"/>
  <c r="S82" i="38"/>
  <c r="M81" i="38"/>
  <c r="U78" i="38"/>
  <c r="T77" i="38"/>
  <c r="T63" i="38"/>
  <c r="Q61" i="38"/>
  <c r="U61" i="38"/>
  <c r="K61" i="38"/>
  <c r="O61" i="38"/>
  <c r="R51" i="38"/>
  <c r="K25" i="38"/>
  <c r="M25" i="38"/>
  <c r="Q25" i="38"/>
  <c r="U25" i="38"/>
  <c r="J17" i="38"/>
  <c r="W17" i="38"/>
  <c r="K17" i="38"/>
  <c r="M17" i="38"/>
  <c r="O17" i="38"/>
  <c r="S17" i="38"/>
  <c r="K96" i="39"/>
  <c r="M96" i="39"/>
  <c r="O96" i="39"/>
  <c r="Q96" i="39"/>
  <c r="P213" i="38"/>
  <c r="Q205" i="38"/>
  <c r="O201" i="38"/>
  <c r="P197" i="38"/>
  <c r="W195" i="38"/>
  <c r="N195" i="38"/>
  <c r="N187" i="38"/>
  <c r="O186" i="38"/>
  <c r="Q184" i="38"/>
  <c r="T181" i="38"/>
  <c r="O180" i="38"/>
  <c r="M174" i="38"/>
  <c r="W168" i="38"/>
  <c r="U167" i="38"/>
  <c r="K167" i="38"/>
  <c r="R165" i="38"/>
  <c r="Q159" i="38"/>
  <c r="U150" i="38"/>
  <c r="Q147" i="38"/>
  <c r="V143" i="38"/>
  <c r="L143" i="38"/>
  <c r="O139" i="38"/>
  <c r="Q137" i="38"/>
  <c r="N131" i="38"/>
  <c r="N129" i="38"/>
  <c r="M128" i="38"/>
  <c r="M127" i="38"/>
  <c r="L127" i="38"/>
  <c r="V127" i="38"/>
  <c r="Q127" i="38"/>
  <c r="J126" i="38"/>
  <c r="S126" i="38"/>
  <c r="K126" i="38"/>
  <c r="S125" i="38"/>
  <c r="V125" i="38"/>
  <c r="N125" i="38"/>
  <c r="P123" i="38"/>
  <c r="S117" i="38"/>
  <c r="S115" i="38"/>
  <c r="J106" i="38"/>
  <c r="O106" i="38"/>
  <c r="K105" i="38"/>
  <c r="S101" i="38"/>
  <c r="O97" i="38"/>
  <c r="M96" i="38"/>
  <c r="L93" i="38"/>
  <c r="N93" i="38"/>
  <c r="W90" i="38"/>
  <c r="R89" i="38"/>
  <c r="O85" i="38"/>
  <c r="M84" i="38"/>
  <c r="O82" i="38"/>
  <c r="S78" i="38"/>
  <c r="Q77" i="38"/>
  <c r="P71" i="38"/>
  <c r="J71" i="38"/>
  <c r="R71" i="38"/>
  <c r="N71" i="38"/>
  <c r="V71" i="38"/>
  <c r="Q63" i="38"/>
  <c r="M60" i="38"/>
  <c r="W54" i="38"/>
  <c r="O51" i="38"/>
  <c r="W47" i="38"/>
  <c r="M44" i="38"/>
  <c r="K44" i="38"/>
  <c r="Q41" i="38"/>
  <c r="R33" i="38"/>
  <c r="J31" i="38"/>
  <c r="R31" i="38"/>
  <c r="K31" i="38"/>
  <c r="S31" i="38"/>
  <c r="L31" i="38"/>
  <c r="T31" i="38"/>
  <c r="M31" i="38"/>
  <c r="U31" i="38"/>
  <c r="N31" i="38"/>
  <c r="V31" i="38"/>
  <c r="P31" i="38"/>
  <c r="V24" i="38"/>
  <c r="M8" i="38"/>
  <c r="W8" i="38"/>
  <c r="S102" i="38"/>
  <c r="W95" i="38"/>
  <c r="N95" i="38"/>
  <c r="S69" i="38"/>
  <c r="O67" i="38"/>
  <c r="Q66" i="38"/>
  <c r="R59" i="38"/>
  <c r="M58" i="38"/>
  <c r="T55" i="38"/>
  <c r="M45" i="38"/>
  <c r="M38" i="38"/>
  <c r="L35" i="38"/>
  <c r="O34" i="38"/>
  <c r="T22" i="38"/>
  <c r="L22" i="38"/>
  <c r="V18" i="38"/>
  <c r="L18" i="38"/>
  <c r="O14" i="38"/>
  <c r="W7" i="38"/>
  <c r="L7" i="38"/>
  <c r="R6" i="38"/>
  <c r="S300" i="39"/>
  <c r="U299" i="39"/>
  <c r="V297" i="39"/>
  <c r="M297" i="39"/>
  <c r="O296" i="39"/>
  <c r="Q294" i="39"/>
  <c r="Q293" i="39"/>
  <c r="S292" i="39"/>
  <c r="K290" i="39"/>
  <c r="W285" i="39"/>
  <c r="O285" i="39"/>
  <c r="U284" i="39"/>
  <c r="U281" i="39"/>
  <c r="L281" i="39"/>
  <c r="M280" i="39"/>
  <c r="L279" i="39"/>
  <c r="W276" i="39"/>
  <c r="S275" i="39"/>
  <c r="T273" i="39"/>
  <c r="M270" i="39"/>
  <c r="M267" i="39"/>
  <c r="T265" i="39"/>
  <c r="K265" i="39"/>
  <c r="K264" i="39"/>
  <c r="M262" i="39"/>
  <c r="M260" i="39"/>
  <c r="K256" i="39"/>
  <c r="S253" i="39"/>
  <c r="K253" i="39"/>
  <c r="M252" i="39"/>
  <c r="N249" i="39"/>
  <c r="S247" i="39"/>
  <c r="V245" i="39"/>
  <c r="K245" i="39"/>
  <c r="K243" i="39"/>
  <c r="J241" i="39"/>
  <c r="V237" i="39"/>
  <c r="N237" i="39"/>
  <c r="S236" i="39"/>
  <c r="U235" i="39"/>
  <c r="S234" i="39"/>
  <c r="W231" i="39"/>
  <c r="M230" i="39"/>
  <c r="M228" i="39"/>
  <c r="K226" i="39"/>
  <c r="K224" i="39"/>
  <c r="Q222" i="39"/>
  <c r="R221" i="39"/>
  <c r="J221" i="39"/>
  <c r="K220" i="39"/>
  <c r="K219" i="39"/>
  <c r="O214" i="39"/>
  <c r="P213" i="39"/>
  <c r="U211" i="39"/>
  <c r="Q210" i="39"/>
  <c r="L207" i="39"/>
  <c r="O201" i="39"/>
  <c r="K188" i="39"/>
  <c r="M188" i="39"/>
  <c r="L187" i="39"/>
  <c r="M185" i="39"/>
  <c r="M182" i="39"/>
  <c r="N179" i="39"/>
  <c r="P179" i="39"/>
  <c r="P177" i="39"/>
  <c r="Q177" i="39"/>
  <c r="K173" i="39"/>
  <c r="M169" i="39"/>
  <c r="J167" i="39"/>
  <c r="O161" i="39"/>
  <c r="U158" i="39"/>
  <c r="M158" i="39"/>
  <c r="U145" i="39"/>
  <c r="S141" i="39"/>
  <c r="N141" i="39"/>
  <c r="W141" i="39"/>
  <c r="Q130" i="39"/>
  <c r="K130" i="39"/>
  <c r="W130" i="39"/>
  <c r="J119" i="39"/>
  <c r="K118" i="39"/>
  <c r="O118" i="39"/>
  <c r="V115" i="39"/>
  <c r="N115" i="39"/>
  <c r="W112" i="39"/>
  <c r="R209" i="39"/>
  <c r="U209" i="39"/>
  <c r="U202" i="39"/>
  <c r="S202" i="39"/>
  <c r="J189" i="39"/>
  <c r="R189" i="39"/>
  <c r="U166" i="39"/>
  <c r="S166" i="39"/>
  <c r="N163" i="39"/>
  <c r="W163" i="39"/>
  <c r="R163" i="39"/>
  <c r="M159" i="39"/>
  <c r="U159" i="39"/>
  <c r="Q159" i="39"/>
  <c r="J108" i="39"/>
  <c r="K108" i="39"/>
  <c r="U108" i="39"/>
  <c r="W93" i="39"/>
  <c r="N36" i="39"/>
  <c r="O36" i="39"/>
  <c r="P36" i="39"/>
  <c r="R36" i="39"/>
  <c r="V36" i="39"/>
  <c r="R22" i="38"/>
  <c r="J22" i="38"/>
  <c r="S18" i="38"/>
  <c r="J18" i="38"/>
  <c r="O300" i="39"/>
  <c r="N299" i="39"/>
  <c r="K296" i="39"/>
  <c r="M294" i="39"/>
  <c r="S281" i="39"/>
  <c r="J281" i="39"/>
  <c r="O276" i="39"/>
  <c r="M275" i="39"/>
  <c r="U249" i="39"/>
  <c r="L249" i="39"/>
  <c r="T237" i="39"/>
  <c r="L237" i="39"/>
  <c r="O236" i="39"/>
  <c r="O231" i="39"/>
  <c r="P221" i="39"/>
  <c r="W220" i="39"/>
  <c r="W219" i="39"/>
  <c r="O216" i="39"/>
  <c r="K214" i="39"/>
  <c r="K213" i="39"/>
  <c r="P211" i="39"/>
  <c r="K210" i="39"/>
  <c r="U208" i="39"/>
  <c r="O189" i="39"/>
  <c r="U187" i="39"/>
  <c r="J187" i="39"/>
  <c r="V185" i="39"/>
  <c r="J185" i="39"/>
  <c r="T183" i="39"/>
  <c r="S178" i="39"/>
  <c r="V169" i="39"/>
  <c r="J169" i="39"/>
  <c r="W165" i="39"/>
  <c r="Q164" i="39"/>
  <c r="P163" i="39"/>
  <c r="O159" i="39"/>
  <c r="S148" i="39"/>
  <c r="K148" i="39"/>
  <c r="K145" i="39"/>
  <c r="W144" i="39"/>
  <c r="M144" i="39"/>
  <c r="P67" i="39"/>
  <c r="Q67" i="39"/>
  <c r="J67" i="39"/>
  <c r="R67" i="39"/>
  <c r="K67" i="39"/>
  <c r="S67" i="39"/>
  <c r="L67" i="39"/>
  <c r="T67" i="39"/>
  <c r="M67" i="39"/>
  <c r="U67" i="39"/>
  <c r="N67" i="39"/>
  <c r="V67" i="39"/>
  <c r="N240" i="40"/>
  <c r="P240" i="40"/>
  <c r="M240" i="40"/>
  <c r="J240" i="40"/>
  <c r="K240" i="40"/>
  <c r="Q240" i="40"/>
  <c r="R240" i="40"/>
  <c r="S240" i="40"/>
  <c r="U240" i="40"/>
  <c r="V240" i="40"/>
  <c r="L234" i="40"/>
  <c r="P234" i="40"/>
  <c r="Q234" i="40"/>
  <c r="M234" i="40"/>
  <c r="V234" i="40"/>
  <c r="O234" i="40"/>
  <c r="J234" i="40"/>
  <c r="K234" i="40"/>
  <c r="N234" i="40"/>
  <c r="R234" i="40"/>
  <c r="S234" i="40"/>
  <c r="U234" i="40"/>
  <c r="W234" i="40"/>
  <c r="J209" i="40"/>
  <c r="U209" i="40"/>
  <c r="M209" i="40"/>
  <c r="O209" i="40"/>
  <c r="S209" i="40"/>
  <c r="K209" i="40"/>
  <c r="Q22" i="38"/>
  <c r="R18" i="38"/>
  <c r="W264" i="39"/>
  <c r="W221" i="39"/>
  <c r="O221" i="39"/>
  <c r="U220" i="39"/>
  <c r="V219" i="39"/>
  <c r="U191" i="39"/>
  <c r="K191" i="39"/>
  <c r="W189" i="39"/>
  <c r="N189" i="39"/>
  <c r="Q178" i="39"/>
  <c r="N173" i="39"/>
  <c r="U173" i="39"/>
  <c r="O173" i="39"/>
  <c r="O167" i="39"/>
  <c r="V167" i="39"/>
  <c r="P167" i="39"/>
  <c r="S165" i="39"/>
  <c r="O163" i="39"/>
  <c r="K160" i="39"/>
  <c r="U160" i="39"/>
  <c r="N159" i="39"/>
  <c r="U156" i="39"/>
  <c r="M156" i="39"/>
  <c r="O152" i="39"/>
  <c r="W152" i="39"/>
  <c r="R151" i="39"/>
  <c r="Q151" i="39"/>
  <c r="K147" i="39"/>
  <c r="P147" i="39"/>
  <c r="W147" i="39"/>
  <c r="U132" i="39"/>
  <c r="Q132" i="39"/>
  <c r="L119" i="39"/>
  <c r="U119" i="39"/>
  <c r="N119" i="39"/>
  <c r="W119" i="39"/>
  <c r="R119" i="39"/>
  <c r="W108" i="39"/>
  <c r="O98" i="39"/>
  <c r="U98" i="39"/>
  <c r="W98" i="39"/>
  <c r="T81" i="39"/>
  <c r="W81" i="39"/>
  <c r="K81" i="39"/>
  <c r="L81" i="39"/>
  <c r="M81" i="39"/>
  <c r="R81" i="39"/>
  <c r="Q138" i="38"/>
  <c r="O116" i="38"/>
  <c r="R95" i="38"/>
  <c r="W59" i="38"/>
  <c r="N59" i="38"/>
  <c r="O55" i="38"/>
  <c r="Q42" i="38"/>
  <c r="P22" i="38"/>
  <c r="Q18" i="38"/>
  <c r="T14" i="38"/>
  <c r="P9" i="38"/>
  <c r="K300" i="39"/>
  <c r="K299" i="39"/>
  <c r="V293" i="39"/>
  <c r="K293" i="39"/>
  <c r="S285" i="39"/>
  <c r="M284" i="39"/>
  <c r="Q281" i="39"/>
  <c r="W280" i="39"/>
  <c r="U279" i="39"/>
  <c r="K276" i="39"/>
  <c r="J275" i="39"/>
  <c r="U269" i="39"/>
  <c r="Q268" i="39"/>
  <c r="S267" i="39"/>
  <c r="M266" i="39"/>
  <c r="P265" i="39"/>
  <c r="S264" i="39"/>
  <c r="P255" i="39"/>
  <c r="W253" i="39"/>
  <c r="O253" i="39"/>
  <c r="U252" i="39"/>
  <c r="S249" i="39"/>
  <c r="J249" i="39"/>
  <c r="Q245" i="39"/>
  <c r="S244" i="39"/>
  <c r="R243" i="39"/>
  <c r="V241" i="39"/>
  <c r="R237" i="39"/>
  <c r="J237" i="39"/>
  <c r="K236" i="39"/>
  <c r="V233" i="39"/>
  <c r="M233" i="39"/>
  <c r="V221" i="39"/>
  <c r="N221" i="39"/>
  <c r="S220" i="39"/>
  <c r="S219" i="39"/>
  <c r="K216" i="39"/>
  <c r="W213" i="39"/>
  <c r="K211" i="39"/>
  <c r="W209" i="39"/>
  <c r="M205" i="39"/>
  <c r="U205" i="39"/>
  <c r="N203" i="39"/>
  <c r="W203" i="39"/>
  <c r="T193" i="39"/>
  <c r="W190" i="39"/>
  <c r="V189" i="39"/>
  <c r="M189" i="39"/>
  <c r="Q188" i="39"/>
  <c r="K179" i="39"/>
  <c r="O178" i="39"/>
  <c r="U177" i="39"/>
  <c r="K177" i="39"/>
  <c r="O174" i="39"/>
  <c r="Q173" i="39"/>
  <c r="R167" i="39"/>
  <c r="W166" i="39"/>
  <c r="Q165" i="39"/>
  <c r="L163" i="39"/>
  <c r="W159" i="39"/>
  <c r="L159" i="39"/>
  <c r="Q158" i="39"/>
  <c r="K155" i="39"/>
  <c r="P155" i="39"/>
  <c r="W155" i="39"/>
  <c r="W151" i="39"/>
  <c r="S147" i="39"/>
  <c r="L141" i="39"/>
  <c r="J138" i="39"/>
  <c r="Q138" i="39"/>
  <c r="M134" i="39"/>
  <c r="S134" i="39"/>
  <c r="Q131" i="39"/>
  <c r="M131" i="39"/>
  <c r="W131" i="39"/>
  <c r="O131" i="39"/>
  <c r="K131" i="39"/>
  <c r="U131" i="39"/>
  <c r="N127" i="39"/>
  <c r="V127" i="39"/>
  <c r="P127" i="39"/>
  <c r="L127" i="39"/>
  <c r="T127" i="39"/>
  <c r="P125" i="39"/>
  <c r="M125" i="39"/>
  <c r="Q119" i="39"/>
  <c r="W118" i="39"/>
  <c r="S108" i="39"/>
  <c r="K287" i="40"/>
  <c r="S287" i="40"/>
  <c r="Q287" i="40"/>
  <c r="M287" i="40"/>
  <c r="O287" i="40"/>
  <c r="W296" i="39"/>
  <c r="P281" i="39"/>
  <c r="W270" i="39"/>
  <c r="Q264" i="39"/>
  <c r="U262" i="39"/>
  <c r="Q241" i="39"/>
  <c r="W224" i="39"/>
  <c r="U221" i="39"/>
  <c r="M221" i="39"/>
  <c r="Q220" i="39"/>
  <c r="O219" i="39"/>
  <c r="W214" i="39"/>
  <c r="V213" i="39"/>
  <c r="P209" i="39"/>
  <c r="S208" i="39"/>
  <c r="O208" i="39"/>
  <c r="W202" i="39"/>
  <c r="R193" i="39"/>
  <c r="U189" i="39"/>
  <c r="L189" i="39"/>
  <c r="Q187" i="39"/>
  <c r="R187" i="39"/>
  <c r="N185" i="39"/>
  <c r="S185" i="39"/>
  <c r="M178" i="39"/>
  <c r="P173" i="39"/>
  <c r="R169" i="39"/>
  <c r="N169" i="39"/>
  <c r="W169" i="39"/>
  <c r="Q167" i="39"/>
  <c r="M166" i="39"/>
  <c r="O165" i="39"/>
  <c r="K163" i="39"/>
  <c r="V159" i="39"/>
  <c r="K159" i="39"/>
  <c r="T151" i="39"/>
  <c r="R147" i="39"/>
  <c r="M133" i="39"/>
  <c r="Q133" i="39"/>
  <c r="T133" i="39"/>
  <c r="L133" i="39"/>
  <c r="S124" i="39"/>
  <c r="P119" i="39"/>
  <c r="K110" i="39"/>
  <c r="W110" i="39"/>
  <c r="Q108" i="39"/>
  <c r="L105" i="39"/>
  <c r="W105" i="39"/>
  <c r="M105" i="39"/>
  <c r="N105" i="39"/>
  <c r="O105" i="39"/>
  <c r="T105" i="39"/>
  <c r="L93" i="39"/>
  <c r="O93" i="39"/>
  <c r="T93" i="39"/>
  <c r="U93" i="39"/>
  <c r="K86" i="39"/>
  <c r="O86" i="39"/>
  <c r="U86" i="39"/>
  <c r="T59" i="38"/>
  <c r="K59" i="38"/>
  <c r="Q57" i="38"/>
  <c r="W55" i="38"/>
  <c r="L55" i="38"/>
  <c r="M42" i="38"/>
  <c r="V22" i="38"/>
  <c r="O18" i="38"/>
  <c r="W300" i="39"/>
  <c r="W299" i="39"/>
  <c r="S296" i="39"/>
  <c r="Q290" i="39"/>
  <c r="N281" i="39"/>
  <c r="Q280" i="39"/>
  <c r="Q279" i="39"/>
  <c r="W275" i="39"/>
  <c r="V265" i="39"/>
  <c r="M265" i="39"/>
  <c r="O264" i="39"/>
  <c r="S260" i="39"/>
  <c r="S256" i="39"/>
  <c r="U253" i="39"/>
  <c r="Q252" i="39"/>
  <c r="Q249" i="39"/>
  <c r="N245" i="39"/>
  <c r="N241" i="39"/>
  <c r="W236" i="39"/>
  <c r="S228" i="39"/>
  <c r="T221" i="39"/>
  <c r="O220" i="39"/>
  <c r="N219" i="39"/>
  <c r="U210" i="39"/>
  <c r="N209" i="39"/>
  <c r="M202" i="39"/>
  <c r="J201" i="39"/>
  <c r="S201" i="39"/>
  <c r="O190" i="39"/>
  <c r="T189" i="39"/>
  <c r="K189" i="39"/>
  <c r="O187" i="39"/>
  <c r="W186" i="39"/>
  <c r="P185" i="39"/>
  <c r="K178" i="39"/>
  <c r="M173" i="39"/>
  <c r="P169" i="39"/>
  <c r="N167" i="39"/>
  <c r="K166" i="39"/>
  <c r="L165" i="39"/>
  <c r="V163" i="39"/>
  <c r="J163" i="39"/>
  <c r="N161" i="39"/>
  <c r="J161" i="39"/>
  <c r="T161" i="39"/>
  <c r="T159" i="39"/>
  <c r="J159" i="39"/>
  <c r="W156" i="39"/>
  <c r="L153" i="39"/>
  <c r="J153" i="39"/>
  <c r="R153" i="39"/>
  <c r="P151" i="39"/>
  <c r="Q148" i="39"/>
  <c r="O147" i="39"/>
  <c r="U144" i="39"/>
  <c r="U140" i="39"/>
  <c r="Q140" i="39"/>
  <c r="T135" i="39"/>
  <c r="P135" i="39"/>
  <c r="U133" i="39"/>
  <c r="S132" i="39"/>
  <c r="K124" i="39"/>
  <c r="Q120" i="39"/>
  <c r="O119" i="39"/>
  <c r="M108" i="39"/>
  <c r="W67" i="39"/>
  <c r="M60" i="39"/>
  <c r="U60" i="39"/>
  <c r="W60" i="39"/>
  <c r="W36" i="39"/>
  <c r="P28" i="39"/>
  <c r="R28" i="39"/>
  <c r="S28" i="39"/>
  <c r="J28" i="39"/>
  <c r="T28" i="39"/>
  <c r="K28" i="39"/>
  <c r="V28" i="39"/>
  <c r="L28" i="39"/>
  <c r="W28" i="39"/>
  <c r="N28" i="39"/>
  <c r="O28" i="39"/>
  <c r="Q172" i="39"/>
  <c r="T171" i="39"/>
  <c r="K171" i="39"/>
  <c r="M154" i="39"/>
  <c r="S143" i="39"/>
  <c r="T139" i="39"/>
  <c r="O129" i="39"/>
  <c r="Q122" i="39"/>
  <c r="V121" i="39"/>
  <c r="M121" i="39"/>
  <c r="W113" i="39"/>
  <c r="N113" i="39"/>
  <c r="S111" i="39"/>
  <c r="W107" i="39"/>
  <c r="K107" i="39"/>
  <c r="O106" i="39"/>
  <c r="M103" i="39"/>
  <c r="O102" i="39"/>
  <c r="J99" i="39"/>
  <c r="U91" i="39"/>
  <c r="M91" i="39"/>
  <c r="W85" i="39"/>
  <c r="N85" i="39"/>
  <c r="M82" i="39"/>
  <c r="Q80" i="39"/>
  <c r="S79" i="39"/>
  <c r="O77" i="39"/>
  <c r="S76" i="39"/>
  <c r="P75" i="39"/>
  <c r="S74" i="39"/>
  <c r="O71" i="39"/>
  <c r="K70" i="39"/>
  <c r="R69" i="39"/>
  <c r="U66" i="39"/>
  <c r="N63" i="39"/>
  <c r="W59" i="39"/>
  <c r="V55" i="39"/>
  <c r="O54" i="39"/>
  <c r="S53" i="39"/>
  <c r="J53" i="39"/>
  <c r="Q51" i="39"/>
  <c r="S48" i="39"/>
  <c r="P44" i="39"/>
  <c r="O43" i="39"/>
  <c r="S42" i="39"/>
  <c r="J42" i="39"/>
  <c r="T40" i="39"/>
  <c r="L38" i="39"/>
  <c r="W35" i="39"/>
  <c r="V34" i="39"/>
  <c r="M34" i="39"/>
  <c r="T32" i="39"/>
  <c r="L32" i="39"/>
  <c r="W27" i="39"/>
  <c r="K21" i="39"/>
  <c r="R20" i="39"/>
  <c r="V18" i="39"/>
  <c r="M18" i="39"/>
  <c r="N12" i="39"/>
  <c r="L8" i="39"/>
  <c r="U8" i="39"/>
  <c r="K8" i="39"/>
  <c r="T8" i="39"/>
  <c r="P6" i="39"/>
  <c r="P294" i="40"/>
  <c r="V292" i="40"/>
  <c r="O280" i="40"/>
  <c r="L278" i="40"/>
  <c r="P276" i="40"/>
  <c r="O276" i="40"/>
  <c r="W276" i="40"/>
  <c r="R268" i="40"/>
  <c r="O248" i="40"/>
  <c r="N248" i="40"/>
  <c r="Q248" i="40"/>
  <c r="M248" i="40"/>
  <c r="Q244" i="40"/>
  <c r="Q14" i="39"/>
  <c r="R14" i="39"/>
  <c r="N10" i="39"/>
  <c r="V10" i="39"/>
  <c r="M10" i="39"/>
  <c r="U10" i="39"/>
  <c r="K297" i="40"/>
  <c r="S297" i="40"/>
  <c r="Q297" i="40"/>
  <c r="K292" i="40"/>
  <c r="S292" i="40"/>
  <c r="J292" i="40"/>
  <c r="R292" i="40"/>
  <c r="P256" i="40"/>
  <c r="R256" i="40"/>
  <c r="Q256" i="40"/>
  <c r="K215" i="40"/>
  <c r="S215" i="40"/>
  <c r="U215" i="40"/>
  <c r="U197" i="40"/>
  <c r="K197" i="40"/>
  <c r="M197" i="40"/>
  <c r="O197" i="40"/>
  <c r="V61" i="39"/>
  <c r="Q40" i="39"/>
  <c r="U39" i="39"/>
  <c r="U29" i="39"/>
  <c r="S27" i="39"/>
  <c r="O14" i="39"/>
  <c r="W13" i="39"/>
  <c r="P10" i="39"/>
  <c r="T292" i="40"/>
  <c r="Q263" i="40"/>
  <c r="O263" i="40"/>
  <c r="V256" i="40"/>
  <c r="L250" i="40"/>
  <c r="K250" i="40"/>
  <c r="U250" i="40"/>
  <c r="M250" i="40"/>
  <c r="V250" i="40"/>
  <c r="J250" i="40"/>
  <c r="S250" i="40"/>
  <c r="J243" i="40"/>
  <c r="O243" i="40"/>
  <c r="Q243" i="40"/>
  <c r="M243" i="40"/>
  <c r="J233" i="40"/>
  <c r="U233" i="40"/>
  <c r="W233" i="40"/>
  <c r="M233" i="40"/>
  <c r="S233" i="40"/>
  <c r="L218" i="40"/>
  <c r="P218" i="40"/>
  <c r="Q218" i="40"/>
  <c r="M218" i="40"/>
  <c r="V218" i="40"/>
  <c r="N218" i="40"/>
  <c r="W218" i="40"/>
  <c r="O218" i="40"/>
  <c r="J206" i="40"/>
  <c r="R206" i="40"/>
  <c r="M206" i="40"/>
  <c r="P206" i="40"/>
  <c r="Q206" i="40"/>
  <c r="O79" i="39"/>
  <c r="O69" i="39"/>
  <c r="Q61" i="39"/>
  <c r="Q59" i="39"/>
  <c r="U58" i="39"/>
  <c r="W57" i="39"/>
  <c r="V51" i="39"/>
  <c r="N51" i="39"/>
  <c r="P40" i="39"/>
  <c r="S39" i="39"/>
  <c r="S29" i="39"/>
  <c r="Q27" i="39"/>
  <c r="V24" i="39"/>
  <c r="O20" i="39"/>
  <c r="N14" i="39"/>
  <c r="U13" i="39"/>
  <c r="O10" i="39"/>
  <c r="Q292" i="40"/>
  <c r="M286" i="40"/>
  <c r="J286" i="40"/>
  <c r="O283" i="40"/>
  <c r="S282" i="40"/>
  <c r="R282" i="40"/>
  <c r="K273" i="40"/>
  <c r="S273" i="40"/>
  <c r="M265" i="40"/>
  <c r="U256" i="40"/>
  <c r="U253" i="40"/>
  <c r="W253" i="40"/>
  <c r="Q253" i="40"/>
  <c r="W251" i="40"/>
  <c r="U251" i="40"/>
  <c r="N244" i="40"/>
  <c r="J190" i="40"/>
  <c r="O190" i="40"/>
  <c r="M190" i="40"/>
  <c r="W190" i="40"/>
  <c r="N190" i="40"/>
  <c r="P190" i="40"/>
  <c r="S190" i="40"/>
  <c r="T190" i="40"/>
  <c r="K190" i="40"/>
  <c r="U190" i="40"/>
  <c r="L190" i="40"/>
  <c r="V190" i="40"/>
  <c r="Q174" i="40"/>
  <c r="K174" i="40"/>
  <c r="W174" i="40"/>
  <c r="T174" i="40"/>
  <c r="O174" i="40"/>
  <c r="P174" i="40"/>
  <c r="S174" i="40"/>
  <c r="L174" i="40"/>
  <c r="M174" i="40"/>
  <c r="R121" i="39"/>
  <c r="R113" i="39"/>
  <c r="Q107" i="39"/>
  <c r="W106" i="39"/>
  <c r="R103" i="39"/>
  <c r="R85" i="39"/>
  <c r="N79" i="39"/>
  <c r="W75" i="39"/>
  <c r="W69" i="39"/>
  <c r="N69" i="39"/>
  <c r="S63" i="39"/>
  <c r="O61" i="39"/>
  <c r="P59" i="39"/>
  <c r="S58" i="39"/>
  <c r="U57" i="39"/>
  <c r="O53" i="39"/>
  <c r="U52" i="39"/>
  <c r="U51" i="39"/>
  <c r="M51" i="39"/>
  <c r="W46" i="39"/>
  <c r="O42" i="39"/>
  <c r="O40" i="39"/>
  <c r="O39" i="39"/>
  <c r="T38" i="39"/>
  <c r="Q34" i="39"/>
  <c r="P32" i="39"/>
  <c r="Q29" i="39"/>
  <c r="O27" i="39"/>
  <c r="R24" i="39"/>
  <c r="W20" i="39"/>
  <c r="N20" i="39"/>
  <c r="J15" i="39"/>
  <c r="K15" i="39"/>
  <c r="M14" i="39"/>
  <c r="Q13" i="39"/>
  <c r="Q11" i="39"/>
  <c r="U11" i="39"/>
  <c r="L10" i="39"/>
  <c r="P292" i="40"/>
  <c r="L262" i="40"/>
  <c r="S256" i="40"/>
  <c r="W250" i="40"/>
  <c r="S245" i="40"/>
  <c r="W245" i="40"/>
  <c r="Q245" i="40"/>
  <c r="S226" i="40"/>
  <c r="T226" i="40"/>
  <c r="W226" i="40"/>
  <c r="J217" i="40"/>
  <c r="U217" i="40"/>
  <c r="W217" i="40"/>
  <c r="M217" i="40"/>
  <c r="Q217" i="40"/>
  <c r="S217" i="40"/>
  <c r="J203" i="40"/>
  <c r="M203" i="40"/>
  <c r="O203" i="40"/>
  <c r="Q203" i="40"/>
  <c r="W203" i="40"/>
  <c r="K203" i="40"/>
  <c r="P160" i="40"/>
  <c r="W160" i="40"/>
  <c r="O107" i="39"/>
  <c r="W79" i="39"/>
  <c r="L79" i="39"/>
  <c r="W70" i="39"/>
  <c r="V69" i="39"/>
  <c r="M69" i="39"/>
  <c r="N61" i="39"/>
  <c r="O59" i="39"/>
  <c r="O58" i="39"/>
  <c r="T57" i="39"/>
  <c r="W53" i="39"/>
  <c r="N53" i="39"/>
  <c r="Q52" i="39"/>
  <c r="T51" i="39"/>
  <c r="L51" i="39"/>
  <c r="S46" i="39"/>
  <c r="W42" i="39"/>
  <c r="N42" i="39"/>
  <c r="L40" i="39"/>
  <c r="M39" i="39"/>
  <c r="S38" i="39"/>
  <c r="M29" i="39"/>
  <c r="M27" i="39"/>
  <c r="P24" i="39"/>
  <c r="W21" i="39"/>
  <c r="V20" i="39"/>
  <c r="M20" i="39"/>
  <c r="J18" i="39"/>
  <c r="R18" i="39"/>
  <c r="W14" i="39"/>
  <c r="K14" i="39"/>
  <c r="O13" i="39"/>
  <c r="M12" i="39"/>
  <c r="O12" i="39"/>
  <c r="W10" i="39"/>
  <c r="K10" i="39"/>
  <c r="U9" i="39"/>
  <c r="S9" i="39"/>
  <c r="O292" i="40"/>
  <c r="K283" i="40"/>
  <c r="U283" i="40"/>
  <c r="J265" i="40"/>
  <c r="S265" i="40"/>
  <c r="Q265" i="40"/>
  <c r="N256" i="40"/>
  <c r="R250" i="40"/>
  <c r="L244" i="40"/>
  <c r="T244" i="40"/>
  <c r="M244" i="40"/>
  <c r="U244" i="40"/>
  <c r="K244" i="40"/>
  <c r="S244" i="40"/>
  <c r="J225" i="40"/>
  <c r="S225" i="40"/>
  <c r="U225" i="40"/>
  <c r="K225" i="40"/>
  <c r="M225" i="40"/>
  <c r="O225" i="40"/>
  <c r="U218" i="40"/>
  <c r="S106" i="39"/>
  <c r="U99" i="39"/>
  <c r="V79" i="39"/>
  <c r="K79" i="39"/>
  <c r="U70" i="39"/>
  <c r="U69" i="39"/>
  <c r="K69" i="39"/>
  <c r="L59" i="39"/>
  <c r="M58" i="39"/>
  <c r="S57" i="39"/>
  <c r="V53" i="39"/>
  <c r="M53" i="39"/>
  <c r="S51" i="39"/>
  <c r="P46" i="39"/>
  <c r="V42" i="39"/>
  <c r="M42" i="39"/>
  <c r="J40" i="39"/>
  <c r="K39" i="39"/>
  <c r="O34" i="39"/>
  <c r="V32" i="39"/>
  <c r="K29" i="39"/>
  <c r="K27" i="39"/>
  <c r="U21" i="39"/>
  <c r="U20" i="39"/>
  <c r="K20" i="39"/>
  <c r="O18" i="39"/>
  <c r="U17" i="39"/>
  <c r="V14" i="39"/>
  <c r="J14" i="39"/>
  <c r="K13" i="39"/>
  <c r="Q12" i="39"/>
  <c r="T10" i="39"/>
  <c r="J10" i="39"/>
  <c r="N6" i="39"/>
  <c r="W6" i="39"/>
  <c r="L6" i="39"/>
  <c r="V6" i="39"/>
  <c r="M293" i="40"/>
  <c r="S293" i="40"/>
  <c r="Q293" i="40"/>
  <c r="N292" i="40"/>
  <c r="W282" i="40"/>
  <c r="W278" i="40"/>
  <c r="J275" i="40"/>
  <c r="W275" i="40"/>
  <c r="U275" i="40"/>
  <c r="M256" i="40"/>
  <c r="Q250" i="40"/>
  <c r="V244" i="40"/>
  <c r="W243" i="40"/>
  <c r="S218" i="40"/>
  <c r="K185" i="40"/>
  <c r="S185" i="40"/>
  <c r="W185" i="40"/>
  <c r="O185" i="40"/>
  <c r="Q185" i="40"/>
  <c r="T254" i="40"/>
  <c r="T246" i="40"/>
  <c r="N236" i="40"/>
  <c r="L222" i="40"/>
  <c r="W220" i="40"/>
  <c r="N214" i="40"/>
  <c r="S212" i="40"/>
  <c r="K212" i="40"/>
  <c r="M211" i="40"/>
  <c r="Q210" i="40"/>
  <c r="O202" i="40"/>
  <c r="Q193" i="40"/>
  <c r="L186" i="40"/>
  <c r="Q182" i="40"/>
  <c r="T182" i="40"/>
  <c r="P178" i="40"/>
  <c r="N178" i="40"/>
  <c r="V178" i="40"/>
  <c r="S164" i="40"/>
  <c r="N162" i="40"/>
  <c r="N154" i="40"/>
  <c r="V154" i="40"/>
  <c r="P154" i="40"/>
  <c r="L154" i="40"/>
  <c r="T154" i="40"/>
  <c r="O152" i="40"/>
  <c r="O146" i="40"/>
  <c r="L146" i="40"/>
  <c r="U143" i="40"/>
  <c r="M139" i="40"/>
  <c r="K139" i="40"/>
  <c r="Q139" i="40"/>
  <c r="L138" i="40"/>
  <c r="Q135" i="40"/>
  <c r="W122" i="40"/>
  <c r="J122" i="40"/>
  <c r="J105" i="40"/>
  <c r="W105" i="40"/>
  <c r="K105" i="40"/>
  <c r="S105" i="40"/>
  <c r="O193" i="40"/>
  <c r="K186" i="40"/>
  <c r="K171" i="40"/>
  <c r="U171" i="40"/>
  <c r="P164" i="40"/>
  <c r="M162" i="40"/>
  <c r="M152" i="40"/>
  <c r="J149" i="40"/>
  <c r="K149" i="40"/>
  <c r="O149" i="40"/>
  <c r="W149" i="40"/>
  <c r="W138" i="40"/>
  <c r="J138" i="40"/>
  <c r="L130" i="40"/>
  <c r="V130" i="40"/>
  <c r="N130" i="40"/>
  <c r="R130" i="40"/>
  <c r="U122" i="40"/>
  <c r="J186" i="40"/>
  <c r="W171" i="40"/>
  <c r="J168" i="40"/>
  <c r="N168" i="40"/>
  <c r="W168" i="40"/>
  <c r="L168" i="40"/>
  <c r="U168" i="40"/>
  <c r="R150" i="40"/>
  <c r="K150" i="40"/>
  <c r="V150" i="40"/>
  <c r="P150" i="40"/>
  <c r="V138" i="40"/>
  <c r="J137" i="40"/>
  <c r="O137" i="40"/>
  <c r="U137" i="40"/>
  <c r="J133" i="40"/>
  <c r="K133" i="40"/>
  <c r="O133" i="40"/>
  <c r="W133" i="40"/>
  <c r="U130" i="40"/>
  <c r="J117" i="40"/>
  <c r="M117" i="40"/>
  <c r="Q117" i="40"/>
  <c r="M82" i="40"/>
  <c r="O82" i="40"/>
  <c r="S82" i="40"/>
  <c r="U82" i="40"/>
  <c r="K82" i="40"/>
  <c r="Q79" i="40"/>
  <c r="J79" i="40"/>
  <c r="S79" i="40"/>
  <c r="K79" i="40"/>
  <c r="T79" i="40"/>
  <c r="L79" i="40"/>
  <c r="U79" i="40"/>
  <c r="M79" i="40"/>
  <c r="V79" i="40"/>
  <c r="P79" i="40"/>
  <c r="R79" i="40"/>
  <c r="J187" i="40"/>
  <c r="S187" i="40"/>
  <c r="O175" i="40"/>
  <c r="U175" i="40"/>
  <c r="S163" i="40"/>
  <c r="Q163" i="40"/>
  <c r="K163" i="40"/>
  <c r="Q140" i="40"/>
  <c r="P140" i="40"/>
  <c r="V140" i="40"/>
  <c r="V134" i="40"/>
  <c r="J134" i="40"/>
  <c r="S134" i="40"/>
  <c r="N122" i="40"/>
  <c r="V122" i="40"/>
  <c r="P122" i="40"/>
  <c r="L122" i="40"/>
  <c r="T122" i="40"/>
  <c r="J77" i="40"/>
  <c r="S77" i="40"/>
  <c r="K77" i="40"/>
  <c r="U77" i="40"/>
  <c r="M77" i="40"/>
  <c r="V77" i="40"/>
  <c r="N77" i="40"/>
  <c r="W77" i="40"/>
  <c r="Q77" i="40"/>
  <c r="R77" i="40"/>
  <c r="K138" i="40"/>
  <c r="S138" i="40"/>
  <c r="M138" i="40"/>
  <c r="U138" i="40"/>
  <c r="Q138" i="40"/>
  <c r="U133" i="40"/>
  <c r="P132" i="40"/>
  <c r="R132" i="40"/>
  <c r="K132" i="40"/>
  <c r="U132" i="40"/>
  <c r="O132" i="40"/>
  <c r="P130" i="40"/>
  <c r="Q122" i="40"/>
  <c r="U117" i="40"/>
  <c r="P85" i="40"/>
  <c r="K85" i="40"/>
  <c r="U85" i="40"/>
  <c r="L85" i="40"/>
  <c r="V85" i="40"/>
  <c r="M85" i="40"/>
  <c r="O85" i="40"/>
  <c r="S85" i="40"/>
  <c r="J85" i="40"/>
  <c r="T85" i="40"/>
  <c r="K80" i="40"/>
  <c r="M80" i="40"/>
  <c r="O80" i="40"/>
  <c r="Q80" i="40"/>
  <c r="J193" i="40"/>
  <c r="W193" i="40"/>
  <c r="Q187" i="40"/>
  <c r="O164" i="40"/>
  <c r="K164" i="40"/>
  <c r="K162" i="40"/>
  <c r="S162" i="40"/>
  <c r="Q162" i="40"/>
  <c r="P152" i="40"/>
  <c r="S152" i="40"/>
  <c r="N152" i="40"/>
  <c r="P138" i="40"/>
  <c r="T134" i="40"/>
  <c r="O130" i="40"/>
  <c r="W125" i="40"/>
  <c r="O122" i="40"/>
  <c r="P120" i="40"/>
  <c r="O120" i="40"/>
  <c r="K120" i="40"/>
  <c r="S117" i="40"/>
  <c r="Q91" i="40"/>
  <c r="U91" i="40"/>
  <c r="W91" i="40"/>
  <c r="O91" i="40"/>
  <c r="W79" i="40"/>
  <c r="T236" i="40"/>
  <c r="P222" i="40"/>
  <c r="T214" i="40"/>
  <c r="U212" i="40"/>
  <c r="M212" i="40"/>
  <c r="Q211" i="40"/>
  <c r="O187" i="40"/>
  <c r="R186" i="40"/>
  <c r="M183" i="40"/>
  <c r="N176" i="40"/>
  <c r="R176" i="40"/>
  <c r="P176" i="40"/>
  <c r="Q173" i="40"/>
  <c r="M171" i="40"/>
  <c r="M168" i="40"/>
  <c r="T166" i="40"/>
  <c r="W164" i="40"/>
  <c r="W163" i="40"/>
  <c r="R162" i="40"/>
  <c r="P158" i="40"/>
  <c r="N158" i="40"/>
  <c r="U152" i="40"/>
  <c r="S151" i="40"/>
  <c r="N150" i="40"/>
  <c r="M149" i="40"/>
  <c r="O141" i="40"/>
  <c r="S141" i="40"/>
  <c r="K141" i="40"/>
  <c r="O138" i="40"/>
  <c r="Q137" i="40"/>
  <c r="P134" i="40"/>
  <c r="Q133" i="40"/>
  <c r="M130" i="40"/>
  <c r="L128" i="40"/>
  <c r="W128" i="40"/>
  <c r="O128" i="40"/>
  <c r="T128" i="40"/>
  <c r="M122" i="40"/>
  <c r="O117" i="40"/>
  <c r="J83" i="40"/>
  <c r="U83" i="40"/>
  <c r="L83" i="40"/>
  <c r="V83" i="40"/>
  <c r="M83" i="40"/>
  <c r="W83" i="40"/>
  <c r="N83" i="40"/>
  <c r="R83" i="40"/>
  <c r="T83" i="40"/>
  <c r="O79" i="40"/>
  <c r="O78" i="40"/>
  <c r="Q78" i="40"/>
  <c r="S78" i="40"/>
  <c r="U78" i="40"/>
  <c r="K78" i="40"/>
  <c r="O279" i="40"/>
  <c r="M269" i="40"/>
  <c r="J258" i="40"/>
  <c r="W254" i="40"/>
  <c r="K249" i="40"/>
  <c r="V246" i="40"/>
  <c r="K241" i="40"/>
  <c r="M239" i="40"/>
  <c r="U232" i="40"/>
  <c r="Q214" i="40"/>
  <c r="T212" i="40"/>
  <c r="O211" i="40"/>
  <c r="R210" i="40"/>
  <c r="Q196" i="40"/>
  <c r="P196" i="40"/>
  <c r="U193" i="40"/>
  <c r="M187" i="40"/>
  <c r="O186" i="40"/>
  <c r="R178" i="40"/>
  <c r="Q176" i="40"/>
  <c r="M175" i="40"/>
  <c r="M173" i="40"/>
  <c r="K168" i="40"/>
  <c r="L166" i="40"/>
  <c r="V164" i="40"/>
  <c r="U163" i="40"/>
  <c r="P162" i="40"/>
  <c r="U157" i="40"/>
  <c r="S154" i="40"/>
  <c r="Q152" i="40"/>
  <c r="L150" i="40"/>
  <c r="R140" i="40"/>
  <c r="N138" i="40"/>
  <c r="M137" i="40"/>
  <c r="W135" i="40"/>
  <c r="L134" i="40"/>
  <c r="M133" i="40"/>
  <c r="N132" i="40"/>
  <c r="R128" i="40"/>
  <c r="K122" i="40"/>
  <c r="K117" i="40"/>
  <c r="Q99" i="40"/>
  <c r="S99" i="40"/>
  <c r="U99" i="40"/>
  <c r="O95" i="40"/>
  <c r="M95" i="40"/>
  <c r="Q95" i="40"/>
  <c r="U95" i="40"/>
  <c r="W82" i="40"/>
  <c r="N79" i="40"/>
  <c r="P77" i="40"/>
  <c r="M76" i="40"/>
  <c r="O76" i="40"/>
  <c r="Q76" i="40"/>
  <c r="U76" i="40"/>
  <c r="K76" i="40"/>
  <c r="M68" i="40"/>
  <c r="N57" i="40"/>
  <c r="Q35" i="40"/>
  <c r="U18" i="40"/>
  <c r="S13" i="40"/>
  <c r="M7" i="40"/>
  <c r="K5" i="40"/>
  <c r="S292" i="41"/>
  <c r="L289" i="41"/>
  <c r="P279" i="41"/>
  <c r="U277" i="41"/>
  <c r="L277" i="41"/>
  <c r="M276" i="41"/>
  <c r="Q272" i="41"/>
  <c r="J271" i="41"/>
  <c r="T271" i="41"/>
  <c r="P265" i="41"/>
  <c r="O260" i="41"/>
  <c r="W252" i="41"/>
  <c r="O246" i="41"/>
  <c r="O235" i="41"/>
  <c r="M235" i="41"/>
  <c r="O233" i="41"/>
  <c r="N229" i="41"/>
  <c r="V229" i="41"/>
  <c r="L229" i="41"/>
  <c r="T229" i="41"/>
  <c r="Q219" i="41"/>
  <c r="O216" i="41"/>
  <c r="N215" i="41"/>
  <c r="W213" i="41"/>
  <c r="L213" i="41"/>
  <c r="R203" i="41"/>
  <c r="M203" i="41"/>
  <c r="O203" i="41"/>
  <c r="W197" i="41"/>
  <c r="K197" i="41"/>
  <c r="M193" i="41"/>
  <c r="L193" i="41"/>
  <c r="W193" i="41"/>
  <c r="R193" i="41"/>
  <c r="T193" i="41"/>
  <c r="O172" i="41"/>
  <c r="O170" i="41"/>
  <c r="R170" i="41"/>
  <c r="O142" i="40"/>
  <c r="Q121" i="40"/>
  <c r="N116" i="40"/>
  <c r="S113" i="40"/>
  <c r="U107" i="40"/>
  <c r="T106" i="40"/>
  <c r="L106" i="40"/>
  <c r="W104" i="40"/>
  <c r="M104" i="40"/>
  <c r="V102" i="40"/>
  <c r="K102" i="40"/>
  <c r="V100" i="40"/>
  <c r="K100" i="40"/>
  <c r="O98" i="40"/>
  <c r="U96" i="40"/>
  <c r="J96" i="40"/>
  <c r="Q93" i="40"/>
  <c r="M92" i="40"/>
  <c r="O89" i="40"/>
  <c r="Q86" i="40"/>
  <c r="M84" i="40"/>
  <c r="R75" i="40"/>
  <c r="J75" i="40"/>
  <c r="M72" i="40"/>
  <c r="U69" i="40"/>
  <c r="L69" i="40"/>
  <c r="T63" i="40"/>
  <c r="L63" i="40"/>
  <c r="O47" i="40"/>
  <c r="S46" i="40"/>
  <c r="J43" i="40"/>
  <c r="Q41" i="40"/>
  <c r="O38" i="40"/>
  <c r="P35" i="40"/>
  <c r="T31" i="40"/>
  <c r="S30" i="40"/>
  <c r="R29" i="40"/>
  <c r="S28" i="40"/>
  <c r="R22" i="40"/>
  <c r="U21" i="40"/>
  <c r="T18" i="40"/>
  <c r="Q13" i="40"/>
  <c r="T10" i="40"/>
  <c r="L10" i="40"/>
  <c r="L8" i="40"/>
  <c r="K7" i="40"/>
  <c r="Q297" i="41"/>
  <c r="W293" i="41"/>
  <c r="J289" i="41"/>
  <c r="O287" i="41"/>
  <c r="V285" i="41"/>
  <c r="S280" i="41"/>
  <c r="N279" i="41"/>
  <c r="T277" i="41"/>
  <c r="Q273" i="41"/>
  <c r="O272" i="41"/>
  <c r="S266" i="41"/>
  <c r="O265" i="41"/>
  <c r="O263" i="41"/>
  <c r="U261" i="41"/>
  <c r="W254" i="41"/>
  <c r="S252" i="41"/>
  <c r="Q247" i="41"/>
  <c r="M246" i="41"/>
  <c r="S244" i="41"/>
  <c r="W235" i="41"/>
  <c r="U234" i="41"/>
  <c r="R229" i="41"/>
  <c r="W228" i="41"/>
  <c r="U213" i="41"/>
  <c r="K213" i="41"/>
  <c r="J212" i="41"/>
  <c r="W212" i="41"/>
  <c r="S212" i="41"/>
  <c r="Q201" i="41"/>
  <c r="K201" i="41"/>
  <c r="T201" i="41"/>
  <c r="P201" i="41"/>
  <c r="R201" i="41"/>
  <c r="V197" i="41"/>
  <c r="Q193" i="41"/>
  <c r="O185" i="41"/>
  <c r="J276" i="41"/>
  <c r="S276" i="41"/>
  <c r="J216" i="41"/>
  <c r="U216" i="41"/>
  <c r="M215" i="41"/>
  <c r="W215" i="41"/>
  <c r="K215" i="41"/>
  <c r="U215" i="41"/>
  <c r="T213" i="41"/>
  <c r="J204" i="41"/>
  <c r="S204" i="41"/>
  <c r="K204" i="41"/>
  <c r="J196" i="41"/>
  <c r="S196" i="41"/>
  <c r="M196" i="41"/>
  <c r="O196" i="41"/>
  <c r="J190" i="41"/>
  <c r="Q190" i="41"/>
  <c r="R189" i="41"/>
  <c r="L189" i="41"/>
  <c r="N189" i="41"/>
  <c r="S167" i="41"/>
  <c r="W167" i="41"/>
  <c r="M167" i="41"/>
  <c r="O167" i="41"/>
  <c r="V35" i="40"/>
  <c r="N35" i="40"/>
  <c r="O18" i="40"/>
  <c r="W17" i="40"/>
  <c r="N277" i="41"/>
  <c r="V277" i="41"/>
  <c r="J260" i="41"/>
  <c r="U260" i="41"/>
  <c r="K233" i="41"/>
  <c r="M233" i="41"/>
  <c r="V233" i="41"/>
  <c r="J233" i="41"/>
  <c r="T233" i="41"/>
  <c r="S219" i="41"/>
  <c r="P219" i="41"/>
  <c r="V215" i="41"/>
  <c r="P213" i="41"/>
  <c r="N213" i="41"/>
  <c r="V213" i="41"/>
  <c r="L197" i="41"/>
  <c r="T197" i="41"/>
  <c r="Q197" i="41"/>
  <c r="J197" i="41"/>
  <c r="R197" i="41"/>
  <c r="S184" i="41"/>
  <c r="K184" i="41"/>
  <c r="Q176" i="41"/>
  <c r="N176" i="41"/>
  <c r="W176" i="41"/>
  <c r="P176" i="41"/>
  <c r="K176" i="41"/>
  <c r="T176" i="41"/>
  <c r="L176" i="41"/>
  <c r="U176" i="41"/>
  <c r="P140" i="41"/>
  <c r="Q140" i="41"/>
  <c r="S140" i="41"/>
  <c r="J140" i="41"/>
  <c r="T140" i="41"/>
  <c r="K140" i="41"/>
  <c r="U140" i="41"/>
  <c r="L140" i="41"/>
  <c r="V140" i="41"/>
  <c r="M140" i="41"/>
  <c r="W140" i="41"/>
  <c r="N140" i="41"/>
  <c r="W98" i="40"/>
  <c r="L98" i="40"/>
  <c r="T89" i="40"/>
  <c r="K89" i="40"/>
  <c r="S59" i="40"/>
  <c r="R57" i="40"/>
  <c r="M46" i="40"/>
  <c r="K41" i="40"/>
  <c r="U35" i="40"/>
  <c r="M35" i="40"/>
  <c r="Q32" i="40"/>
  <c r="M30" i="40"/>
  <c r="Q24" i="40"/>
  <c r="M22" i="40"/>
  <c r="N18" i="40"/>
  <c r="U17" i="40"/>
  <c r="U5" i="40"/>
  <c r="J292" i="41"/>
  <c r="Q292" i="41"/>
  <c r="W279" i="41"/>
  <c r="Q277" i="41"/>
  <c r="W276" i="41"/>
  <c r="S271" i="41"/>
  <c r="W265" i="41"/>
  <c r="O261" i="41"/>
  <c r="W261" i="41"/>
  <c r="Q255" i="41"/>
  <c r="U251" i="41"/>
  <c r="Q235" i="41"/>
  <c r="U233" i="41"/>
  <c r="O229" i="41"/>
  <c r="M228" i="41"/>
  <c r="T215" i="41"/>
  <c r="R213" i="41"/>
  <c r="J208" i="41"/>
  <c r="W208" i="41"/>
  <c r="Q205" i="41"/>
  <c r="L205" i="41"/>
  <c r="N205" i="41"/>
  <c r="S203" i="41"/>
  <c r="P197" i="41"/>
  <c r="W196" i="41"/>
  <c r="N193" i="41"/>
  <c r="L191" i="41"/>
  <c r="T191" i="41"/>
  <c r="K191" i="41"/>
  <c r="V189" i="41"/>
  <c r="M186" i="41"/>
  <c r="O186" i="41"/>
  <c r="K180" i="41"/>
  <c r="S180" i="41"/>
  <c r="M180" i="41"/>
  <c r="U180" i="41"/>
  <c r="P180" i="41"/>
  <c r="Q180" i="41"/>
  <c r="S176" i="41"/>
  <c r="Q170" i="41"/>
  <c r="M168" i="41"/>
  <c r="N168" i="41"/>
  <c r="P168" i="41"/>
  <c r="T168" i="41"/>
  <c r="J168" i="41"/>
  <c r="V168" i="41"/>
  <c r="P106" i="40"/>
  <c r="S104" i="40"/>
  <c r="V98" i="40"/>
  <c r="J98" i="40"/>
  <c r="O96" i="40"/>
  <c r="W92" i="40"/>
  <c r="S89" i="40"/>
  <c r="J89" i="40"/>
  <c r="U84" i="40"/>
  <c r="V75" i="40"/>
  <c r="N75" i="40"/>
  <c r="Q69" i="40"/>
  <c r="P63" i="40"/>
  <c r="U60" i="40"/>
  <c r="Q57" i="40"/>
  <c r="K46" i="40"/>
  <c r="R43" i="40"/>
  <c r="J41" i="40"/>
  <c r="T35" i="40"/>
  <c r="L35" i="40"/>
  <c r="K30" i="40"/>
  <c r="O24" i="40"/>
  <c r="L22" i="40"/>
  <c r="M18" i="40"/>
  <c r="S17" i="40"/>
  <c r="P10" i="40"/>
  <c r="R6" i="40"/>
  <c r="Q5" i="40"/>
  <c r="J297" i="41"/>
  <c r="M293" i="41"/>
  <c r="U293" i="41"/>
  <c r="P291" i="41"/>
  <c r="R291" i="41"/>
  <c r="W287" i="41"/>
  <c r="U286" i="41"/>
  <c r="L285" i="41"/>
  <c r="T281" i="41"/>
  <c r="T279" i="41"/>
  <c r="P277" i="41"/>
  <c r="U276" i="41"/>
  <c r="R271" i="41"/>
  <c r="T265" i="41"/>
  <c r="Q261" i="41"/>
  <c r="W260" i="41"/>
  <c r="K259" i="41"/>
  <c r="U259" i="41"/>
  <c r="P255" i="41"/>
  <c r="S251" i="41"/>
  <c r="J248" i="41"/>
  <c r="K248" i="41"/>
  <c r="U246" i="41"/>
  <c r="P235" i="41"/>
  <c r="R233" i="41"/>
  <c r="M229" i="41"/>
  <c r="M227" i="41"/>
  <c r="T227" i="41"/>
  <c r="O227" i="41"/>
  <c r="J225" i="41"/>
  <c r="V225" i="41"/>
  <c r="S225" i="41"/>
  <c r="W220" i="41"/>
  <c r="S220" i="41"/>
  <c r="W216" i="41"/>
  <c r="S215" i="41"/>
  <c r="Q213" i="41"/>
  <c r="W204" i="41"/>
  <c r="Q203" i="41"/>
  <c r="L201" i="41"/>
  <c r="O197" i="41"/>
  <c r="U196" i="41"/>
  <c r="J193" i="41"/>
  <c r="U190" i="41"/>
  <c r="T189" i="41"/>
  <c r="R180" i="41"/>
  <c r="R176" i="41"/>
  <c r="M170" i="41"/>
  <c r="W168" i="41"/>
  <c r="U167" i="41"/>
  <c r="U98" i="40"/>
  <c r="M96" i="40"/>
  <c r="W93" i="40"/>
  <c r="V92" i="40"/>
  <c r="R89" i="40"/>
  <c r="S84" i="40"/>
  <c r="U75" i="40"/>
  <c r="M75" i="40"/>
  <c r="Q60" i="40"/>
  <c r="P57" i="40"/>
  <c r="W51" i="40"/>
  <c r="P43" i="40"/>
  <c r="S35" i="40"/>
  <c r="K35" i="40"/>
  <c r="V25" i="40"/>
  <c r="W22" i="40"/>
  <c r="W18" i="40"/>
  <c r="L18" i="40"/>
  <c r="O17" i="40"/>
  <c r="W13" i="40"/>
  <c r="W7" i="40"/>
  <c r="O6" i="40"/>
  <c r="O5" i="40"/>
  <c r="O294" i="41"/>
  <c r="W292" i="41"/>
  <c r="R287" i="41"/>
  <c r="Q286" i="41"/>
  <c r="K285" i="41"/>
  <c r="R281" i="41"/>
  <c r="S279" i="41"/>
  <c r="O277" i="41"/>
  <c r="Q276" i="41"/>
  <c r="W272" i="41"/>
  <c r="O271" i="41"/>
  <c r="V267" i="41"/>
  <c r="R265" i="41"/>
  <c r="P261" i="41"/>
  <c r="S260" i="41"/>
  <c r="O255" i="41"/>
  <c r="Q251" i="41"/>
  <c r="U247" i="41"/>
  <c r="S246" i="41"/>
  <c r="J244" i="41"/>
  <c r="U244" i="41"/>
  <c r="W240" i="41"/>
  <c r="N235" i="41"/>
  <c r="Q233" i="41"/>
  <c r="W229" i="41"/>
  <c r="K229" i="41"/>
  <c r="J228" i="41"/>
  <c r="S228" i="41"/>
  <c r="O228" i="41"/>
  <c r="M224" i="41"/>
  <c r="V219" i="41"/>
  <c r="S216" i="41"/>
  <c r="Q215" i="41"/>
  <c r="O213" i="41"/>
  <c r="U204" i="41"/>
  <c r="N197" i="41"/>
  <c r="Q196" i="41"/>
  <c r="S190" i="41"/>
  <c r="O189" i="41"/>
  <c r="Q185" i="41"/>
  <c r="M185" i="41"/>
  <c r="V185" i="41"/>
  <c r="J185" i="41"/>
  <c r="S185" i="41"/>
  <c r="K185" i="41"/>
  <c r="T185" i="41"/>
  <c r="O176" i="41"/>
  <c r="Q167" i="41"/>
  <c r="M143" i="41"/>
  <c r="Q143" i="41"/>
  <c r="W143" i="41"/>
  <c r="O139" i="41"/>
  <c r="Q139" i="41"/>
  <c r="S139" i="41"/>
  <c r="U139" i="41"/>
  <c r="W139" i="41"/>
  <c r="U142" i="40"/>
  <c r="W121" i="40"/>
  <c r="R116" i="40"/>
  <c r="V106" i="40"/>
  <c r="M100" i="40"/>
  <c r="T98" i="40"/>
  <c r="L96" i="40"/>
  <c r="Q84" i="40"/>
  <c r="T75" i="40"/>
  <c r="O69" i="40"/>
  <c r="Q68" i="40"/>
  <c r="V63" i="40"/>
  <c r="W46" i="40"/>
  <c r="R35" i="40"/>
  <c r="W30" i="40"/>
  <c r="V18" i="40"/>
  <c r="V10" i="40"/>
  <c r="K9" i="40"/>
  <c r="K6" i="40"/>
  <c r="W296" i="41"/>
  <c r="P293" i="41"/>
  <c r="U292" i="41"/>
  <c r="S291" i="41"/>
  <c r="T289" i="41"/>
  <c r="Q287" i="41"/>
  <c r="O286" i="41"/>
  <c r="J285" i="41"/>
  <c r="N283" i="41"/>
  <c r="Q279" i="41"/>
  <c r="W277" i="41"/>
  <c r="M277" i="41"/>
  <c r="O276" i="41"/>
  <c r="S273" i="41"/>
  <c r="L271" i="41"/>
  <c r="Q265" i="41"/>
  <c r="V263" i="41"/>
  <c r="N261" i="41"/>
  <c r="Q260" i="41"/>
  <c r="R259" i="41"/>
  <c r="J255" i="41"/>
  <c r="N251" i="41"/>
  <c r="K249" i="41"/>
  <c r="L249" i="41"/>
  <c r="U249" i="41"/>
  <c r="T247" i="41"/>
  <c r="O245" i="41"/>
  <c r="W245" i="41"/>
  <c r="U243" i="41"/>
  <c r="K240" i="41"/>
  <c r="K235" i="41"/>
  <c r="P233" i="41"/>
  <c r="U229" i="41"/>
  <c r="J229" i="41"/>
  <c r="W227" i="41"/>
  <c r="T225" i="41"/>
  <c r="K224" i="41"/>
  <c r="U222" i="41"/>
  <c r="Q222" i="41"/>
  <c r="U219" i="41"/>
  <c r="S218" i="41"/>
  <c r="M218" i="41"/>
  <c r="Q216" i="41"/>
  <c r="O215" i="41"/>
  <c r="M213" i="41"/>
  <c r="M212" i="41"/>
  <c r="O209" i="41"/>
  <c r="J209" i="41"/>
  <c r="T209" i="41"/>
  <c r="R209" i="41"/>
  <c r="U206" i="41"/>
  <c r="M206" i="41"/>
  <c r="Q206" i="41"/>
  <c r="O204" i="41"/>
  <c r="V201" i="41"/>
  <c r="M197" i="41"/>
  <c r="K196" i="41"/>
  <c r="J192" i="41"/>
  <c r="Q192" i="41"/>
  <c r="K192" i="41"/>
  <c r="M192" i="41"/>
  <c r="M190" i="41"/>
  <c r="J189" i="41"/>
  <c r="J188" i="41"/>
  <c r="W188" i="41"/>
  <c r="O188" i="41"/>
  <c r="S188" i="41"/>
  <c r="R185" i="41"/>
  <c r="U184" i="41"/>
  <c r="N180" i="41"/>
  <c r="Q177" i="41"/>
  <c r="M176" i="41"/>
  <c r="K173" i="41"/>
  <c r="U173" i="41"/>
  <c r="Q168" i="41"/>
  <c r="K167" i="41"/>
  <c r="K164" i="41"/>
  <c r="S164" i="41"/>
  <c r="L164" i="41"/>
  <c r="T164" i="41"/>
  <c r="M164" i="41"/>
  <c r="U164" i="41"/>
  <c r="P164" i="41"/>
  <c r="Q164" i="41"/>
  <c r="S84" i="41"/>
  <c r="K84" i="41"/>
  <c r="N81" i="41"/>
  <c r="O81" i="41"/>
  <c r="M53" i="41"/>
  <c r="T53" i="41"/>
  <c r="N53" i="41"/>
  <c r="K46" i="41"/>
  <c r="U46" i="41"/>
  <c r="Q43" i="41"/>
  <c r="K43" i="41"/>
  <c r="U43" i="41"/>
  <c r="L43" i="41"/>
  <c r="V43" i="41"/>
  <c r="P43" i="41"/>
  <c r="J189" i="42"/>
  <c r="U189" i="42"/>
  <c r="T189" i="42"/>
  <c r="U195" i="41"/>
  <c r="M179" i="41"/>
  <c r="O175" i="41"/>
  <c r="M163" i="41"/>
  <c r="T162" i="41"/>
  <c r="S159" i="41"/>
  <c r="O156" i="41"/>
  <c r="S155" i="41"/>
  <c r="Q154" i="41"/>
  <c r="K150" i="41"/>
  <c r="U147" i="41"/>
  <c r="T146" i="41"/>
  <c r="L146" i="41"/>
  <c r="Q144" i="41"/>
  <c r="W138" i="41"/>
  <c r="M138" i="41"/>
  <c r="S137" i="41"/>
  <c r="T136" i="41"/>
  <c r="J136" i="41"/>
  <c r="M135" i="41"/>
  <c r="S134" i="41"/>
  <c r="J134" i="41"/>
  <c r="M128" i="41"/>
  <c r="S127" i="41"/>
  <c r="O126" i="41"/>
  <c r="Q124" i="41"/>
  <c r="K120" i="41"/>
  <c r="M119" i="41"/>
  <c r="T118" i="41"/>
  <c r="K118" i="41"/>
  <c r="Q117" i="41"/>
  <c r="S116" i="41"/>
  <c r="Q114" i="41"/>
  <c r="Q112" i="41"/>
  <c r="Q108" i="41"/>
  <c r="M107" i="41"/>
  <c r="T102" i="41"/>
  <c r="J102" i="41"/>
  <c r="O101" i="41"/>
  <c r="T98" i="41"/>
  <c r="K98" i="41"/>
  <c r="V96" i="41"/>
  <c r="K96" i="41"/>
  <c r="O94" i="41"/>
  <c r="T92" i="41"/>
  <c r="S91" i="41"/>
  <c r="M82" i="41"/>
  <c r="Q81" i="41"/>
  <c r="S76" i="41"/>
  <c r="K74" i="41"/>
  <c r="M74" i="41"/>
  <c r="O73" i="41"/>
  <c r="W73" i="41"/>
  <c r="K69" i="41"/>
  <c r="S69" i="41"/>
  <c r="S67" i="41"/>
  <c r="W61" i="41"/>
  <c r="O57" i="41"/>
  <c r="M55" i="41"/>
  <c r="Q54" i="41"/>
  <c r="S53" i="41"/>
  <c r="W52" i="41"/>
  <c r="L51" i="41"/>
  <c r="N51" i="41"/>
  <c r="P51" i="41"/>
  <c r="T51" i="41"/>
  <c r="O48" i="41"/>
  <c r="S44" i="41"/>
  <c r="S43" i="41"/>
  <c r="W42" i="41"/>
  <c r="N39" i="41"/>
  <c r="N37" i="41"/>
  <c r="O37" i="41"/>
  <c r="P37" i="41"/>
  <c r="V37" i="41"/>
  <c r="S34" i="41"/>
  <c r="K16" i="41"/>
  <c r="J16" i="41"/>
  <c r="M16" i="41"/>
  <c r="R16" i="41"/>
  <c r="U16" i="41"/>
  <c r="O213" i="42"/>
  <c r="Q213" i="42"/>
  <c r="J213" i="42"/>
  <c r="V213" i="42"/>
  <c r="K213" i="42"/>
  <c r="W213" i="42"/>
  <c r="M213" i="42"/>
  <c r="N213" i="42"/>
  <c r="P213" i="42"/>
  <c r="R213" i="42"/>
  <c r="S213" i="42"/>
  <c r="K179" i="41"/>
  <c r="K175" i="41"/>
  <c r="K163" i="41"/>
  <c r="O155" i="41"/>
  <c r="O154" i="41"/>
  <c r="O147" i="41"/>
  <c r="S146" i="41"/>
  <c r="K146" i="41"/>
  <c r="V138" i="41"/>
  <c r="L138" i="41"/>
  <c r="O137" i="41"/>
  <c r="S136" i="41"/>
  <c r="R134" i="41"/>
  <c r="W128" i="41"/>
  <c r="L128" i="41"/>
  <c r="Q127" i="41"/>
  <c r="J126" i="41"/>
  <c r="P122" i="41"/>
  <c r="W120" i="41"/>
  <c r="J120" i="41"/>
  <c r="K119" i="41"/>
  <c r="S118" i="41"/>
  <c r="J118" i="41"/>
  <c r="O117" i="41"/>
  <c r="P114" i="41"/>
  <c r="M112" i="41"/>
  <c r="L110" i="41"/>
  <c r="Q110" i="41"/>
  <c r="M103" i="41"/>
  <c r="S98" i="41"/>
  <c r="U96" i="41"/>
  <c r="O92" i="41"/>
  <c r="Q91" i="41"/>
  <c r="W84" i="41"/>
  <c r="P81" i="41"/>
  <c r="Q79" i="41"/>
  <c r="P79" i="41"/>
  <c r="W72" i="41"/>
  <c r="V59" i="41"/>
  <c r="W55" i="41"/>
  <c r="Q53" i="41"/>
  <c r="U52" i="41"/>
  <c r="W46" i="41"/>
  <c r="O43" i="41"/>
  <c r="U42" i="41"/>
  <c r="K24" i="41"/>
  <c r="W24" i="41"/>
  <c r="M24" i="41"/>
  <c r="N24" i="41"/>
  <c r="O24" i="41"/>
  <c r="R24" i="41"/>
  <c r="L22" i="41"/>
  <c r="M22" i="41"/>
  <c r="Q22" i="41"/>
  <c r="R22" i="41"/>
  <c r="T22" i="41"/>
  <c r="W22" i="41"/>
  <c r="M296" i="42"/>
  <c r="Q296" i="42"/>
  <c r="S296" i="42"/>
  <c r="W296" i="42"/>
  <c r="L255" i="42"/>
  <c r="T255" i="42"/>
  <c r="Q251" i="42"/>
  <c r="J251" i="42"/>
  <c r="N251" i="42"/>
  <c r="O251" i="42"/>
  <c r="R251" i="42"/>
  <c r="M92" i="41"/>
  <c r="K90" i="41"/>
  <c r="Q90" i="41"/>
  <c r="M87" i="41"/>
  <c r="O87" i="41"/>
  <c r="U84" i="41"/>
  <c r="M81" i="41"/>
  <c r="P67" i="41"/>
  <c r="L67" i="41"/>
  <c r="T67" i="41"/>
  <c r="K66" i="41"/>
  <c r="S66" i="41"/>
  <c r="O65" i="41"/>
  <c r="W65" i="41"/>
  <c r="P53" i="41"/>
  <c r="Q52" i="41"/>
  <c r="S46" i="41"/>
  <c r="N43" i="41"/>
  <c r="J9" i="41"/>
  <c r="K9" i="41"/>
  <c r="M9" i="41"/>
  <c r="Q9" i="41"/>
  <c r="S9" i="41"/>
  <c r="U9" i="41"/>
  <c r="J246" i="42"/>
  <c r="U246" i="42"/>
  <c r="K246" i="42"/>
  <c r="M246" i="42"/>
  <c r="O246" i="42"/>
  <c r="Q246" i="42"/>
  <c r="W246" i="42"/>
  <c r="U182" i="42"/>
  <c r="Q182" i="42"/>
  <c r="W182" i="42"/>
  <c r="Q102" i="41"/>
  <c r="R102" i="41"/>
  <c r="L92" i="41"/>
  <c r="R87" i="41"/>
  <c r="Q84" i="41"/>
  <c r="K81" i="41"/>
  <c r="O75" i="41"/>
  <c r="W75" i="41"/>
  <c r="O67" i="41"/>
  <c r="W66" i="41"/>
  <c r="V65" i="41"/>
  <c r="Q58" i="41"/>
  <c r="W58" i="41"/>
  <c r="L53" i="41"/>
  <c r="M52" i="41"/>
  <c r="O46" i="41"/>
  <c r="M43" i="41"/>
  <c r="M33" i="41"/>
  <c r="V33" i="41"/>
  <c r="J217" i="42"/>
  <c r="S217" i="42"/>
  <c r="L217" i="42"/>
  <c r="U217" i="42"/>
  <c r="K217" i="42"/>
  <c r="M217" i="42"/>
  <c r="O217" i="42"/>
  <c r="P217" i="42"/>
  <c r="Q217" i="42"/>
  <c r="R217" i="42"/>
  <c r="T217" i="42"/>
  <c r="P146" i="41"/>
  <c r="Q138" i="41"/>
  <c r="O136" i="41"/>
  <c r="U135" i="41"/>
  <c r="W134" i="41"/>
  <c r="N134" i="41"/>
  <c r="S128" i="41"/>
  <c r="U114" i="41"/>
  <c r="M114" i="41"/>
  <c r="N102" i="41"/>
  <c r="W101" i="41"/>
  <c r="U100" i="41"/>
  <c r="M98" i="41"/>
  <c r="U98" i="41"/>
  <c r="Q96" i="41"/>
  <c r="W95" i="41"/>
  <c r="K92" i="41"/>
  <c r="Q87" i="41"/>
  <c r="M84" i="41"/>
  <c r="W81" i="41"/>
  <c r="J81" i="41"/>
  <c r="V75" i="41"/>
  <c r="N67" i="41"/>
  <c r="U66" i="41"/>
  <c r="U65" i="41"/>
  <c r="K53" i="41"/>
  <c r="K52" i="41"/>
  <c r="Q48" i="41"/>
  <c r="S48" i="41"/>
  <c r="M46" i="41"/>
  <c r="J43" i="41"/>
  <c r="K39" i="41"/>
  <c r="S39" i="41"/>
  <c r="L39" i="41"/>
  <c r="T39" i="41"/>
  <c r="M39" i="41"/>
  <c r="U39" i="41"/>
  <c r="P39" i="41"/>
  <c r="K23" i="41"/>
  <c r="M23" i="41"/>
  <c r="Q23" i="41"/>
  <c r="U23" i="41"/>
  <c r="O21" i="41"/>
  <c r="M21" i="41"/>
  <c r="S21" i="41"/>
  <c r="M136" i="41"/>
  <c r="S135" i="41"/>
  <c r="V134" i="41"/>
  <c r="M134" i="41"/>
  <c r="T114" i="41"/>
  <c r="L114" i="41"/>
  <c r="K108" i="41"/>
  <c r="J108" i="41"/>
  <c r="W102" i="41"/>
  <c r="M102" i="41"/>
  <c r="U101" i="41"/>
  <c r="Q100" i="41"/>
  <c r="O96" i="41"/>
  <c r="S95" i="41"/>
  <c r="M94" i="41"/>
  <c r="J94" i="41"/>
  <c r="V94" i="41"/>
  <c r="V90" i="41"/>
  <c r="P87" i="41"/>
  <c r="U81" i="41"/>
  <c r="R75" i="41"/>
  <c r="W67" i="41"/>
  <c r="M67" i="41"/>
  <c r="Q66" i="41"/>
  <c r="Q65" i="41"/>
  <c r="N57" i="41"/>
  <c r="P57" i="41"/>
  <c r="J57" i="41"/>
  <c r="U57" i="41"/>
  <c r="J55" i="41"/>
  <c r="R55" i="41"/>
  <c r="N55" i="41"/>
  <c r="V55" i="41"/>
  <c r="J54" i="41"/>
  <c r="O54" i="41"/>
  <c r="W54" i="41"/>
  <c r="M49" i="41"/>
  <c r="T49" i="41"/>
  <c r="O44" i="41"/>
  <c r="Q44" i="41"/>
  <c r="R39" i="41"/>
  <c r="J34" i="41"/>
  <c r="W34" i="41"/>
  <c r="K34" i="41"/>
  <c r="Q34" i="41"/>
  <c r="N187" i="42"/>
  <c r="R187" i="42"/>
  <c r="P187" i="42"/>
  <c r="T187" i="42"/>
  <c r="O232" i="41"/>
  <c r="S211" i="41"/>
  <c r="W195" i="41"/>
  <c r="K195" i="41"/>
  <c r="V178" i="41"/>
  <c r="O171" i="41"/>
  <c r="V162" i="41"/>
  <c r="K162" i="41"/>
  <c r="W155" i="41"/>
  <c r="V150" i="41"/>
  <c r="Q149" i="41"/>
  <c r="V146" i="41"/>
  <c r="T144" i="41"/>
  <c r="W136" i="41"/>
  <c r="U134" i="41"/>
  <c r="L134" i="41"/>
  <c r="V118" i="41"/>
  <c r="M118" i="41"/>
  <c r="V116" i="41"/>
  <c r="S114" i="41"/>
  <c r="J110" i="41"/>
  <c r="S108" i="41"/>
  <c r="U107" i="41"/>
  <c r="V102" i="41"/>
  <c r="L102" i="41"/>
  <c r="S101" i="41"/>
  <c r="W98" i="41"/>
  <c r="N98" i="41"/>
  <c r="M96" i="41"/>
  <c r="Q95" i="41"/>
  <c r="Q94" i="41"/>
  <c r="J93" i="41"/>
  <c r="O93" i="41"/>
  <c r="T90" i="41"/>
  <c r="L87" i="41"/>
  <c r="K83" i="41"/>
  <c r="S83" i="41"/>
  <c r="S81" i="41"/>
  <c r="T79" i="41"/>
  <c r="J79" i="41"/>
  <c r="K78" i="41"/>
  <c r="M78" i="41"/>
  <c r="M77" i="41"/>
  <c r="U77" i="41"/>
  <c r="P75" i="41"/>
  <c r="M71" i="41"/>
  <c r="P71" i="41"/>
  <c r="W71" i="41"/>
  <c r="V67" i="41"/>
  <c r="K67" i="41"/>
  <c r="O66" i="41"/>
  <c r="N65" i="41"/>
  <c r="U58" i="41"/>
  <c r="R57" i="41"/>
  <c r="P55" i="41"/>
  <c r="U54" i="41"/>
  <c r="W53" i="41"/>
  <c r="W48" i="41"/>
  <c r="L45" i="41"/>
  <c r="M45" i="41"/>
  <c r="W45" i="41"/>
  <c r="W43" i="41"/>
  <c r="Q39" i="41"/>
  <c r="W33" i="41"/>
  <c r="J24" i="41"/>
  <c r="J22" i="41"/>
  <c r="P12" i="41"/>
  <c r="Q12" i="41"/>
  <c r="J12" i="41"/>
  <c r="R12" i="41"/>
  <c r="K12" i="41"/>
  <c r="S12" i="41"/>
  <c r="L12" i="41"/>
  <c r="T12" i="41"/>
  <c r="M12" i="41"/>
  <c r="U12" i="41"/>
  <c r="M10" i="41"/>
  <c r="S10" i="41"/>
  <c r="T10" i="41"/>
  <c r="K10" i="41"/>
  <c r="V10" i="41"/>
  <c r="L10" i="41"/>
  <c r="W10" i="41"/>
  <c r="N10" i="41"/>
  <c r="O10" i="41"/>
  <c r="K298" i="42"/>
  <c r="S298" i="42"/>
  <c r="U298" i="42"/>
  <c r="R273" i="42"/>
  <c r="J273" i="42"/>
  <c r="L273" i="42"/>
  <c r="M273" i="42"/>
  <c r="Q273" i="42"/>
  <c r="T273" i="42"/>
  <c r="P207" i="42"/>
  <c r="J207" i="42"/>
  <c r="R207" i="42"/>
  <c r="N207" i="42"/>
  <c r="V207" i="42"/>
  <c r="K207" i="42"/>
  <c r="W207" i="42"/>
  <c r="L207" i="42"/>
  <c r="M207" i="42"/>
  <c r="O207" i="42"/>
  <c r="Q207" i="42"/>
  <c r="S207" i="42"/>
  <c r="T207" i="42"/>
  <c r="Q68" i="41"/>
  <c r="T63" i="41"/>
  <c r="K63" i="41"/>
  <c r="M50" i="41"/>
  <c r="W41" i="41"/>
  <c r="M41" i="41"/>
  <c r="K36" i="41"/>
  <c r="J31" i="41"/>
  <c r="M27" i="41"/>
  <c r="R14" i="41"/>
  <c r="W8" i="41"/>
  <c r="K7" i="41"/>
  <c r="V5" i="41"/>
  <c r="Q300" i="42"/>
  <c r="L299" i="42"/>
  <c r="U295" i="42"/>
  <c r="L295" i="42"/>
  <c r="M294" i="42"/>
  <c r="K293" i="42"/>
  <c r="Q291" i="42"/>
  <c r="S290" i="42"/>
  <c r="M289" i="42"/>
  <c r="J283" i="42"/>
  <c r="Q281" i="42"/>
  <c r="T279" i="42"/>
  <c r="K279" i="42"/>
  <c r="K278" i="42"/>
  <c r="N277" i="42"/>
  <c r="M275" i="42"/>
  <c r="K274" i="42"/>
  <c r="R269" i="42"/>
  <c r="J269" i="42"/>
  <c r="K268" i="42"/>
  <c r="Q265" i="42"/>
  <c r="U263" i="42"/>
  <c r="L263" i="42"/>
  <c r="M262" i="42"/>
  <c r="O261" i="42"/>
  <c r="M260" i="42"/>
  <c r="N259" i="42"/>
  <c r="M258" i="42"/>
  <c r="J257" i="42"/>
  <c r="S253" i="42"/>
  <c r="K253" i="42"/>
  <c r="M252" i="42"/>
  <c r="T247" i="42"/>
  <c r="P245" i="42"/>
  <c r="T245" i="42"/>
  <c r="Q242" i="42"/>
  <c r="M238" i="42"/>
  <c r="M236" i="42"/>
  <c r="K225" i="42"/>
  <c r="S225" i="42"/>
  <c r="W216" i="42"/>
  <c r="M204" i="42"/>
  <c r="U204" i="42"/>
  <c r="W202" i="42"/>
  <c r="S202" i="42"/>
  <c r="M195" i="42"/>
  <c r="O195" i="42"/>
  <c r="Q195" i="42"/>
  <c r="J195" i="42"/>
  <c r="S195" i="42"/>
  <c r="L195" i="42"/>
  <c r="V195" i="42"/>
  <c r="P291" i="42"/>
  <c r="N247" i="42"/>
  <c r="P247" i="42"/>
  <c r="M233" i="42"/>
  <c r="J233" i="42"/>
  <c r="K220" i="42"/>
  <c r="M220" i="42"/>
  <c r="N199" i="42"/>
  <c r="V199" i="42"/>
  <c r="P199" i="42"/>
  <c r="J199" i="42"/>
  <c r="R199" i="42"/>
  <c r="L199" i="42"/>
  <c r="T199" i="42"/>
  <c r="S185" i="42"/>
  <c r="R185" i="42"/>
  <c r="J185" i="42"/>
  <c r="W185" i="42"/>
  <c r="M185" i="42"/>
  <c r="P185" i="42"/>
  <c r="U165" i="42"/>
  <c r="M165" i="42"/>
  <c r="O165" i="42"/>
  <c r="P165" i="42"/>
  <c r="S165" i="42"/>
  <c r="W165" i="42"/>
  <c r="T8" i="41"/>
  <c r="T5" i="41"/>
  <c r="N291" i="42"/>
  <c r="V283" i="42"/>
  <c r="U282" i="42"/>
  <c r="P269" i="42"/>
  <c r="W268" i="42"/>
  <c r="R247" i="42"/>
  <c r="W233" i="42"/>
  <c r="S230" i="42"/>
  <c r="J229" i="42"/>
  <c r="Q229" i="42"/>
  <c r="L205" i="42"/>
  <c r="K205" i="42"/>
  <c r="W205" i="42"/>
  <c r="N205" i="42"/>
  <c r="T205" i="42"/>
  <c r="O203" i="42"/>
  <c r="R203" i="42"/>
  <c r="M203" i="42"/>
  <c r="W203" i="42"/>
  <c r="S199" i="42"/>
  <c r="N197" i="42"/>
  <c r="K197" i="42"/>
  <c r="Q197" i="42"/>
  <c r="J162" i="42"/>
  <c r="W162" i="42"/>
  <c r="K162" i="42"/>
  <c r="M162" i="42"/>
  <c r="O162" i="42"/>
  <c r="Q162" i="42"/>
  <c r="S162" i="42"/>
  <c r="J88" i="42"/>
  <c r="K88" i="42"/>
  <c r="S88" i="42"/>
  <c r="U88" i="42"/>
  <c r="W88" i="42"/>
  <c r="O14" i="41"/>
  <c r="S8" i="41"/>
  <c r="S5" i="41"/>
  <c r="W293" i="42"/>
  <c r="M291" i="42"/>
  <c r="T283" i="42"/>
  <c r="S282" i="42"/>
  <c r="Q279" i="42"/>
  <c r="W278" i="42"/>
  <c r="W269" i="42"/>
  <c r="O269" i="42"/>
  <c r="U268" i="42"/>
  <c r="U257" i="42"/>
  <c r="P253" i="42"/>
  <c r="W252" i="42"/>
  <c r="Q247" i="42"/>
  <c r="J242" i="42"/>
  <c r="W242" i="42"/>
  <c r="U233" i="42"/>
  <c r="M230" i="42"/>
  <c r="T203" i="42"/>
  <c r="Q199" i="42"/>
  <c r="J190" i="42"/>
  <c r="K190" i="42"/>
  <c r="O190" i="42"/>
  <c r="U190" i="42"/>
  <c r="U185" i="42"/>
  <c r="J178" i="42"/>
  <c r="S178" i="42"/>
  <c r="W178" i="42"/>
  <c r="K178" i="42"/>
  <c r="M178" i="42"/>
  <c r="O178" i="42"/>
  <c r="U36" i="41"/>
  <c r="T31" i="41"/>
  <c r="W14" i="41"/>
  <c r="N14" i="41"/>
  <c r="O8" i="41"/>
  <c r="S7" i="41"/>
  <c r="Q5" i="41"/>
  <c r="Q295" i="42"/>
  <c r="W294" i="42"/>
  <c r="V293" i="42"/>
  <c r="V291" i="42"/>
  <c r="K291" i="42"/>
  <c r="R283" i="42"/>
  <c r="O282" i="42"/>
  <c r="P279" i="42"/>
  <c r="U278" i="42"/>
  <c r="T277" i="42"/>
  <c r="R275" i="42"/>
  <c r="W274" i="42"/>
  <c r="V269" i="42"/>
  <c r="N269" i="42"/>
  <c r="S268" i="42"/>
  <c r="Q263" i="42"/>
  <c r="W262" i="42"/>
  <c r="R257" i="42"/>
  <c r="W253" i="42"/>
  <c r="O253" i="42"/>
  <c r="U252" i="42"/>
  <c r="S248" i="42"/>
  <c r="O247" i="42"/>
  <c r="J244" i="42"/>
  <c r="U244" i="42"/>
  <c r="N237" i="42"/>
  <c r="K237" i="42"/>
  <c r="U237" i="42"/>
  <c r="S233" i="42"/>
  <c r="K230" i="42"/>
  <c r="J222" i="42"/>
  <c r="S222" i="42"/>
  <c r="W222" i="42"/>
  <c r="Q209" i="42"/>
  <c r="K209" i="42"/>
  <c r="T209" i="42"/>
  <c r="O209" i="42"/>
  <c r="J206" i="42"/>
  <c r="W206" i="42"/>
  <c r="K206" i="42"/>
  <c r="S206" i="42"/>
  <c r="P203" i="42"/>
  <c r="O199" i="42"/>
  <c r="Q185" i="42"/>
  <c r="S36" i="41"/>
  <c r="R31" i="41"/>
  <c r="V14" i="41"/>
  <c r="M14" i="41"/>
  <c r="L8" i="41"/>
  <c r="Q7" i="41"/>
  <c r="M5" i="41"/>
  <c r="P295" i="42"/>
  <c r="U294" i="42"/>
  <c r="Q293" i="42"/>
  <c r="U291" i="42"/>
  <c r="J291" i="42"/>
  <c r="W289" i="42"/>
  <c r="O279" i="42"/>
  <c r="Q278" i="42"/>
  <c r="S277" i="42"/>
  <c r="S274" i="42"/>
  <c r="U269" i="42"/>
  <c r="M269" i="42"/>
  <c r="Q268" i="42"/>
  <c r="U262" i="42"/>
  <c r="U260" i="42"/>
  <c r="W258" i="42"/>
  <c r="Q257" i="42"/>
  <c r="M247" i="42"/>
  <c r="R233" i="42"/>
  <c r="M159" i="42"/>
  <c r="R159" i="42"/>
  <c r="T159" i="42"/>
  <c r="J159" i="42"/>
  <c r="V159" i="42"/>
  <c r="L159" i="42"/>
  <c r="W159" i="42"/>
  <c r="N159" i="42"/>
  <c r="O159" i="42"/>
  <c r="P159" i="42"/>
  <c r="J113" i="42"/>
  <c r="R113" i="42"/>
  <c r="L113" i="42"/>
  <c r="T113" i="42"/>
  <c r="M113" i="42"/>
  <c r="U113" i="42"/>
  <c r="N113" i="42"/>
  <c r="V113" i="42"/>
  <c r="K113" i="42"/>
  <c r="O113" i="42"/>
  <c r="P113" i="42"/>
  <c r="Q113" i="42"/>
  <c r="S113" i="42"/>
  <c r="P57" i="42"/>
  <c r="Q57" i="42"/>
  <c r="J57" i="42"/>
  <c r="R57" i="42"/>
  <c r="K57" i="42"/>
  <c r="S57" i="42"/>
  <c r="L57" i="42"/>
  <c r="T57" i="42"/>
  <c r="M57" i="42"/>
  <c r="U57" i="42"/>
  <c r="N57" i="42"/>
  <c r="O57" i="42"/>
  <c r="V57" i="42"/>
  <c r="W57" i="42"/>
  <c r="W279" i="42"/>
  <c r="M279" i="42"/>
  <c r="O278" i="42"/>
  <c r="Q277" i="42"/>
  <c r="P275" i="42"/>
  <c r="Q274" i="42"/>
  <c r="T269" i="42"/>
  <c r="O268" i="42"/>
  <c r="O263" i="42"/>
  <c r="Q262" i="42"/>
  <c r="S261" i="42"/>
  <c r="S260" i="42"/>
  <c r="Q259" i="42"/>
  <c r="S258" i="42"/>
  <c r="M257" i="42"/>
  <c r="U253" i="42"/>
  <c r="Q252" i="42"/>
  <c r="W247" i="42"/>
  <c r="L247" i="42"/>
  <c r="O243" i="42"/>
  <c r="R243" i="42"/>
  <c r="Q238" i="42"/>
  <c r="R237" i="42"/>
  <c r="S236" i="42"/>
  <c r="P233" i="42"/>
  <c r="V229" i="42"/>
  <c r="J227" i="42"/>
  <c r="U227" i="42"/>
  <c r="O225" i="42"/>
  <c r="N223" i="42"/>
  <c r="V223" i="42"/>
  <c r="P223" i="42"/>
  <c r="P221" i="42"/>
  <c r="L221" i="42"/>
  <c r="U221" i="42"/>
  <c r="N221" i="42"/>
  <c r="W221" i="42"/>
  <c r="Q215" i="42"/>
  <c r="U209" i="42"/>
  <c r="S205" i="42"/>
  <c r="L203" i="42"/>
  <c r="K199" i="42"/>
  <c r="V197" i="42"/>
  <c r="J194" i="42"/>
  <c r="W194" i="42"/>
  <c r="K194" i="42"/>
  <c r="O194" i="42"/>
  <c r="S194" i="42"/>
  <c r="W190" i="42"/>
  <c r="K185" i="42"/>
  <c r="K184" i="42"/>
  <c r="O184" i="42"/>
  <c r="U184" i="42"/>
  <c r="J174" i="42"/>
  <c r="K174" i="42"/>
  <c r="M174" i="42"/>
  <c r="O174" i="42"/>
  <c r="S174" i="42"/>
  <c r="U174" i="42"/>
  <c r="K166" i="42"/>
  <c r="S166" i="42"/>
  <c r="W166" i="42"/>
  <c r="S179" i="42"/>
  <c r="J179" i="42"/>
  <c r="U177" i="42"/>
  <c r="K177" i="42"/>
  <c r="M176" i="42"/>
  <c r="P167" i="42"/>
  <c r="V163" i="42"/>
  <c r="L163" i="42"/>
  <c r="V161" i="42"/>
  <c r="W158" i="42"/>
  <c r="S157" i="42"/>
  <c r="Q144" i="42"/>
  <c r="J141" i="42"/>
  <c r="W115" i="42"/>
  <c r="K115" i="42"/>
  <c r="M115" i="42"/>
  <c r="N115" i="42"/>
  <c r="U108" i="42"/>
  <c r="Q41" i="42"/>
  <c r="J41" i="42"/>
  <c r="R41" i="42"/>
  <c r="K41" i="42"/>
  <c r="S41" i="42"/>
  <c r="L41" i="42"/>
  <c r="T41" i="42"/>
  <c r="M41" i="42"/>
  <c r="U41" i="42"/>
  <c r="N41" i="42"/>
  <c r="V41" i="42"/>
  <c r="R179" i="42"/>
  <c r="T177" i="42"/>
  <c r="T163" i="42"/>
  <c r="K163" i="42"/>
  <c r="U161" i="42"/>
  <c r="S158" i="42"/>
  <c r="M144" i="42"/>
  <c r="K138" i="42"/>
  <c r="M138" i="42"/>
  <c r="W135" i="42"/>
  <c r="J135" i="42"/>
  <c r="P135" i="42"/>
  <c r="V135" i="42"/>
  <c r="M131" i="42"/>
  <c r="T131" i="42"/>
  <c r="N131" i="42"/>
  <c r="O131" i="42"/>
  <c r="K125" i="42"/>
  <c r="V125" i="42"/>
  <c r="L125" i="42"/>
  <c r="O125" i="42"/>
  <c r="P125" i="42"/>
  <c r="S108" i="42"/>
  <c r="M102" i="42"/>
  <c r="O102" i="42"/>
  <c r="U102" i="42"/>
  <c r="Q101" i="42"/>
  <c r="P101" i="42"/>
  <c r="R101" i="42"/>
  <c r="K101" i="42"/>
  <c r="T101" i="42"/>
  <c r="L101" i="42"/>
  <c r="U101" i="42"/>
  <c r="M101" i="42"/>
  <c r="V101" i="42"/>
  <c r="O35" i="42"/>
  <c r="Q35" i="42"/>
  <c r="R35" i="42"/>
  <c r="S35" i="42"/>
  <c r="K27" i="42"/>
  <c r="J27" i="42"/>
  <c r="N27" i="42"/>
  <c r="O27" i="42"/>
  <c r="R27" i="42"/>
  <c r="S27" i="42"/>
  <c r="Q179" i="42"/>
  <c r="S177" i="42"/>
  <c r="V167" i="42"/>
  <c r="N167" i="42"/>
  <c r="S163" i="42"/>
  <c r="J163" i="42"/>
  <c r="M158" i="42"/>
  <c r="Q157" i="42"/>
  <c r="K144" i="42"/>
  <c r="R131" i="42"/>
  <c r="Q126" i="42"/>
  <c r="K126" i="42"/>
  <c r="M120" i="42"/>
  <c r="O120" i="42"/>
  <c r="S120" i="42"/>
  <c r="M112" i="42"/>
  <c r="U112" i="42"/>
  <c r="W112" i="42"/>
  <c r="N93" i="42"/>
  <c r="O93" i="42"/>
  <c r="Q93" i="42"/>
  <c r="R93" i="42"/>
  <c r="T83" i="42"/>
  <c r="W83" i="42"/>
  <c r="Q73" i="42"/>
  <c r="J73" i="42"/>
  <c r="R73" i="42"/>
  <c r="K73" i="42"/>
  <c r="S73" i="42"/>
  <c r="L73" i="42"/>
  <c r="T73" i="42"/>
  <c r="M73" i="42"/>
  <c r="U73" i="42"/>
  <c r="N73" i="42"/>
  <c r="V73" i="42"/>
  <c r="O53" i="42"/>
  <c r="P53" i="42"/>
  <c r="R53" i="42"/>
  <c r="Q48" i="42"/>
  <c r="K48" i="42"/>
  <c r="M48" i="42"/>
  <c r="O48" i="42"/>
  <c r="S48" i="42"/>
  <c r="R163" i="42"/>
  <c r="N141" i="42"/>
  <c r="M141" i="42"/>
  <c r="S141" i="42"/>
  <c r="W133" i="42"/>
  <c r="N133" i="42"/>
  <c r="O133" i="42"/>
  <c r="P123" i="42"/>
  <c r="S123" i="42"/>
  <c r="K123" i="42"/>
  <c r="U123" i="42"/>
  <c r="L123" i="42"/>
  <c r="W123" i="42"/>
  <c r="N123" i="42"/>
  <c r="K116" i="42"/>
  <c r="O116" i="42"/>
  <c r="Q116" i="42"/>
  <c r="S104" i="42"/>
  <c r="U104" i="42"/>
  <c r="J96" i="42"/>
  <c r="Q96" i="42"/>
  <c r="S96" i="42"/>
  <c r="W96" i="42"/>
  <c r="K96" i="42"/>
  <c r="P91" i="42"/>
  <c r="R91" i="42"/>
  <c r="S91" i="42"/>
  <c r="K91" i="42"/>
  <c r="U91" i="42"/>
  <c r="L91" i="42"/>
  <c r="W91" i="42"/>
  <c r="M91" i="42"/>
  <c r="W41" i="42"/>
  <c r="T37" i="42"/>
  <c r="K37" i="42"/>
  <c r="U37" i="42"/>
  <c r="L37" i="42"/>
  <c r="V37" i="42"/>
  <c r="M37" i="42"/>
  <c r="W37" i="42"/>
  <c r="N37" i="42"/>
  <c r="O37" i="42"/>
  <c r="O15" i="42"/>
  <c r="Q15" i="42"/>
  <c r="S15" i="42"/>
  <c r="U15" i="42"/>
  <c r="S183" i="42"/>
  <c r="K183" i="42"/>
  <c r="O179" i="42"/>
  <c r="O177" i="42"/>
  <c r="W176" i="42"/>
  <c r="N171" i="42"/>
  <c r="U170" i="42"/>
  <c r="T167" i="42"/>
  <c r="L167" i="42"/>
  <c r="Q163" i="42"/>
  <c r="M157" i="42"/>
  <c r="O151" i="42"/>
  <c r="W149" i="42"/>
  <c r="V149" i="42"/>
  <c r="M147" i="42"/>
  <c r="P147" i="42"/>
  <c r="R141" i="42"/>
  <c r="P139" i="42"/>
  <c r="L139" i="42"/>
  <c r="T139" i="42"/>
  <c r="P131" i="42"/>
  <c r="R125" i="42"/>
  <c r="T123" i="42"/>
  <c r="V115" i="42"/>
  <c r="O101" i="42"/>
  <c r="L55" i="42"/>
  <c r="K55" i="42"/>
  <c r="P55" i="42"/>
  <c r="T55" i="42"/>
  <c r="U55" i="42"/>
  <c r="P41" i="42"/>
  <c r="K21" i="42"/>
  <c r="M21" i="42"/>
  <c r="O21" i="42"/>
  <c r="Q21" i="42"/>
  <c r="S21" i="42"/>
  <c r="U21" i="42"/>
  <c r="J7" i="42"/>
  <c r="K7" i="42"/>
  <c r="M7" i="42"/>
  <c r="O7" i="42"/>
  <c r="Q7" i="42"/>
  <c r="U7" i="42"/>
  <c r="K134" i="42"/>
  <c r="Q134" i="42"/>
  <c r="U134" i="42"/>
  <c r="R123" i="42"/>
  <c r="J108" i="42"/>
  <c r="W108" i="42"/>
  <c r="K108" i="42"/>
  <c r="M108" i="42"/>
  <c r="O108" i="42"/>
  <c r="O41" i="42"/>
  <c r="R24" i="42"/>
  <c r="T24" i="42"/>
  <c r="J24" i="42"/>
  <c r="U24" i="42"/>
  <c r="K24" i="42"/>
  <c r="V24" i="42"/>
  <c r="L24" i="42"/>
  <c r="W24" i="42"/>
  <c r="M24" i="42"/>
  <c r="N24" i="42"/>
  <c r="M11" i="42"/>
  <c r="O11" i="42"/>
  <c r="Q11" i="42"/>
  <c r="U210" i="42"/>
  <c r="S198" i="42"/>
  <c r="V179" i="42"/>
  <c r="L179" i="42"/>
  <c r="W177" i="42"/>
  <c r="W171" i="42"/>
  <c r="L171" i="42"/>
  <c r="O170" i="42"/>
  <c r="R167" i="42"/>
  <c r="O163" i="42"/>
  <c r="W160" i="42"/>
  <c r="W157" i="42"/>
  <c r="J157" i="42"/>
  <c r="T153" i="42"/>
  <c r="O147" i="42"/>
  <c r="M142" i="42"/>
  <c r="O141" i="42"/>
  <c r="N139" i="42"/>
  <c r="Q138" i="42"/>
  <c r="N135" i="42"/>
  <c r="V133" i="42"/>
  <c r="J131" i="42"/>
  <c r="W129" i="42"/>
  <c r="S126" i="42"/>
  <c r="J125" i="42"/>
  <c r="Q123" i="42"/>
  <c r="N121" i="42"/>
  <c r="T121" i="42"/>
  <c r="L121" i="42"/>
  <c r="V121" i="42"/>
  <c r="M121" i="42"/>
  <c r="O121" i="42"/>
  <c r="W116" i="42"/>
  <c r="M114" i="42"/>
  <c r="O114" i="42"/>
  <c r="Q114" i="42"/>
  <c r="K102" i="42"/>
  <c r="J101" i="42"/>
  <c r="U96" i="42"/>
  <c r="V93" i="42"/>
  <c r="Q91" i="42"/>
  <c r="M85" i="42"/>
  <c r="T85" i="42"/>
  <c r="J85" i="42"/>
  <c r="U85" i="42"/>
  <c r="K85" i="42"/>
  <c r="V85" i="42"/>
  <c r="L85" i="42"/>
  <c r="N85" i="42"/>
  <c r="P85" i="42"/>
  <c r="P73" i="42"/>
  <c r="W48" i="42"/>
  <c r="Q46" i="42"/>
  <c r="M46" i="42"/>
  <c r="K36" i="42"/>
  <c r="Q36" i="42"/>
  <c r="S36" i="42"/>
  <c r="U36" i="42"/>
  <c r="W36" i="42"/>
  <c r="T27" i="42"/>
  <c r="L137" i="42"/>
  <c r="M127" i="42"/>
  <c r="S119" i="42"/>
  <c r="S100" i="42"/>
  <c r="P97" i="42"/>
  <c r="Q90" i="42"/>
  <c r="W84" i="42"/>
  <c r="U82" i="42"/>
  <c r="M79" i="42"/>
  <c r="M75" i="42"/>
  <c r="M69" i="42"/>
  <c r="U65" i="42"/>
  <c r="K64" i="42"/>
  <c r="K60" i="42"/>
  <c r="W52" i="42"/>
  <c r="N51" i="42"/>
  <c r="M49" i="42"/>
  <c r="U47" i="42"/>
  <c r="J47" i="42"/>
  <c r="M44" i="42"/>
  <c r="J43" i="42"/>
  <c r="W40" i="42"/>
  <c r="N39" i="42"/>
  <c r="O31" i="42"/>
  <c r="U30" i="42"/>
  <c r="R29" i="42"/>
  <c r="Q28" i="42"/>
  <c r="W26" i="42"/>
  <c r="U23" i="42"/>
  <c r="U22" i="42"/>
  <c r="M22" i="42"/>
  <c r="W20" i="42"/>
  <c r="K17" i="42"/>
  <c r="R14" i="42"/>
  <c r="W10" i="42"/>
  <c r="M10" i="42"/>
  <c r="S9" i="42"/>
  <c r="Q8" i="42"/>
  <c r="R119" i="42"/>
  <c r="O100" i="42"/>
  <c r="U66" i="42"/>
  <c r="T65" i="42"/>
  <c r="M62" i="42"/>
  <c r="U52" i="42"/>
  <c r="W49" i="42"/>
  <c r="L49" i="42"/>
  <c r="T47" i="42"/>
  <c r="O40" i="42"/>
  <c r="N31" i="42"/>
  <c r="S30" i="42"/>
  <c r="O28" i="42"/>
  <c r="O26" i="42"/>
  <c r="Q23" i="42"/>
  <c r="T22" i="42"/>
  <c r="L22" i="42"/>
  <c r="O14" i="42"/>
  <c r="V10" i="42"/>
  <c r="L10" i="42"/>
  <c r="P8" i="42"/>
  <c r="V6" i="42"/>
  <c r="N6" i="42"/>
  <c r="K100" i="42"/>
  <c r="S76" i="42"/>
  <c r="K52" i="42"/>
  <c r="V49" i="42"/>
  <c r="J49" i="42"/>
  <c r="W31" i="42"/>
  <c r="M31" i="42"/>
  <c r="M30" i="42"/>
  <c r="M28" i="42"/>
  <c r="S22" i="42"/>
  <c r="K22" i="42"/>
  <c r="O8" i="42"/>
  <c r="U49" i="42"/>
  <c r="V31" i="42"/>
  <c r="L31" i="42"/>
  <c r="K28" i="42"/>
  <c r="R22" i="42"/>
  <c r="J22" i="42"/>
  <c r="T10" i="42"/>
  <c r="L6" i="42"/>
  <c r="Q128" i="42"/>
  <c r="O119" i="42"/>
  <c r="T97" i="42"/>
  <c r="Q86" i="42"/>
  <c r="V69" i="42"/>
  <c r="U64" i="42"/>
  <c r="T59" i="42"/>
  <c r="U31" i="42"/>
  <c r="Q22" i="42"/>
  <c r="S17" i="42"/>
  <c r="S10" i="42"/>
  <c r="S64" i="42"/>
  <c r="W28" i="42"/>
  <c r="J198" i="31"/>
  <c r="R198" i="31"/>
  <c r="V198" i="31"/>
  <c r="K198" i="31"/>
  <c r="S198" i="31"/>
  <c r="M198" i="31"/>
  <c r="L198" i="31"/>
  <c r="T198" i="31"/>
  <c r="U198" i="31"/>
  <c r="N198" i="31"/>
  <c r="P198" i="31"/>
  <c r="Q198" i="31"/>
  <c r="U225" i="31"/>
  <c r="M225" i="31"/>
  <c r="Q225" i="31"/>
  <c r="O198" i="31"/>
  <c r="W182" i="31"/>
  <c r="J177" i="31"/>
  <c r="K177" i="31"/>
  <c r="M177" i="31"/>
  <c r="Q177" i="31"/>
  <c r="O177" i="31"/>
  <c r="S177" i="31"/>
  <c r="W177" i="31"/>
  <c r="L250" i="31"/>
  <c r="T250" i="31"/>
  <c r="M250" i="31"/>
  <c r="U250" i="31"/>
  <c r="W250" i="31"/>
  <c r="N250" i="31"/>
  <c r="V250" i="31"/>
  <c r="O250" i="31"/>
  <c r="J250" i="31"/>
  <c r="R250" i="31"/>
  <c r="K250" i="31"/>
  <c r="S250" i="31"/>
  <c r="P250" i="31"/>
  <c r="L234" i="31"/>
  <c r="T234" i="31"/>
  <c r="M234" i="31"/>
  <c r="U234" i="31"/>
  <c r="O234" i="31"/>
  <c r="P234" i="31"/>
  <c r="N234" i="31"/>
  <c r="V234" i="31"/>
  <c r="W234" i="31"/>
  <c r="J234" i="31"/>
  <c r="R234" i="31"/>
  <c r="K234" i="31"/>
  <c r="S234" i="31"/>
  <c r="L298" i="31"/>
  <c r="T298" i="31"/>
  <c r="M298" i="31"/>
  <c r="U298" i="31"/>
  <c r="W298" i="31"/>
  <c r="N298" i="31"/>
  <c r="V298" i="31"/>
  <c r="O298" i="31"/>
  <c r="J298" i="31"/>
  <c r="R298" i="31"/>
  <c r="K298" i="31"/>
  <c r="S298" i="31"/>
  <c r="P298" i="31"/>
  <c r="L266" i="31"/>
  <c r="T266" i="31"/>
  <c r="M266" i="31"/>
  <c r="U266" i="31"/>
  <c r="O266" i="31"/>
  <c r="N266" i="31"/>
  <c r="V266" i="31"/>
  <c r="W266" i="31"/>
  <c r="J266" i="31"/>
  <c r="R266" i="31"/>
  <c r="K266" i="31"/>
  <c r="S266" i="31"/>
  <c r="P266" i="31"/>
  <c r="U209" i="31"/>
  <c r="M209" i="31"/>
  <c r="Q209" i="31"/>
  <c r="J297" i="31"/>
  <c r="O297" i="31"/>
  <c r="Q297" i="31"/>
  <c r="U297" i="31"/>
  <c r="W297" i="31"/>
  <c r="S297" i="31"/>
  <c r="K297" i="31"/>
  <c r="M297" i="31"/>
  <c r="J281" i="31"/>
  <c r="O281" i="31"/>
  <c r="Q281" i="31"/>
  <c r="U281" i="31"/>
  <c r="W281" i="31"/>
  <c r="S281" i="31"/>
  <c r="K281" i="31"/>
  <c r="M281" i="31"/>
  <c r="J265" i="31"/>
  <c r="O265" i="31"/>
  <c r="Q265" i="31"/>
  <c r="U265" i="31"/>
  <c r="W265" i="31"/>
  <c r="S265" i="31"/>
  <c r="K265" i="31"/>
  <c r="M265" i="31"/>
  <c r="L218" i="31"/>
  <c r="T218" i="31"/>
  <c r="O218" i="31"/>
  <c r="W218" i="31"/>
  <c r="P218" i="31"/>
  <c r="M218" i="31"/>
  <c r="U218" i="31"/>
  <c r="N218" i="31"/>
  <c r="V218" i="31"/>
  <c r="J218" i="31"/>
  <c r="R218" i="31"/>
  <c r="K218" i="31"/>
  <c r="S218" i="31"/>
  <c r="J182" i="31"/>
  <c r="R182" i="31"/>
  <c r="M182" i="31"/>
  <c r="K182" i="31"/>
  <c r="S182" i="31"/>
  <c r="N182" i="31"/>
  <c r="L182" i="31"/>
  <c r="T182" i="31"/>
  <c r="U182" i="31"/>
  <c r="P182" i="31"/>
  <c r="Q182" i="31"/>
  <c r="V182" i="31"/>
  <c r="Q250" i="31"/>
  <c r="U241" i="31"/>
  <c r="M241" i="31"/>
  <c r="Q241" i="31"/>
  <c r="M193" i="31"/>
  <c r="Q193" i="31"/>
  <c r="U193" i="31"/>
  <c r="L282" i="31"/>
  <c r="T282" i="31"/>
  <c r="M282" i="31"/>
  <c r="U282" i="31"/>
  <c r="W282" i="31"/>
  <c r="N282" i="31"/>
  <c r="V282" i="31"/>
  <c r="O282" i="31"/>
  <c r="J282" i="31"/>
  <c r="R282" i="31"/>
  <c r="K282" i="31"/>
  <c r="S282" i="31"/>
  <c r="P282" i="31"/>
  <c r="W198" i="31"/>
  <c r="W155" i="31"/>
  <c r="O155" i="31"/>
  <c r="P132" i="31"/>
  <c r="W113" i="31"/>
  <c r="J111" i="31"/>
  <c r="S111" i="31"/>
  <c r="O53" i="31"/>
  <c r="K51" i="31"/>
  <c r="S51" i="31"/>
  <c r="P49" i="31"/>
  <c r="J37" i="31"/>
  <c r="S37" i="31"/>
  <c r="J18" i="31"/>
  <c r="R18" i="31"/>
  <c r="K294" i="32"/>
  <c r="S294" i="32"/>
  <c r="N284" i="32"/>
  <c r="V284" i="32"/>
  <c r="L280" i="32"/>
  <c r="T280" i="32"/>
  <c r="J276" i="32"/>
  <c r="R276" i="32"/>
  <c r="O270" i="32"/>
  <c r="W270" i="32"/>
  <c r="M266" i="32"/>
  <c r="U266" i="32"/>
  <c r="N252" i="32"/>
  <c r="V252" i="32"/>
  <c r="W163" i="32"/>
  <c r="Q154" i="32"/>
  <c r="N135" i="32"/>
  <c r="V135" i="32"/>
  <c r="J135" i="32"/>
  <c r="R135" i="32"/>
  <c r="J110" i="32"/>
  <c r="W110" i="32"/>
  <c r="O110" i="32"/>
  <c r="N75" i="32"/>
  <c r="V75" i="32"/>
  <c r="J75" i="32"/>
  <c r="R75" i="32"/>
  <c r="J13" i="32"/>
  <c r="W13" i="32"/>
  <c r="O13" i="32"/>
  <c r="K295" i="33"/>
  <c r="S295" i="33"/>
  <c r="O295" i="33"/>
  <c r="W295" i="33"/>
  <c r="S249" i="33"/>
  <c r="S241" i="33"/>
  <c r="N146" i="33"/>
  <c r="V146" i="33"/>
  <c r="O146" i="33"/>
  <c r="R146" i="33"/>
  <c r="J146" i="33"/>
  <c r="S146" i="33"/>
  <c r="J133" i="33"/>
  <c r="K133" i="33"/>
  <c r="S133" i="33"/>
  <c r="S102" i="33"/>
  <c r="M44" i="33"/>
  <c r="U44" i="33"/>
  <c r="R44" i="33"/>
  <c r="L44" i="33"/>
  <c r="V44" i="33"/>
  <c r="N44" i="33"/>
  <c r="W44" i="33"/>
  <c r="O44" i="33"/>
  <c r="K12" i="34"/>
  <c r="S12" i="34"/>
  <c r="L12" i="34"/>
  <c r="T12" i="34"/>
  <c r="O12" i="34"/>
  <c r="P12" i="34"/>
  <c r="J12" i="34"/>
  <c r="V12" i="34"/>
  <c r="Q12" i="34"/>
  <c r="R12" i="34"/>
  <c r="U12" i="34"/>
  <c r="M143" i="35"/>
  <c r="U143" i="35"/>
  <c r="N143" i="35"/>
  <c r="V143" i="35"/>
  <c r="R143" i="35"/>
  <c r="S143" i="35"/>
  <c r="O143" i="35"/>
  <c r="L143" i="35"/>
  <c r="Q143" i="35"/>
  <c r="J143" i="35"/>
  <c r="K143" i="35"/>
  <c r="Q300" i="31"/>
  <c r="Q284" i="31"/>
  <c r="Q268" i="31"/>
  <c r="Q236" i="31"/>
  <c r="O192" i="31"/>
  <c r="W176" i="31"/>
  <c r="U171" i="31"/>
  <c r="O160" i="31"/>
  <c r="N134" i="31"/>
  <c r="W133" i="31"/>
  <c r="O132" i="31"/>
  <c r="P126" i="31"/>
  <c r="U113" i="31"/>
  <c r="O91" i="31"/>
  <c r="M79" i="31"/>
  <c r="U79" i="31"/>
  <c r="W52" i="31"/>
  <c r="O51" i="31"/>
  <c r="O49" i="31"/>
  <c r="U37" i="31"/>
  <c r="P10" i="31"/>
  <c r="M8" i="31"/>
  <c r="U8" i="31"/>
  <c r="Q294" i="32"/>
  <c r="Q256" i="32"/>
  <c r="L222" i="32"/>
  <c r="T222" i="32"/>
  <c r="P222" i="32"/>
  <c r="R206" i="32"/>
  <c r="O184" i="32"/>
  <c r="Q79" i="32"/>
  <c r="U74" i="32"/>
  <c r="W58" i="32"/>
  <c r="O58" i="32"/>
  <c r="N51" i="32"/>
  <c r="V51" i="32"/>
  <c r="J51" i="32"/>
  <c r="R51" i="32"/>
  <c r="Q39" i="32"/>
  <c r="Q18" i="32"/>
  <c r="U13" i="32"/>
  <c r="J293" i="33"/>
  <c r="R293" i="33"/>
  <c r="N293" i="33"/>
  <c r="V293" i="33"/>
  <c r="N285" i="33"/>
  <c r="V285" i="33"/>
  <c r="J285" i="33"/>
  <c r="R285" i="33"/>
  <c r="R241" i="33"/>
  <c r="T239" i="33"/>
  <c r="K1" i="23"/>
  <c r="K1" i="24" s="1"/>
  <c r="K1" i="25" s="1"/>
  <c r="K1" i="26" s="1"/>
  <c r="K1" i="27" s="1"/>
  <c r="K1" i="28" s="1"/>
  <c r="K1" i="29" s="1"/>
  <c r="K1" i="30" s="1"/>
  <c r="T300" i="31"/>
  <c r="L300" i="31"/>
  <c r="O299" i="31"/>
  <c r="T284" i="31"/>
  <c r="L284" i="31"/>
  <c r="O283" i="31"/>
  <c r="T268" i="31"/>
  <c r="L268" i="31"/>
  <c r="O267" i="31"/>
  <c r="T252" i="31"/>
  <c r="L252" i="31"/>
  <c r="O251" i="31"/>
  <c r="T236" i="31"/>
  <c r="L236" i="31"/>
  <c r="O235" i="31"/>
  <c r="T220" i="31"/>
  <c r="L220" i="31"/>
  <c r="O219" i="31"/>
  <c r="K195" i="31"/>
  <c r="R192" i="31"/>
  <c r="J192" i="31"/>
  <c r="R176" i="31"/>
  <c r="J176" i="31"/>
  <c r="K171" i="31"/>
  <c r="Q166" i="31"/>
  <c r="R160" i="31"/>
  <c r="J160" i="31"/>
  <c r="Q155" i="31"/>
  <c r="R149" i="31"/>
  <c r="J149" i="31"/>
  <c r="K144" i="31"/>
  <c r="J139" i="31"/>
  <c r="R139" i="31"/>
  <c r="M137" i="31"/>
  <c r="U137" i="31"/>
  <c r="R134" i="31"/>
  <c r="M133" i="31"/>
  <c r="R132" i="31"/>
  <c r="S126" i="31"/>
  <c r="J126" i="31"/>
  <c r="M125" i="31"/>
  <c r="R124" i="31"/>
  <c r="K118" i="31"/>
  <c r="S118" i="31"/>
  <c r="N116" i="31"/>
  <c r="V116" i="31"/>
  <c r="J97" i="31"/>
  <c r="M97" i="31"/>
  <c r="J95" i="31"/>
  <c r="S95" i="31"/>
  <c r="K93" i="31"/>
  <c r="R91" i="31"/>
  <c r="S85" i="31"/>
  <c r="J85" i="31"/>
  <c r="S79" i="31"/>
  <c r="J79" i="31"/>
  <c r="K78" i="31"/>
  <c r="Q78" i="31"/>
  <c r="J76" i="31"/>
  <c r="S76" i="31"/>
  <c r="K74" i="31"/>
  <c r="S73" i="31"/>
  <c r="R71" i="31"/>
  <c r="J57" i="31"/>
  <c r="R57" i="31"/>
  <c r="M55" i="31"/>
  <c r="U55" i="31"/>
  <c r="R53" i="31"/>
  <c r="M52" i="31"/>
  <c r="R51" i="31"/>
  <c r="K50" i="31"/>
  <c r="R49" i="31"/>
  <c r="K48" i="31"/>
  <c r="S47" i="31"/>
  <c r="J47" i="31"/>
  <c r="K44" i="31"/>
  <c r="S44" i="31"/>
  <c r="M19" i="31"/>
  <c r="S18" i="31"/>
  <c r="L14" i="31"/>
  <c r="T14" i="31"/>
  <c r="T10" i="31"/>
  <c r="K10" i="31"/>
  <c r="S8" i="31"/>
  <c r="J8" i="31"/>
  <c r="J300" i="32"/>
  <c r="U300" i="32"/>
  <c r="J296" i="32"/>
  <c r="Q296" i="32"/>
  <c r="U294" i="32"/>
  <c r="L294" i="32"/>
  <c r="T288" i="32"/>
  <c r="K288" i="32"/>
  <c r="T284" i="32"/>
  <c r="K284" i="32"/>
  <c r="U280" i="32"/>
  <c r="K280" i="32"/>
  <c r="U276" i="32"/>
  <c r="L276" i="32"/>
  <c r="T270" i="32"/>
  <c r="K270" i="32"/>
  <c r="T266" i="32"/>
  <c r="K266" i="32"/>
  <c r="U262" i="32"/>
  <c r="L262" i="32"/>
  <c r="T256" i="32"/>
  <c r="K256" i="32"/>
  <c r="T252" i="32"/>
  <c r="K252" i="32"/>
  <c r="V246" i="32"/>
  <c r="L246" i="32"/>
  <c r="J245" i="32"/>
  <c r="U245" i="32"/>
  <c r="M245" i="32"/>
  <c r="M244" i="32"/>
  <c r="M239" i="32"/>
  <c r="Q237" i="32"/>
  <c r="M231" i="32"/>
  <c r="O227" i="32"/>
  <c r="K225" i="32"/>
  <c r="M225" i="32"/>
  <c r="W222" i="32"/>
  <c r="M222" i="32"/>
  <c r="W218" i="32"/>
  <c r="L218" i="32"/>
  <c r="K213" i="32"/>
  <c r="U213" i="32"/>
  <c r="M212" i="32"/>
  <c r="V206" i="32"/>
  <c r="K206" i="32"/>
  <c r="T202" i="32"/>
  <c r="S184" i="32"/>
  <c r="N178" i="32"/>
  <c r="V178" i="32"/>
  <c r="J178" i="32"/>
  <c r="R178" i="32"/>
  <c r="J177" i="32"/>
  <c r="W177" i="32"/>
  <c r="O177" i="32"/>
  <c r="U170" i="32"/>
  <c r="K170" i="32"/>
  <c r="P166" i="32"/>
  <c r="L166" i="32"/>
  <c r="T166" i="32"/>
  <c r="J165" i="32"/>
  <c r="K165" i="32"/>
  <c r="S165" i="32"/>
  <c r="T154" i="32"/>
  <c r="M152" i="32"/>
  <c r="U152" i="32"/>
  <c r="Q152" i="32"/>
  <c r="T135" i="32"/>
  <c r="U115" i="32"/>
  <c r="J115" i="32"/>
  <c r="T111" i="32"/>
  <c r="Q109" i="32"/>
  <c r="M109" i="32"/>
  <c r="U109" i="32"/>
  <c r="L107" i="32"/>
  <c r="T107" i="32"/>
  <c r="P107" i="32"/>
  <c r="J106" i="32"/>
  <c r="S106" i="32"/>
  <c r="K106" i="32"/>
  <c r="J104" i="32"/>
  <c r="Q104" i="32"/>
  <c r="T101" i="32"/>
  <c r="J101" i="32"/>
  <c r="S99" i="32"/>
  <c r="S87" i="32"/>
  <c r="V81" i="32"/>
  <c r="K81" i="32"/>
  <c r="U79" i="32"/>
  <c r="J79" i="32"/>
  <c r="M78" i="32"/>
  <c r="T75" i="32"/>
  <c r="Q73" i="32"/>
  <c r="M73" i="32"/>
  <c r="U73" i="32"/>
  <c r="L71" i="32"/>
  <c r="T71" i="32"/>
  <c r="P71" i="32"/>
  <c r="M70" i="32"/>
  <c r="U59" i="32"/>
  <c r="K59" i="32"/>
  <c r="K58" i="32"/>
  <c r="V55" i="32"/>
  <c r="K55" i="32"/>
  <c r="O54" i="32"/>
  <c r="U51" i="32"/>
  <c r="K51" i="32"/>
  <c r="V41" i="32"/>
  <c r="K41" i="32"/>
  <c r="U39" i="32"/>
  <c r="J39" i="32"/>
  <c r="T35" i="32"/>
  <c r="Q33" i="32"/>
  <c r="M33" i="32"/>
  <c r="U33" i="32"/>
  <c r="L31" i="32"/>
  <c r="T31" i="32"/>
  <c r="P31" i="32"/>
  <c r="J30" i="32"/>
  <c r="S30" i="32"/>
  <c r="K30" i="32"/>
  <c r="J28" i="32"/>
  <c r="Q28" i="32"/>
  <c r="M23" i="32"/>
  <c r="V20" i="32"/>
  <c r="K20" i="32"/>
  <c r="U18" i="32"/>
  <c r="J18" i="32"/>
  <c r="T14" i="32"/>
  <c r="Q12" i="32"/>
  <c r="M12" i="32"/>
  <c r="U12" i="32"/>
  <c r="L10" i="32"/>
  <c r="T10" i="32"/>
  <c r="P10" i="32"/>
  <c r="J9" i="32"/>
  <c r="S9" i="32"/>
  <c r="K9" i="32"/>
  <c r="J7" i="32"/>
  <c r="K7" i="32"/>
  <c r="S7" i="32"/>
  <c r="V295" i="33"/>
  <c r="L295" i="33"/>
  <c r="J294" i="33"/>
  <c r="M294" i="33"/>
  <c r="U294" i="33"/>
  <c r="M293" i="33"/>
  <c r="V287" i="33"/>
  <c r="L287" i="33"/>
  <c r="J286" i="33"/>
  <c r="U286" i="33"/>
  <c r="M286" i="33"/>
  <c r="M285" i="33"/>
  <c r="N281" i="33"/>
  <c r="M280" i="33"/>
  <c r="Q278" i="33"/>
  <c r="U276" i="33"/>
  <c r="N273" i="33"/>
  <c r="M272" i="33"/>
  <c r="Q270" i="33"/>
  <c r="U268" i="33"/>
  <c r="K263" i="33"/>
  <c r="S263" i="33"/>
  <c r="O263" i="33"/>
  <c r="W263" i="33"/>
  <c r="O255" i="33"/>
  <c r="W255" i="33"/>
  <c r="K255" i="33"/>
  <c r="S255" i="33"/>
  <c r="V249" i="33"/>
  <c r="K249" i="33"/>
  <c r="J248" i="33"/>
  <c r="O248" i="33"/>
  <c r="W248" i="33"/>
  <c r="M247" i="33"/>
  <c r="O245" i="33"/>
  <c r="O244" i="33"/>
  <c r="V241" i="33"/>
  <c r="K241" i="33"/>
  <c r="J240" i="33"/>
  <c r="W240" i="33"/>
  <c r="O240" i="33"/>
  <c r="M239" i="33"/>
  <c r="O237" i="33"/>
  <c r="O236" i="33"/>
  <c r="Q232" i="33"/>
  <c r="S230" i="33"/>
  <c r="Q224" i="33"/>
  <c r="W221" i="33"/>
  <c r="L221" i="33"/>
  <c r="L217" i="33"/>
  <c r="T217" i="33"/>
  <c r="P217" i="33"/>
  <c r="S214" i="33"/>
  <c r="U212" i="33"/>
  <c r="V209" i="33"/>
  <c r="K209" i="33"/>
  <c r="K207" i="33"/>
  <c r="S207" i="33"/>
  <c r="O207" i="33"/>
  <c r="W207" i="33"/>
  <c r="K202" i="33"/>
  <c r="N201" i="33"/>
  <c r="V201" i="33"/>
  <c r="J201" i="33"/>
  <c r="R201" i="33"/>
  <c r="J200" i="33"/>
  <c r="W200" i="33"/>
  <c r="O200" i="33"/>
  <c r="U193" i="33"/>
  <c r="K193" i="33"/>
  <c r="K192" i="33"/>
  <c r="P189" i="33"/>
  <c r="L189" i="33"/>
  <c r="T189" i="33"/>
  <c r="J188" i="33"/>
  <c r="K188" i="33"/>
  <c r="S188" i="33"/>
  <c r="T178" i="33"/>
  <c r="P174" i="33"/>
  <c r="Q174" i="33"/>
  <c r="L174" i="33"/>
  <c r="U174" i="33"/>
  <c r="K173" i="33"/>
  <c r="S173" i="33"/>
  <c r="L172" i="33"/>
  <c r="Q169" i="33"/>
  <c r="M168" i="33"/>
  <c r="U168" i="33"/>
  <c r="N168" i="33"/>
  <c r="W168" i="33"/>
  <c r="R168" i="33"/>
  <c r="L166" i="33"/>
  <c r="T166" i="33"/>
  <c r="R166" i="33"/>
  <c r="N166" i="33"/>
  <c r="W166" i="33"/>
  <c r="S157" i="33"/>
  <c r="L150" i="33"/>
  <c r="W146" i="33"/>
  <c r="J138" i="33"/>
  <c r="R138" i="33"/>
  <c r="K138" i="33"/>
  <c r="T138" i="33"/>
  <c r="N138" i="33"/>
  <c r="W138" i="33"/>
  <c r="O138" i="33"/>
  <c r="L126" i="33"/>
  <c r="T126" i="33"/>
  <c r="N126" i="33"/>
  <c r="W126" i="33"/>
  <c r="Q126" i="33"/>
  <c r="R126" i="33"/>
  <c r="J123" i="33"/>
  <c r="O123" i="33"/>
  <c r="Q123" i="33"/>
  <c r="J120" i="33"/>
  <c r="W106" i="33"/>
  <c r="W102" i="33"/>
  <c r="J100" i="33"/>
  <c r="M98" i="33"/>
  <c r="Q95" i="33"/>
  <c r="O93" i="33"/>
  <c r="K83" i="33"/>
  <c r="S83" i="33"/>
  <c r="N83" i="33"/>
  <c r="W83" i="33"/>
  <c r="Q83" i="33"/>
  <c r="R83" i="33"/>
  <c r="U81" i="33"/>
  <c r="M79" i="33"/>
  <c r="U79" i="33"/>
  <c r="R79" i="33"/>
  <c r="L79" i="33"/>
  <c r="V79" i="33"/>
  <c r="N79" i="33"/>
  <c r="W79" i="33"/>
  <c r="Q70" i="33"/>
  <c r="K59" i="33"/>
  <c r="S59" i="33"/>
  <c r="R59" i="33"/>
  <c r="M59" i="33"/>
  <c r="V59" i="33"/>
  <c r="N59" i="33"/>
  <c r="W59" i="33"/>
  <c r="O59" i="33"/>
  <c r="O50" i="33"/>
  <c r="M49" i="33"/>
  <c r="Q41" i="33"/>
  <c r="K16" i="33"/>
  <c r="J14" i="33"/>
  <c r="Q9" i="33"/>
  <c r="J285" i="34"/>
  <c r="U285" i="34"/>
  <c r="M285" i="34"/>
  <c r="O285" i="34"/>
  <c r="Q285" i="34"/>
  <c r="U277" i="34"/>
  <c r="U271" i="34"/>
  <c r="S263" i="34"/>
  <c r="K256" i="34"/>
  <c r="S256" i="34"/>
  <c r="P256" i="34"/>
  <c r="R256" i="34"/>
  <c r="L256" i="34"/>
  <c r="V256" i="34"/>
  <c r="M256" i="34"/>
  <c r="W256" i="34"/>
  <c r="N256" i="34"/>
  <c r="O250" i="34"/>
  <c r="J243" i="34"/>
  <c r="Q243" i="34"/>
  <c r="K243" i="34"/>
  <c r="O243" i="34"/>
  <c r="S243" i="34"/>
  <c r="U243" i="34"/>
  <c r="M232" i="34"/>
  <c r="Q229" i="34"/>
  <c r="Q219" i="34"/>
  <c r="O216" i="34"/>
  <c r="N214" i="34"/>
  <c r="M204" i="34"/>
  <c r="J203" i="34"/>
  <c r="K203" i="34"/>
  <c r="Q203" i="34"/>
  <c r="W203" i="34"/>
  <c r="M203" i="34"/>
  <c r="O203" i="34"/>
  <c r="O200" i="34"/>
  <c r="N170" i="34"/>
  <c r="P158" i="34"/>
  <c r="L158" i="34"/>
  <c r="U158" i="34"/>
  <c r="M158" i="34"/>
  <c r="V158" i="34"/>
  <c r="R158" i="34"/>
  <c r="T158" i="34"/>
  <c r="K158" i="34"/>
  <c r="N158" i="34"/>
  <c r="O158" i="34"/>
  <c r="Q154" i="34"/>
  <c r="J153" i="34"/>
  <c r="W153" i="34"/>
  <c r="Q153" i="34"/>
  <c r="S153" i="34"/>
  <c r="K153" i="34"/>
  <c r="M153" i="34"/>
  <c r="O153" i="34"/>
  <c r="M150" i="34"/>
  <c r="M144" i="34"/>
  <c r="U144" i="34"/>
  <c r="Q144" i="34"/>
  <c r="R144" i="34"/>
  <c r="N144" i="34"/>
  <c r="W144" i="34"/>
  <c r="P144" i="34"/>
  <c r="V144" i="34"/>
  <c r="J144" i="34"/>
  <c r="K144" i="34"/>
  <c r="U139" i="34"/>
  <c r="W133" i="34"/>
  <c r="S125" i="34"/>
  <c r="K104" i="34"/>
  <c r="M104" i="34"/>
  <c r="Q104" i="34"/>
  <c r="U104" i="34"/>
  <c r="Q91" i="34"/>
  <c r="J84" i="34"/>
  <c r="W84" i="34"/>
  <c r="Q84" i="34"/>
  <c r="M84" i="34"/>
  <c r="O84" i="34"/>
  <c r="S84" i="34"/>
  <c r="L81" i="34"/>
  <c r="T81" i="34"/>
  <c r="Q81" i="34"/>
  <c r="R81" i="34"/>
  <c r="N81" i="34"/>
  <c r="W81" i="34"/>
  <c r="P81" i="34"/>
  <c r="V81" i="34"/>
  <c r="J81" i="34"/>
  <c r="K81" i="34"/>
  <c r="K50" i="34"/>
  <c r="J47" i="34"/>
  <c r="Q47" i="34"/>
  <c r="K47" i="34"/>
  <c r="U47" i="34"/>
  <c r="M47" i="34"/>
  <c r="O47" i="34"/>
  <c r="K36" i="34"/>
  <c r="M36" i="34"/>
  <c r="Q36" i="34"/>
  <c r="U36" i="34"/>
  <c r="P14" i="34"/>
  <c r="Q14" i="34"/>
  <c r="R14" i="34"/>
  <c r="S14" i="34"/>
  <c r="M14" i="34"/>
  <c r="W14" i="34"/>
  <c r="V14" i="34"/>
  <c r="L14" i="34"/>
  <c r="N14" i="34"/>
  <c r="O14" i="34"/>
  <c r="O275" i="35"/>
  <c r="W275" i="35"/>
  <c r="P275" i="35"/>
  <c r="K275" i="35"/>
  <c r="U275" i="35"/>
  <c r="L275" i="35"/>
  <c r="V275" i="35"/>
  <c r="R275" i="35"/>
  <c r="T275" i="35"/>
  <c r="J275" i="35"/>
  <c r="M275" i="35"/>
  <c r="N275" i="35"/>
  <c r="O267" i="35"/>
  <c r="J264" i="35"/>
  <c r="K264" i="35"/>
  <c r="M264" i="35"/>
  <c r="W264" i="35"/>
  <c r="Q264" i="35"/>
  <c r="S264" i="35"/>
  <c r="O259" i="35"/>
  <c r="W259" i="35"/>
  <c r="P259" i="35"/>
  <c r="N259" i="35"/>
  <c r="Q259" i="35"/>
  <c r="K259" i="35"/>
  <c r="U259" i="35"/>
  <c r="T259" i="35"/>
  <c r="J259" i="35"/>
  <c r="L259" i="35"/>
  <c r="M259" i="35"/>
  <c r="J256" i="35"/>
  <c r="S256" i="35"/>
  <c r="U256" i="35"/>
  <c r="Q256" i="35"/>
  <c r="W256" i="35"/>
  <c r="K256" i="35"/>
  <c r="O256" i="35"/>
  <c r="U225" i="35"/>
  <c r="O223" i="35"/>
  <c r="J194" i="35"/>
  <c r="M194" i="35"/>
  <c r="O194" i="35"/>
  <c r="K194" i="35"/>
  <c r="W194" i="35"/>
  <c r="S194" i="35"/>
  <c r="U194" i="35"/>
  <c r="U182" i="35"/>
  <c r="J177" i="35"/>
  <c r="J153" i="35"/>
  <c r="W89" i="35"/>
  <c r="J86" i="35"/>
  <c r="M86" i="35"/>
  <c r="K86" i="35"/>
  <c r="O86" i="35"/>
  <c r="Q86" i="35"/>
  <c r="U86" i="35"/>
  <c r="W86" i="35"/>
  <c r="S86" i="35"/>
  <c r="S25" i="35"/>
  <c r="O25" i="35"/>
  <c r="Q25" i="35"/>
  <c r="U25" i="35"/>
  <c r="K25" i="35"/>
  <c r="W25" i="35"/>
  <c r="M25" i="35"/>
  <c r="J291" i="36"/>
  <c r="O291" i="36"/>
  <c r="U291" i="36"/>
  <c r="K291" i="36"/>
  <c r="W291" i="36"/>
  <c r="Q291" i="36"/>
  <c r="M291" i="36"/>
  <c r="S291" i="36"/>
  <c r="S300" i="31"/>
  <c r="K300" i="31"/>
  <c r="M299" i="31"/>
  <c r="P294" i="31"/>
  <c r="W293" i="31"/>
  <c r="V290" i="31"/>
  <c r="N290" i="31"/>
  <c r="S289" i="31"/>
  <c r="U288" i="31"/>
  <c r="M288" i="31"/>
  <c r="Q287" i="31"/>
  <c r="T286" i="31"/>
  <c r="L286" i="31"/>
  <c r="O285" i="31"/>
  <c r="S284" i="31"/>
  <c r="K284" i="31"/>
  <c r="M283" i="31"/>
  <c r="P278" i="31"/>
  <c r="W277" i="31"/>
  <c r="V274" i="31"/>
  <c r="N274" i="31"/>
  <c r="S273" i="31"/>
  <c r="U272" i="31"/>
  <c r="M272" i="31"/>
  <c r="Q271" i="31"/>
  <c r="T270" i="31"/>
  <c r="L270" i="31"/>
  <c r="O269" i="31"/>
  <c r="S268" i="31"/>
  <c r="K268" i="31"/>
  <c r="M267" i="31"/>
  <c r="P262" i="31"/>
  <c r="W261" i="31"/>
  <c r="V258" i="31"/>
  <c r="N258" i="31"/>
  <c r="S257" i="31"/>
  <c r="U256" i="31"/>
  <c r="M256" i="31"/>
  <c r="P254" i="31"/>
  <c r="S252" i="31"/>
  <c r="K252" i="31"/>
  <c r="M251" i="31"/>
  <c r="U248" i="31"/>
  <c r="M248" i="31"/>
  <c r="Q247" i="31"/>
  <c r="T246" i="31"/>
  <c r="L246" i="31"/>
  <c r="V242" i="31"/>
  <c r="N242" i="31"/>
  <c r="P238" i="31"/>
  <c r="S236" i="31"/>
  <c r="K236" i="31"/>
  <c r="M235" i="31"/>
  <c r="U232" i="31"/>
  <c r="M232" i="31"/>
  <c r="Q231" i="31"/>
  <c r="T230" i="31"/>
  <c r="L230" i="31"/>
  <c r="V226" i="31"/>
  <c r="N226" i="31"/>
  <c r="P222" i="31"/>
  <c r="S220" i="31"/>
  <c r="K220" i="31"/>
  <c r="M219" i="31"/>
  <c r="U216" i="31"/>
  <c r="M216" i="31"/>
  <c r="Q215" i="31"/>
  <c r="T214" i="31"/>
  <c r="L214" i="31"/>
  <c r="V210" i="31"/>
  <c r="N210" i="31"/>
  <c r="P206" i="31"/>
  <c r="S204" i="31"/>
  <c r="K204" i="31"/>
  <c r="V202" i="31"/>
  <c r="N202" i="31"/>
  <c r="R194" i="31"/>
  <c r="J194" i="31"/>
  <c r="Q192" i="31"/>
  <c r="M191" i="31"/>
  <c r="T190" i="31"/>
  <c r="L190" i="31"/>
  <c r="M189" i="31"/>
  <c r="S188" i="31"/>
  <c r="K188" i="31"/>
  <c r="V186" i="31"/>
  <c r="N186" i="31"/>
  <c r="K181" i="31"/>
  <c r="S180" i="31"/>
  <c r="K180" i="31"/>
  <c r="V178" i="31"/>
  <c r="N178" i="31"/>
  <c r="Q176" i="31"/>
  <c r="M175" i="31"/>
  <c r="T174" i="31"/>
  <c r="L174" i="31"/>
  <c r="S173" i="31"/>
  <c r="R170" i="31"/>
  <c r="J170" i="31"/>
  <c r="O169" i="31"/>
  <c r="P166" i="31"/>
  <c r="K165" i="31"/>
  <c r="S164" i="31"/>
  <c r="K164" i="31"/>
  <c r="V162" i="31"/>
  <c r="N162" i="31"/>
  <c r="W161" i="31"/>
  <c r="Q160" i="31"/>
  <c r="M159" i="31"/>
  <c r="T158" i="31"/>
  <c r="L158" i="31"/>
  <c r="P155" i="31"/>
  <c r="K154" i="31"/>
  <c r="S153" i="31"/>
  <c r="K153" i="31"/>
  <c r="V151" i="31"/>
  <c r="N151" i="31"/>
  <c r="W150" i="31"/>
  <c r="Q149" i="31"/>
  <c r="M148" i="31"/>
  <c r="T147" i="31"/>
  <c r="L147" i="31"/>
  <c r="S146" i="31"/>
  <c r="R143" i="31"/>
  <c r="J143" i="31"/>
  <c r="O142" i="31"/>
  <c r="O139" i="31"/>
  <c r="J138" i="31"/>
  <c r="O138" i="31"/>
  <c r="O137" i="31"/>
  <c r="Q134" i="31"/>
  <c r="Q132" i="31"/>
  <c r="U129" i="31"/>
  <c r="M127" i="31"/>
  <c r="R126" i="31"/>
  <c r="Q124" i="31"/>
  <c r="V122" i="31"/>
  <c r="W120" i="31"/>
  <c r="N120" i="31"/>
  <c r="J119" i="31"/>
  <c r="K119" i="31"/>
  <c r="O118" i="31"/>
  <c r="J117" i="31"/>
  <c r="Q117" i="31"/>
  <c r="O116" i="31"/>
  <c r="J115" i="31"/>
  <c r="W115" i="31"/>
  <c r="L112" i="31"/>
  <c r="T112" i="31"/>
  <c r="M109" i="31"/>
  <c r="T108" i="31"/>
  <c r="S106" i="31"/>
  <c r="J106" i="31"/>
  <c r="U104" i="31"/>
  <c r="L104" i="31"/>
  <c r="V102" i="31"/>
  <c r="U100" i="31"/>
  <c r="U97" i="31"/>
  <c r="U95" i="31"/>
  <c r="Q91" i="31"/>
  <c r="T87" i="31"/>
  <c r="K87" i="31"/>
  <c r="R85" i="31"/>
  <c r="M80" i="31"/>
  <c r="R79" i="31"/>
  <c r="U76" i="31"/>
  <c r="Q73" i="31"/>
  <c r="Q71" i="31"/>
  <c r="S69" i="31"/>
  <c r="J69" i="31"/>
  <c r="T67" i="31"/>
  <c r="J67" i="31"/>
  <c r="S65" i="31"/>
  <c r="J65" i="31"/>
  <c r="T63" i="31"/>
  <c r="K63" i="31"/>
  <c r="U61" i="31"/>
  <c r="O57" i="31"/>
  <c r="J56" i="31"/>
  <c r="O56" i="31"/>
  <c r="O55" i="31"/>
  <c r="Q53" i="31"/>
  <c r="Q51" i="31"/>
  <c r="Q49" i="31"/>
  <c r="R47" i="31"/>
  <c r="K46" i="31"/>
  <c r="K45" i="31"/>
  <c r="T45" i="31"/>
  <c r="O44" i="31"/>
  <c r="U43" i="31"/>
  <c r="U42" i="31"/>
  <c r="Q41" i="31"/>
  <c r="T40" i="31"/>
  <c r="L38" i="31"/>
  <c r="T38" i="31"/>
  <c r="M35" i="31"/>
  <c r="T34" i="31"/>
  <c r="K34" i="31"/>
  <c r="S32" i="31"/>
  <c r="U30" i="31"/>
  <c r="L30" i="31"/>
  <c r="V28" i="31"/>
  <c r="U26" i="31"/>
  <c r="U23" i="31"/>
  <c r="T20" i="31"/>
  <c r="K20" i="31"/>
  <c r="Q18" i="31"/>
  <c r="W16" i="31"/>
  <c r="N16" i="31"/>
  <c r="J15" i="31"/>
  <c r="M15" i="31"/>
  <c r="O14" i="31"/>
  <c r="J13" i="31"/>
  <c r="S13" i="31"/>
  <c r="K11" i="31"/>
  <c r="K9" i="31"/>
  <c r="R8" i="31"/>
  <c r="T6" i="31"/>
  <c r="K6" i="31"/>
  <c r="C1" i="31"/>
  <c r="G4" i="31" s="1"/>
  <c r="A1" i="31" s="1"/>
  <c r="W299" i="32"/>
  <c r="M297" i="32"/>
  <c r="U297" i="32"/>
  <c r="W295" i="32"/>
  <c r="T294" i="32"/>
  <c r="J294" i="32"/>
  <c r="J293" i="32"/>
  <c r="M293" i="32"/>
  <c r="S288" i="32"/>
  <c r="J288" i="32"/>
  <c r="J287" i="32"/>
  <c r="W287" i="32"/>
  <c r="S284" i="32"/>
  <c r="J284" i="32"/>
  <c r="J283" i="32"/>
  <c r="S283" i="32"/>
  <c r="S280" i="32"/>
  <c r="J280" i="32"/>
  <c r="J279" i="32"/>
  <c r="O279" i="32"/>
  <c r="T276" i="32"/>
  <c r="K276" i="32"/>
  <c r="J275" i="32"/>
  <c r="K275" i="32"/>
  <c r="W272" i="32"/>
  <c r="N272" i="32"/>
  <c r="S270" i="32"/>
  <c r="J270" i="32"/>
  <c r="J269" i="32"/>
  <c r="U269" i="32"/>
  <c r="S266" i="32"/>
  <c r="J266" i="32"/>
  <c r="J265" i="32"/>
  <c r="Q265" i="32"/>
  <c r="T262" i="32"/>
  <c r="J262" i="32"/>
  <c r="J261" i="32"/>
  <c r="M261" i="32"/>
  <c r="S256" i="32"/>
  <c r="J256" i="32"/>
  <c r="J255" i="32"/>
  <c r="W255" i="32"/>
  <c r="S252" i="32"/>
  <c r="J252" i="32"/>
  <c r="J251" i="32"/>
  <c r="S251" i="32"/>
  <c r="P248" i="32"/>
  <c r="L248" i="32"/>
  <c r="T248" i="32"/>
  <c r="U246" i="32"/>
  <c r="W244" i="32"/>
  <c r="L244" i="32"/>
  <c r="J243" i="32"/>
  <c r="S243" i="32"/>
  <c r="K243" i="32"/>
  <c r="W240" i="32"/>
  <c r="M240" i="32"/>
  <c r="K239" i="32"/>
  <c r="O237" i="32"/>
  <c r="W232" i="32"/>
  <c r="M232" i="32"/>
  <c r="K229" i="32"/>
  <c r="U229" i="32"/>
  <c r="M228" i="32"/>
  <c r="V222" i="32"/>
  <c r="K222" i="32"/>
  <c r="O220" i="32"/>
  <c r="W220" i="32"/>
  <c r="K220" i="32"/>
  <c r="S220" i="32"/>
  <c r="U218" i="32"/>
  <c r="K218" i="32"/>
  <c r="V212" i="32"/>
  <c r="M211" i="32"/>
  <c r="U211" i="32"/>
  <c r="U206" i="32"/>
  <c r="J206" i="32"/>
  <c r="M203" i="32"/>
  <c r="S202" i="32"/>
  <c r="V200" i="32"/>
  <c r="V198" i="32"/>
  <c r="K195" i="32"/>
  <c r="N194" i="32"/>
  <c r="V194" i="32"/>
  <c r="J194" i="32"/>
  <c r="R194" i="32"/>
  <c r="J193" i="32"/>
  <c r="W193" i="32"/>
  <c r="O193" i="32"/>
  <c r="U186" i="32"/>
  <c r="K186" i="32"/>
  <c r="R184" i="32"/>
  <c r="P182" i="32"/>
  <c r="L182" i="32"/>
  <c r="T182" i="32"/>
  <c r="J181" i="32"/>
  <c r="K181" i="32"/>
  <c r="S181" i="32"/>
  <c r="P178" i="32"/>
  <c r="U177" i="32"/>
  <c r="W176" i="32"/>
  <c r="W174" i="32"/>
  <c r="T170" i="32"/>
  <c r="M168" i="32"/>
  <c r="U168" i="32"/>
  <c r="Q168" i="32"/>
  <c r="O166" i="32"/>
  <c r="W165" i="32"/>
  <c r="V160" i="32"/>
  <c r="V158" i="32"/>
  <c r="S154" i="32"/>
  <c r="O152" i="32"/>
  <c r="J147" i="32"/>
  <c r="Q147" i="32"/>
  <c r="T144" i="32"/>
  <c r="J144" i="32"/>
  <c r="U142" i="32"/>
  <c r="M141" i="32"/>
  <c r="K139" i="32"/>
  <c r="M136" i="32"/>
  <c r="S135" i="32"/>
  <c r="V133" i="32"/>
  <c r="U131" i="32"/>
  <c r="J131" i="32"/>
  <c r="K130" i="32"/>
  <c r="M130" i="32"/>
  <c r="Q125" i="32"/>
  <c r="M125" i="32"/>
  <c r="U125" i="32"/>
  <c r="L123" i="32"/>
  <c r="T123" i="32"/>
  <c r="P123" i="32"/>
  <c r="J122" i="32"/>
  <c r="S122" i="32"/>
  <c r="K122" i="32"/>
  <c r="J120" i="32"/>
  <c r="Q120" i="32"/>
  <c r="T117" i="32"/>
  <c r="S115" i="32"/>
  <c r="S111" i="32"/>
  <c r="O109" i="32"/>
  <c r="O107" i="32"/>
  <c r="W106" i="32"/>
  <c r="U104" i="32"/>
  <c r="W103" i="32"/>
  <c r="S101" i="32"/>
  <c r="R99" i="32"/>
  <c r="K96" i="32"/>
  <c r="N95" i="32"/>
  <c r="V95" i="32"/>
  <c r="J95" i="32"/>
  <c r="R95" i="32"/>
  <c r="J94" i="32"/>
  <c r="W94" i="32"/>
  <c r="O94" i="32"/>
  <c r="U90" i="32"/>
  <c r="O90" i="32"/>
  <c r="T81" i="32"/>
  <c r="J81" i="32"/>
  <c r="S75" i="32"/>
  <c r="O73" i="32"/>
  <c r="O71" i="32"/>
  <c r="W70" i="32"/>
  <c r="V65" i="32"/>
  <c r="L63" i="32"/>
  <c r="T63" i="32"/>
  <c r="P63" i="32"/>
  <c r="S62" i="32"/>
  <c r="K62" i="32"/>
  <c r="T59" i="32"/>
  <c r="Q57" i="32"/>
  <c r="M57" i="32"/>
  <c r="U57" i="32"/>
  <c r="U55" i="32"/>
  <c r="M54" i="32"/>
  <c r="T51" i="32"/>
  <c r="Q49" i="32"/>
  <c r="M49" i="32"/>
  <c r="U49" i="32"/>
  <c r="L47" i="32"/>
  <c r="T47" i="32"/>
  <c r="P47" i="32"/>
  <c r="J46" i="32"/>
  <c r="S46" i="32"/>
  <c r="K46" i="32"/>
  <c r="J44" i="32"/>
  <c r="Q44" i="32"/>
  <c r="T41" i="32"/>
  <c r="J41" i="32"/>
  <c r="S39" i="32"/>
  <c r="S35" i="32"/>
  <c r="O33" i="32"/>
  <c r="O31" i="32"/>
  <c r="W30" i="32"/>
  <c r="U28" i="32"/>
  <c r="W27" i="32"/>
  <c r="K23" i="32"/>
  <c r="N22" i="32"/>
  <c r="V22" i="32"/>
  <c r="J22" i="32"/>
  <c r="R22" i="32"/>
  <c r="T20" i="32"/>
  <c r="S18" i="32"/>
  <c r="S14" i="32"/>
  <c r="O12" i="32"/>
  <c r="O10" i="32"/>
  <c r="W9" i="32"/>
  <c r="V7" i="32"/>
  <c r="L297" i="33"/>
  <c r="T297" i="33"/>
  <c r="P297" i="33"/>
  <c r="U295" i="33"/>
  <c r="J295" i="33"/>
  <c r="W293" i="33"/>
  <c r="L293" i="33"/>
  <c r="J292" i="33"/>
  <c r="K292" i="33"/>
  <c r="S292" i="33"/>
  <c r="P289" i="33"/>
  <c r="L289" i="33"/>
  <c r="T289" i="33"/>
  <c r="U287" i="33"/>
  <c r="J287" i="33"/>
  <c r="W285" i="33"/>
  <c r="L285" i="33"/>
  <c r="J284" i="33"/>
  <c r="S284" i="33"/>
  <c r="K284" i="33"/>
  <c r="W281" i="33"/>
  <c r="M281" i="33"/>
  <c r="K280" i="33"/>
  <c r="W273" i="33"/>
  <c r="M273" i="33"/>
  <c r="R263" i="33"/>
  <c r="J261" i="33"/>
  <c r="R261" i="33"/>
  <c r="N261" i="33"/>
  <c r="V261" i="33"/>
  <c r="R255" i="33"/>
  <c r="N253" i="33"/>
  <c r="V253" i="33"/>
  <c r="J253" i="33"/>
  <c r="R253" i="33"/>
  <c r="U249" i="33"/>
  <c r="J249" i="33"/>
  <c r="V247" i="33"/>
  <c r="L247" i="33"/>
  <c r="J246" i="33"/>
  <c r="M246" i="33"/>
  <c r="U246" i="33"/>
  <c r="M245" i="33"/>
  <c r="M244" i="33"/>
  <c r="U241" i="33"/>
  <c r="J241" i="33"/>
  <c r="V239" i="33"/>
  <c r="L239" i="33"/>
  <c r="J238" i="33"/>
  <c r="U238" i="33"/>
  <c r="M238" i="33"/>
  <c r="M237" i="33"/>
  <c r="M232" i="33"/>
  <c r="U221" i="33"/>
  <c r="K221" i="33"/>
  <c r="R217" i="33"/>
  <c r="U209" i="33"/>
  <c r="J209" i="33"/>
  <c r="R207" i="33"/>
  <c r="J205" i="33"/>
  <c r="R205" i="33"/>
  <c r="N205" i="33"/>
  <c r="V205" i="33"/>
  <c r="J204" i="33"/>
  <c r="K204" i="33"/>
  <c r="S204" i="33"/>
  <c r="P201" i="33"/>
  <c r="U200" i="33"/>
  <c r="W199" i="33"/>
  <c r="W197" i="33"/>
  <c r="T193" i="33"/>
  <c r="M191" i="33"/>
  <c r="U191" i="33"/>
  <c r="Q191" i="33"/>
  <c r="O189" i="33"/>
  <c r="W188" i="33"/>
  <c r="S178" i="33"/>
  <c r="W177" i="33"/>
  <c r="K177" i="33"/>
  <c r="S177" i="33"/>
  <c r="O174" i="33"/>
  <c r="W173" i="33"/>
  <c r="W172" i="33"/>
  <c r="K171" i="33"/>
  <c r="M171" i="33"/>
  <c r="P168" i="33"/>
  <c r="P166" i="33"/>
  <c r="Q160" i="33"/>
  <c r="R160" i="33"/>
  <c r="L160" i="33"/>
  <c r="U160" i="33"/>
  <c r="M160" i="33"/>
  <c r="V160" i="33"/>
  <c r="K150" i="33"/>
  <c r="U146" i="33"/>
  <c r="S138" i="33"/>
  <c r="P126" i="33"/>
  <c r="W123" i="33"/>
  <c r="W122" i="33"/>
  <c r="J121" i="33"/>
  <c r="O121" i="33"/>
  <c r="Q121" i="33"/>
  <c r="S121" i="33"/>
  <c r="V106" i="33"/>
  <c r="V102" i="33"/>
  <c r="J101" i="33"/>
  <c r="K101" i="33"/>
  <c r="Q101" i="33"/>
  <c r="S101" i="33"/>
  <c r="J98" i="33"/>
  <c r="V92" i="33"/>
  <c r="R92" i="33"/>
  <c r="T92" i="33"/>
  <c r="Q87" i="33"/>
  <c r="R87" i="33"/>
  <c r="L87" i="33"/>
  <c r="U87" i="33"/>
  <c r="M87" i="33"/>
  <c r="V87" i="33"/>
  <c r="L85" i="33"/>
  <c r="T85" i="33"/>
  <c r="R85" i="33"/>
  <c r="M85" i="33"/>
  <c r="V85" i="33"/>
  <c r="N85" i="33"/>
  <c r="W85" i="33"/>
  <c r="P83" i="33"/>
  <c r="T81" i="33"/>
  <c r="Q79" i="33"/>
  <c r="J64" i="33"/>
  <c r="O64" i="33"/>
  <c r="M64" i="33"/>
  <c r="Q64" i="33"/>
  <c r="S64" i="33"/>
  <c r="P61" i="33"/>
  <c r="R61" i="33"/>
  <c r="L61" i="33"/>
  <c r="U61" i="33"/>
  <c r="M61" i="33"/>
  <c r="V61" i="33"/>
  <c r="N61" i="33"/>
  <c r="W61" i="33"/>
  <c r="T59" i="33"/>
  <c r="Q39" i="33"/>
  <c r="J16" i="33"/>
  <c r="J11" i="33"/>
  <c r="Q11" i="33"/>
  <c r="W11" i="33"/>
  <c r="K11" i="33"/>
  <c r="J281" i="34"/>
  <c r="Q281" i="34"/>
  <c r="M281" i="34"/>
  <c r="O281" i="34"/>
  <c r="S281" i="34"/>
  <c r="J253" i="34"/>
  <c r="K253" i="34"/>
  <c r="U253" i="34"/>
  <c r="M253" i="34"/>
  <c r="O253" i="34"/>
  <c r="Q253" i="34"/>
  <c r="N250" i="34"/>
  <c r="P234" i="34"/>
  <c r="M234" i="34"/>
  <c r="U234" i="34"/>
  <c r="J234" i="34"/>
  <c r="T234" i="34"/>
  <c r="N234" i="34"/>
  <c r="O234" i="34"/>
  <c r="Q234" i="34"/>
  <c r="J227" i="34"/>
  <c r="Q227" i="34"/>
  <c r="K227" i="34"/>
  <c r="O227" i="34"/>
  <c r="W227" i="34"/>
  <c r="J208" i="34"/>
  <c r="R208" i="34"/>
  <c r="P208" i="34"/>
  <c r="M208" i="34"/>
  <c r="V208" i="34"/>
  <c r="S208" i="34"/>
  <c r="K208" i="34"/>
  <c r="W208" i="34"/>
  <c r="L208" i="34"/>
  <c r="N208" i="34"/>
  <c r="M200" i="34"/>
  <c r="J199" i="34"/>
  <c r="W199" i="34"/>
  <c r="O199" i="34"/>
  <c r="U199" i="34"/>
  <c r="K199" i="34"/>
  <c r="M199" i="34"/>
  <c r="P190" i="34"/>
  <c r="R190" i="34"/>
  <c r="J190" i="34"/>
  <c r="S190" i="34"/>
  <c r="N190" i="34"/>
  <c r="W190" i="34"/>
  <c r="V190" i="34"/>
  <c r="M190" i="34"/>
  <c r="O190" i="34"/>
  <c r="Q190" i="34"/>
  <c r="J147" i="34"/>
  <c r="K147" i="34"/>
  <c r="S147" i="34"/>
  <c r="Q147" i="34"/>
  <c r="U147" i="34"/>
  <c r="W147" i="34"/>
  <c r="Q136" i="34"/>
  <c r="K136" i="34"/>
  <c r="T136" i="34"/>
  <c r="L136" i="34"/>
  <c r="U136" i="34"/>
  <c r="P136" i="34"/>
  <c r="R136" i="34"/>
  <c r="W136" i="34"/>
  <c r="J136" i="34"/>
  <c r="M136" i="34"/>
  <c r="N93" i="34"/>
  <c r="V93" i="34"/>
  <c r="R93" i="34"/>
  <c r="J93" i="34"/>
  <c r="S93" i="34"/>
  <c r="O93" i="34"/>
  <c r="U93" i="34"/>
  <c r="L93" i="34"/>
  <c r="M93" i="34"/>
  <c r="P93" i="34"/>
  <c r="J88" i="34"/>
  <c r="K88" i="34"/>
  <c r="S88" i="34"/>
  <c r="W88" i="34"/>
  <c r="M88" i="34"/>
  <c r="O88" i="34"/>
  <c r="J77" i="34"/>
  <c r="R77" i="34"/>
  <c r="L77" i="34"/>
  <c r="U77" i="34"/>
  <c r="M77" i="34"/>
  <c r="V77" i="34"/>
  <c r="Q77" i="34"/>
  <c r="W77" i="34"/>
  <c r="N77" i="34"/>
  <c r="O77" i="34"/>
  <c r="P77" i="34"/>
  <c r="J204" i="35"/>
  <c r="O204" i="35"/>
  <c r="Q204" i="35"/>
  <c r="U204" i="35"/>
  <c r="K204" i="35"/>
  <c r="M204" i="35"/>
  <c r="J150" i="35"/>
  <c r="L150" i="35"/>
  <c r="T150" i="35"/>
  <c r="M150" i="35"/>
  <c r="U150" i="35"/>
  <c r="V150" i="35"/>
  <c r="K150" i="35"/>
  <c r="W150" i="35"/>
  <c r="Q150" i="35"/>
  <c r="S150" i="35"/>
  <c r="O150" i="35"/>
  <c r="P150" i="35"/>
  <c r="R150" i="35"/>
  <c r="N113" i="35"/>
  <c r="V113" i="35"/>
  <c r="K113" i="35"/>
  <c r="T113" i="35"/>
  <c r="L113" i="35"/>
  <c r="U113" i="35"/>
  <c r="O113" i="35"/>
  <c r="P113" i="35"/>
  <c r="W113" i="35"/>
  <c r="S113" i="35"/>
  <c r="M113" i="35"/>
  <c r="Q113" i="35"/>
  <c r="R113" i="35"/>
  <c r="K52" i="35"/>
  <c r="M52" i="35"/>
  <c r="U52" i="35"/>
  <c r="Q52" i="35"/>
  <c r="J281" i="36"/>
  <c r="U281" i="36"/>
  <c r="K281" i="36"/>
  <c r="Q281" i="36"/>
  <c r="S281" i="36"/>
  <c r="M281" i="36"/>
  <c r="O281" i="36"/>
  <c r="J184" i="36"/>
  <c r="R184" i="36"/>
  <c r="Q184" i="36"/>
  <c r="O184" i="36"/>
  <c r="S184" i="36"/>
  <c r="T184" i="36"/>
  <c r="M184" i="36"/>
  <c r="W184" i="36"/>
  <c r="N184" i="36"/>
  <c r="P184" i="36"/>
  <c r="U184" i="36"/>
  <c r="K184" i="36"/>
  <c r="L184" i="36"/>
  <c r="V184" i="36"/>
  <c r="L156" i="36"/>
  <c r="T156" i="36"/>
  <c r="R156" i="36"/>
  <c r="K156" i="36"/>
  <c r="U156" i="36"/>
  <c r="J156" i="36"/>
  <c r="W156" i="36"/>
  <c r="N156" i="36"/>
  <c r="O156" i="36"/>
  <c r="S156" i="36"/>
  <c r="M156" i="36"/>
  <c r="P156" i="36"/>
  <c r="Q156" i="36"/>
  <c r="V156" i="36"/>
  <c r="U161" i="31"/>
  <c r="U150" i="31"/>
  <c r="P73" i="31"/>
  <c r="W37" i="31"/>
  <c r="P18" i="31"/>
  <c r="R266" i="32"/>
  <c r="R262" i="32"/>
  <c r="O246" i="32"/>
  <c r="W246" i="32"/>
  <c r="K246" i="32"/>
  <c r="S246" i="32"/>
  <c r="J231" i="32"/>
  <c r="W231" i="32"/>
  <c r="O231" i="32"/>
  <c r="M227" i="32"/>
  <c r="U227" i="32"/>
  <c r="K197" i="32"/>
  <c r="M197" i="32"/>
  <c r="P184" i="32"/>
  <c r="J153" i="32"/>
  <c r="O153" i="32"/>
  <c r="W153" i="32"/>
  <c r="Q111" i="32"/>
  <c r="J98" i="32"/>
  <c r="K98" i="32"/>
  <c r="S98" i="32"/>
  <c r="P87" i="32"/>
  <c r="L87" i="32"/>
  <c r="T87" i="32"/>
  <c r="Q75" i="32"/>
  <c r="J34" i="32"/>
  <c r="W34" i="32"/>
  <c r="O34" i="32"/>
  <c r="Q14" i="32"/>
  <c r="J272" i="33"/>
  <c r="W272" i="33"/>
  <c r="O272" i="33"/>
  <c r="J236" i="33"/>
  <c r="S236" i="33"/>
  <c r="K236" i="33"/>
  <c r="T221" i="33"/>
  <c r="S209" i="33"/>
  <c r="J186" i="33"/>
  <c r="Q186" i="33"/>
  <c r="Q178" i="33"/>
  <c r="K116" i="33"/>
  <c r="S116" i="33"/>
  <c r="J116" i="33"/>
  <c r="T116" i="33"/>
  <c r="N116" i="33"/>
  <c r="W116" i="33"/>
  <c r="O116" i="33"/>
  <c r="J99" i="33"/>
  <c r="Q99" i="33"/>
  <c r="O99" i="33"/>
  <c r="S99" i="33"/>
  <c r="J48" i="33"/>
  <c r="O48" i="33"/>
  <c r="U48" i="33"/>
  <c r="K48" i="33"/>
  <c r="M48" i="33"/>
  <c r="T44" i="33"/>
  <c r="J277" i="34"/>
  <c r="M277" i="34"/>
  <c r="O277" i="34"/>
  <c r="Q277" i="34"/>
  <c r="S277" i="34"/>
  <c r="O232" i="34"/>
  <c r="W232" i="34"/>
  <c r="L232" i="34"/>
  <c r="T232" i="34"/>
  <c r="K232" i="34"/>
  <c r="V232" i="34"/>
  <c r="P232" i="34"/>
  <c r="Q232" i="34"/>
  <c r="R232" i="34"/>
  <c r="K196" i="34"/>
  <c r="S196" i="34"/>
  <c r="L196" i="34"/>
  <c r="U196" i="34"/>
  <c r="Q196" i="34"/>
  <c r="P196" i="34"/>
  <c r="V196" i="34"/>
  <c r="J196" i="34"/>
  <c r="W196" i="34"/>
  <c r="M196" i="34"/>
  <c r="K177" i="34"/>
  <c r="U177" i="34"/>
  <c r="K267" i="35"/>
  <c r="S267" i="35"/>
  <c r="L267" i="35"/>
  <c r="T267" i="35"/>
  <c r="Q267" i="35"/>
  <c r="R267" i="35"/>
  <c r="N267" i="35"/>
  <c r="M267" i="35"/>
  <c r="U267" i="35"/>
  <c r="V267" i="35"/>
  <c r="W267" i="35"/>
  <c r="J234" i="35"/>
  <c r="M234" i="35"/>
  <c r="O234" i="35"/>
  <c r="Q234" i="35"/>
  <c r="S234" i="35"/>
  <c r="U234" i="35"/>
  <c r="W234" i="35"/>
  <c r="Q220" i="31"/>
  <c r="W192" i="31"/>
  <c r="O176" i="31"/>
  <c r="V166" i="31"/>
  <c r="N166" i="31"/>
  <c r="J92" i="31"/>
  <c r="L92" i="31"/>
  <c r="O85" i="31"/>
  <c r="P79" i="31"/>
  <c r="J72" i="31"/>
  <c r="O72" i="31"/>
  <c r="O71" i="31"/>
  <c r="W53" i="31"/>
  <c r="O18" i="31"/>
  <c r="J10" i="31"/>
  <c r="R10" i="31"/>
  <c r="P8" i="31"/>
  <c r="Q276" i="32"/>
  <c r="R246" i="32"/>
  <c r="T244" i="32"/>
  <c r="S222" i="32"/>
  <c r="K212" i="32"/>
  <c r="S212" i="32"/>
  <c r="O212" i="32"/>
  <c r="W212" i="32"/>
  <c r="P202" i="32"/>
  <c r="J179" i="32"/>
  <c r="Q179" i="32"/>
  <c r="J169" i="32"/>
  <c r="O169" i="32"/>
  <c r="W169" i="32"/>
  <c r="J138" i="32"/>
  <c r="L138" i="32"/>
  <c r="T138" i="32"/>
  <c r="J114" i="32"/>
  <c r="K114" i="32"/>
  <c r="S114" i="32"/>
  <c r="P111" i="32"/>
  <c r="P101" i="32"/>
  <c r="O99" i="32"/>
  <c r="O87" i="32"/>
  <c r="P79" i="32"/>
  <c r="L79" i="32"/>
  <c r="T79" i="32"/>
  <c r="T70" i="32"/>
  <c r="J50" i="32"/>
  <c r="W50" i="32"/>
  <c r="O50" i="32"/>
  <c r="J38" i="32"/>
  <c r="K38" i="32"/>
  <c r="S38" i="32"/>
  <c r="U34" i="32"/>
  <c r="J17" i="32"/>
  <c r="K17" i="32"/>
  <c r="S17" i="32"/>
  <c r="R295" i="33"/>
  <c r="T293" i="33"/>
  <c r="R287" i="33"/>
  <c r="J278" i="33"/>
  <c r="M278" i="33"/>
  <c r="U278" i="33"/>
  <c r="J270" i="33"/>
  <c r="U270" i="33"/>
  <c r="M270" i="33"/>
  <c r="J224" i="33"/>
  <c r="W224" i="33"/>
  <c r="O224" i="33"/>
  <c r="K216" i="33"/>
  <c r="U216" i="33"/>
  <c r="W202" i="33"/>
  <c r="Q193" i="33"/>
  <c r="U186" i="33"/>
  <c r="J153" i="33"/>
  <c r="O153" i="33"/>
  <c r="S153" i="33"/>
  <c r="J141" i="33"/>
  <c r="S141" i="33"/>
  <c r="M141" i="33"/>
  <c r="O141" i="33"/>
  <c r="M136" i="33"/>
  <c r="U136" i="33"/>
  <c r="J136" i="33"/>
  <c r="S136" i="33"/>
  <c r="N136" i="33"/>
  <c r="W136" i="33"/>
  <c r="O136" i="33"/>
  <c r="Q106" i="33"/>
  <c r="T100" i="33"/>
  <c r="J97" i="33"/>
  <c r="W97" i="33"/>
  <c r="O97" i="33"/>
  <c r="Q97" i="33"/>
  <c r="M47" i="33"/>
  <c r="U47" i="33"/>
  <c r="N47" i="33"/>
  <c r="W47" i="33"/>
  <c r="Q47" i="33"/>
  <c r="R47" i="33"/>
  <c r="J47" i="33"/>
  <c r="S47" i="33"/>
  <c r="J17" i="33"/>
  <c r="W17" i="33"/>
  <c r="O17" i="33"/>
  <c r="Q17" i="33"/>
  <c r="S17" i="33"/>
  <c r="P6" i="33"/>
  <c r="N6" i="33"/>
  <c r="W6" i="33"/>
  <c r="R6" i="33"/>
  <c r="J6" i="33"/>
  <c r="S6" i="33"/>
  <c r="K6" i="33"/>
  <c r="T6" i="33"/>
  <c r="J271" i="34"/>
  <c r="W271" i="34"/>
  <c r="M271" i="34"/>
  <c r="O271" i="34"/>
  <c r="Q271" i="34"/>
  <c r="J163" i="34"/>
  <c r="M163" i="34"/>
  <c r="O163" i="34"/>
  <c r="W163" i="34"/>
  <c r="K163" i="34"/>
  <c r="Q163" i="34"/>
  <c r="K124" i="34"/>
  <c r="S124" i="34"/>
  <c r="Q124" i="34"/>
  <c r="R124" i="34"/>
  <c r="N124" i="34"/>
  <c r="W124" i="34"/>
  <c r="U124" i="34"/>
  <c r="L124" i="34"/>
  <c r="M124" i="34"/>
  <c r="O124" i="34"/>
  <c r="J78" i="34"/>
  <c r="O78" i="34"/>
  <c r="Q78" i="34"/>
  <c r="W78" i="34"/>
  <c r="K78" i="34"/>
  <c r="M78" i="34"/>
  <c r="J272" i="35"/>
  <c r="S272" i="35"/>
  <c r="U272" i="35"/>
  <c r="K272" i="35"/>
  <c r="M272" i="35"/>
  <c r="Q272" i="35"/>
  <c r="J216" i="35"/>
  <c r="K216" i="35"/>
  <c r="M216" i="35"/>
  <c r="S216" i="35"/>
  <c r="Q216" i="35"/>
  <c r="U216" i="35"/>
  <c r="W216" i="35"/>
  <c r="P185" i="35"/>
  <c r="Q185" i="35"/>
  <c r="L185" i="35"/>
  <c r="V185" i="35"/>
  <c r="M185" i="35"/>
  <c r="W185" i="35"/>
  <c r="S185" i="35"/>
  <c r="U185" i="35"/>
  <c r="K185" i="35"/>
  <c r="N185" i="35"/>
  <c r="O185" i="35"/>
  <c r="J44" i="40"/>
  <c r="K44" i="40"/>
  <c r="S44" i="40"/>
  <c r="U44" i="40"/>
  <c r="M44" i="40"/>
  <c r="O44" i="40"/>
  <c r="Q44" i="40"/>
  <c r="W44" i="40"/>
  <c r="J284" i="41"/>
  <c r="Q284" i="41"/>
  <c r="U284" i="41"/>
  <c r="W284" i="41"/>
  <c r="O284" i="41"/>
  <c r="S284" i="41"/>
  <c r="K284" i="41"/>
  <c r="M284" i="41"/>
  <c r="P300" i="31"/>
  <c r="Q286" i="31"/>
  <c r="P284" i="31"/>
  <c r="U278" i="31"/>
  <c r="M278" i="31"/>
  <c r="Q277" i="31"/>
  <c r="U262" i="31"/>
  <c r="M262" i="31"/>
  <c r="Q261" i="31"/>
  <c r="M254" i="31"/>
  <c r="W251" i="31"/>
  <c r="U238" i="31"/>
  <c r="P236" i="31"/>
  <c r="Q214" i="31"/>
  <c r="U206" i="31"/>
  <c r="M206" i="31"/>
  <c r="W194" i="31"/>
  <c r="V192" i="31"/>
  <c r="S186" i="31"/>
  <c r="K186" i="31"/>
  <c r="S178" i="31"/>
  <c r="V176" i="31"/>
  <c r="S171" i="31"/>
  <c r="U166" i="31"/>
  <c r="U165" i="31"/>
  <c r="K162" i="31"/>
  <c r="U155" i="31"/>
  <c r="M155" i="31"/>
  <c r="U154" i="31"/>
  <c r="Q150" i="31"/>
  <c r="N149" i="31"/>
  <c r="M146" i="31"/>
  <c r="S144" i="31"/>
  <c r="L139" i="31"/>
  <c r="M134" i="31"/>
  <c r="W132" i="31"/>
  <c r="N132" i="31"/>
  <c r="Q131" i="31"/>
  <c r="M129" i="31"/>
  <c r="W125" i="31"/>
  <c r="M124" i="31"/>
  <c r="K120" i="31"/>
  <c r="U118" i="31"/>
  <c r="J108" i="31"/>
  <c r="R108" i="31"/>
  <c r="P106" i="31"/>
  <c r="M95" i="31"/>
  <c r="S93" i="31"/>
  <c r="N91" i="31"/>
  <c r="M76" i="31"/>
  <c r="P65" i="31"/>
  <c r="U52" i="31"/>
  <c r="W49" i="31"/>
  <c r="L44" i="31"/>
  <c r="P34" i="31"/>
  <c r="M32" i="31"/>
  <c r="U32" i="31"/>
  <c r="O23" i="31"/>
  <c r="W18" i="31"/>
  <c r="Q17" i="31"/>
  <c r="K16" i="31"/>
  <c r="U14" i="31"/>
  <c r="W9" i="31"/>
  <c r="O8" i="31"/>
  <c r="P294" i="32"/>
  <c r="P280" i="32"/>
  <c r="P276" i="32"/>
  <c r="P270" i="32"/>
  <c r="P266" i="32"/>
  <c r="S244" i="32"/>
  <c r="S240" i="32"/>
  <c r="J235" i="32"/>
  <c r="K235" i="32"/>
  <c r="S235" i="32"/>
  <c r="J210" i="32"/>
  <c r="R210" i="32"/>
  <c r="N210" i="32"/>
  <c r="V210" i="32"/>
  <c r="Q206" i="32"/>
  <c r="J185" i="32"/>
  <c r="O185" i="32"/>
  <c r="W185" i="32"/>
  <c r="N184" i="32"/>
  <c r="W178" i="32"/>
  <c r="S163" i="32"/>
  <c r="S153" i="32"/>
  <c r="P144" i="32"/>
  <c r="L142" i="32"/>
  <c r="T142" i="32"/>
  <c r="P142" i="32"/>
  <c r="W139" i="32"/>
  <c r="Q131" i="32"/>
  <c r="M117" i="32"/>
  <c r="U117" i="32"/>
  <c r="Q117" i="32"/>
  <c r="V107" i="32"/>
  <c r="K107" i="32"/>
  <c r="O106" i="32"/>
  <c r="W78" i="32"/>
  <c r="S70" i="32"/>
  <c r="P55" i="32"/>
  <c r="L55" i="32"/>
  <c r="T55" i="32"/>
  <c r="U50" i="32"/>
  <c r="P41" i="32"/>
  <c r="O39" i="32"/>
  <c r="M20" i="32"/>
  <c r="U20" i="32"/>
  <c r="Q20" i="32"/>
  <c r="O14" i="32"/>
  <c r="S13" i="32"/>
  <c r="Q295" i="33"/>
  <c r="S293" i="33"/>
  <c r="S285" i="33"/>
  <c r="S273" i="33"/>
  <c r="J268" i="33"/>
  <c r="S268" i="33"/>
  <c r="K268" i="33"/>
  <c r="T245" i="33"/>
  <c r="T237" i="33"/>
  <c r="J230" i="33"/>
  <c r="M230" i="33"/>
  <c r="U230" i="33"/>
  <c r="Q221" i="33"/>
  <c r="U214" i="33"/>
  <c r="M214" i="33"/>
  <c r="Q209" i="33"/>
  <c r="U192" i="33"/>
  <c r="K172" i="33"/>
  <c r="S172" i="33"/>
  <c r="Q172" i="33"/>
  <c r="M172" i="33"/>
  <c r="V172" i="33"/>
  <c r="O169" i="33"/>
  <c r="U169" i="33"/>
  <c r="K169" i="33"/>
  <c r="K167" i="33"/>
  <c r="Q167" i="33"/>
  <c r="M167" i="33"/>
  <c r="K157" i="33"/>
  <c r="O157" i="33"/>
  <c r="Q157" i="33"/>
  <c r="P122" i="33"/>
  <c r="R120" i="33"/>
  <c r="W99" i="33"/>
  <c r="S98" i="33"/>
  <c r="J95" i="33"/>
  <c r="M95" i="33"/>
  <c r="K95" i="33"/>
  <c r="S95" i="33"/>
  <c r="U95" i="33"/>
  <c r="J70" i="33"/>
  <c r="M70" i="33"/>
  <c r="S70" i="33"/>
  <c r="K70" i="33"/>
  <c r="J49" i="33"/>
  <c r="R49" i="33"/>
  <c r="N49" i="33"/>
  <c r="W49" i="33"/>
  <c r="Q49" i="33"/>
  <c r="S49" i="33"/>
  <c r="K49" i="33"/>
  <c r="T49" i="33"/>
  <c r="W46" i="33"/>
  <c r="Q44" i="33"/>
  <c r="J213" i="34"/>
  <c r="Q213" i="34"/>
  <c r="K213" i="34"/>
  <c r="W213" i="34"/>
  <c r="M213" i="34"/>
  <c r="O213" i="34"/>
  <c r="S213" i="34"/>
  <c r="J133" i="34"/>
  <c r="S133" i="34"/>
  <c r="O133" i="34"/>
  <c r="Q133" i="34"/>
  <c r="K133" i="34"/>
  <c r="M133" i="34"/>
  <c r="J13" i="34"/>
  <c r="K13" i="34"/>
  <c r="M13" i="34"/>
  <c r="U13" i="34"/>
  <c r="Q13" i="34"/>
  <c r="S13" i="34"/>
  <c r="W13" i="34"/>
  <c r="J182" i="35"/>
  <c r="Q182" i="35"/>
  <c r="S182" i="35"/>
  <c r="K182" i="35"/>
  <c r="W182" i="35"/>
  <c r="M182" i="35"/>
  <c r="L85" i="35"/>
  <c r="T85" i="35"/>
  <c r="R85" i="35"/>
  <c r="J85" i="35"/>
  <c r="S85" i="35"/>
  <c r="O85" i="35"/>
  <c r="P85" i="35"/>
  <c r="K85" i="35"/>
  <c r="W85" i="35"/>
  <c r="N85" i="35"/>
  <c r="Q85" i="35"/>
  <c r="U85" i="35"/>
  <c r="M85" i="35"/>
  <c r="J276" i="37"/>
  <c r="R276" i="37"/>
  <c r="K276" i="37"/>
  <c r="T276" i="37"/>
  <c r="M276" i="37"/>
  <c r="W276" i="37"/>
  <c r="N276" i="37"/>
  <c r="P276" i="37"/>
  <c r="Q276" i="37"/>
  <c r="S276" i="37"/>
  <c r="U276" i="37"/>
  <c r="L276" i="37"/>
  <c r="O276" i="37"/>
  <c r="V276" i="37"/>
  <c r="O64" i="38"/>
  <c r="S64" i="38"/>
  <c r="K64" i="38"/>
  <c r="M64" i="38"/>
  <c r="Q64" i="38"/>
  <c r="U64" i="38"/>
  <c r="W64" i="38"/>
  <c r="W300" i="31"/>
  <c r="O300" i="31"/>
  <c r="U299" i="31"/>
  <c r="T294" i="31"/>
  <c r="L294" i="31"/>
  <c r="O293" i="31"/>
  <c r="P286" i="31"/>
  <c r="W285" i="31"/>
  <c r="W284" i="31"/>
  <c r="O284" i="31"/>
  <c r="U283" i="31"/>
  <c r="T278" i="31"/>
  <c r="L278" i="31"/>
  <c r="O277" i="31"/>
  <c r="P270" i="31"/>
  <c r="W269" i="31"/>
  <c r="W268" i="31"/>
  <c r="O268" i="31"/>
  <c r="U267" i="31"/>
  <c r="T262" i="31"/>
  <c r="L262" i="31"/>
  <c r="O261" i="31"/>
  <c r="T254" i="31"/>
  <c r="L254" i="31"/>
  <c r="W252" i="31"/>
  <c r="O252" i="31"/>
  <c r="U251" i="31"/>
  <c r="P246" i="31"/>
  <c r="U245" i="31"/>
  <c r="T238" i="31"/>
  <c r="L238" i="31"/>
  <c r="W236" i="31"/>
  <c r="O236" i="31"/>
  <c r="U235" i="31"/>
  <c r="P230" i="31"/>
  <c r="U229" i="31"/>
  <c r="T222" i="31"/>
  <c r="L222" i="31"/>
  <c r="W220" i="31"/>
  <c r="O220" i="31"/>
  <c r="U219" i="31"/>
  <c r="P214" i="31"/>
  <c r="U213" i="31"/>
  <c r="T206" i="31"/>
  <c r="L206" i="31"/>
  <c r="R202" i="31"/>
  <c r="J202" i="31"/>
  <c r="M197" i="31"/>
  <c r="Q195" i="31"/>
  <c r="V194" i="31"/>
  <c r="N194" i="31"/>
  <c r="U192" i="31"/>
  <c r="M192" i="31"/>
  <c r="R186" i="31"/>
  <c r="J186" i="31"/>
  <c r="S181" i="31"/>
  <c r="R178" i="31"/>
  <c r="J178" i="31"/>
  <c r="U176" i="31"/>
  <c r="M176" i="31"/>
  <c r="K173" i="31"/>
  <c r="Q171" i="31"/>
  <c r="V170" i="31"/>
  <c r="N170" i="31"/>
  <c r="T166" i="31"/>
  <c r="L166" i="31"/>
  <c r="S165" i="31"/>
  <c r="R162" i="31"/>
  <c r="J162" i="31"/>
  <c r="O161" i="31"/>
  <c r="U160" i="31"/>
  <c r="M160" i="31"/>
  <c r="T155" i="31"/>
  <c r="L155" i="31"/>
  <c r="S154" i="31"/>
  <c r="R151" i="31"/>
  <c r="J151" i="31"/>
  <c r="O150" i="31"/>
  <c r="U149" i="31"/>
  <c r="M149" i="31"/>
  <c r="K146" i="31"/>
  <c r="Q144" i="31"/>
  <c r="V143" i="31"/>
  <c r="N143" i="31"/>
  <c r="T139" i="31"/>
  <c r="K139" i="31"/>
  <c r="S137" i="31"/>
  <c r="J137" i="31"/>
  <c r="U134" i="31"/>
  <c r="L134" i="31"/>
  <c r="S133" i="31"/>
  <c r="V132" i="31"/>
  <c r="M132" i="31"/>
  <c r="K129" i="31"/>
  <c r="W126" i="31"/>
  <c r="N126" i="31"/>
  <c r="U124" i="31"/>
  <c r="S120" i="31"/>
  <c r="J120" i="31"/>
  <c r="T118" i="31"/>
  <c r="J118" i="31"/>
  <c r="S116" i="31"/>
  <c r="J116" i="31"/>
  <c r="O111" i="31"/>
  <c r="O108" i="31"/>
  <c r="J107" i="31"/>
  <c r="O107" i="31"/>
  <c r="K97" i="31"/>
  <c r="K95" i="31"/>
  <c r="Q93" i="31"/>
  <c r="T92" i="31"/>
  <c r="V91" i="31"/>
  <c r="M91" i="31"/>
  <c r="M90" i="31"/>
  <c r="V85" i="31"/>
  <c r="M85" i="31"/>
  <c r="M82" i="31"/>
  <c r="W79" i="31"/>
  <c r="N79" i="31"/>
  <c r="M78" i="31"/>
  <c r="K76" i="31"/>
  <c r="Q74" i="31"/>
  <c r="V73" i="31"/>
  <c r="M73" i="31"/>
  <c r="S72" i="31"/>
  <c r="V71" i="31"/>
  <c r="W69" i="31"/>
  <c r="N69" i="31"/>
  <c r="J68" i="31"/>
  <c r="K68" i="31"/>
  <c r="J66" i="31"/>
  <c r="Q66" i="31"/>
  <c r="J64" i="31"/>
  <c r="W64" i="31"/>
  <c r="L61" i="31"/>
  <c r="T61" i="31"/>
  <c r="T57" i="31"/>
  <c r="K57" i="31"/>
  <c r="S55" i="31"/>
  <c r="J55" i="31"/>
  <c r="U53" i="31"/>
  <c r="L53" i="31"/>
  <c r="V51" i="31"/>
  <c r="M51" i="31"/>
  <c r="S50" i="31"/>
  <c r="U49" i="31"/>
  <c r="L49" i="31"/>
  <c r="V47" i="31"/>
  <c r="M47" i="31"/>
  <c r="T44" i="31"/>
  <c r="J44" i="31"/>
  <c r="J42" i="31"/>
  <c r="R42" i="31"/>
  <c r="M40" i="31"/>
  <c r="U40" i="31"/>
  <c r="O37" i="31"/>
  <c r="J33" i="31"/>
  <c r="O33" i="31"/>
  <c r="O32" i="31"/>
  <c r="M23" i="31"/>
  <c r="W19" i="31"/>
  <c r="V18" i="31"/>
  <c r="M18" i="31"/>
  <c r="S16" i="31"/>
  <c r="J16" i="31"/>
  <c r="S14" i="31"/>
  <c r="J14" i="31"/>
  <c r="S11" i="31"/>
  <c r="W10" i="31"/>
  <c r="N10" i="31"/>
  <c r="U9" i="31"/>
  <c r="W8" i="31"/>
  <c r="N8" i="31"/>
  <c r="O300" i="32"/>
  <c r="N299" i="32"/>
  <c r="V299" i="32"/>
  <c r="O296" i="32"/>
  <c r="L295" i="32"/>
  <c r="T295" i="32"/>
  <c r="O294" i="32"/>
  <c r="J291" i="32"/>
  <c r="K291" i="32"/>
  <c r="W288" i="32"/>
  <c r="N288" i="32"/>
  <c r="J285" i="32"/>
  <c r="U285" i="32"/>
  <c r="O284" i="32"/>
  <c r="J281" i="32"/>
  <c r="Q281" i="32"/>
  <c r="O280" i="32"/>
  <c r="J277" i="32"/>
  <c r="M277" i="32"/>
  <c r="O276" i="32"/>
  <c r="J271" i="32"/>
  <c r="W271" i="32"/>
  <c r="N270" i="32"/>
  <c r="J267" i="32"/>
  <c r="S267" i="32"/>
  <c r="O266" i="32"/>
  <c r="J263" i="32"/>
  <c r="O263" i="32"/>
  <c r="J259" i="32"/>
  <c r="K259" i="32"/>
  <c r="W256" i="32"/>
  <c r="N256" i="32"/>
  <c r="J253" i="32"/>
  <c r="U253" i="32"/>
  <c r="O252" i="32"/>
  <c r="P246" i="32"/>
  <c r="Q245" i="32"/>
  <c r="Q244" i="32"/>
  <c r="U239" i="32"/>
  <c r="K238" i="32"/>
  <c r="S238" i="32"/>
  <c r="O238" i="32"/>
  <c r="W238" i="32"/>
  <c r="U231" i="32"/>
  <c r="O230" i="32"/>
  <c r="W230" i="32"/>
  <c r="K230" i="32"/>
  <c r="S230" i="32"/>
  <c r="W227" i="32"/>
  <c r="J226" i="32"/>
  <c r="R226" i="32"/>
  <c r="N226" i="32"/>
  <c r="V226" i="32"/>
  <c r="Q222" i="32"/>
  <c r="K217" i="32"/>
  <c r="M217" i="32"/>
  <c r="P214" i="32"/>
  <c r="L214" i="32"/>
  <c r="T214" i="32"/>
  <c r="Q212" i="32"/>
  <c r="S210" i="32"/>
  <c r="O206" i="32"/>
  <c r="K205" i="32"/>
  <c r="U205" i="32"/>
  <c r="M202" i="32"/>
  <c r="Q200" i="32"/>
  <c r="M200" i="32"/>
  <c r="U200" i="32"/>
  <c r="L198" i="32"/>
  <c r="T198" i="32"/>
  <c r="P198" i="32"/>
  <c r="U185" i="32"/>
  <c r="W184" i="32"/>
  <c r="S179" i="32"/>
  <c r="U178" i="32"/>
  <c r="K178" i="32"/>
  <c r="K177" i="32"/>
  <c r="S169" i="32"/>
  <c r="U166" i="32"/>
  <c r="J166" i="32"/>
  <c r="M165" i="32"/>
  <c r="Q160" i="32"/>
  <c r="M160" i="32"/>
  <c r="U160" i="32"/>
  <c r="L158" i="32"/>
  <c r="T158" i="32"/>
  <c r="P158" i="32"/>
  <c r="J157" i="32"/>
  <c r="S157" i="32"/>
  <c r="K157" i="32"/>
  <c r="J155" i="32"/>
  <c r="Q155" i="32"/>
  <c r="Q153" i="32"/>
  <c r="T152" i="32"/>
  <c r="J152" i="32"/>
  <c r="O144" i="32"/>
  <c r="O142" i="32"/>
  <c r="U139" i="32"/>
  <c r="V138" i="32"/>
  <c r="M135" i="32"/>
  <c r="M133" i="32"/>
  <c r="U133" i="32"/>
  <c r="Q133" i="32"/>
  <c r="O117" i="32"/>
  <c r="U114" i="32"/>
  <c r="J112" i="32"/>
  <c r="Q112" i="32"/>
  <c r="M111" i="32"/>
  <c r="Q110" i="32"/>
  <c r="T109" i="32"/>
  <c r="J109" i="32"/>
  <c r="U107" i="32"/>
  <c r="J107" i="32"/>
  <c r="M106" i="32"/>
  <c r="K104" i="32"/>
  <c r="J103" i="32"/>
  <c r="R103" i="32"/>
  <c r="N103" i="32"/>
  <c r="V103" i="32"/>
  <c r="J102" i="32"/>
  <c r="O102" i="32"/>
  <c r="W102" i="32"/>
  <c r="N101" i="32"/>
  <c r="W99" i="32"/>
  <c r="Q98" i="32"/>
  <c r="W87" i="32"/>
  <c r="M87" i="32"/>
  <c r="N79" i="32"/>
  <c r="J76" i="32"/>
  <c r="Q76" i="32"/>
  <c r="M75" i="32"/>
  <c r="T73" i="32"/>
  <c r="J73" i="32"/>
  <c r="U71" i="32"/>
  <c r="J71" i="32"/>
  <c r="U68" i="32"/>
  <c r="M65" i="32"/>
  <c r="U65" i="32"/>
  <c r="Q65" i="32"/>
  <c r="S58" i="32"/>
  <c r="O55" i="32"/>
  <c r="O51" i="32"/>
  <c r="S50" i="32"/>
  <c r="U38" i="32"/>
  <c r="J36" i="32"/>
  <c r="Q36" i="32"/>
  <c r="M35" i="32"/>
  <c r="Q34" i="32"/>
  <c r="T33" i="32"/>
  <c r="J33" i="32"/>
  <c r="U31" i="32"/>
  <c r="J31" i="32"/>
  <c r="M30" i="32"/>
  <c r="K28" i="32"/>
  <c r="J27" i="32"/>
  <c r="R27" i="32"/>
  <c r="N27" i="32"/>
  <c r="V27" i="32"/>
  <c r="J26" i="32"/>
  <c r="O26" i="32"/>
  <c r="W26" i="32"/>
  <c r="U23" i="32"/>
  <c r="O20" i="32"/>
  <c r="N18" i="32"/>
  <c r="U17" i="32"/>
  <c r="J15" i="32"/>
  <c r="Q15" i="32"/>
  <c r="M14" i="32"/>
  <c r="Q13" i="32"/>
  <c r="T12" i="32"/>
  <c r="J12" i="32"/>
  <c r="U10" i="32"/>
  <c r="J10" i="32"/>
  <c r="M9" i="32"/>
  <c r="M7" i="32"/>
  <c r="J5" i="32"/>
  <c r="T5" i="32"/>
  <c r="P5" i="32"/>
  <c r="P295" i="33"/>
  <c r="Q294" i="33"/>
  <c r="Q293" i="33"/>
  <c r="Q286" i="33"/>
  <c r="Q285" i="33"/>
  <c r="R281" i="33"/>
  <c r="K279" i="33"/>
  <c r="S279" i="33"/>
  <c r="O279" i="33"/>
  <c r="W279" i="33"/>
  <c r="R273" i="33"/>
  <c r="U272" i="33"/>
  <c r="O271" i="33"/>
  <c r="W271" i="33"/>
  <c r="K271" i="33"/>
  <c r="S271" i="33"/>
  <c r="J264" i="33"/>
  <c r="O264" i="33"/>
  <c r="W264" i="33"/>
  <c r="M263" i="33"/>
  <c r="J256" i="33"/>
  <c r="W256" i="33"/>
  <c r="O256" i="33"/>
  <c r="M255" i="33"/>
  <c r="Q248" i="33"/>
  <c r="W244" i="33"/>
  <c r="O241" i="33"/>
  <c r="Q240" i="33"/>
  <c r="Q239" i="33"/>
  <c r="S237" i="33"/>
  <c r="W236" i="33"/>
  <c r="L233" i="33"/>
  <c r="T233" i="33"/>
  <c r="P233" i="33"/>
  <c r="J228" i="33"/>
  <c r="K228" i="33"/>
  <c r="S228" i="33"/>
  <c r="P225" i="33"/>
  <c r="L225" i="33"/>
  <c r="T225" i="33"/>
  <c r="K220" i="33"/>
  <c r="M220" i="33"/>
  <c r="W217" i="33"/>
  <c r="M217" i="33"/>
  <c r="K208" i="33"/>
  <c r="U208" i="33"/>
  <c r="M207" i="33"/>
  <c r="U201" i="33"/>
  <c r="K201" i="33"/>
  <c r="K200" i="33"/>
  <c r="S192" i="33"/>
  <c r="U189" i="33"/>
  <c r="J189" i="33"/>
  <c r="M188" i="33"/>
  <c r="O186" i="33"/>
  <c r="L178" i="33"/>
  <c r="Q176" i="33"/>
  <c r="J176" i="33"/>
  <c r="S176" i="33"/>
  <c r="N176" i="33"/>
  <c r="W176" i="33"/>
  <c r="V174" i="33"/>
  <c r="J174" i="33"/>
  <c r="M173" i="33"/>
  <c r="P172" i="33"/>
  <c r="J170" i="33"/>
  <c r="R170" i="33"/>
  <c r="N170" i="33"/>
  <c r="W170" i="33"/>
  <c r="S170" i="33"/>
  <c r="V168" i="33"/>
  <c r="J168" i="33"/>
  <c r="V166" i="33"/>
  <c r="J166" i="33"/>
  <c r="K163" i="33"/>
  <c r="U163" i="33"/>
  <c r="U153" i="33"/>
  <c r="M146" i="33"/>
  <c r="W141" i="33"/>
  <c r="L138" i="33"/>
  <c r="Q136" i="33"/>
  <c r="Q133" i="33"/>
  <c r="O129" i="33"/>
  <c r="J127" i="33"/>
  <c r="M127" i="33"/>
  <c r="U127" i="33"/>
  <c r="K127" i="33"/>
  <c r="J126" i="33"/>
  <c r="K123" i="33"/>
  <c r="O122" i="33"/>
  <c r="P116" i="33"/>
  <c r="N114" i="33"/>
  <c r="V114" i="33"/>
  <c r="J114" i="33"/>
  <c r="S114" i="33"/>
  <c r="M114" i="33"/>
  <c r="W114" i="33"/>
  <c r="O114" i="33"/>
  <c r="M104" i="33"/>
  <c r="U104" i="33"/>
  <c r="O104" i="33"/>
  <c r="R104" i="33"/>
  <c r="J104" i="33"/>
  <c r="S104" i="33"/>
  <c r="N102" i="33"/>
  <c r="U99" i="33"/>
  <c r="R98" i="33"/>
  <c r="U97" i="33"/>
  <c r="M84" i="33"/>
  <c r="Q84" i="33"/>
  <c r="J83" i="33"/>
  <c r="L81" i="33"/>
  <c r="J79" i="33"/>
  <c r="J59" i="33"/>
  <c r="W50" i="33"/>
  <c r="U49" i="33"/>
  <c r="W48" i="33"/>
  <c r="P47" i="33"/>
  <c r="P44" i="33"/>
  <c r="Q43" i="33"/>
  <c r="M43" i="33"/>
  <c r="U43" i="33"/>
  <c r="M38" i="33"/>
  <c r="U38" i="33"/>
  <c r="Q38" i="33"/>
  <c r="K38" i="33"/>
  <c r="T38" i="33"/>
  <c r="L38" i="33"/>
  <c r="V38" i="33"/>
  <c r="N38" i="33"/>
  <c r="W38" i="33"/>
  <c r="K19" i="33"/>
  <c r="U19" i="33"/>
  <c r="N18" i="33"/>
  <c r="V18" i="33"/>
  <c r="Q18" i="33"/>
  <c r="K18" i="33"/>
  <c r="T18" i="33"/>
  <c r="L18" i="33"/>
  <c r="U18" i="33"/>
  <c r="M18" i="33"/>
  <c r="W18" i="33"/>
  <c r="S16" i="33"/>
  <c r="Q6" i="33"/>
  <c r="J299" i="34"/>
  <c r="S299" i="34"/>
  <c r="M299" i="34"/>
  <c r="O299" i="34"/>
  <c r="Q299" i="34"/>
  <c r="W285" i="34"/>
  <c r="M260" i="34"/>
  <c r="U260" i="34"/>
  <c r="J260" i="34"/>
  <c r="R260" i="34"/>
  <c r="Q260" i="34"/>
  <c r="K260" i="34"/>
  <c r="V260" i="34"/>
  <c r="L260" i="34"/>
  <c r="W260" i="34"/>
  <c r="N260" i="34"/>
  <c r="Q256" i="34"/>
  <c r="M244" i="34"/>
  <c r="U244" i="34"/>
  <c r="J244" i="34"/>
  <c r="R244" i="34"/>
  <c r="K244" i="34"/>
  <c r="V244" i="34"/>
  <c r="O244" i="34"/>
  <c r="P244" i="34"/>
  <c r="Q244" i="34"/>
  <c r="U232" i="34"/>
  <c r="J223" i="34"/>
  <c r="K223" i="34"/>
  <c r="M223" i="34"/>
  <c r="W223" i="34"/>
  <c r="Q223" i="34"/>
  <c r="J215" i="34"/>
  <c r="S215" i="34"/>
  <c r="U215" i="34"/>
  <c r="M215" i="34"/>
  <c r="O215" i="34"/>
  <c r="Q215" i="34"/>
  <c r="W215" i="34"/>
  <c r="S203" i="34"/>
  <c r="R196" i="34"/>
  <c r="V170" i="34"/>
  <c r="J165" i="34"/>
  <c r="S165" i="34"/>
  <c r="Q165" i="34"/>
  <c r="W165" i="34"/>
  <c r="K165" i="34"/>
  <c r="M165" i="34"/>
  <c r="J158" i="34"/>
  <c r="U153" i="34"/>
  <c r="L144" i="34"/>
  <c r="V124" i="34"/>
  <c r="J113" i="34"/>
  <c r="O113" i="34"/>
  <c r="S113" i="34"/>
  <c r="U113" i="34"/>
  <c r="K113" i="34"/>
  <c r="W113" i="34"/>
  <c r="K84" i="34"/>
  <c r="M81" i="34"/>
  <c r="J80" i="34"/>
  <c r="S80" i="34"/>
  <c r="K80" i="34"/>
  <c r="U80" i="34"/>
  <c r="W80" i="34"/>
  <c r="M80" i="34"/>
  <c r="K71" i="34"/>
  <c r="S71" i="34"/>
  <c r="N71" i="34"/>
  <c r="W71" i="34"/>
  <c r="O71" i="34"/>
  <c r="J71" i="34"/>
  <c r="T71" i="34"/>
  <c r="R71" i="34"/>
  <c r="L71" i="34"/>
  <c r="M71" i="34"/>
  <c r="K57" i="34"/>
  <c r="M57" i="34"/>
  <c r="U57" i="34"/>
  <c r="S50" i="34"/>
  <c r="S47" i="34"/>
  <c r="J37" i="34"/>
  <c r="R37" i="34"/>
  <c r="L37" i="34"/>
  <c r="U37" i="34"/>
  <c r="M37" i="34"/>
  <c r="V37" i="34"/>
  <c r="Q37" i="34"/>
  <c r="O37" i="34"/>
  <c r="P37" i="34"/>
  <c r="S37" i="34"/>
  <c r="J14" i="34"/>
  <c r="W12" i="34"/>
  <c r="J11" i="34"/>
  <c r="Q11" i="34"/>
  <c r="S11" i="34"/>
  <c r="U11" i="34"/>
  <c r="W11" i="34"/>
  <c r="K11" i="34"/>
  <c r="M11" i="34"/>
  <c r="O11" i="34"/>
  <c r="J288" i="35"/>
  <c r="S288" i="35"/>
  <c r="U288" i="35"/>
  <c r="O288" i="35"/>
  <c r="M288" i="35"/>
  <c r="V259" i="35"/>
  <c r="J233" i="35"/>
  <c r="R233" i="35"/>
  <c r="K233" i="35"/>
  <c r="S233" i="35"/>
  <c r="P233" i="35"/>
  <c r="Q233" i="35"/>
  <c r="M233" i="35"/>
  <c r="W233" i="35"/>
  <c r="V233" i="35"/>
  <c r="L233" i="35"/>
  <c r="N233" i="35"/>
  <c r="O233" i="35"/>
  <c r="J210" i="35"/>
  <c r="U210" i="35"/>
  <c r="W210" i="35"/>
  <c r="Q210" i="35"/>
  <c r="S210" i="35"/>
  <c r="K210" i="35"/>
  <c r="M210" i="35"/>
  <c r="O210" i="35"/>
  <c r="J196" i="35"/>
  <c r="W196" i="35"/>
  <c r="M196" i="35"/>
  <c r="O196" i="35"/>
  <c r="Q196" i="35"/>
  <c r="S196" i="35"/>
  <c r="U196" i="35"/>
  <c r="Q194" i="35"/>
  <c r="K151" i="35"/>
  <c r="S151" i="35"/>
  <c r="L151" i="35"/>
  <c r="T151" i="35"/>
  <c r="O151" i="35"/>
  <c r="P151" i="35"/>
  <c r="J151" i="35"/>
  <c r="V151" i="35"/>
  <c r="U151" i="35"/>
  <c r="N151" i="35"/>
  <c r="Q151" i="35"/>
  <c r="R151" i="35"/>
  <c r="W143" i="35"/>
  <c r="J121" i="35"/>
  <c r="R121" i="35"/>
  <c r="L121" i="35"/>
  <c r="U121" i="35"/>
  <c r="M121" i="35"/>
  <c r="V121" i="35"/>
  <c r="P121" i="35"/>
  <c r="Q121" i="35"/>
  <c r="K121" i="35"/>
  <c r="W121" i="35"/>
  <c r="O121" i="35"/>
  <c r="S121" i="35"/>
  <c r="T121" i="35"/>
  <c r="U114" i="35"/>
  <c r="M114" i="35"/>
  <c r="J213" i="36"/>
  <c r="Q213" i="36"/>
  <c r="U213" i="36"/>
  <c r="W213" i="36"/>
  <c r="M213" i="36"/>
  <c r="K213" i="36"/>
  <c r="O213" i="36"/>
  <c r="S213" i="36"/>
  <c r="K152" i="37"/>
  <c r="S152" i="37"/>
  <c r="Q152" i="37"/>
  <c r="R152" i="37"/>
  <c r="T152" i="37"/>
  <c r="J152" i="37"/>
  <c r="W152" i="37"/>
  <c r="L152" i="37"/>
  <c r="N152" i="37"/>
  <c r="O152" i="37"/>
  <c r="P152" i="37"/>
  <c r="U152" i="37"/>
  <c r="M152" i="37"/>
  <c r="V152" i="37"/>
  <c r="J93" i="37"/>
  <c r="O93" i="37"/>
  <c r="S93" i="37"/>
  <c r="K93" i="37"/>
  <c r="M93" i="37"/>
  <c r="Q93" i="37"/>
  <c r="U93" i="37"/>
  <c r="W93" i="37"/>
  <c r="K162" i="38"/>
  <c r="Q162" i="38"/>
  <c r="U162" i="38"/>
  <c r="M162" i="38"/>
  <c r="N141" i="38"/>
  <c r="V141" i="38"/>
  <c r="L141" i="38"/>
  <c r="T141" i="38"/>
  <c r="R141" i="38"/>
  <c r="S141" i="38"/>
  <c r="J141" i="38"/>
  <c r="U141" i="38"/>
  <c r="P141" i="38"/>
  <c r="O141" i="38"/>
  <c r="W141" i="38"/>
  <c r="K141" i="38"/>
  <c r="Q141" i="38"/>
  <c r="M141" i="38"/>
  <c r="O166" i="31"/>
  <c r="N124" i="31"/>
  <c r="V124" i="31"/>
  <c r="J113" i="31"/>
  <c r="M113" i="31"/>
  <c r="W111" i="31"/>
  <c r="P91" i="31"/>
  <c r="M71" i="31"/>
  <c r="U71" i="31"/>
  <c r="P51" i="31"/>
  <c r="K39" i="31"/>
  <c r="Q39" i="31"/>
  <c r="R294" i="32"/>
  <c r="R280" i="32"/>
  <c r="S276" i="32"/>
  <c r="K262" i="32"/>
  <c r="S262" i="32"/>
  <c r="N218" i="32"/>
  <c r="V218" i="32"/>
  <c r="J218" i="32"/>
  <c r="R218" i="32"/>
  <c r="S206" i="32"/>
  <c r="Q202" i="32"/>
  <c r="M184" i="32"/>
  <c r="U184" i="32"/>
  <c r="Q184" i="32"/>
  <c r="J163" i="32"/>
  <c r="Q163" i="32"/>
  <c r="J154" i="32"/>
  <c r="R154" i="32"/>
  <c r="N154" i="32"/>
  <c r="V154" i="32"/>
  <c r="P99" i="32"/>
  <c r="L99" i="32"/>
  <c r="T99" i="32"/>
  <c r="K86" i="32"/>
  <c r="S86" i="32"/>
  <c r="J74" i="32"/>
  <c r="W74" i="32"/>
  <c r="O74" i="32"/>
  <c r="Q35" i="32"/>
  <c r="T295" i="33"/>
  <c r="O287" i="33"/>
  <c r="W287" i="33"/>
  <c r="K287" i="33"/>
  <c r="S287" i="33"/>
  <c r="J280" i="33"/>
  <c r="O280" i="33"/>
  <c r="W280" i="33"/>
  <c r="L249" i="33"/>
  <c r="T249" i="33"/>
  <c r="P249" i="33"/>
  <c r="J221" i="33"/>
  <c r="R221" i="33"/>
  <c r="N221" i="33"/>
  <c r="V221" i="33"/>
  <c r="P209" i="33"/>
  <c r="L209" i="33"/>
  <c r="T209" i="33"/>
  <c r="T122" i="33"/>
  <c r="J106" i="33"/>
  <c r="R106" i="33"/>
  <c r="O106" i="33"/>
  <c r="S106" i="33"/>
  <c r="K106" i="33"/>
  <c r="T106" i="33"/>
  <c r="J46" i="33"/>
  <c r="V46" i="33"/>
  <c r="U46" i="33"/>
  <c r="M46" i="33"/>
  <c r="O46" i="33"/>
  <c r="Q46" i="33"/>
  <c r="J229" i="34"/>
  <c r="S229" i="34"/>
  <c r="M229" i="34"/>
  <c r="K229" i="34"/>
  <c r="U229" i="34"/>
  <c r="W229" i="34"/>
  <c r="M214" i="34"/>
  <c r="U214" i="34"/>
  <c r="K214" i="34"/>
  <c r="T214" i="34"/>
  <c r="Q214" i="34"/>
  <c r="J214" i="34"/>
  <c r="W214" i="34"/>
  <c r="O214" i="34"/>
  <c r="P214" i="34"/>
  <c r="R214" i="34"/>
  <c r="K156" i="34"/>
  <c r="S156" i="34"/>
  <c r="M156" i="34"/>
  <c r="V156" i="34"/>
  <c r="N156" i="34"/>
  <c r="W156" i="34"/>
  <c r="R156" i="34"/>
  <c r="U156" i="34"/>
  <c r="L156" i="34"/>
  <c r="O156" i="34"/>
  <c r="P156" i="34"/>
  <c r="J21" i="34"/>
  <c r="R21" i="34"/>
  <c r="K21" i="34"/>
  <c r="S21" i="34"/>
  <c r="M21" i="34"/>
  <c r="W21" i="34"/>
  <c r="N21" i="34"/>
  <c r="T21" i="34"/>
  <c r="U21" i="34"/>
  <c r="L21" i="34"/>
  <c r="O21" i="34"/>
  <c r="O298" i="36"/>
  <c r="W298" i="36"/>
  <c r="J298" i="36"/>
  <c r="R298" i="36"/>
  <c r="M298" i="36"/>
  <c r="U298" i="36"/>
  <c r="N298" i="36"/>
  <c r="P298" i="36"/>
  <c r="K298" i="36"/>
  <c r="V298" i="36"/>
  <c r="Q298" i="36"/>
  <c r="L298" i="36"/>
  <c r="S298" i="36"/>
  <c r="T298" i="36"/>
  <c r="S161" i="31"/>
  <c r="V155" i="31"/>
  <c r="S150" i="31"/>
  <c r="U144" i="31"/>
  <c r="K125" i="31"/>
  <c r="S125" i="31"/>
  <c r="O124" i="31"/>
  <c r="U111" i="31"/>
  <c r="U74" i="31"/>
  <c r="O73" i="31"/>
  <c r="J52" i="31"/>
  <c r="K52" i="31"/>
  <c r="W50" i="31"/>
  <c r="J48" i="31"/>
  <c r="W48" i="31"/>
  <c r="O47" i="31"/>
  <c r="Q266" i="32"/>
  <c r="Q252" i="32"/>
  <c r="J170" i="32"/>
  <c r="R170" i="32"/>
  <c r="N170" i="32"/>
  <c r="V170" i="32"/>
  <c r="U153" i="32"/>
  <c r="K126" i="32"/>
  <c r="U126" i="32"/>
  <c r="P115" i="32"/>
  <c r="L115" i="32"/>
  <c r="T115" i="32"/>
  <c r="U110" i="32"/>
  <c r="J78" i="32"/>
  <c r="K78" i="32"/>
  <c r="S78" i="32"/>
  <c r="P75" i="32"/>
  <c r="K70" i="32"/>
  <c r="U70" i="32"/>
  <c r="Q70" i="32"/>
  <c r="N59" i="32"/>
  <c r="V59" i="32"/>
  <c r="J59" i="32"/>
  <c r="R59" i="32"/>
  <c r="P39" i="32"/>
  <c r="L39" i="32"/>
  <c r="T39" i="32"/>
  <c r="T285" i="33"/>
  <c r="K247" i="33"/>
  <c r="S247" i="33"/>
  <c r="O247" i="33"/>
  <c r="W247" i="33"/>
  <c r="S221" i="33"/>
  <c r="R209" i="33"/>
  <c r="J202" i="33"/>
  <c r="Q202" i="33"/>
  <c r="J193" i="33"/>
  <c r="R193" i="33"/>
  <c r="N193" i="33"/>
  <c r="V193" i="33"/>
  <c r="P178" i="33"/>
  <c r="M120" i="33"/>
  <c r="U120" i="33"/>
  <c r="Q120" i="33"/>
  <c r="K120" i="33"/>
  <c r="T120" i="33"/>
  <c r="L120" i="33"/>
  <c r="V120" i="33"/>
  <c r="R116" i="33"/>
  <c r="K100" i="33"/>
  <c r="S100" i="33"/>
  <c r="Q100" i="33"/>
  <c r="L100" i="33"/>
  <c r="U100" i="33"/>
  <c r="M100" i="33"/>
  <c r="V100" i="33"/>
  <c r="V47" i="33"/>
  <c r="L14" i="33"/>
  <c r="T14" i="33"/>
  <c r="R14" i="33"/>
  <c r="M14" i="33"/>
  <c r="V14" i="33"/>
  <c r="N14" i="33"/>
  <c r="W14" i="33"/>
  <c r="O14" i="33"/>
  <c r="V6" i="33"/>
  <c r="N216" i="34"/>
  <c r="V216" i="34"/>
  <c r="P216" i="34"/>
  <c r="L216" i="34"/>
  <c r="U216" i="34"/>
  <c r="K216" i="34"/>
  <c r="Q216" i="34"/>
  <c r="R216" i="34"/>
  <c r="S216" i="34"/>
  <c r="P204" i="34"/>
  <c r="K204" i="34"/>
  <c r="T204" i="34"/>
  <c r="Q204" i="34"/>
  <c r="O204" i="34"/>
  <c r="U204" i="34"/>
  <c r="J204" i="34"/>
  <c r="V204" i="34"/>
  <c r="L204" i="34"/>
  <c r="W204" i="34"/>
  <c r="J167" i="34"/>
  <c r="M167" i="34"/>
  <c r="S167" i="34"/>
  <c r="Q167" i="34"/>
  <c r="U167" i="34"/>
  <c r="W167" i="34"/>
  <c r="J45" i="34"/>
  <c r="W45" i="34"/>
  <c r="K45" i="34"/>
  <c r="S45" i="34"/>
  <c r="O45" i="34"/>
  <c r="Q45" i="34"/>
  <c r="U45" i="34"/>
  <c r="J298" i="35"/>
  <c r="M298" i="35"/>
  <c r="O298" i="35"/>
  <c r="S298" i="35"/>
  <c r="K298" i="35"/>
  <c r="Q298" i="35"/>
  <c r="U298" i="35"/>
  <c r="N225" i="35"/>
  <c r="V225" i="35"/>
  <c r="O225" i="35"/>
  <c r="W225" i="35"/>
  <c r="M225" i="35"/>
  <c r="P225" i="35"/>
  <c r="J225" i="35"/>
  <c r="T225" i="35"/>
  <c r="L225" i="35"/>
  <c r="Q225" i="35"/>
  <c r="R225" i="35"/>
  <c r="Q163" i="35"/>
  <c r="J163" i="35"/>
  <c r="R163" i="35"/>
  <c r="N163" i="35"/>
  <c r="O163" i="35"/>
  <c r="K163" i="35"/>
  <c r="U163" i="35"/>
  <c r="T163" i="35"/>
  <c r="W163" i="35"/>
  <c r="M163" i="35"/>
  <c r="P163" i="35"/>
  <c r="S163" i="35"/>
  <c r="P29" i="35"/>
  <c r="K29" i="35"/>
  <c r="S29" i="35"/>
  <c r="N29" i="35"/>
  <c r="V29" i="35"/>
  <c r="J29" i="35"/>
  <c r="W29" i="35"/>
  <c r="L29" i="35"/>
  <c r="T29" i="35"/>
  <c r="R29" i="35"/>
  <c r="U29" i="35"/>
  <c r="M29" i="35"/>
  <c r="O29" i="35"/>
  <c r="Q29" i="35"/>
  <c r="J49" i="40"/>
  <c r="R49" i="40"/>
  <c r="K49" i="40"/>
  <c r="T49" i="40"/>
  <c r="L49" i="40"/>
  <c r="U49" i="40"/>
  <c r="N49" i="40"/>
  <c r="O49" i="40"/>
  <c r="P49" i="40"/>
  <c r="W49" i="40"/>
  <c r="V49" i="40"/>
  <c r="Q49" i="40"/>
  <c r="S49" i="40"/>
  <c r="M49" i="40"/>
  <c r="J230" i="41"/>
  <c r="K230" i="41"/>
  <c r="W230" i="41"/>
  <c r="Q230" i="41"/>
  <c r="S230" i="41"/>
  <c r="U230" i="41"/>
  <c r="M230" i="41"/>
  <c r="O230" i="41"/>
  <c r="J192" i="42"/>
  <c r="O192" i="42"/>
  <c r="K192" i="42"/>
  <c r="M192" i="42"/>
  <c r="S192" i="42"/>
  <c r="W192" i="42"/>
  <c r="U192" i="42"/>
  <c r="Q192" i="42"/>
  <c r="U294" i="31"/>
  <c r="Q293" i="31"/>
  <c r="W267" i="31"/>
  <c r="U254" i="31"/>
  <c r="P252" i="31"/>
  <c r="W235" i="31"/>
  <c r="U222" i="31"/>
  <c r="W219" i="31"/>
  <c r="S202" i="31"/>
  <c r="K202" i="31"/>
  <c r="N192" i="31"/>
  <c r="M173" i="31"/>
  <c r="M166" i="31"/>
  <c r="K151" i="31"/>
  <c r="V149" i="31"/>
  <c r="W143" i="31"/>
  <c r="O143" i="31"/>
  <c r="U139" i="31"/>
  <c r="U133" i="31"/>
  <c r="T120" i="31"/>
  <c r="T116" i="31"/>
  <c r="K116" i="31"/>
  <c r="S113" i="31"/>
  <c r="P108" i="31"/>
  <c r="M106" i="31"/>
  <c r="U106" i="31"/>
  <c r="O97" i="31"/>
  <c r="V92" i="31"/>
  <c r="Q90" i="31"/>
  <c r="S74" i="31"/>
  <c r="N73" i="31"/>
  <c r="U72" i="31"/>
  <c r="N71" i="31"/>
  <c r="O69" i="31"/>
  <c r="K67" i="31"/>
  <c r="S67" i="31"/>
  <c r="N65" i="31"/>
  <c r="V65" i="31"/>
  <c r="U57" i="31"/>
  <c r="L57" i="31"/>
  <c r="T55" i="31"/>
  <c r="M53" i="31"/>
  <c r="N51" i="31"/>
  <c r="S48" i="31"/>
  <c r="J46" i="31"/>
  <c r="M46" i="31"/>
  <c r="U44" i="31"/>
  <c r="J34" i="31"/>
  <c r="R34" i="31"/>
  <c r="J20" i="31"/>
  <c r="R20" i="31"/>
  <c r="N18" i="31"/>
  <c r="T16" i="31"/>
  <c r="O10" i="31"/>
  <c r="Q300" i="32"/>
  <c r="J298" i="32"/>
  <c r="S298" i="32"/>
  <c r="P284" i="32"/>
  <c r="P262" i="32"/>
  <c r="O256" i="32"/>
  <c r="P252" i="32"/>
  <c r="Q246" i="32"/>
  <c r="S245" i="32"/>
  <c r="L240" i="32"/>
  <c r="T240" i="32"/>
  <c r="P240" i="32"/>
  <c r="P232" i="32"/>
  <c r="L232" i="32"/>
  <c r="T232" i="32"/>
  <c r="K228" i="32"/>
  <c r="S228" i="32"/>
  <c r="O228" i="32"/>
  <c r="W228" i="32"/>
  <c r="R212" i="32"/>
  <c r="O202" i="32"/>
  <c r="J195" i="32"/>
  <c r="Q195" i="32"/>
  <c r="J186" i="32"/>
  <c r="R186" i="32"/>
  <c r="N186" i="32"/>
  <c r="V186" i="32"/>
  <c r="U179" i="32"/>
  <c r="L178" i="32"/>
  <c r="M177" i="32"/>
  <c r="P170" i="32"/>
  <c r="U169" i="32"/>
  <c r="V166" i="32"/>
  <c r="K166" i="32"/>
  <c r="O165" i="32"/>
  <c r="J141" i="32"/>
  <c r="S141" i="32"/>
  <c r="K141" i="32"/>
  <c r="O135" i="32"/>
  <c r="P131" i="32"/>
  <c r="L131" i="32"/>
  <c r="T131" i="32"/>
  <c r="P117" i="32"/>
  <c r="O115" i="32"/>
  <c r="W114" i="32"/>
  <c r="O111" i="32"/>
  <c r="K109" i="32"/>
  <c r="O101" i="32"/>
  <c r="U98" i="32"/>
  <c r="J96" i="32"/>
  <c r="Q96" i="32"/>
  <c r="M81" i="32"/>
  <c r="U81" i="32"/>
  <c r="Q81" i="32"/>
  <c r="O79" i="32"/>
  <c r="O75" i="32"/>
  <c r="P59" i="32"/>
  <c r="U58" i="32"/>
  <c r="J54" i="32"/>
  <c r="K54" i="32"/>
  <c r="S54" i="32"/>
  <c r="M41" i="32"/>
  <c r="U41" i="32"/>
  <c r="Q41" i="32"/>
  <c r="S34" i="32"/>
  <c r="W17" i="32"/>
  <c r="Q287" i="33"/>
  <c r="S281" i="33"/>
  <c r="J245" i="33"/>
  <c r="R245" i="33"/>
  <c r="N245" i="33"/>
  <c r="V245" i="33"/>
  <c r="Q241" i="33"/>
  <c r="R239" i="33"/>
  <c r="U202" i="33"/>
  <c r="P193" i="33"/>
  <c r="S186" i="33"/>
  <c r="O178" i="33"/>
  <c r="W153" i="33"/>
  <c r="P150" i="33"/>
  <c r="N150" i="33"/>
  <c r="W150" i="33"/>
  <c r="R150" i="33"/>
  <c r="J150" i="33"/>
  <c r="S150" i="33"/>
  <c r="R136" i="33"/>
  <c r="U133" i="33"/>
  <c r="S129" i="33"/>
  <c r="Q116" i="33"/>
  <c r="P106" i="33"/>
  <c r="O81" i="33"/>
  <c r="T47" i="33"/>
  <c r="K41" i="33"/>
  <c r="S41" i="33"/>
  <c r="U41" i="33"/>
  <c r="M41" i="33"/>
  <c r="T16" i="33"/>
  <c r="J9" i="33"/>
  <c r="O9" i="33"/>
  <c r="S9" i="33"/>
  <c r="K9" i="33"/>
  <c r="J265" i="34"/>
  <c r="W265" i="34"/>
  <c r="Q265" i="34"/>
  <c r="K265" i="34"/>
  <c r="S265" i="34"/>
  <c r="U265" i="34"/>
  <c r="J233" i="34"/>
  <c r="W233" i="34"/>
  <c r="Q233" i="34"/>
  <c r="M233" i="34"/>
  <c r="O233" i="34"/>
  <c r="S233" i="34"/>
  <c r="T196" i="34"/>
  <c r="N154" i="34"/>
  <c r="V154" i="34"/>
  <c r="L154" i="34"/>
  <c r="U154" i="34"/>
  <c r="M154" i="34"/>
  <c r="W154" i="34"/>
  <c r="R154" i="34"/>
  <c r="T154" i="34"/>
  <c r="K154" i="34"/>
  <c r="O154" i="34"/>
  <c r="P154" i="34"/>
  <c r="L150" i="34"/>
  <c r="T150" i="34"/>
  <c r="N150" i="34"/>
  <c r="W150" i="34"/>
  <c r="O150" i="34"/>
  <c r="J150" i="34"/>
  <c r="S150" i="34"/>
  <c r="P150" i="34"/>
  <c r="Q150" i="34"/>
  <c r="R150" i="34"/>
  <c r="M91" i="34"/>
  <c r="U91" i="34"/>
  <c r="N91" i="34"/>
  <c r="W91" i="34"/>
  <c r="O91" i="34"/>
  <c r="J91" i="34"/>
  <c r="S91" i="34"/>
  <c r="R91" i="34"/>
  <c r="K91" i="34"/>
  <c r="L91" i="34"/>
  <c r="J16" i="38"/>
  <c r="R16" i="38"/>
  <c r="L16" i="38"/>
  <c r="T16" i="38"/>
  <c r="P16" i="38"/>
  <c r="K16" i="38"/>
  <c r="W16" i="38"/>
  <c r="M16" i="38"/>
  <c r="N16" i="38"/>
  <c r="U16" i="38"/>
  <c r="Q16" i="38"/>
  <c r="V16" i="38"/>
  <c r="O16" i="38"/>
  <c r="S16" i="38"/>
  <c r="O288" i="40"/>
  <c r="W288" i="40"/>
  <c r="J288" i="40"/>
  <c r="S288" i="40"/>
  <c r="K288" i="40"/>
  <c r="T288" i="40"/>
  <c r="L288" i="40"/>
  <c r="U288" i="40"/>
  <c r="Q288" i="40"/>
  <c r="V288" i="40"/>
  <c r="N288" i="40"/>
  <c r="P288" i="40"/>
  <c r="M288" i="40"/>
  <c r="R288" i="40"/>
  <c r="J255" i="40"/>
  <c r="U255" i="40"/>
  <c r="O255" i="40"/>
  <c r="W255" i="40"/>
  <c r="Q255" i="40"/>
  <c r="K255" i="40"/>
  <c r="S255" i="40"/>
  <c r="M255" i="40"/>
  <c r="H1" i="24"/>
  <c r="H1" i="25"/>
  <c r="H1" i="26"/>
  <c r="H1" i="27"/>
  <c r="H1" i="28"/>
  <c r="H1" i="29"/>
  <c r="H1" i="30"/>
  <c r="V300" i="31"/>
  <c r="N300" i="31"/>
  <c r="S299" i="31"/>
  <c r="S294" i="31"/>
  <c r="K294" i="31"/>
  <c r="M293" i="31"/>
  <c r="P288" i="31"/>
  <c r="W287" i="31"/>
  <c r="W286" i="31"/>
  <c r="O286" i="31"/>
  <c r="U285" i="31"/>
  <c r="V284" i="31"/>
  <c r="N284" i="31"/>
  <c r="S283" i="31"/>
  <c r="S278" i="31"/>
  <c r="K278" i="31"/>
  <c r="M277" i="31"/>
  <c r="P272" i="31"/>
  <c r="W271" i="31"/>
  <c r="W270" i="31"/>
  <c r="O270" i="31"/>
  <c r="U269" i="31"/>
  <c r="V268" i="31"/>
  <c r="N268" i="31"/>
  <c r="S267" i="31"/>
  <c r="S262" i="31"/>
  <c r="K262" i="31"/>
  <c r="M261" i="31"/>
  <c r="P256" i="31"/>
  <c r="S254" i="31"/>
  <c r="K254" i="31"/>
  <c r="V252" i="31"/>
  <c r="N252" i="31"/>
  <c r="S251" i="31"/>
  <c r="P248" i="31"/>
  <c r="W247" i="31"/>
  <c r="W246" i="31"/>
  <c r="O246" i="31"/>
  <c r="Q245" i="31"/>
  <c r="S238" i="31"/>
  <c r="K238" i="31"/>
  <c r="V236" i="31"/>
  <c r="N236" i="31"/>
  <c r="S235" i="31"/>
  <c r="P232" i="31"/>
  <c r="W231" i="31"/>
  <c r="W230" i="31"/>
  <c r="O230" i="31"/>
  <c r="Q229" i="31"/>
  <c r="S222" i="31"/>
  <c r="K222" i="31"/>
  <c r="V220" i="31"/>
  <c r="N220" i="31"/>
  <c r="S219" i="31"/>
  <c r="P216" i="31"/>
  <c r="W215" i="31"/>
  <c r="W214" i="31"/>
  <c r="O214" i="31"/>
  <c r="Q213" i="31"/>
  <c r="S206" i="31"/>
  <c r="K206" i="31"/>
  <c r="V204" i="31"/>
  <c r="N204" i="31"/>
  <c r="Q202" i="31"/>
  <c r="O195" i="31"/>
  <c r="U194" i="31"/>
  <c r="M194" i="31"/>
  <c r="T192" i="31"/>
  <c r="L192" i="31"/>
  <c r="S191" i="31"/>
  <c r="V188" i="31"/>
  <c r="N188" i="31"/>
  <c r="Q186" i="31"/>
  <c r="Q181" i="31"/>
  <c r="V180" i="31"/>
  <c r="N180" i="31"/>
  <c r="Q178" i="31"/>
  <c r="T176" i="31"/>
  <c r="L176" i="31"/>
  <c r="S175" i="31"/>
  <c r="O171" i="31"/>
  <c r="U170" i="31"/>
  <c r="M170" i="31"/>
  <c r="S166" i="31"/>
  <c r="K166" i="31"/>
  <c r="Q165" i="31"/>
  <c r="V164" i="31"/>
  <c r="N164" i="31"/>
  <c r="Q162" i="31"/>
  <c r="M161" i="31"/>
  <c r="T160" i="31"/>
  <c r="L160" i="31"/>
  <c r="S159" i="31"/>
  <c r="S155" i="31"/>
  <c r="K155" i="31"/>
  <c r="Q154" i="31"/>
  <c r="V153" i="31"/>
  <c r="N153" i="31"/>
  <c r="Q151" i="31"/>
  <c r="M150" i="31"/>
  <c r="T149" i="31"/>
  <c r="L149" i="31"/>
  <c r="S148" i="31"/>
  <c r="O144" i="31"/>
  <c r="U143" i="31"/>
  <c r="M143" i="31"/>
  <c r="S139" i="31"/>
  <c r="R137" i="31"/>
  <c r="T134" i="31"/>
  <c r="K134" i="31"/>
  <c r="Q133" i="31"/>
  <c r="U132" i="31"/>
  <c r="V126" i="31"/>
  <c r="Q125" i="31"/>
  <c r="T124" i="31"/>
  <c r="K124" i="31"/>
  <c r="M122" i="31"/>
  <c r="U122" i="31"/>
  <c r="R120" i="31"/>
  <c r="R118" i="31"/>
  <c r="R116" i="31"/>
  <c r="O113" i="31"/>
  <c r="M111" i="31"/>
  <c r="S109" i="31"/>
  <c r="W108" i="31"/>
  <c r="N108" i="31"/>
  <c r="U107" i="31"/>
  <c r="W106" i="31"/>
  <c r="N106" i="31"/>
  <c r="K102" i="31"/>
  <c r="S102" i="31"/>
  <c r="N100" i="31"/>
  <c r="V100" i="31"/>
  <c r="O93" i="31"/>
  <c r="R92" i="31"/>
  <c r="U91" i="31"/>
  <c r="W87" i="31"/>
  <c r="N87" i="31"/>
  <c r="U85" i="31"/>
  <c r="L85" i="31"/>
  <c r="V79" i="31"/>
  <c r="L79" i="31"/>
  <c r="O74" i="31"/>
  <c r="U73" i="31"/>
  <c r="Q72" i="31"/>
  <c r="T71" i="31"/>
  <c r="K71" i="31"/>
  <c r="V69" i="31"/>
  <c r="M69" i="31"/>
  <c r="U68" i="31"/>
  <c r="W67" i="31"/>
  <c r="N67" i="31"/>
  <c r="U66" i="31"/>
  <c r="W65" i="31"/>
  <c r="M65" i="31"/>
  <c r="S64" i="31"/>
  <c r="W63" i="31"/>
  <c r="N63" i="31"/>
  <c r="J62" i="31"/>
  <c r="M62" i="31"/>
  <c r="O61" i="31"/>
  <c r="J60" i="31"/>
  <c r="S60" i="31"/>
  <c r="S57" i="31"/>
  <c r="R55" i="31"/>
  <c r="T53" i="31"/>
  <c r="K53" i="31"/>
  <c r="Q52" i="31"/>
  <c r="U51" i="31"/>
  <c r="L51" i="31"/>
  <c r="T49" i="31"/>
  <c r="O48" i="31"/>
  <c r="U47" i="31"/>
  <c r="L47" i="31"/>
  <c r="S46" i="31"/>
  <c r="R44" i="31"/>
  <c r="O42" i="31"/>
  <c r="O40" i="31"/>
  <c r="U39" i="31"/>
  <c r="M37" i="31"/>
  <c r="S35" i="31"/>
  <c r="W34" i="31"/>
  <c r="N34" i="31"/>
  <c r="U33" i="31"/>
  <c r="W32" i="31"/>
  <c r="N32" i="31"/>
  <c r="K28" i="31"/>
  <c r="S28" i="31"/>
  <c r="N26" i="31"/>
  <c r="V26" i="31"/>
  <c r="W20" i="31"/>
  <c r="N20" i="31"/>
  <c r="U19" i="31"/>
  <c r="U18" i="31"/>
  <c r="L18" i="31"/>
  <c r="R16" i="31"/>
  <c r="R14" i="31"/>
  <c r="Q11" i="31"/>
  <c r="V10" i="31"/>
  <c r="M10" i="31"/>
  <c r="V8" i="31"/>
  <c r="L8" i="31"/>
  <c r="W6" i="31"/>
  <c r="N6" i="31"/>
  <c r="J5" i="31"/>
  <c r="K5" i="31"/>
  <c r="M300" i="32"/>
  <c r="Q299" i="32"/>
  <c r="W298" i="32"/>
  <c r="M296" i="32"/>
  <c r="Q295" i="32"/>
  <c r="W294" i="32"/>
  <c r="N294" i="32"/>
  <c r="J292" i="32"/>
  <c r="R292" i="32"/>
  <c r="V288" i="32"/>
  <c r="M288" i="32"/>
  <c r="O286" i="32"/>
  <c r="W286" i="32"/>
  <c r="W284" i="32"/>
  <c r="M284" i="32"/>
  <c r="M282" i="32"/>
  <c r="U282" i="32"/>
  <c r="W280" i="32"/>
  <c r="N280" i="32"/>
  <c r="K278" i="32"/>
  <c r="S278" i="32"/>
  <c r="W276" i="32"/>
  <c r="N276" i="32"/>
  <c r="V270" i="32"/>
  <c r="M270" i="32"/>
  <c r="N268" i="32"/>
  <c r="V268" i="32"/>
  <c r="W266" i="32"/>
  <c r="N266" i="32"/>
  <c r="L264" i="32"/>
  <c r="T264" i="32"/>
  <c r="W262" i="32"/>
  <c r="N262" i="32"/>
  <c r="J260" i="32"/>
  <c r="R260" i="32"/>
  <c r="V256" i="32"/>
  <c r="M256" i="32"/>
  <c r="O254" i="32"/>
  <c r="W254" i="32"/>
  <c r="W252" i="32"/>
  <c r="M252" i="32"/>
  <c r="N246" i="32"/>
  <c r="O245" i="32"/>
  <c r="Q240" i="32"/>
  <c r="R238" i="32"/>
  <c r="J236" i="32"/>
  <c r="R236" i="32"/>
  <c r="N236" i="32"/>
  <c r="V236" i="32"/>
  <c r="Q232" i="32"/>
  <c r="S231" i="32"/>
  <c r="R230" i="32"/>
  <c r="Q228" i="32"/>
  <c r="S227" i="32"/>
  <c r="S226" i="32"/>
  <c r="U225" i="32"/>
  <c r="O222" i="32"/>
  <c r="K221" i="32"/>
  <c r="U221" i="32"/>
  <c r="O218" i="32"/>
  <c r="R214" i="32"/>
  <c r="Q213" i="32"/>
  <c r="P212" i="32"/>
  <c r="Q210" i="32"/>
  <c r="U203" i="32"/>
  <c r="W202" i="32"/>
  <c r="O200" i="32"/>
  <c r="O198" i="32"/>
  <c r="U197" i="32"/>
  <c r="S195" i="32"/>
  <c r="O186" i="32"/>
  <c r="S185" i="32"/>
  <c r="V184" i="32"/>
  <c r="K184" i="32"/>
  <c r="O179" i="32"/>
  <c r="T178" i="32"/>
  <c r="Q176" i="32"/>
  <c r="M176" i="32"/>
  <c r="U176" i="32"/>
  <c r="L174" i="32"/>
  <c r="T174" i="32"/>
  <c r="P174" i="32"/>
  <c r="J173" i="32"/>
  <c r="S173" i="32"/>
  <c r="K173" i="32"/>
  <c r="J171" i="32"/>
  <c r="Q171" i="32"/>
  <c r="M170" i="32"/>
  <c r="Q169" i="32"/>
  <c r="S166" i="32"/>
  <c r="M163" i="32"/>
  <c r="O160" i="32"/>
  <c r="O158" i="32"/>
  <c r="W157" i="32"/>
  <c r="U155" i="32"/>
  <c r="W154" i="32"/>
  <c r="L154" i="32"/>
  <c r="M153" i="32"/>
  <c r="S152" i="32"/>
  <c r="N146" i="32"/>
  <c r="V146" i="32"/>
  <c r="J146" i="32"/>
  <c r="R146" i="32"/>
  <c r="J145" i="32"/>
  <c r="W145" i="32"/>
  <c r="O145" i="32"/>
  <c r="N142" i="32"/>
  <c r="U141" i="32"/>
  <c r="R138" i="32"/>
  <c r="U136" i="32"/>
  <c r="W135" i="32"/>
  <c r="L135" i="32"/>
  <c r="O133" i="32"/>
  <c r="N131" i="32"/>
  <c r="J127" i="32"/>
  <c r="R127" i="32"/>
  <c r="N127" i="32"/>
  <c r="V127" i="32"/>
  <c r="J119" i="32"/>
  <c r="R119" i="32"/>
  <c r="N119" i="32"/>
  <c r="V119" i="32"/>
  <c r="J118" i="32"/>
  <c r="O118" i="32"/>
  <c r="W118" i="32"/>
  <c r="N117" i="32"/>
  <c r="W115" i="32"/>
  <c r="M115" i="32"/>
  <c r="Q114" i="32"/>
  <c r="U112" i="32"/>
  <c r="W111" i="32"/>
  <c r="M110" i="32"/>
  <c r="S109" i="32"/>
  <c r="S107" i="32"/>
  <c r="P103" i="32"/>
  <c r="U102" i="32"/>
  <c r="W101" i="32"/>
  <c r="V99" i="32"/>
  <c r="K99" i="32"/>
  <c r="O98" i="32"/>
  <c r="S96" i="32"/>
  <c r="V87" i="32"/>
  <c r="K87" i="32"/>
  <c r="O86" i="32"/>
  <c r="J83" i="32"/>
  <c r="R83" i="32"/>
  <c r="N83" i="32"/>
  <c r="V83" i="32"/>
  <c r="J82" i="32"/>
  <c r="O82" i="32"/>
  <c r="W82" i="32"/>
  <c r="N81" i="32"/>
  <c r="W79" i="32"/>
  <c r="M79" i="32"/>
  <c r="Q78" i="32"/>
  <c r="U76" i="32"/>
  <c r="W75" i="32"/>
  <c r="L75" i="32"/>
  <c r="M74" i="32"/>
  <c r="S73" i="32"/>
  <c r="S71" i="32"/>
  <c r="P70" i="32"/>
  <c r="Q68" i="32"/>
  <c r="O65" i="32"/>
  <c r="M59" i="32"/>
  <c r="Q58" i="32"/>
  <c r="N55" i="32"/>
  <c r="U54" i="32"/>
  <c r="J52" i="32"/>
  <c r="Q52" i="32"/>
  <c r="M51" i="32"/>
  <c r="Q50" i="32"/>
  <c r="J43" i="32"/>
  <c r="R43" i="32"/>
  <c r="N43" i="32"/>
  <c r="V43" i="32"/>
  <c r="J42" i="32"/>
  <c r="O42" i="32"/>
  <c r="W42" i="32"/>
  <c r="N41" i="32"/>
  <c r="W39" i="32"/>
  <c r="M39" i="32"/>
  <c r="Q38" i="32"/>
  <c r="U36" i="32"/>
  <c r="W35" i="32"/>
  <c r="M34" i="32"/>
  <c r="S33" i="32"/>
  <c r="S31" i="32"/>
  <c r="P27" i="32"/>
  <c r="U26" i="32"/>
  <c r="S23" i="32"/>
  <c r="K21" i="32"/>
  <c r="U21" i="32"/>
  <c r="N20" i="32"/>
  <c r="W18" i="32"/>
  <c r="Q17" i="32"/>
  <c r="U15" i="32"/>
  <c r="W14" i="32"/>
  <c r="M13" i="32"/>
  <c r="S12" i="32"/>
  <c r="S10" i="32"/>
  <c r="R5" i="32"/>
  <c r="Z1" i="32"/>
  <c r="Z1" i="33" s="1"/>
  <c r="Z1" i="34" s="1"/>
  <c r="Z1" i="35" s="1"/>
  <c r="Z1" i="36" s="1"/>
  <c r="Z1" i="37" s="1"/>
  <c r="Z1" i="38" s="1"/>
  <c r="Z1" i="39" s="1"/>
  <c r="Z1" i="40" s="1"/>
  <c r="Z1" i="41" s="1"/>
  <c r="Z1" i="42" s="1"/>
  <c r="J300" i="33"/>
  <c r="S300" i="33"/>
  <c r="K300" i="33"/>
  <c r="N295" i="33"/>
  <c r="O294" i="33"/>
  <c r="P293" i="33"/>
  <c r="N287" i="33"/>
  <c r="O286" i="33"/>
  <c r="P285" i="33"/>
  <c r="S280" i="33"/>
  <c r="R279" i="33"/>
  <c r="W278" i="33"/>
  <c r="J277" i="33"/>
  <c r="R277" i="33"/>
  <c r="N277" i="33"/>
  <c r="V277" i="33"/>
  <c r="S272" i="33"/>
  <c r="R271" i="33"/>
  <c r="W270" i="33"/>
  <c r="N269" i="33"/>
  <c r="V269" i="33"/>
  <c r="J269" i="33"/>
  <c r="R269" i="33"/>
  <c r="V263" i="33"/>
  <c r="L263" i="33"/>
  <c r="J262" i="33"/>
  <c r="M262" i="33"/>
  <c r="U262" i="33"/>
  <c r="V255" i="33"/>
  <c r="L255" i="33"/>
  <c r="J254" i="33"/>
  <c r="U254" i="33"/>
  <c r="M254" i="33"/>
  <c r="N249" i="33"/>
  <c r="M248" i="33"/>
  <c r="P247" i="33"/>
  <c r="Q245" i="33"/>
  <c r="M240" i="33"/>
  <c r="U236" i="33"/>
  <c r="R233" i="33"/>
  <c r="K231" i="33"/>
  <c r="S231" i="33"/>
  <c r="O231" i="33"/>
  <c r="W231" i="33"/>
  <c r="R225" i="33"/>
  <c r="U224" i="33"/>
  <c r="O223" i="33"/>
  <c r="W223" i="33"/>
  <c r="K223" i="33"/>
  <c r="S223" i="33"/>
  <c r="O221" i="33"/>
  <c r="V217" i="33"/>
  <c r="K217" i="33"/>
  <c r="O215" i="33"/>
  <c r="W215" i="33"/>
  <c r="K215" i="33"/>
  <c r="S215" i="33"/>
  <c r="N209" i="33"/>
  <c r="V207" i="33"/>
  <c r="L207" i="33"/>
  <c r="M206" i="33"/>
  <c r="U206" i="33"/>
  <c r="O202" i="33"/>
  <c r="T201" i="33"/>
  <c r="Q199" i="33"/>
  <c r="M199" i="33"/>
  <c r="U199" i="33"/>
  <c r="L197" i="33"/>
  <c r="T197" i="33"/>
  <c r="P197" i="33"/>
  <c r="J196" i="33"/>
  <c r="S196" i="33"/>
  <c r="K196" i="33"/>
  <c r="J194" i="33"/>
  <c r="Q194" i="33"/>
  <c r="M193" i="33"/>
  <c r="S189" i="33"/>
  <c r="M186" i="33"/>
  <c r="J184" i="33"/>
  <c r="Q184" i="33"/>
  <c r="U184" i="33"/>
  <c r="K184" i="33"/>
  <c r="K179" i="33"/>
  <c r="M179" i="33"/>
  <c r="P176" i="33"/>
  <c r="T174" i="33"/>
  <c r="O172" i="33"/>
  <c r="P170" i="33"/>
  <c r="W169" i="33"/>
  <c r="T168" i="33"/>
  <c r="U166" i="33"/>
  <c r="W161" i="33"/>
  <c r="O161" i="33"/>
  <c r="Q161" i="33"/>
  <c r="W157" i="33"/>
  <c r="Q153" i="33"/>
  <c r="O150" i="33"/>
  <c r="L146" i="33"/>
  <c r="U141" i="33"/>
  <c r="P136" i="33"/>
  <c r="O133" i="33"/>
  <c r="J131" i="33"/>
  <c r="Q131" i="33"/>
  <c r="S131" i="33"/>
  <c r="Q128" i="33"/>
  <c r="M128" i="33"/>
  <c r="V128" i="33"/>
  <c r="P128" i="33"/>
  <c r="R128" i="33"/>
  <c r="V126" i="33"/>
  <c r="O120" i="33"/>
  <c r="M116" i="33"/>
  <c r="R114" i="33"/>
  <c r="M106" i="33"/>
  <c r="Q104" i="33"/>
  <c r="O100" i="33"/>
  <c r="M99" i="33"/>
  <c r="S97" i="33"/>
  <c r="Q96" i="33"/>
  <c r="R96" i="33"/>
  <c r="L96" i="33"/>
  <c r="U96" i="33"/>
  <c r="M96" i="33"/>
  <c r="V96" i="33"/>
  <c r="L94" i="33"/>
  <c r="T94" i="33"/>
  <c r="R94" i="33"/>
  <c r="M94" i="33"/>
  <c r="V94" i="33"/>
  <c r="N94" i="33"/>
  <c r="W94" i="33"/>
  <c r="V83" i="33"/>
  <c r="U80" i="33"/>
  <c r="M80" i="33"/>
  <c r="W70" i="33"/>
  <c r="J66" i="33"/>
  <c r="W66" i="33"/>
  <c r="M66" i="33"/>
  <c r="O66" i="33"/>
  <c r="Q66" i="33"/>
  <c r="P49" i="33"/>
  <c r="S48" i="33"/>
  <c r="O47" i="33"/>
  <c r="S46" i="33"/>
  <c r="K44" i="33"/>
  <c r="L42" i="33"/>
  <c r="T42" i="33"/>
  <c r="N42" i="33"/>
  <c r="W42" i="33"/>
  <c r="Q42" i="33"/>
  <c r="R42" i="33"/>
  <c r="J42" i="33"/>
  <c r="S42" i="33"/>
  <c r="S38" i="33"/>
  <c r="U25" i="33"/>
  <c r="M25" i="33"/>
  <c r="O25" i="33"/>
  <c r="S18" i="33"/>
  <c r="U17" i="33"/>
  <c r="P14" i="33"/>
  <c r="W9" i="33"/>
  <c r="O6" i="33"/>
  <c r="J295" i="34"/>
  <c r="O295" i="34"/>
  <c r="M295" i="34"/>
  <c r="Q295" i="34"/>
  <c r="S295" i="34"/>
  <c r="S285" i="34"/>
  <c r="O256" i="34"/>
  <c r="O248" i="34"/>
  <c r="W248" i="34"/>
  <c r="L248" i="34"/>
  <c r="T248" i="34"/>
  <c r="R248" i="34"/>
  <c r="K248" i="34"/>
  <c r="V248" i="34"/>
  <c r="M248" i="34"/>
  <c r="N248" i="34"/>
  <c r="W243" i="34"/>
  <c r="K240" i="34"/>
  <c r="S240" i="34"/>
  <c r="P240" i="34"/>
  <c r="L240" i="34"/>
  <c r="V240" i="34"/>
  <c r="O240" i="34"/>
  <c r="Q240" i="34"/>
  <c r="R240" i="34"/>
  <c r="J237" i="34"/>
  <c r="K237" i="34"/>
  <c r="U237" i="34"/>
  <c r="M237" i="34"/>
  <c r="S237" i="34"/>
  <c r="W237" i="34"/>
  <c r="S232" i="34"/>
  <c r="W216" i="34"/>
  <c r="V214" i="34"/>
  <c r="R204" i="34"/>
  <c r="O196" i="34"/>
  <c r="K181" i="34"/>
  <c r="M181" i="34"/>
  <c r="Q177" i="34"/>
  <c r="Q156" i="34"/>
  <c r="J155" i="34"/>
  <c r="Q155" i="34"/>
  <c r="S155" i="34"/>
  <c r="U155" i="34"/>
  <c r="K155" i="34"/>
  <c r="M155" i="34"/>
  <c r="O155" i="34"/>
  <c r="Q152" i="34"/>
  <c r="M152" i="34"/>
  <c r="V152" i="34"/>
  <c r="N152" i="34"/>
  <c r="W152" i="34"/>
  <c r="J152" i="34"/>
  <c r="S152" i="34"/>
  <c r="U152" i="34"/>
  <c r="L152" i="34"/>
  <c r="O152" i="34"/>
  <c r="P152" i="34"/>
  <c r="V150" i="34"/>
  <c r="J135" i="34"/>
  <c r="M135" i="34"/>
  <c r="Q135" i="34"/>
  <c r="S135" i="34"/>
  <c r="W135" i="34"/>
  <c r="K135" i="34"/>
  <c r="T124" i="34"/>
  <c r="J121" i="34"/>
  <c r="W121" i="34"/>
  <c r="K121" i="34"/>
  <c r="S121" i="34"/>
  <c r="Q121" i="34"/>
  <c r="U121" i="34"/>
  <c r="J115" i="34"/>
  <c r="Q115" i="34"/>
  <c r="S115" i="34"/>
  <c r="K115" i="34"/>
  <c r="U115" i="34"/>
  <c r="W115" i="34"/>
  <c r="V91" i="34"/>
  <c r="M75" i="34"/>
  <c r="U75" i="34"/>
  <c r="K75" i="34"/>
  <c r="T75" i="34"/>
  <c r="L75" i="34"/>
  <c r="V75" i="34"/>
  <c r="Q75" i="34"/>
  <c r="O75" i="34"/>
  <c r="P75" i="34"/>
  <c r="R75" i="34"/>
  <c r="K40" i="34"/>
  <c r="V40" i="34"/>
  <c r="M40" i="34"/>
  <c r="P40" i="34"/>
  <c r="R40" i="34"/>
  <c r="Q21" i="34"/>
  <c r="N12" i="34"/>
  <c r="J281" i="35"/>
  <c r="R281" i="35"/>
  <c r="K281" i="35"/>
  <c r="S281" i="35"/>
  <c r="O281" i="35"/>
  <c r="P281" i="35"/>
  <c r="L281" i="35"/>
  <c r="V281" i="35"/>
  <c r="N281" i="35"/>
  <c r="Q281" i="35"/>
  <c r="T281" i="35"/>
  <c r="S275" i="35"/>
  <c r="M271" i="35"/>
  <c r="U271" i="35"/>
  <c r="N271" i="35"/>
  <c r="V271" i="35"/>
  <c r="O271" i="35"/>
  <c r="P271" i="35"/>
  <c r="J271" i="35"/>
  <c r="T271" i="35"/>
  <c r="K271" i="35"/>
  <c r="R271" i="35"/>
  <c r="S271" i="35"/>
  <c r="W271" i="35"/>
  <c r="U264" i="35"/>
  <c r="S259" i="35"/>
  <c r="K251" i="35"/>
  <c r="S251" i="35"/>
  <c r="L251" i="35"/>
  <c r="T251" i="35"/>
  <c r="J251" i="35"/>
  <c r="V251" i="35"/>
  <c r="M251" i="35"/>
  <c r="W251" i="35"/>
  <c r="Q251" i="35"/>
  <c r="N251" i="35"/>
  <c r="R251" i="35"/>
  <c r="U251" i="35"/>
  <c r="J242" i="35"/>
  <c r="U242" i="35"/>
  <c r="W242" i="35"/>
  <c r="O242" i="35"/>
  <c r="K242" i="35"/>
  <c r="M242" i="35"/>
  <c r="Q242" i="35"/>
  <c r="T185" i="35"/>
  <c r="J162" i="35"/>
  <c r="M162" i="35"/>
  <c r="O162" i="35"/>
  <c r="U162" i="35"/>
  <c r="W162" i="35"/>
  <c r="K162" i="35"/>
  <c r="S162" i="35"/>
  <c r="Q162" i="35"/>
  <c r="T143" i="35"/>
  <c r="K35" i="35"/>
  <c r="S35" i="35"/>
  <c r="N35" i="35"/>
  <c r="V35" i="35"/>
  <c r="Q35" i="35"/>
  <c r="T35" i="35"/>
  <c r="U35" i="35"/>
  <c r="P35" i="35"/>
  <c r="O35" i="35"/>
  <c r="R35" i="35"/>
  <c r="J35" i="35"/>
  <c r="W35" i="35"/>
  <c r="L35" i="35"/>
  <c r="M35" i="35"/>
  <c r="P300" i="36"/>
  <c r="K300" i="36"/>
  <c r="S300" i="36"/>
  <c r="N300" i="36"/>
  <c r="V300" i="36"/>
  <c r="Q300" i="36"/>
  <c r="R300" i="36"/>
  <c r="M300" i="36"/>
  <c r="T300" i="36"/>
  <c r="U300" i="36"/>
  <c r="J300" i="36"/>
  <c r="O300" i="36"/>
  <c r="W300" i="36"/>
  <c r="P136" i="36"/>
  <c r="J136" i="36"/>
  <c r="S136" i="36"/>
  <c r="L136" i="36"/>
  <c r="U136" i="36"/>
  <c r="Q136" i="36"/>
  <c r="T136" i="36"/>
  <c r="V136" i="36"/>
  <c r="N136" i="36"/>
  <c r="K136" i="36"/>
  <c r="W136" i="36"/>
  <c r="M136" i="36"/>
  <c r="R136" i="36"/>
  <c r="O136" i="36"/>
  <c r="W91" i="36"/>
  <c r="O91" i="36"/>
  <c r="S91" i="36"/>
  <c r="U91" i="36"/>
  <c r="K91" i="36"/>
  <c r="Q91" i="36"/>
  <c r="M91" i="36"/>
  <c r="O134" i="31"/>
  <c r="K132" i="31"/>
  <c r="S132" i="31"/>
  <c r="P124" i="31"/>
  <c r="K91" i="31"/>
  <c r="S91" i="31"/>
  <c r="J73" i="31"/>
  <c r="R73" i="31"/>
  <c r="P71" i="31"/>
  <c r="N49" i="31"/>
  <c r="V49" i="31"/>
  <c r="R270" i="32"/>
  <c r="R256" i="32"/>
  <c r="R252" i="32"/>
  <c r="T246" i="32"/>
  <c r="J239" i="32"/>
  <c r="O239" i="32"/>
  <c r="W239" i="32"/>
  <c r="T218" i="32"/>
  <c r="L206" i="32"/>
  <c r="T206" i="32"/>
  <c r="P206" i="32"/>
  <c r="J202" i="32"/>
  <c r="R202" i="32"/>
  <c r="N202" i="32"/>
  <c r="V202" i="32"/>
  <c r="Q135" i="32"/>
  <c r="N111" i="32"/>
  <c r="V111" i="32"/>
  <c r="J111" i="32"/>
  <c r="R111" i="32"/>
  <c r="Q99" i="32"/>
  <c r="Q87" i="32"/>
  <c r="N35" i="32"/>
  <c r="V35" i="32"/>
  <c r="J35" i="32"/>
  <c r="R35" i="32"/>
  <c r="K25" i="32"/>
  <c r="M25" i="32"/>
  <c r="N14" i="32"/>
  <c r="V14" i="32"/>
  <c r="J14" i="32"/>
  <c r="R14" i="32"/>
  <c r="T287" i="33"/>
  <c r="J244" i="33"/>
  <c r="K244" i="33"/>
  <c r="S244" i="33"/>
  <c r="P241" i="33"/>
  <c r="L241" i="33"/>
  <c r="T241" i="33"/>
  <c r="K212" i="33"/>
  <c r="M212" i="33"/>
  <c r="W186" i="33"/>
  <c r="N178" i="33"/>
  <c r="V178" i="33"/>
  <c r="R178" i="33"/>
  <c r="M178" i="33"/>
  <c r="W178" i="33"/>
  <c r="T146" i="33"/>
  <c r="J129" i="33"/>
  <c r="W129" i="33"/>
  <c r="Q129" i="33"/>
  <c r="J122" i="33"/>
  <c r="R122" i="33"/>
  <c r="Q122" i="33"/>
  <c r="L122" i="33"/>
  <c r="U122" i="33"/>
  <c r="M122" i="33"/>
  <c r="V122" i="33"/>
  <c r="U106" i="33"/>
  <c r="P102" i="33"/>
  <c r="Q102" i="33"/>
  <c r="K102" i="33"/>
  <c r="T102" i="33"/>
  <c r="L102" i="33"/>
  <c r="U102" i="33"/>
  <c r="N81" i="33"/>
  <c r="V81" i="33"/>
  <c r="M81" i="33"/>
  <c r="W81" i="33"/>
  <c r="Q81" i="33"/>
  <c r="R81" i="33"/>
  <c r="P250" i="34"/>
  <c r="M250" i="34"/>
  <c r="U250" i="34"/>
  <c r="Q250" i="34"/>
  <c r="J250" i="34"/>
  <c r="T250" i="34"/>
  <c r="K250" i="34"/>
  <c r="V250" i="34"/>
  <c r="L250" i="34"/>
  <c r="W250" i="34"/>
  <c r="J219" i="34"/>
  <c r="W219" i="34"/>
  <c r="S219" i="34"/>
  <c r="M219" i="34"/>
  <c r="K219" i="34"/>
  <c r="U219" i="34"/>
  <c r="K100" i="34"/>
  <c r="M100" i="34"/>
  <c r="M223" i="35"/>
  <c r="U223" i="35"/>
  <c r="N223" i="35"/>
  <c r="V223" i="35"/>
  <c r="P223" i="35"/>
  <c r="Q223" i="35"/>
  <c r="K223" i="35"/>
  <c r="W223" i="35"/>
  <c r="L223" i="35"/>
  <c r="S223" i="35"/>
  <c r="T223" i="35"/>
  <c r="K136" i="35"/>
  <c r="U136" i="35"/>
  <c r="Q136" i="35"/>
  <c r="Q252" i="31"/>
  <c r="U195" i="31"/>
  <c r="W160" i="31"/>
  <c r="N155" i="31"/>
  <c r="O149" i="31"/>
  <c r="W134" i="31"/>
  <c r="L126" i="31"/>
  <c r="T126" i="31"/>
  <c r="U93" i="31"/>
  <c r="W72" i="31"/>
  <c r="N53" i="31"/>
  <c r="J50" i="31"/>
  <c r="Q50" i="31"/>
  <c r="U48" i="31"/>
  <c r="Q288" i="32"/>
  <c r="Q284" i="32"/>
  <c r="Q280" i="32"/>
  <c r="Q270" i="32"/>
  <c r="Q262" i="32"/>
  <c r="N244" i="32"/>
  <c r="V244" i="32"/>
  <c r="J244" i="32"/>
  <c r="R244" i="32"/>
  <c r="J237" i="32"/>
  <c r="M237" i="32"/>
  <c r="U237" i="32"/>
  <c r="S218" i="32"/>
  <c r="T212" i="32"/>
  <c r="W179" i="32"/>
  <c r="Q170" i="32"/>
  <c r="U163" i="32"/>
  <c r="P154" i="32"/>
  <c r="P135" i="32"/>
  <c r="M101" i="32"/>
  <c r="U101" i="32"/>
  <c r="Q101" i="32"/>
  <c r="W98" i="32"/>
  <c r="W86" i="32"/>
  <c r="Q59" i="32"/>
  <c r="Q51" i="32"/>
  <c r="P35" i="32"/>
  <c r="P18" i="32"/>
  <c r="L18" i="32"/>
  <c r="T18" i="32"/>
  <c r="P14" i="32"/>
  <c r="R249" i="33"/>
  <c r="T247" i="33"/>
  <c r="O239" i="33"/>
  <c r="W239" i="33"/>
  <c r="K239" i="33"/>
  <c r="S239" i="33"/>
  <c r="J232" i="33"/>
  <c r="O232" i="33"/>
  <c r="W232" i="33"/>
  <c r="J192" i="33"/>
  <c r="O192" i="33"/>
  <c r="W192" i="33"/>
  <c r="Q146" i="33"/>
  <c r="T136" i="33"/>
  <c r="W133" i="33"/>
  <c r="U129" i="33"/>
  <c r="S122" i="33"/>
  <c r="S120" i="33"/>
  <c r="R102" i="33"/>
  <c r="P81" i="33"/>
  <c r="J50" i="33"/>
  <c r="S50" i="33"/>
  <c r="K50" i="33"/>
  <c r="M50" i="33"/>
  <c r="S44" i="33"/>
  <c r="J263" i="34"/>
  <c r="U263" i="34"/>
  <c r="O263" i="34"/>
  <c r="M263" i="34"/>
  <c r="W263" i="34"/>
  <c r="J170" i="34"/>
  <c r="R170" i="34"/>
  <c r="S170" i="34"/>
  <c r="K170" i="34"/>
  <c r="T170" i="34"/>
  <c r="O170" i="34"/>
  <c r="Q170" i="34"/>
  <c r="W170" i="34"/>
  <c r="L170" i="34"/>
  <c r="M170" i="34"/>
  <c r="P50" i="34"/>
  <c r="Q50" i="34"/>
  <c r="R50" i="34"/>
  <c r="M50" i="34"/>
  <c r="V50" i="34"/>
  <c r="N50" i="34"/>
  <c r="T50" i="34"/>
  <c r="U50" i="34"/>
  <c r="J50" i="34"/>
  <c r="W50" i="34"/>
  <c r="L177" i="35"/>
  <c r="T177" i="35"/>
  <c r="M177" i="35"/>
  <c r="U177" i="35"/>
  <c r="N177" i="35"/>
  <c r="O177" i="35"/>
  <c r="S177" i="35"/>
  <c r="W177" i="35"/>
  <c r="K177" i="35"/>
  <c r="P177" i="35"/>
  <c r="Q177" i="35"/>
  <c r="P153" i="35"/>
  <c r="Q153" i="35"/>
  <c r="R153" i="35"/>
  <c r="S153" i="35"/>
  <c r="M153" i="35"/>
  <c r="W153" i="35"/>
  <c r="O153" i="35"/>
  <c r="U153" i="35"/>
  <c r="K153" i="35"/>
  <c r="L153" i="35"/>
  <c r="N153" i="35"/>
  <c r="J272" i="42"/>
  <c r="S272" i="42"/>
  <c r="U272" i="42"/>
  <c r="W272" i="42"/>
  <c r="M272" i="42"/>
  <c r="Q272" i="42"/>
  <c r="K272" i="42"/>
  <c r="O272" i="42"/>
  <c r="N87" i="42"/>
  <c r="V87" i="42"/>
  <c r="P87" i="42"/>
  <c r="L87" i="42"/>
  <c r="T87" i="42"/>
  <c r="M87" i="42"/>
  <c r="U87" i="42"/>
  <c r="J87" i="42"/>
  <c r="K87" i="42"/>
  <c r="O87" i="42"/>
  <c r="W87" i="42"/>
  <c r="Q87" i="42"/>
  <c r="R87" i="42"/>
  <c r="S87" i="42"/>
  <c r="W299" i="31"/>
  <c r="M294" i="31"/>
  <c r="W283" i="31"/>
  <c r="Q270" i="31"/>
  <c r="P268" i="31"/>
  <c r="Q246" i="31"/>
  <c r="M238" i="31"/>
  <c r="Q230" i="31"/>
  <c r="M222" i="31"/>
  <c r="P220" i="31"/>
  <c r="S195" i="31"/>
  <c r="O194" i="31"/>
  <c r="U181" i="31"/>
  <c r="K178" i="31"/>
  <c r="N176" i="31"/>
  <c r="S162" i="31"/>
  <c r="Q161" i="31"/>
  <c r="V160" i="31"/>
  <c r="N160" i="31"/>
  <c r="S151" i="31"/>
  <c r="T137" i="31"/>
  <c r="K137" i="31"/>
  <c r="V134" i="31"/>
  <c r="O126" i="31"/>
  <c r="W124" i="31"/>
  <c r="L118" i="31"/>
  <c r="Q111" i="31"/>
  <c r="W91" i="31"/>
  <c r="W85" i="31"/>
  <c r="N85" i="31"/>
  <c r="Q82" i="31"/>
  <c r="O79" i="31"/>
  <c r="U78" i="31"/>
  <c r="W73" i="31"/>
  <c r="W71" i="31"/>
  <c r="P67" i="31"/>
  <c r="K55" i="31"/>
  <c r="V53" i="31"/>
  <c r="W51" i="31"/>
  <c r="U50" i="31"/>
  <c r="M49" i="31"/>
  <c r="W47" i="31"/>
  <c r="N47" i="31"/>
  <c r="W46" i="31"/>
  <c r="Q37" i="31"/>
  <c r="P32" i="31"/>
  <c r="P20" i="31"/>
  <c r="K14" i="31"/>
  <c r="U11" i="31"/>
  <c r="J9" i="31"/>
  <c r="O9" i="31"/>
  <c r="S296" i="32"/>
  <c r="O288" i="32"/>
  <c r="S232" i="32"/>
  <c r="T228" i="32"/>
  <c r="R222" i="32"/>
  <c r="Q218" i="32"/>
  <c r="T210" i="32"/>
  <c r="W195" i="32"/>
  <c r="Q186" i="32"/>
  <c r="O154" i="32"/>
  <c r="V152" i="32"/>
  <c r="K152" i="32"/>
  <c r="Q144" i="32"/>
  <c r="M144" i="32"/>
  <c r="U144" i="32"/>
  <c r="Q142" i="32"/>
  <c r="J139" i="32"/>
  <c r="Q139" i="32"/>
  <c r="S110" i="32"/>
  <c r="V109" i="32"/>
  <c r="M104" i="32"/>
  <c r="N99" i="32"/>
  <c r="W96" i="32"/>
  <c r="N87" i="32"/>
  <c r="U86" i="32"/>
  <c r="P81" i="32"/>
  <c r="S74" i="32"/>
  <c r="Q55" i="32"/>
  <c r="P51" i="32"/>
  <c r="W38" i="32"/>
  <c r="O35" i="32"/>
  <c r="P20" i="32"/>
  <c r="O18" i="32"/>
  <c r="L281" i="33"/>
  <c r="T281" i="33"/>
  <c r="P281" i="33"/>
  <c r="J276" i="33"/>
  <c r="K276" i="33"/>
  <c r="S276" i="33"/>
  <c r="P273" i="33"/>
  <c r="L273" i="33"/>
  <c r="T273" i="33"/>
  <c r="Q249" i="33"/>
  <c r="R247" i="33"/>
  <c r="N237" i="33"/>
  <c r="V237" i="33"/>
  <c r="J237" i="33"/>
  <c r="R237" i="33"/>
  <c r="R172" i="33"/>
  <c r="T150" i="33"/>
  <c r="P146" i="33"/>
  <c r="O102" i="33"/>
  <c r="R100" i="33"/>
  <c r="N98" i="33"/>
  <c r="V98" i="33"/>
  <c r="Q98" i="33"/>
  <c r="K98" i="33"/>
  <c r="T98" i="33"/>
  <c r="L98" i="33"/>
  <c r="U98" i="33"/>
  <c r="J93" i="33"/>
  <c r="S93" i="33"/>
  <c r="K93" i="33"/>
  <c r="Q93" i="33"/>
  <c r="U93" i="33"/>
  <c r="V49" i="33"/>
  <c r="Q16" i="33"/>
  <c r="R16" i="33"/>
  <c r="L16" i="33"/>
  <c r="U16" i="33"/>
  <c r="M16" i="33"/>
  <c r="V16" i="33"/>
  <c r="N16" i="33"/>
  <c r="W16" i="33"/>
  <c r="S14" i="33"/>
  <c r="U6" i="33"/>
  <c r="N200" i="34"/>
  <c r="V200" i="34"/>
  <c r="K200" i="34"/>
  <c r="T200" i="34"/>
  <c r="Q200" i="34"/>
  <c r="P200" i="34"/>
  <c r="U200" i="34"/>
  <c r="J200" i="34"/>
  <c r="W200" i="34"/>
  <c r="L200" i="34"/>
  <c r="J157" i="34"/>
  <c r="K157" i="34"/>
  <c r="S157" i="34"/>
  <c r="U157" i="34"/>
  <c r="M157" i="34"/>
  <c r="O157" i="34"/>
  <c r="Q157" i="34"/>
  <c r="J139" i="34"/>
  <c r="Q139" i="34"/>
  <c r="M139" i="34"/>
  <c r="O139" i="34"/>
  <c r="W139" i="34"/>
  <c r="K139" i="34"/>
  <c r="J125" i="34"/>
  <c r="K125" i="34"/>
  <c r="M125" i="34"/>
  <c r="U125" i="34"/>
  <c r="W125" i="34"/>
  <c r="O125" i="34"/>
  <c r="N89" i="35"/>
  <c r="V89" i="35"/>
  <c r="Q89" i="35"/>
  <c r="R89" i="35"/>
  <c r="M89" i="35"/>
  <c r="O89" i="35"/>
  <c r="J89" i="35"/>
  <c r="U89" i="35"/>
  <c r="L89" i="35"/>
  <c r="P89" i="35"/>
  <c r="S89" i="35"/>
  <c r="K89" i="35"/>
  <c r="J86" i="38"/>
  <c r="Q86" i="38"/>
  <c r="M86" i="38"/>
  <c r="K86" i="38"/>
  <c r="O86" i="38"/>
  <c r="S86" i="38"/>
  <c r="W86" i="38"/>
  <c r="U86" i="38"/>
  <c r="J207" i="40"/>
  <c r="U207" i="40"/>
  <c r="W207" i="40"/>
  <c r="O207" i="40"/>
  <c r="Q207" i="40"/>
  <c r="K207" i="40"/>
  <c r="M207" i="40"/>
  <c r="S207" i="40"/>
  <c r="H1" i="19"/>
  <c r="H1" i="20"/>
  <c r="H1" i="21"/>
  <c r="H1" i="22"/>
  <c r="H1" i="23"/>
  <c r="U300" i="31"/>
  <c r="Q299" i="31"/>
  <c r="S296" i="31"/>
  <c r="M295" i="31"/>
  <c r="R294" i="31"/>
  <c r="K293" i="31"/>
  <c r="W289" i="31"/>
  <c r="W288" i="31"/>
  <c r="U287" i="31"/>
  <c r="V286" i="31"/>
  <c r="S285" i="31"/>
  <c r="U284" i="31"/>
  <c r="Q283" i="31"/>
  <c r="S280" i="31"/>
  <c r="M279" i="31"/>
  <c r="R278" i="31"/>
  <c r="K277" i="31"/>
  <c r="W273" i="31"/>
  <c r="W272" i="31"/>
  <c r="U271" i="31"/>
  <c r="V270" i="31"/>
  <c r="S269" i="31"/>
  <c r="U268" i="31"/>
  <c r="Q267" i="31"/>
  <c r="S264" i="31"/>
  <c r="M263" i="31"/>
  <c r="R262" i="31"/>
  <c r="K261" i="31"/>
  <c r="W257" i="31"/>
  <c r="W256" i="31"/>
  <c r="V255" i="31"/>
  <c r="R254" i="31"/>
  <c r="U252" i="31"/>
  <c r="W248" i="31"/>
  <c r="V246" i="31"/>
  <c r="S240" i="31"/>
  <c r="R238" i="31"/>
  <c r="U236" i="31"/>
  <c r="W232" i="31"/>
  <c r="V230" i="31"/>
  <c r="S224" i="31"/>
  <c r="R222" i="31"/>
  <c r="U220" i="31"/>
  <c r="W216" i="31"/>
  <c r="V214" i="31"/>
  <c r="S208" i="31"/>
  <c r="R206" i="31"/>
  <c r="U204" i="31"/>
  <c r="T194" i="31"/>
  <c r="S192" i="31"/>
  <c r="V190" i="31"/>
  <c r="U188" i="31"/>
  <c r="O181" i="31"/>
  <c r="U180" i="31"/>
  <c r="S176" i="31"/>
  <c r="Q175" i="31"/>
  <c r="V174" i="31"/>
  <c r="W173" i="31"/>
  <c r="M171" i="31"/>
  <c r="T170" i="31"/>
  <c r="S169" i="31"/>
  <c r="R166" i="31"/>
  <c r="O165" i="31"/>
  <c r="U164" i="31"/>
  <c r="K161" i="31"/>
  <c r="S160" i="31"/>
  <c r="Q159" i="31"/>
  <c r="V158" i="31"/>
  <c r="R155" i="31"/>
  <c r="O154" i="31"/>
  <c r="U153" i="31"/>
  <c r="K150" i="31"/>
  <c r="S149" i="31"/>
  <c r="Q148" i="31"/>
  <c r="V147" i="31"/>
  <c r="W146" i="31"/>
  <c r="M144" i="31"/>
  <c r="T143" i="31"/>
  <c r="S142" i="31"/>
  <c r="Q139" i="31"/>
  <c r="Q137" i="31"/>
  <c r="S134" i="31"/>
  <c r="J134" i="31"/>
  <c r="O133" i="31"/>
  <c r="T132" i="31"/>
  <c r="J132" i="31"/>
  <c r="J130" i="31"/>
  <c r="R130" i="31"/>
  <c r="M128" i="31"/>
  <c r="U128" i="31"/>
  <c r="U126" i="31"/>
  <c r="K126" i="31"/>
  <c r="O125" i="31"/>
  <c r="S124" i="31"/>
  <c r="J124" i="31"/>
  <c r="O122" i="31"/>
  <c r="Q120" i="31"/>
  <c r="Q118" i="31"/>
  <c r="Q116" i="31"/>
  <c r="R114" i="31"/>
  <c r="K113" i="31"/>
  <c r="R112" i="31"/>
  <c r="K111" i="31"/>
  <c r="Q109" i="31"/>
  <c r="V108" i="31"/>
  <c r="M108" i="31"/>
  <c r="S107" i="31"/>
  <c r="V106" i="31"/>
  <c r="L106" i="31"/>
  <c r="W104" i="31"/>
  <c r="N104" i="31"/>
  <c r="J103" i="31"/>
  <c r="K103" i="31"/>
  <c r="O102" i="31"/>
  <c r="J101" i="31"/>
  <c r="Q101" i="31"/>
  <c r="O100" i="31"/>
  <c r="J99" i="31"/>
  <c r="W99" i="31"/>
  <c r="L96" i="31"/>
  <c r="T96" i="31"/>
  <c r="M93" i="31"/>
  <c r="P92" i="31"/>
  <c r="T91" i="31"/>
  <c r="J91" i="31"/>
  <c r="J89" i="31"/>
  <c r="R89" i="31"/>
  <c r="V87" i="31"/>
  <c r="M87" i="31"/>
  <c r="T85" i="31"/>
  <c r="K85" i="31"/>
  <c r="N81" i="31"/>
  <c r="V81" i="31"/>
  <c r="T79" i="31"/>
  <c r="K79" i="31"/>
  <c r="L77" i="31"/>
  <c r="T77" i="31"/>
  <c r="M74" i="31"/>
  <c r="T73" i="31"/>
  <c r="K73" i="31"/>
  <c r="M72" i="31"/>
  <c r="S71" i="31"/>
  <c r="J71" i="31"/>
  <c r="U69" i="31"/>
  <c r="L69" i="31"/>
  <c r="S68" i="31"/>
  <c r="V67" i="31"/>
  <c r="M67" i="31"/>
  <c r="S66" i="31"/>
  <c r="U65" i="31"/>
  <c r="L65" i="31"/>
  <c r="Q64" i="31"/>
  <c r="V63" i="31"/>
  <c r="M63" i="31"/>
  <c r="U62" i="31"/>
  <c r="W61" i="31"/>
  <c r="N61" i="31"/>
  <c r="U60" i="31"/>
  <c r="Q57" i="31"/>
  <c r="Q55" i="31"/>
  <c r="S53" i="31"/>
  <c r="J53" i="31"/>
  <c r="O52" i="31"/>
  <c r="T51" i="31"/>
  <c r="J51" i="31"/>
  <c r="M50" i="31"/>
  <c r="S49" i="31"/>
  <c r="J49" i="31"/>
  <c r="M48" i="31"/>
  <c r="T47" i="31"/>
  <c r="K47" i="31"/>
  <c r="Q46" i="31"/>
  <c r="U45" i="31"/>
  <c r="Q44" i="31"/>
  <c r="W42" i="31"/>
  <c r="N42" i="31"/>
  <c r="U41" i="31"/>
  <c r="W40" i="31"/>
  <c r="N40" i="31"/>
  <c r="M39" i="31"/>
  <c r="R38" i="31"/>
  <c r="K37" i="31"/>
  <c r="Q35" i="31"/>
  <c r="V34" i="31"/>
  <c r="M34" i="31"/>
  <c r="S33" i="31"/>
  <c r="V32" i="31"/>
  <c r="L32" i="31"/>
  <c r="W30" i="31"/>
  <c r="N30" i="31"/>
  <c r="J29" i="31"/>
  <c r="K29" i="31"/>
  <c r="O28" i="31"/>
  <c r="J27" i="31"/>
  <c r="Q27" i="31"/>
  <c r="O26" i="31"/>
  <c r="K22" i="31"/>
  <c r="S22" i="31"/>
  <c r="V20" i="31"/>
  <c r="M20" i="31"/>
  <c r="Q19" i="31"/>
  <c r="T18" i="31"/>
  <c r="K18" i="31"/>
  <c r="P16" i="31"/>
  <c r="Q14" i="31"/>
  <c r="O11" i="31"/>
  <c r="U10" i="31"/>
  <c r="L10" i="31"/>
  <c r="Q9" i="31"/>
  <c r="T8" i="31"/>
  <c r="K8" i="31"/>
  <c r="V6" i="31"/>
  <c r="M6" i="31"/>
  <c r="U5" i="31"/>
  <c r="K300" i="32"/>
  <c r="P299" i="32"/>
  <c r="U298" i="32"/>
  <c r="T297" i="32"/>
  <c r="K297" i="32"/>
  <c r="K296" i="32"/>
  <c r="P295" i="32"/>
  <c r="V294" i="32"/>
  <c r="M294" i="32"/>
  <c r="O293" i="32"/>
  <c r="Q292" i="32"/>
  <c r="W291" i="32"/>
  <c r="U288" i="32"/>
  <c r="L288" i="32"/>
  <c r="M287" i="32"/>
  <c r="Q286" i="32"/>
  <c r="W285" i="32"/>
  <c r="U284" i="32"/>
  <c r="L284" i="32"/>
  <c r="M283" i="32"/>
  <c r="Q282" i="32"/>
  <c r="W281" i="32"/>
  <c r="V280" i="32"/>
  <c r="M280" i="32"/>
  <c r="M279" i="32"/>
  <c r="Q278" i="32"/>
  <c r="W277" i="32"/>
  <c r="V276" i="32"/>
  <c r="M276" i="32"/>
  <c r="O275" i="32"/>
  <c r="Q272" i="32"/>
  <c r="U271" i="32"/>
  <c r="U270" i="32"/>
  <c r="L270" i="32"/>
  <c r="M269" i="32"/>
  <c r="Q268" i="32"/>
  <c r="W267" i="32"/>
  <c r="V266" i="32"/>
  <c r="L266" i="32"/>
  <c r="M265" i="32"/>
  <c r="Q264" i="32"/>
  <c r="W263" i="32"/>
  <c r="V262" i="32"/>
  <c r="M262" i="32"/>
  <c r="O261" i="32"/>
  <c r="Q260" i="32"/>
  <c r="W259" i="32"/>
  <c r="U256" i="32"/>
  <c r="L256" i="32"/>
  <c r="M255" i="32"/>
  <c r="Q254" i="32"/>
  <c r="W253" i="32"/>
  <c r="U252" i="32"/>
  <c r="L252" i="32"/>
  <c r="M251" i="32"/>
  <c r="V248" i="32"/>
  <c r="K248" i="32"/>
  <c r="J247" i="32"/>
  <c r="W247" i="32"/>
  <c r="O247" i="32"/>
  <c r="M246" i="32"/>
  <c r="K245" i="32"/>
  <c r="O244" i="32"/>
  <c r="O243" i="32"/>
  <c r="O240" i="32"/>
  <c r="Q239" i="32"/>
  <c r="Q238" i="32"/>
  <c r="S237" i="32"/>
  <c r="S236" i="32"/>
  <c r="W235" i="32"/>
  <c r="O232" i="32"/>
  <c r="Q231" i="32"/>
  <c r="Q230" i="32"/>
  <c r="Q229" i="32"/>
  <c r="P228" i="32"/>
  <c r="Q227" i="32"/>
  <c r="Q226" i="32"/>
  <c r="Q225" i="32"/>
  <c r="N222" i="32"/>
  <c r="V220" i="32"/>
  <c r="L220" i="32"/>
  <c r="U219" i="32"/>
  <c r="M219" i="32"/>
  <c r="M218" i="32"/>
  <c r="Q214" i="32"/>
  <c r="M213" i="32"/>
  <c r="N212" i="32"/>
  <c r="O211" i="32"/>
  <c r="P210" i="32"/>
  <c r="K209" i="32"/>
  <c r="M209" i="32"/>
  <c r="W206" i="32"/>
  <c r="M206" i="32"/>
  <c r="S203" i="32"/>
  <c r="U202" i="32"/>
  <c r="K202" i="32"/>
  <c r="K201" i="32"/>
  <c r="U201" i="32"/>
  <c r="N200" i="32"/>
  <c r="N198" i="32"/>
  <c r="Q197" i="32"/>
  <c r="O195" i="32"/>
  <c r="T194" i="32"/>
  <c r="Q192" i="32"/>
  <c r="M192" i="32"/>
  <c r="U192" i="32"/>
  <c r="L190" i="32"/>
  <c r="T190" i="32"/>
  <c r="P190" i="32"/>
  <c r="J189" i="32"/>
  <c r="S189" i="32"/>
  <c r="K189" i="32"/>
  <c r="J187" i="32"/>
  <c r="Q187" i="32"/>
  <c r="M186" i="32"/>
  <c r="Q185" i="32"/>
  <c r="T184" i="32"/>
  <c r="J184" i="32"/>
  <c r="S182" i="32"/>
  <c r="M179" i="32"/>
  <c r="S178" i="32"/>
  <c r="O176" i="32"/>
  <c r="O174" i="32"/>
  <c r="W173" i="32"/>
  <c r="U171" i="32"/>
  <c r="W170" i="32"/>
  <c r="L170" i="32"/>
  <c r="M169" i="32"/>
  <c r="S168" i="32"/>
  <c r="R166" i="32"/>
  <c r="K163" i="32"/>
  <c r="N162" i="32"/>
  <c r="V162" i="32"/>
  <c r="J162" i="32"/>
  <c r="R162" i="32"/>
  <c r="J161" i="32"/>
  <c r="W161" i="32"/>
  <c r="O161" i="32"/>
  <c r="N160" i="32"/>
  <c r="N158" i="32"/>
  <c r="U157" i="32"/>
  <c r="S155" i="32"/>
  <c r="U154" i="32"/>
  <c r="K154" i="32"/>
  <c r="K153" i="32"/>
  <c r="R152" i="32"/>
  <c r="P150" i="32"/>
  <c r="L150" i="32"/>
  <c r="T150" i="32"/>
  <c r="J149" i="32"/>
  <c r="K149" i="32"/>
  <c r="S149" i="32"/>
  <c r="P146" i="32"/>
  <c r="U145" i="32"/>
  <c r="W144" i="32"/>
  <c r="L144" i="32"/>
  <c r="W142" i="32"/>
  <c r="M142" i="32"/>
  <c r="Q141" i="32"/>
  <c r="O139" i="32"/>
  <c r="P138" i="32"/>
  <c r="S136" i="32"/>
  <c r="U135" i="32"/>
  <c r="K135" i="32"/>
  <c r="K134" i="32"/>
  <c r="U134" i="32"/>
  <c r="N133" i="32"/>
  <c r="W131" i="32"/>
  <c r="M131" i="32"/>
  <c r="P127" i="32"/>
  <c r="Q126" i="32"/>
  <c r="S125" i="32"/>
  <c r="S123" i="32"/>
  <c r="P119" i="32"/>
  <c r="U118" i="32"/>
  <c r="W117" i="32"/>
  <c r="L117" i="32"/>
  <c r="V115" i="32"/>
  <c r="K115" i="32"/>
  <c r="O114" i="32"/>
  <c r="S112" i="32"/>
  <c r="U111" i="32"/>
  <c r="K111" i="32"/>
  <c r="K110" i="32"/>
  <c r="R109" i="32"/>
  <c r="R107" i="32"/>
  <c r="O103" i="32"/>
  <c r="S102" i="32"/>
  <c r="V101" i="32"/>
  <c r="K101" i="32"/>
  <c r="U99" i="32"/>
  <c r="J99" i="32"/>
  <c r="M98" i="32"/>
  <c r="O96" i="32"/>
  <c r="T95" i="32"/>
  <c r="Q93" i="32"/>
  <c r="M93" i="32"/>
  <c r="U93" i="32"/>
  <c r="L91" i="32"/>
  <c r="T91" i="32"/>
  <c r="P91" i="32"/>
  <c r="Q89" i="32"/>
  <c r="M89" i="32"/>
  <c r="U89" i="32"/>
  <c r="U87" i="32"/>
  <c r="J87" i="32"/>
  <c r="M86" i="32"/>
  <c r="P83" i="32"/>
  <c r="U82" i="32"/>
  <c r="W81" i="32"/>
  <c r="L81" i="32"/>
  <c r="V79" i="32"/>
  <c r="K79" i="32"/>
  <c r="O78" i="32"/>
  <c r="S76" i="32"/>
  <c r="U75" i="32"/>
  <c r="K75" i="32"/>
  <c r="K74" i="32"/>
  <c r="R73" i="32"/>
  <c r="R71" i="32"/>
  <c r="O70" i="32"/>
  <c r="J67" i="32"/>
  <c r="R67" i="32"/>
  <c r="N67" i="32"/>
  <c r="V67" i="32"/>
  <c r="O66" i="32"/>
  <c r="W66" i="32"/>
  <c r="N65" i="32"/>
  <c r="S63" i="32"/>
  <c r="W59" i="32"/>
  <c r="L59" i="32"/>
  <c r="M58" i="32"/>
  <c r="S57" i="32"/>
  <c r="W55" i="32"/>
  <c r="M55" i="32"/>
  <c r="Q54" i="32"/>
  <c r="U52" i="32"/>
  <c r="W51" i="32"/>
  <c r="L51" i="32"/>
  <c r="M50" i="32"/>
  <c r="S49" i="32"/>
  <c r="S47" i="32"/>
  <c r="P43" i="32"/>
  <c r="U42" i="32"/>
  <c r="W41" i="32"/>
  <c r="L41" i="32"/>
  <c r="V39" i="32"/>
  <c r="K39" i="32"/>
  <c r="O38" i="32"/>
  <c r="S36" i="32"/>
  <c r="U35" i="32"/>
  <c r="K35" i="32"/>
  <c r="K34" i="32"/>
  <c r="R33" i="32"/>
  <c r="R31" i="32"/>
  <c r="O27" i="32"/>
  <c r="S26" i="32"/>
  <c r="Q25" i="32"/>
  <c r="O23" i="32"/>
  <c r="T22" i="32"/>
  <c r="W20" i="32"/>
  <c r="L20" i="32"/>
  <c r="V18" i="32"/>
  <c r="K18" i="32"/>
  <c r="O17" i="32"/>
  <c r="S15" i="32"/>
  <c r="U14" i="32"/>
  <c r="K14" i="32"/>
  <c r="K13" i="32"/>
  <c r="R12" i="32"/>
  <c r="R10" i="32"/>
  <c r="Q5" i="32"/>
  <c r="V297" i="33"/>
  <c r="K297" i="33"/>
  <c r="J296" i="33"/>
  <c r="O296" i="33"/>
  <c r="W296" i="33"/>
  <c r="M295" i="33"/>
  <c r="K294" i="33"/>
  <c r="O293" i="33"/>
  <c r="O292" i="33"/>
  <c r="V289" i="33"/>
  <c r="K289" i="33"/>
  <c r="J288" i="33"/>
  <c r="W288" i="33"/>
  <c r="O288" i="33"/>
  <c r="M287" i="33"/>
  <c r="K286" i="33"/>
  <c r="O285" i="33"/>
  <c r="O284" i="33"/>
  <c r="O281" i="33"/>
  <c r="Q280" i="33"/>
  <c r="Q279" i="33"/>
  <c r="S278" i="33"/>
  <c r="S277" i="33"/>
  <c r="W276" i="33"/>
  <c r="O273" i="33"/>
  <c r="Q272" i="33"/>
  <c r="Q271" i="33"/>
  <c r="S270" i="33"/>
  <c r="S269" i="33"/>
  <c r="W268" i="33"/>
  <c r="L265" i="33"/>
  <c r="T265" i="33"/>
  <c r="P265" i="33"/>
  <c r="U263" i="33"/>
  <c r="J263" i="33"/>
  <c r="W261" i="33"/>
  <c r="L261" i="33"/>
  <c r="J260" i="33"/>
  <c r="K260" i="33"/>
  <c r="S260" i="33"/>
  <c r="P257" i="33"/>
  <c r="L257" i="33"/>
  <c r="T257" i="33"/>
  <c r="U255" i="33"/>
  <c r="J255" i="33"/>
  <c r="W253" i="33"/>
  <c r="L253" i="33"/>
  <c r="J252" i="33"/>
  <c r="S252" i="33"/>
  <c r="K252" i="33"/>
  <c r="W249" i="33"/>
  <c r="M249" i="33"/>
  <c r="K248" i="33"/>
  <c r="N247" i="33"/>
  <c r="O246" i="33"/>
  <c r="P245" i="33"/>
  <c r="Q244" i="33"/>
  <c r="W241" i="33"/>
  <c r="M241" i="33"/>
  <c r="K240" i="33"/>
  <c r="N239" i="33"/>
  <c r="O238" i="33"/>
  <c r="P237" i="33"/>
  <c r="Q236" i="33"/>
  <c r="Q233" i="33"/>
  <c r="S232" i="33"/>
  <c r="R231" i="33"/>
  <c r="W230" i="33"/>
  <c r="J229" i="33"/>
  <c r="R229" i="33"/>
  <c r="N229" i="33"/>
  <c r="V229" i="33"/>
  <c r="Q225" i="33"/>
  <c r="S224" i="33"/>
  <c r="R223" i="33"/>
  <c r="M222" i="33"/>
  <c r="V222" i="33"/>
  <c r="R222" i="33"/>
  <c r="M221" i="33"/>
  <c r="U217" i="33"/>
  <c r="J217" i="33"/>
  <c r="R215" i="33"/>
  <c r="W214" i="33"/>
  <c r="N213" i="33"/>
  <c r="V213" i="33"/>
  <c r="J213" i="33"/>
  <c r="R213" i="33"/>
  <c r="W209" i="33"/>
  <c r="M209" i="33"/>
  <c r="U207" i="33"/>
  <c r="J207" i="33"/>
  <c r="W205" i="33"/>
  <c r="L205" i="33"/>
  <c r="M202" i="33"/>
  <c r="S201" i="33"/>
  <c r="O199" i="33"/>
  <c r="O197" i="33"/>
  <c r="W196" i="33"/>
  <c r="U194" i="33"/>
  <c r="W193" i="33"/>
  <c r="L193" i="33"/>
  <c r="M192" i="33"/>
  <c r="S191" i="33"/>
  <c r="R189" i="33"/>
  <c r="K186" i="33"/>
  <c r="K185" i="33"/>
  <c r="N185" i="33"/>
  <c r="V185" i="33"/>
  <c r="R185" i="33"/>
  <c r="L182" i="33"/>
  <c r="T182" i="33"/>
  <c r="J182" i="33"/>
  <c r="S182" i="33"/>
  <c r="O182" i="33"/>
  <c r="U178" i="33"/>
  <c r="J178" i="33"/>
  <c r="O176" i="33"/>
  <c r="S174" i="33"/>
  <c r="N172" i="33"/>
  <c r="O170" i="33"/>
  <c r="S169" i="33"/>
  <c r="S168" i="33"/>
  <c r="S166" i="33"/>
  <c r="S165" i="33"/>
  <c r="K165" i="33"/>
  <c r="U165" i="33"/>
  <c r="N162" i="33"/>
  <c r="V162" i="33"/>
  <c r="Q162" i="33"/>
  <c r="K162" i="33"/>
  <c r="T162" i="33"/>
  <c r="L162" i="33"/>
  <c r="U162" i="33"/>
  <c r="W160" i="33"/>
  <c r="U157" i="33"/>
  <c r="M153" i="33"/>
  <c r="M150" i="33"/>
  <c r="K148" i="33"/>
  <c r="S148" i="33"/>
  <c r="O148" i="33"/>
  <c r="R148" i="33"/>
  <c r="J148" i="33"/>
  <c r="T148" i="33"/>
  <c r="K146" i="33"/>
  <c r="J143" i="33"/>
  <c r="M143" i="33"/>
  <c r="O143" i="33"/>
  <c r="Q143" i="33"/>
  <c r="Q141" i="33"/>
  <c r="V138" i="33"/>
  <c r="L136" i="33"/>
  <c r="M133" i="33"/>
  <c r="W131" i="33"/>
  <c r="K129" i="33"/>
  <c r="O128" i="33"/>
  <c r="W127" i="33"/>
  <c r="U126" i="33"/>
  <c r="J125" i="33"/>
  <c r="S125" i="33"/>
  <c r="U125" i="33"/>
  <c r="K125" i="33"/>
  <c r="K122" i="33"/>
  <c r="N120" i="33"/>
  <c r="P118" i="33"/>
  <c r="J118" i="33"/>
  <c r="S118" i="33"/>
  <c r="M118" i="33"/>
  <c r="V118" i="33"/>
  <c r="N118" i="33"/>
  <c r="W118" i="33"/>
  <c r="L116" i="33"/>
  <c r="Q114" i="33"/>
  <c r="L106" i="33"/>
  <c r="P104" i="33"/>
  <c r="J102" i="33"/>
  <c r="N100" i="33"/>
  <c r="K99" i="33"/>
  <c r="O98" i="33"/>
  <c r="M97" i="33"/>
  <c r="P96" i="33"/>
  <c r="W95" i="33"/>
  <c r="Q94" i="33"/>
  <c r="W93" i="33"/>
  <c r="W87" i="33"/>
  <c r="M86" i="33"/>
  <c r="K86" i="33"/>
  <c r="S86" i="33"/>
  <c r="U86" i="33"/>
  <c r="U83" i="33"/>
  <c r="Q82" i="33"/>
  <c r="U82" i="33"/>
  <c r="K82" i="33"/>
  <c r="J81" i="33"/>
  <c r="T79" i="33"/>
  <c r="U70" i="33"/>
  <c r="J68" i="33"/>
  <c r="S68" i="33"/>
  <c r="Q68" i="33"/>
  <c r="K68" i="33"/>
  <c r="N57" i="33"/>
  <c r="V57" i="33"/>
  <c r="R57" i="33"/>
  <c r="L57" i="33"/>
  <c r="U57" i="33"/>
  <c r="M57" i="33"/>
  <c r="W57" i="33"/>
  <c r="O57" i="33"/>
  <c r="Q50" i="33"/>
  <c r="O49" i="33"/>
  <c r="Q48" i="33"/>
  <c r="L47" i="33"/>
  <c r="K46" i="33"/>
  <c r="J44" i="33"/>
  <c r="U42" i="33"/>
  <c r="W41" i="33"/>
  <c r="R38" i="33"/>
  <c r="Q24" i="33"/>
  <c r="N24" i="33"/>
  <c r="W24" i="33"/>
  <c r="R24" i="33"/>
  <c r="J24" i="33"/>
  <c r="S24" i="33"/>
  <c r="K24" i="33"/>
  <c r="T24" i="33"/>
  <c r="R18" i="33"/>
  <c r="M17" i="33"/>
  <c r="O16" i="33"/>
  <c r="K14" i="33"/>
  <c r="U9" i="33"/>
  <c r="M6" i="33"/>
  <c r="J291" i="34"/>
  <c r="K291" i="34"/>
  <c r="O291" i="34"/>
  <c r="Q291" i="34"/>
  <c r="S291" i="34"/>
  <c r="K285" i="34"/>
  <c r="U281" i="34"/>
  <c r="W277" i="34"/>
  <c r="J256" i="34"/>
  <c r="W253" i="34"/>
  <c r="R250" i="34"/>
  <c r="J245" i="34"/>
  <c r="S245" i="34"/>
  <c r="M245" i="34"/>
  <c r="K245" i="34"/>
  <c r="O245" i="34"/>
  <c r="Q245" i="34"/>
  <c r="M243" i="34"/>
  <c r="L234" i="34"/>
  <c r="N232" i="34"/>
  <c r="S227" i="34"/>
  <c r="T216" i="34"/>
  <c r="S214" i="34"/>
  <c r="K210" i="34"/>
  <c r="S210" i="34"/>
  <c r="L210" i="34"/>
  <c r="U210" i="34"/>
  <c r="Q210" i="34"/>
  <c r="T210" i="34"/>
  <c r="M210" i="34"/>
  <c r="N210" i="34"/>
  <c r="O210" i="34"/>
  <c r="Q208" i="34"/>
  <c r="N204" i="34"/>
  <c r="R200" i="34"/>
  <c r="N196" i="34"/>
  <c r="Q195" i="34"/>
  <c r="O195" i="34"/>
  <c r="W195" i="34"/>
  <c r="K195" i="34"/>
  <c r="M195" i="34"/>
  <c r="M177" i="34"/>
  <c r="P170" i="34"/>
  <c r="O167" i="34"/>
  <c r="U163" i="34"/>
  <c r="J156" i="34"/>
  <c r="S154" i="34"/>
  <c r="U150" i="34"/>
  <c r="P126" i="34"/>
  <c r="Q126" i="34"/>
  <c r="R126" i="34"/>
  <c r="M126" i="34"/>
  <c r="V126" i="34"/>
  <c r="O126" i="34"/>
  <c r="U126" i="34"/>
  <c r="J126" i="34"/>
  <c r="W126" i="34"/>
  <c r="K126" i="34"/>
  <c r="P124" i="34"/>
  <c r="L118" i="34"/>
  <c r="T118" i="34"/>
  <c r="R118" i="34"/>
  <c r="J118" i="34"/>
  <c r="S118" i="34"/>
  <c r="O118" i="34"/>
  <c r="V118" i="34"/>
  <c r="M118" i="34"/>
  <c r="N118" i="34"/>
  <c r="P118" i="34"/>
  <c r="Q100" i="34"/>
  <c r="T91" i="34"/>
  <c r="U78" i="34"/>
  <c r="P73" i="34"/>
  <c r="M73" i="34"/>
  <c r="V73" i="34"/>
  <c r="N73" i="34"/>
  <c r="W73" i="34"/>
  <c r="J73" i="34"/>
  <c r="S73" i="34"/>
  <c r="Q73" i="34"/>
  <c r="U73" i="34"/>
  <c r="K73" i="34"/>
  <c r="V71" i="34"/>
  <c r="L50" i="34"/>
  <c r="N46" i="34"/>
  <c r="V46" i="34"/>
  <c r="Q46" i="34"/>
  <c r="R46" i="34"/>
  <c r="M46" i="34"/>
  <c r="W46" i="34"/>
  <c r="U46" i="34"/>
  <c r="L46" i="34"/>
  <c r="O46" i="34"/>
  <c r="P46" i="34"/>
  <c r="W37" i="34"/>
  <c r="Q35" i="34"/>
  <c r="R35" i="34"/>
  <c r="J35" i="34"/>
  <c r="S35" i="34"/>
  <c r="N35" i="34"/>
  <c r="W35" i="34"/>
  <c r="V35" i="34"/>
  <c r="M35" i="34"/>
  <c r="O35" i="34"/>
  <c r="P35" i="34"/>
  <c r="P21" i="34"/>
  <c r="M12" i="34"/>
  <c r="J300" i="35"/>
  <c r="O300" i="35"/>
  <c r="Q300" i="35"/>
  <c r="W300" i="35"/>
  <c r="M300" i="35"/>
  <c r="S300" i="35"/>
  <c r="U300" i="35"/>
  <c r="Q275" i="35"/>
  <c r="P267" i="35"/>
  <c r="O264" i="35"/>
  <c r="R259" i="35"/>
  <c r="M256" i="35"/>
  <c r="R223" i="35"/>
  <c r="J206" i="35"/>
  <c r="Q206" i="35"/>
  <c r="S206" i="35"/>
  <c r="O206" i="35"/>
  <c r="M206" i="35"/>
  <c r="R185" i="35"/>
  <c r="J184" i="35"/>
  <c r="K184" i="35"/>
  <c r="M184" i="35"/>
  <c r="S184" i="35"/>
  <c r="U184" i="35"/>
  <c r="O184" i="35"/>
  <c r="Q184" i="35"/>
  <c r="R177" i="35"/>
  <c r="V163" i="35"/>
  <c r="T153" i="35"/>
  <c r="P143" i="35"/>
  <c r="M136" i="35"/>
  <c r="K132" i="35"/>
  <c r="M132" i="35"/>
  <c r="Q132" i="35"/>
  <c r="U132" i="35"/>
  <c r="J60" i="33"/>
  <c r="K60" i="33"/>
  <c r="J58" i="33"/>
  <c r="Q58" i="33"/>
  <c r="J56" i="33"/>
  <c r="W56" i="33"/>
  <c r="L53" i="33"/>
  <c r="T53" i="33"/>
  <c r="K34" i="33"/>
  <c r="S34" i="33"/>
  <c r="N32" i="33"/>
  <c r="V32" i="33"/>
  <c r="J15" i="33"/>
  <c r="M15" i="33"/>
  <c r="J13" i="33"/>
  <c r="S13" i="33"/>
  <c r="J297" i="34"/>
  <c r="Q297" i="34"/>
  <c r="J293" i="34"/>
  <c r="M293" i="34"/>
  <c r="J287" i="34"/>
  <c r="W287" i="34"/>
  <c r="J283" i="34"/>
  <c r="S283" i="34"/>
  <c r="J279" i="34"/>
  <c r="O279" i="34"/>
  <c r="J275" i="34"/>
  <c r="K275" i="34"/>
  <c r="J269" i="34"/>
  <c r="U269" i="34"/>
  <c r="P266" i="34"/>
  <c r="M266" i="34"/>
  <c r="U266" i="34"/>
  <c r="J261" i="34"/>
  <c r="S261" i="34"/>
  <c r="M261" i="34"/>
  <c r="J238" i="34"/>
  <c r="R238" i="34"/>
  <c r="O238" i="34"/>
  <c r="W238" i="34"/>
  <c r="N230" i="34"/>
  <c r="V230" i="34"/>
  <c r="K230" i="34"/>
  <c r="S230" i="34"/>
  <c r="O218" i="34"/>
  <c r="W218" i="34"/>
  <c r="K218" i="34"/>
  <c r="T218" i="34"/>
  <c r="Q218" i="34"/>
  <c r="J207" i="34"/>
  <c r="K207" i="34"/>
  <c r="U207" i="34"/>
  <c r="O207" i="34"/>
  <c r="K202" i="34"/>
  <c r="S202" i="34"/>
  <c r="L202" i="34"/>
  <c r="U202" i="34"/>
  <c r="Q202" i="34"/>
  <c r="J201" i="34"/>
  <c r="Q201" i="34"/>
  <c r="O201" i="34"/>
  <c r="K197" i="34"/>
  <c r="M197" i="34"/>
  <c r="S197" i="34"/>
  <c r="N194" i="34"/>
  <c r="V194" i="34"/>
  <c r="K194" i="34"/>
  <c r="T194" i="34"/>
  <c r="Q194" i="34"/>
  <c r="Q179" i="34"/>
  <c r="O179" i="34"/>
  <c r="S179" i="34"/>
  <c r="N122" i="34"/>
  <c r="V122" i="34"/>
  <c r="Q122" i="34"/>
  <c r="R122" i="34"/>
  <c r="M122" i="34"/>
  <c r="W122" i="34"/>
  <c r="K32" i="34"/>
  <c r="M32" i="34"/>
  <c r="Q32" i="34"/>
  <c r="J28" i="34"/>
  <c r="W28" i="34"/>
  <c r="Q28" i="34"/>
  <c r="J7" i="34"/>
  <c r="M7" i="34"/>
  <c r="O7" i="34"/>
  <c r="Q7" i="34"/>
  <c r="S7" i="34"/>
  <c r="J290" i="35"/>
  <c r="U290" i="35"/>
  <c r="W290" i="35"/>
  <c r="S290" i="35"/>
  <c r="M290" i="35"/>
  <c r="J280" i="35"/>
  <c r="K280" i="35"/>
  <c r="M280" i="35"/>
  <c r="Q280" i="35"/>
  <c r="S280" i="35"/>
  <c r="J252" i="35"/>
  <c r="O252" i="35"/>
  <c r="Q252" i="35"/>
  <c r="S252" i="35"/>
  <c r="K235" i="35"/>
  <c r="S235" i="35"/>
  <c r="L235" i="35"/>
  <c r="T235" i="35"/>
  <c r="O235" i="35"/>
  <c r="P235" i="35"/>
  <c r="J235" i="35"/>
  <c r="V235" i="35"/>
  <c r="J224" i="35"/>
  <c r="S224" i="35"/>
  <c r="U224" i="35"/>
  <c r="M224" i="35"/>
  <c r="O224" i="35"/>
  <c r="J220" i="35"/>
  <c r="O220" i="35"/>
  <c r="Q220" i="35"/>
  <c r="U220" i="35"/>
  <c r="W220" i="35"/>
  <c r="K220" i="35"/>
  <c r="O211" i="35"/>
  <c r="W211" i="35"/>
  <c r="P211" i="35"/>
  <c r="Q211" i="35"/>
  <c r="R211" i="35"/>
  <c r="L211" i="35"/>
  <c r="V211" i="35"/>
  <c r="J208" i="35"/>
  <c r="S208" i="35"/>
  <c r="U208" i="35"/>
  <c r="W208" i="35"/>
  <c r="M208" i="35"/>
  <c r="J198" i="35"/>
  <c r="Q198" i="35"/>
  <c r="S198" i="35"/>
  <c r="M198" i="35"/>
  <c r="O198" i="35"/>
  <c r="Q195" i="35"/>
  <c r="J195" i="35"/>
  <c r="R195" i="35"/>
  <c r="T195" i="35"/>
  <c r="K195" i="35"/>
  <c r="U195" i="35"/>
  <c r="O195" i="35"/>
  <c r="J172" i="35"/>
  <c r="O172" i="35"/>
  <c r="Q172" i="35"/>
  <c r="S172" i="35"/>
  <c r="U172" i="35"/>
  <c r="J158" i="35"/>
  <c r="K158" i="35"/>
  <c r="S158" i="35"/>
  <c r="U158" i="35"/>
  <c r="M158" i="35"/>
  <c r="J97" i="35"/>
  <c r="R97" i="35"/>
  <c r="N97" i="35"/>
  <c r="W97" i="35"/>
  <c r="O97" i="35"/>
  <c r="T97" i="35"/>
  <c r="U97" i="35"/>
  <c r="P97" i="35"/>
  <c r="W88" i="35"/>
  <c r="K88" i="35"/>
  <c r="S88" i="35"/>
  <c r="U88" i="35"/>
  <c r="M88" i="35"/>
  <c r="J84" i="35"/>
  <c r="S84" i="35"/>
  <c r="K84" i="35"/>
  <c r="M84" i="35"/>
  <c r="U84" i="35"/>
  <c r="W84" i="35"/>
  <c r="S9" i="35"/>
  <c r="O9" i="35"/>
  <c r="Q9" i="35"/>
  <c r="U9" i="35"/>
  <c r="K9" i="35"/>
  <c r="J267" i="36"/>
  <c r="W267" i="36"/>
  <c r="M267" i="36"/>
  <c r="S267" i="36"/>
  <c r="U267" i="36"/>
  <c r="O267" i="36"/>
  <c r="Q267" i="36"/>
  <c r="L260" i="36"/>
  <c r="T260" i="36"/>
  <c r="O260" i="36"/>
  <c r="W260" i="36"/>
  <c r="J260" i="36"/>
  <c r="R260" i="36"/>
  <c r="K260" i="36"/>
  <c r="M260" i="36"/>
  <c r="U260" i="36"/>
  <c r="Q260" i="36"/>
  <c r="J240" i="36"/>
  <c r="R240" i="36"/>
  <c r="L240" i="36"/>
  <c r="T240" i="36"/>
  <c r="M240" i="36"/>
  <c r="U240" i="36"/>
  <c r="P240" i="36"/>
  <c r="O240" i="36"/>
  <c r="Q240" i="36"/>
  <c r="K240" i="36"/>
  <c r="V240" i="36"/>
  <c r="P44" i="36"/>
  <c r="Q44" i="36"/>
  <c r="L44" i="36"/>
  <c r="T44" i="36"/>
  <c r="U44" i="36"/>
  <c r="J44" i="36"/>
  <c r="V44" i="36"/>
  <c r="M44" i="36"/>
  <c r="K44" i="36"/>
  <c r="N44" i="36"/>
  <c r="S44" i="36"/>
  <c r="W44" i="36"/>
  <c r="O44" i="36"/>
  <c r="J291" i="37"/>
  <c r="K291" i="37"/>
  <c r="S291" i="37"/>
  <c r="Q291" i="37"/>
  <c r="U291" i="37"/>
  <c r="O291" i="37"/>
  <c r="W291" i="37"/>
  <c r="M291" i="37"/>
  <c r="P199" i="39"/>
  <c r="K199" i="39"/>
  <c r="T199" i="39"/>
  <c r="M199" i="39"/>
  <c r="V199" i="39"/>
  <c r="R199" i="39"/>
  <c r="J199" i="39"/>
  <c r="L199" i="39"/>
  <c r="N199" i="39"/>
  <c r="U199" i="39"/>
  <c r="O199" i="39"/>
  <c r="W199" i="39"/>
  <c r="Q199" i="39"/>
  <c r="S199" i="39"/>
  <c r="Q101" i="39"/>
  <c r="N101" i="39"/>
  <c r="V101" i="39"/>
  <c r="M101" i="39"/>
  <c r="J101" i="39"/>
  <c r="T101" i="39"/>
  <c r="K101" i="39"/>
  <c r="U101" i="39"/>
  <c r="P101" i="39"/>
  <c r="S101" i="39"/>
  <c r="L101" i="39"/>
  <c r="O101" i="39"/>
  <c r="R101" i="39"/>
  <c r="W101" i="39"/>
  <c r="P242" i="40"/>
  <c r="M242" i="40"/>
  <c r="U242" i="40"/>
  <c r="J242" i="40"/>
  <c r="T242" i="40"/>
  <c r="K242" i="40"/>
  <c r="V242" i="40"/>
  <c r="L242" i="40"/>
  <c r="W242" i="40"/>
  <c r="R242" i="40"/>
  <c r="S242" i="40"/>
  <c r="N242" i="40"/>
  <c r="O242" i="40"/>
  <c r="Q242" i="40"/>
  <c r="J213" i="40"/>
  <c r="K213" i="40"/>
  <c r="M213" i="40"/>
  <c r="U213" i="40"/>
  <c r="W213" i="40"/>
  <c r="Q213" i="40"/>
  <c r="O213" i="40"/>
  <c r="S213" i="40"/>
  <c r="O167" i="40"/>
  <c r="Q167" i="40"/>
  <c r="K167" i="40"/>
  <c r="M167" i="40"/>
  <c r="S167" i="40"/>
  <c r="U167" i="40"/>
  <c r="W167" i="40"/>
  <c r="U250" i="32"/>
  <c r="Q249" i="32"/>
  <c r="U234" i="32"/>
  <c r="Q233" i="32"/>
  <c r="U216" i="32"/>
  <c r="S204" i="32"/>
  <c r="S188" i="32"/>
  <c r="M183" i="32"/>
  <c r="S172" i="32"/>
  <c r="M167" i="32"/>
  <c r="S156" i="32"/>
  <c r="M151" i="32"/>
  <c r="S140" i="32"/>
  <c r="S129" i="32"/>
  <c r="S121" i="32"/>
  <c r="M116" i="32"/>
  <c r="S105" i="32"/>
  <c r="M100" i="32"/>
  <c r="M80" i="32"/>
  <c r="S61" i="32"/>
  <c r="S45" i="32"/>
  <c r="M40" i="32"/>
  <c r="S29" i="32"/>
  <c r="M19" i="32"/>
  <c r="S8" i="32"/>
  <c r="U291" i="33"/>
  <c r="Q290" i="33"/>
  <c r="U275" i="33"/>
  <c r="Q274" i="33"/>
  <c r="U259" i="33"/>
  <c r="Q258" i="33"/>
  <c r="U243" i="33"/>
  <c r="Q242" i="33"/>
  <c r="U227" i="33"/>
  <c r="Q226" i="33"/>
  <c r="U211" i="33"/>
  <c r="S195" i="33"/>
  <c r="M190" i="33"/>
  <c r="K183" i="33"/>
  <c r="Q183" i="33"/>
  <c r="T158" i="33"/>
  <c r="K158" i="33"/>
  <c r="U156" i="33"/>
  <c r="T144" i="33"/>
  <c r="K144" i="33"/>
  <c r="U142" i="33"/>
  <c r="J137" i="33"/>
  <c r="O137" i="33"/>
  <c r="Q134" i="33"/>
  <c r="J117" i="33"/>
  <c r="K117" i="33"/>
  <c r="J115" i="33"/>
  <c r="Q115" i="33"/>
  <c r="J113" i="33"/>
  <c r="W113" i="33"/>
  <c r="L110" i="33"/>
  <c r="T110" i="33"/>
  <c r="M107" i="33"/>
  <c r="W90" i="33"/>
  <c r="J89" i="33"/>
  <c r="R89" i="33"/>
  <c r="K75" i="33"/>
  <c r="S75" i="33"/>
  <c r="N73" i="33"/>
  <c r="V73" i="33"/>
  <c r="P71" i="33"/>
  <c r="U65" i="33"/>
  <c r="T63" i="33"/>
  <c r="U60" i="33"/>
  <c r="U58" i="33"/>
  <c r="S56" i="33"/>
  <c r="W55" i="33"/>
  <c r="N55" i="33"/>
  <c r="J54" i="33"/>
  <c r="M54" i="33"/>
  <c r="O53" i="33"/>
  <c r="J52" i="33"/>
  <c r="S52" i="33"/>
  <c r="U45" i="33"/>
  <c r="W36" i="33"/>
  <c r="N36" i="33"/>
  <c r="J35" i="33"/>
  <c r="K35" i="33"/>
  <c r="O34" i="33"/>
  <c r="J33" i="33"/>
  <c r="Q33" i="33"/>
  <c r="O32" i="33"/>
  <c r="J31" i="33"/>
  <c r="W31" i="33"/>
  <c r="L28" i="33"/>
  <c r="T28" i="33"/>
  <c r="Q22" i="33"/>
  <c r="U15" i="33"/>
  <c r="U13" i="33"/>
  <c r="W300" i="34"/>
  <c r="M298" i="34"/>
  <c r="U298" i="34"/>
  <c r="W296" i="34"/>
  <c r="K294" i="34"/>
  <c r="S294" i="34"/>
  <c r="W292" i="34"/>
  <c r="V286" i="34"/>
  <c r="N284" i="34"/>
  <c r="V284" i="34"/>
  <c r="W282" i="34"/>
  <c r="L280" i="34"/>
  <c r="T280" i="34"/>
  <c r="W278" i="34"/>
  <c r="J276" i="34"/>
  <c r="R276" i="34"/>
  <c r="V272" i="34"/>
  <c r="M272" i="34"/>
  <c r="O270" i="34"/>
  <c r="W270" i="34"/>
  <c r="R266" i="34"/>
  <c r="O264" i="34"/>
  <c r="W264" i="34"/>
  <c r="L264" i="34"/>
  <c r="T264" i="34"/>
  <c r="U262" i="34"/>
  <c r="J259" i="34"/>
  <c r="Q259" i="34"/>
  <c r="K259" i="34"/>
  <c r="J249" i="34"/>
  <c r="W249" i="34"/>
  <c r="Q249" i="34"/>
  <c r="S238" i="34"/>
  <c r="R230" i="34"/>
  <c r="M228" i="34"/>
  <c r="U228" i="34"/>
  <c r="J228" i="34"/>
  <c r="R228" i="34"/>
  <c r="U224" i="34"/>
  <c r="P220" i="34"/>
  <c r="O220" i="34"/>
  <c r="L220" i="34"/>
  <c r="U220" i="34"/>
  <c r="S218" i="34"/>
  <c r="J209" i="34"/>
  <c r="M209" i="34"/>
  <c r="K209" i="34"/>
  <c r="W209" i="34"/>
  <c r="P202" i="34"/>
  <c r="W201" i="34"/>
  <c r="Q198" i="34"/>
  <c r="L198" i="34"/>
  <c r="U198" i="34"/>
  <c r="R198" i="34"/>
  <c r="P194" i="34"/>
  <c r="K180" i="34"/>
  <c r="S180" i="34"/>
  <c r="L180" i="34"/>
  <c r="U180" i="34"/>
  <c r="M180" i="34"/>
  <c r="V180" i="34"/>
  <c r="Q180" i="34"/>
  <c r="P174" i="34"/>
  <c r="R174" i="34"/>
  <c r="J174" i="34"/>
  <c r="S174" i="34"/>
  <c r="N174" i="34"/>
  <c r="W174" i="34"/>
  <c r="J145" i="34"/>
  <c r="O145" i="34"/>
  <c r="K145" i="34"/>
  <c r="U145" i="34"/>
  <c r="J137" i="34"/>
  <c r="W137" i="34"/>
  <c r="M137" i="34"/>
  <c r="O137" i="34"/>
  <c r="P122" i="34"/>
  <c r="J114" i="34"/>
  <c r="R114" i="34"/>
  <c r="M114" i="34"/>
  <c r="V114" i="34"/>
  <c r="N114" i="34"/>
  <c r="W114" i="34"/>
  <c r="S114" i="34"/>
  <c r="M112" i="34"/>
  <c r="U112" i="34"/>
  <c r="L112" i="34"/>
  <c r="V112" i="34"/>
  <c r="N112" i="34"/>
  <c r="W112" i="34"/>
  <c r="R112" i="34"/>
  <c r="Q99" i="34"/>
  <c r="M99" i="34"/>
  <c r="V99" i="34"/>
  <c r="N99" i="34"/>
  <c r="W99" i="34"/>
  <c r="J99" i="34"/>
  <c r="S99" i="34"/>
  <c r="J86" i="34"/>
  <c r="Q86" i="34"/>
  <c r="S86" i="34"/>
  <c r="J82" i="34"/>
  <c r="M82" i="34"/>
  <c r="K82" i="34"/>
  <c r="U82" i="34"/>
  <c r="Q44" i="34"/>
  <c r="R44" i="34"/>
  <c r="J44" i="34"/>
  <c r="S44" i="34"/>
  <c r="N44" i="34"/>
  <c r="W44" i="34"/>
  <c r="Q30" i="34"/>
  <c r="S30" i="34"/>
  <c r="U30" i="34"/>
  <c r="U28" i="34"/>
  <c r="J19" i="34"/>
  <c r="U19" i="34"/>
  <c r="K19" i="34"/>
  <c r="V19" i="34"/>
  <c r="R19" i="34"/>
  <c r="S19" i="34"/>
  <c r="M19" i="34"/>
  <c r="J9" i="34"/>
  <c r="W9" i="34"/>
  <c r="Q9" i="34"/>
  <c r="S9" i="34"/>
  <c r="K9" i="34"/>
  <c r="J297" i="35"/>
  <c r="R297" i="35"/>
  <c r="K297" i="35"/>
  <c r="S297" i="35"/>
  <c r="L297" i="35"/>
  <c r="V297" i="35"/>
  <c r="M297" i="35"/>
  <c r="W297" i="35"/>
  <c r="Q297" i="35"/>
  <c r="L285" i="35"/>
  <c r="T285" i="35"/>
  <c r="M285" i="35"/>
  <c r="U285" i="35"/>
  <c r="K285" i="35"/>
  <c r="W285" i="35"/>
  <c r="N285" i="35"/>
  <c r="R285" i="35"/>
  <c r="L269" i="35"/>
  <c r="T269" i="35"/>
  <c r="M269" i="35"/>
  <c r="U269" i="35"/>
  <c r="P269" i="35"/>
  <c r="Q269" i="35"/>
  <c r="K269" i="35"/>
  <c r="W269" i="35"/>
  <c r="N257" i="35"/>
  <c r="V257" i="35"/>
  <c r="O257" i="35"/>
  <c r="W257" i="35"/>
  <c r="Q257" i="35"/>
  <c r="R257" i="35"/>
  <c r="L257" i="35"/>
  <c r="J254" i="35"/>
  <c r="Q254" i="35"/>
  <c r="S254" i="35"/>
  <c r="W254" i="35"/>
  <c r="M254" i="35"/>
  <c r="N241" i="35"/>
  <c r="V241" i="35"/>
  <c r="O241" i="35"/>
  <c r="W241" i="35"/>
  <c r="J241" i="35"/>
  <c r="T241" i="35"/>
  <c r="K241" i="35"/>
  <c r="U241" i="35"/>
  <c r="Q241" i="35"/>
  <c r="J236" i="35"/>
  <c r="O236" i="35"/>
  <c r="Q236" i="35"/>
  <c r="K236" i="35"/>
  <c r="M236" i="35"/>
  <c r="U211" i="35"/>
  <c r="S195" i="35"/>
  <c r="J190" i="35"/>
  <c r="K190" i="35"/>
  <c r="M190" i="35"/>
  <c r="U190" i="35"/>
  <c r="J180" i="35"/>
  <c r="W180" i="35"/>
  <c r="K180" i="35"/>
  <c r="S180" i="35"/>
  <c r="M171" i="35"/>
  <c r="U171" i="35"/>
  <c r="N171" i="35"/>
  <c r="V171" i="35"/>
  <c r="S171" i="35"/>
  <c r="J171" i="35"/>
  <c r="T171" i="35"/>
  <c r="P171" i="35"/>
  <c r="P141" i="35"/>
  <c r="Q141" i="35"/>
  <c r="S141" i="35"/>
  <c r="J141" i="35"/>
  <c r="T141" i="35"/>
  <c r="N141" i="35"/>
  <c r="K116" i="35"/>
  <c r="Q116" i="35"/>
  <c r="U116" i="35"/>
  <c r="K108" i="35"/>
  <c r="M108" i="35"/>
  <c r="Q108" i="35"/>
  <c r="K104" i="35"/>
  <c r="M104" i="35"/>
  <c r="Q104" i="35"/>
  <c r="U104" i="35"/>
  <c r="Q103" i="35"/>
  <c r="J103" i="35"/>
  <c r="S103" i="35"/>
  <c r="K103" i="35"/>
  <c r="T103" i="35"/>
  <c r="O103" i="35"/>
  <c r="P103" i="35"/>
  <c r="L103" i="35"/>
  <c r="W103" i="35"/>
  <c r="P101" i="35"/>
  <c r="Q101" i="35"/>
  <c r="R101" i="35"/>
  <c r="T101" i="35"/>
  <c r="J101" i="35"/>
  <c r="U101" i="35"/>
  <c r="N101" i="35"/>
  <c r="S97" i="35"/>
  <c r="M95" i="35"/>
  <c r="U95" i="35"/>
  <c r="N95" i="35"/>
  <c r="W95" i="35"/>
  <c r="O95" i="35"/>
  <c r="L95" i="35"/>
  <c r="P95" i="35"/>
  <c r="T95" i="35"/>
  <c r="N33" i="35"/>
  <c r="V33" i="35"/>
  <c r="Q33" i="35"/>
  <c r="L33" i="35"/>
  <c r="T33" i="35"/>
  <c r="K33" i="35"/>
  <c r="M33" i="35"/>
  <c r="U33" i="35"/>
  <c r="R33" i="35"/>
  <c r="S33" i="35"/>
  <c r="J33" i="35"/>
  <c r="J275" i="36"/>
  <c r="O275" i="36"/>
  <c r="U275" i="36"/>
  <c r="K275" i="36"/>
  <c r="M275" i="36"/>
  <c r="Q275" i="36"/>
  <c r="W275" i="36"/>
  <c r="J271" i="36"/>
  <c r="K271" i="36"/>
  <c r="Q271" i="36"/>
  <c r="W271" i="36"/>
  <c r="M271" i="36"/>
  <c r="O271" i="36"/>
  <c r="U271" i="36"/>
  <c r="M246" i="36"/>
  <c r="U246" i="36"/>
  <c r="O246" i="36"/>
  <c r="W246" i="36"/>
  <c r="P246" i="36"/>
  <c r="K246" i="36"/>
  <c r="S246" i="36"/>
  <c r="N246" i="36"/>
  <c r="Q246" i="36"/>
  <c r="J246" i="36"/>
  <c r="R246" i="36"/>
  <c r="L244" i="36"/>
  <c r="T244" i="36"/>
  <c r="N244" i="36"/>
  <c r="V244" i="36"/>
  <c r="O244" i="36"/>
  <c r="W244" i="36"/>
  <c r="J244" i="36"/>
  <c r="R244" i="36"/>
  <c r="U244" i="36"/>
  <c r="Q244" i="36"/>
  <c r="P244" i="36"/>
  <c r="M230" i="36"/>
  <c r="U230" i="36"/>
  <c r="O230" i="36"/>
  <c r="W230" i="36"/>
  <c r="P230" i="36"/>
  <c r="K230" i="36"/>
  <c r="S230" i="36"/>
  <c r="Q230" i="36"/>
  <c r="R230" i="36"/>
  <c r="L230" i="36"/>
  <c r="J230" i="36"/>
  <c r="N230" i="36"/>
  <c r="J208" i="36"/>
  <c r="R208" i="36"/>
  <c r="L208" i="36"/>
  <c r="T208" i="36"/>
  <c r="M208" i="36"/>
  <c r="U208" i="36"/>
  <c r="P208" i="36"/>
  <c r="S208" i="36"/>
  <c r="V208" i="36"/>
  <c r="W208" i="36"/>
  <c r="O208" i="36"/>
  <c r="N208" i="36"/>
  <c r="J203" i="36"/>
  <c r="K203" i="36"/>
  <c r="O203" i="36"/>
  <c r="Q203" i="36"/>
  <c r="W203" i="36"/>
  <c r="U203" i="36"/>
  <c r="M203" i="36"/>
  <c r="S203" i="36"/>
  <c r="J191" i="36"/>
  <c r="W191" i="36"/>
  <c r="Q191" i="36"/>
  <c r="K191" i="36"/>
  <c r="O191" i="36"/>
  <c r="S191" i="36"/>
  <c r="M191" i="36"/>
  <c r="U191" i="36"/>
  <c r="J157" i="36"/>
  <c r="M157" i="36"/>
  <c r="K157" i="36"/>
  <c r="Q157" i="36"/>
  <c r="U157" i="36"/>
  <c r="S157" i="36"/>
  <c r="W157" i="36"/>
  <c r="O157" i="36"/>
  <c r="S127" i="36"/>
  <c r="O127" i="36"/>
  <c r="U127" i="36"/>
  <c r="K127" i="36"/>
  <c r="Q127" i="36"/>
  <c r="W127" i="36"/>
  <c r="M127" i="36"/>
  <c r="Q106" i="36"/>
  <c r="M106" i="36"/>
  <c r="U106" i="36"/>
  <c r="K106" i="36"/>
  <c r="V106" i="36"/>
  <c r="N106" i="36"/>
  <c r="T106" i="36"/>
  <c r="J106" i="36"/>
  <c r="L106" i="36"/>
  <c r="R106" i="36"/>
  <c r="P106" i="36"/>
  <c r="S106" i="36"/>
  <c r="W106" i="36"/>
  <c r="M69" i="36"/>
  <c r="Q69" i="36"/>
  <c r="U69" i="36"/>
  <c r="K51" i="36"/>
  <c r="S51" i="36"/>
  <c r="M51" i="36"/>
  <c r="Q51" i="36"/>
  <c r="U51" i="36"/>
  <c r="W51" i="36"/>
  <c r="O51" i="36"/>
  <c r="U18" i="36"/>
  <c r="M18" i="36"/>
  <c r="Q18" i="36"/>
  <c r="P256" i="37"/>
  <c r="J256" i="37"/>
  <c r="S256" i="37"/>
  <c r="K256" i="37"/>
  <c r="U256" i="37"/>
  <c r="L256" i="37"/>
  <c r="V256" i="37"/>
  <c r="N256" i="37"/>
  <c r="O256" i="37"/>
  <c r="Q256" i="37"/>
  <c r="R256" i="37"/>
  <c r="W256" i="37"/>
  <c r="M256" i="37"/>
  <c r="T256" i="37"/>
  <c r="J154" i="33"/>
  <c r="R154" i="33"/>
  <c r="M152" i="33"/>
  <c r="U152" i="33"/>
  <c r="K132" i="33"/>
  <c r="S132" i="33"/>
  <c r="N130" i="33"/>
  <c r="V130" i="33"/>
  <c r="J111" i="33"/>
  <c r="M111" i="33"/>
  <c r="J109" i="33"/>
  <c r="S109" i="33"/>
  <c r="J76" i="33"/>
  <c r="K76" i="33"/>
  <c r="J74" i="33"/>
  <c r="Q74" i="33"/>
  <c r="J72" i="33"/>
  <c r="W72" i="33"/>
  <c r="L69" i="33"/>
  <c r="T69" i="33"/>
  <c r="S60" i="33"/>
  <c r="S58" i="33"/>
  <c r="Q56" i="33"/>
  <c r="V55" i="33"/>
  <c r="M55" i="33"/>
  <c r="W53" i="33"/>
  <c r="N53" i="33"/>
  <c r="S45" i="33"/>
  <c r="N40" i="33"/>
  <c r="V40" i="33"/>
  <c r="V36" i="33"/>
  <c r="M36" i="33"/>
  <c r="W34" i="33"/>
  <c r="N34" i="33"/>
  <c r="W32" i="33"/>
  <c r="M32" i="33"/>
  <c r="J29" i="33"/>
  <c r="M29" i="33"/>
  <c r="J27" i="33"/>
  <c r="S27" i="33"/>
  <c r="S15" i="33"/>
  <c r="Q13" i="33"/>
  <c r="J10" i="33"/>
  <c r="R10" i="33"/>
  <c r="M8" i="33"/>
  <c r="U8" i="33"/>
  <c r="W297" i="34"/>
  <c r="W293" i="34"/>
  <c r="U287" i="34"/>
  <c r="W283" i="34"/>
  <c r="W279" i="34"/>
  <c r="W275" i="34"/>
  <c r="W269" i="34"/>
  <c r="Q266" i="34"/>
  <c r="N262" i="34"/>
  <c r="V262" i="34"/>
  <c r="K262" i="34"/>
  <c r="S262" i="34"/>
  <c r="J255" i="34"/>
  <c r="M255" i="34"/>
  <c r="W255" i="34"/>
  <c r="J247" i="34"/>
  <c r="U247" i="34"/>
  <c r="O247" i="34"/>
  <c r="Q238" i="34"/>
  <c r="Q230" i="34"/>
  <c r="K224" i="34"/>
  <c r="S224" i="34"/>
  <c r="P224" i="34"/>
  <c r="R218" i="34"/>
  <c r="J211" i="34"/>
  <c r="O211" i="34"/>
  <c r="U211" i="34"/>
  <c r="M211" i="34"/>
  <c r="O202" i="34"/>
  <c r="U201" i="34"/>
  <c r="W197" i="34"/>
  <c r="O194" i="34"/>
  <c r="J186" i="34"/>
  <c r="R186" i="34"/>
  <c r="S186" i="34"/>
  <c r="K186" i="34"/>
  <c r="T186" i="34"/>
  <c r="O186" i="34"/>
  <c r="W179" i="34"/>
  <c r="N178" i="34"/>
  <c r="V178" i="34"/>
  <c r="K178" i="34"/>
  <c r="T178" i="34"/>
  <c r="L178" i="34"/>
  <c r="U178" i="34"/>
  <c r="Q178" i="34"/>
  <c r="J161" i="34"/>
  <c r="O161" i="34"/>
  <c r="M161" i="34"/>
  <c r="Q161" i="34"/>
  <c r="J146" i="34"/>
  <c r="R146" i="34"/>
  <c r="Q146" i="34"/>
  <c r="S146" i="34"/>
  <c r="N146" i="34"/>
  <c r="W146" i="34"/>
  <c r="O122" i="34"/>
  <c r="Q120" i="34"/>
  <c r="R120" i="34"/>
  <c r="J120" i="34"/>
  <c r="S120" i="34"/>
  <c r="N120" i="34"/>
  <c r="W120" i="34"/>
  <c r="L97" i="34"/>
  <c r="T97" i="34"/>
  <c r="N97" i="34"/>
  <c r="W97" i="34"/>
  <c r="O97" i="34"/>
  <c r="J97" i="34"/>
  <c r="S97" i="34"/>
  <c r="K95" i="34"/>
  <c r="S95" i="34"/>
  <c r="R95" i="34"/>
  <c r="J95" i="34"/>
  <c r="T95" i="34"/>
  <c r="O95" i="34"/>
  <c r="Q83" i="34"/>
  <c r="P83" i="34"/>
  <c r="R83" i="34"/>
  <c r="M83" i="34"/>
  <c r="V83" i="34"/>
  <c r="J61" i="34"/>
  <c r="R61" i="34"/>
  <c r="S61" i="34"/>
  <c r="K61" i="34"/>
  <c r="T61" i="34"/>
  <c r="O61" i="34"/>
  <c r="J49" i="34"/>
  <c r="K49" i="34"/>
  <c r="M49" i="34"/>
  <c r="U49" i="34"/>
  <c r="K31" i="34"/>
  <c r="S31" i="34"/>
  <c r="L31" i="34"/>
  <c r="T31" i="34"/>
  <c r="R31" i="34"/>
  <c r="U31" i="34"/>
  <c r="O31" i="34"/>
  <c r="S28" i="34"/>
  <c r="L25" i="34"/>
  <c r="T25" i="34"/>
  <c r="M25" i="34"/>
  <c r="U25" i="34"/>
  <c r="K25" i="34"/>
  <c r="W25" i="34"/>
  <c r="N25" i="34"/>
  <c r="R25" i="34"/>
  <c r="J20" i="34"/>
  <c r="O20" i="34"/>
  <c r="Q20" i="34"/>
  <c r="M20" i="34"/>
  <c r="S20" i="34"/>
  <c r="Q8" i="34"/>
  <c r="J8" i="34"/>
  <c r="R8" i="34"/>
  <c r="L8" i="34"/>
  <c r="V8" i="34"/>
  <c r="M8" i="34"/>
  <c r="W8" i="34"/>
  <c r="S8" i="34"/>
  <c r="L6" i="34"/>
  <c r="T6" i="34"/>
  <c r="M6" i="34"/>
  <c r="U6" i="34"/>
  <c r="R6" i="34"/>
  <c r="S6" i="34"/>
  <c r="O6" i="34"/>
  <c r="J270" i="35"/>
  <c r="Q270" i="35"/>
  <c r="S270" i="35"/>
  <c r="M270" i="35"/>
  <c r="O270" i="35"/>
  <c r="J266" i="35"/>
  <c r="M266" i="35"/>
  <c r="O266" i="35"/>
  <c r="U266" i="35"/>
  <c r="W266" i="35"/>
  <c r="K266" i="35"/>
  <c r="J249" i="35"/>
  <c r="R249" i="35"/>
  <c r="K249" i="35"/>
  <c r="S249" i="35"/>
  <c r="M249" i="35"/>
  <c r="W249" i="35"/>
  <c r="N249" i="35"/>
  <c r="T249" i="35"/>
  <c r="W235" i="35"/>
  <c r="T211" i="35"/>
  <c r="K199" i="35"/>
  <c r="S199" i="35"/>
  <c r="L199" i="35"/>
  <c r="T199" i="35"/>
  <c r="M199" i="35"/>
  <c r="W199" i="35"/>
  <c r="N199" i="35"/>
  <c r="R199" i="35"/>
  <c r="P195" i="35"/>
  <c r="M187" i="35"/>
  <c r="U187" i="35"/>
  <c r="N187" i="35"/>
  <c r="V187" i="35"/>
  <c r="K187" i="35"/>
  <c r="W187" i="35"/>
  <c r="L187" i="35"/>
  <c r="R187" i="35"/>
  <c r="J173" i="35"/>
  <c r="R173" i="35"/>
  <c r="K173" i="35"/>
  <c r="S173" i="35"/>
  <c r="N173" i="35"/>
  <c r="O173" i="35"/>
  <c r="U173" i="35"/>
  <c r="K144" i="35"/>
  <c r="U144" i="35"/>
  <c r="Q144" i="35"/>
  <c r="K112" i="35"/>
  <c r="U112" i="35"/>
  <c r="M112" i="35"/>
  <c r="Q97" i="35"/>
  <c r="O58" i="35"/>
  <c r="M58" i="35"/>
  <c r="Q58" i="35"/>
  <c r="U58" i="35"/>
  <c r="W58" i="35"/>
  <c r="Q55" i="35"/>
  <c r="L55" i="35"/>
  <c r="T55" i="35"/>
  <c r="N55" i="35"/>
  <c r="O55" i="35"/>
  <c r="U55" i="35"/>
  <c r="V55" i="35"/>
  <c r="P55" i="35"/>
  <c r="J277" i="36"/>
  <c r="Q277" i="36"/>
  <c r="W277" i="36"/>
  <c r="M277" i="36"/>
  <c r="S277" i="36"/>
  <c r="U277" i="36"/>
  <c r="K277" i="36"/>
  <c r="O277" i="36"/>
  <c r="J259" i="36"/>
  <c r="O259" i="36"/>
  <c r="U259" i="36"/>
  <c r="K259" i="36"/>
  <c r="W259" i="36"/>
  <c r="Q259" i="36"/>
  <c r="S259" i="36"/>
  <c r="J255" i="36"/>
  <c r="K255" i="36"/>
  <c r="Q255" i="36"/>
  <c r="W255" i="36"/>
  <c r="U255" i="36"/>
  <c r="O255" i="36"/>
  <c r="J224" i="36"/>
  <c r="R224" i="36"/>
  <c r="L224" i="36"/>
  <c r="T224" i="36"/>
  <c r="M224" i="36"/>
  <c r="U224" i="36"/>
  <c r="P224" i="36"/>
  <c r="Q224" i="36"/>
  <c r="S224" i="36"/>
  <c r="N224" i="36"/>
  <c r="W224" i="36"/>
  <c r="K224" i="36"/>
  <c r="M214" i="36"/>
  <c r="U214" i="36"/>
  <c r="O214" i="36"/>
  <c r="W214" i="36"/>
  <c r="P214" i="36"/>
  <c r="K214" i="36"/>
  <c r="S214" i="36"/>
  <c r="R214" i="36"/>
  <c r="T214" i="36"/>
  <c r="V214" i="36"/>
  <c r="N214" i="36"/>
  <c r="L214" i="36"/>
  <c r="J207" i="36"/>
  <c r="K207" i="36"/>
  <c r="O207" i="36"/>
  <c r="Q207" i="36"/>
  <c r="W207" i="36"/>
  <c r="M207" i="36"/>
  <c r="S207" i="36"/>
  <c r="U207" i="36"/>
  <c r="J195" i="36"/>
  <c r="S195" i="36"/>
  <c r="W195" i="36"/>
  <c r="O195" i="36"/>
  <c r="M195" i="36"/>
  <c r="Q195" i="36"/>
  <c r="U195" i="36"/>
  <c r="K156" i="33"/>
  <c r="S156" i="33"/>
  <c r="V154" i="33"/>
  <c r="M154" i="33"/>
  <c r="V152" i="33"/>
  <c r="L152" i="33"/>
  <c r="J149" i="33"/>
  <c r="K149" i="33"/>
  <c r="J147" i="33"/>
  <c r="Q147" i="33"/>
  <c r="J145" i="33"/>
  <c r="W145" i="33"/>
  <c r="L142" i="33"/>
  <c r="T142" i="33"/>
  <c r="U134" i="33"/>
  <c r="L134" i="33"/>
  <c r="V132" i="33"/>
  <c r="M132" i="33"/>
  <c r="U130" i="33"/>
  <c r="L130" i="33"/>
  <c r="Q111" i="33"/>
  <c r="O109" i="33"/>
  <c r="J105" i="33"/>
  <c r="O105" i="33"/>
  <c r="Q76" i="33"/>
  <c r="O74" i="33"/>
  <c r="O72" i="33"/>
  <c r="U71" i="33"/>
  <c r="L71" i="33"/>
  <c r="V69" i="33"/>
  <c r="M69" i="33"/>
  <c r="J65" i="33"/>
  <c r="R65" i="33"/>
  <c r="M63" i="33"/>
  <c r="U63" i="33"/>
  <c r="M60" i="33"/>
  <c r="K58" i="33"/>
  <c r="K56" i="33"/>
  <c r="S55" i="33"/>
  <c r="J55" i="33"/>
  <c r="S53" i="33"/>
  <c r="J53" i="33"/>
  <c r="K45" i="33"/>
  <c r="U40" i="33"/>
  <c r="L40" i="33"/>
  <c r="S36" i="33"/>
  <c r="J36" i="33"/>
  <c r="T34" i="33"/>
  <c r="J34" i="33"/>
  <c r="S32" i="33"/>
  <c r="J32" i="33"/>
  <c r="Q29" i="33"/>
  <c r="O27" i="33"/>
  <c r="U22" i="33"/>
  <c r="L22" i="33"/>
  <c r="K15" i="33"/>
  <c r="K13" i="33"/>
  <c r="V10" i="33"/>
  <c r="M10" i="33"/>
  <c r="V8" i="33"/>
  <c r="L8" i="33"/>
  <c r="J5" i="33"/>
  <c r="K5" i="33"/>
  <c r="N300" i="34"/>
  <c r="V300" i="34"/>
  <c r="O297" i="34"/>
  <c r="L296" i="34"/>
  <c r="T296" i="34"/>
  <c r="Q293" i="34"/>
  <c r="J292" i="34"/>
  <c r="R292" i="34"/>
  <c r="O287" i="34"/>
  <c r="O286" i="34"/>
  <c r="W286" i="34"/>
  <c r="O283" i="34"/>
  <c r="M282" i="34"/>
  <c r="U282" i="34"/>
  <c r="Q279" i="34"/>
  <c r="K278" i="34"/>
  <c r="S278" i="34"/>
  <c r="Q275" i="34"/>
  <c r="O269" i="34"/>
  <c r="W266" i="34"/>
  <c r="L266" i="34"/>
  <c r="P262" i="34"/>
  <c r="Q261" i="34"/>
  <c r="U255" i="34"/>
  <c r="J254" i="34"/>
  <c r="R254" i="34"/>
  <c r="O254" i="34"/>
  <c r="W254" i="34"/>
  <c r="W247" i="34"/>
  <c r="N246" i="34"/>
  <c r="V246" i="34"/>
  <c r="K246" i="34"/>
  <c r="S246" i="34"/>
  <c r="J239" i="34"/>
  <c r="M239" i="34"/>
  <c r="W239" i="34"/>
  <c r="M238" i="34"/>
  <c r="J231" i="34"/>
  <c r="U231" i="34"/>
  <c r="O231" i="34"/>
  <c r="M230" i="34"/>
  <c r="O224" i="34"/>
  <c r="M218" i="34"/>
  <c r="J217" i="34"/>
  <c r="U217" i="34"/>
  <c r="K217" i="34"/>
  <c r="W217" i="34"/>
  <c r="L212" i="34"/>
  <c r="T212" i="34"/>
  <c r="P212" i="34"/>
  <c r="M212" i="34"/>
  <c r="V212" i="34"/>
  <c r="S207" i="34"/>
  <c r="W202" i="34"/>
  <c r="J202" i="34"/>
  <c r="K201" i="34"/>
  <c r="O197" i="34"/>
  <c r="W194" i="34"/>
  <c r="J194" i="34"/>
  <c r="K193" i="34"/>
  <c r="U193" i="34"/>
  <c r="N186" i="34"/>
  <c r="M183" i="34"/>
  <c r="S183" i="34"/>
  <c r="K179" i="34"/>
  <c r="O178" i="34"/>
  <c r="U161" i="34"/>
  <c r="M146" i="34"/>
  <c r="J141" i="34"/>
  <c r="K141" i="34"/>
  <c r="O141" i="34"/>
  <c r="Q141" i="34"/>
  <c r="L134" i="34"/>
  <c r="T134" i="34"/>
  <c r="K134" i="34"/>
  <c r="U134" i="34"/>
  <c r="M134" i="34"/>
  <c r="V134" i="34"/>
  <c r="Q134" i="34"/>
  <c r="J123" i="34"/>
  <c r="Q123" i="34"/>
  <c r="K123" i="34"/>
  <c r="U123" i="34"/>
  <c r="J122" i="34"/>
  <c r="M120" i="34"/>
  <c r="W102" i="34"/>
  <c r="Q102" i="34"/>
  <c r="P97" i="34"/>
  <c r="N95" i="34"/>
  <c r="L83" i="34"/>
  <c r="J76" i="34"/>
  <c r="O76" i="34"/>
  <c r="Q76" i="34"/>
  <c r="S76" i="34"/>
  <c r="N69" i="34"/>
  <c r="V69" i="34"/>
  <c r="M69" i="34"/>
  <c r="W69" i="34"/>
  <c r="O69" i="34"/>
  <c r="J69" i="34"/>
  <c r="S69" i="34"/>
  <c r="N61" i="34"/>
  <c r="Q55" i="34"/>
  <c r="M55" i="34"/>
  <c r="O55" i="34"/>
  <c r="S49" i="34"/>
  <c r="K48" i="34"/>
  <c r="S48" i="34"/>
  <c r="Q48" i="34"/>
  <c r="R48" i="34"/>
  <c r="N48" i="34"/>
  <c r="W48" i="34"/>
  <c r="L42" i="34"/>
  <c r="T42" i="34"/>
  <c r="R42" i="34"/>
  <c r="J42" i="34"/>
  <c r="S42" i="34"/>
  <c r="O42" i="34"/>
  <c r="O38" i="34"/>
  <c r="Q38" i="34"/>
  <c r="U32" i="34"/>
  <c r="N31" i="34"/>
  <c r="K28" i="34"/>
  <c r="P25" i="34"/>
  <c r="W20" i="34"/>
  <c r="O8" i="34"/>
  <c r="K7" i="34"/>
  <c r="N6" i="34"/>
  <c r="Q290" i="35"/>
  <c r="M287" i="35"/>
  <c r="U287" i="35"/>
  <c r="N287" i="35"/>
  <c r="V287" i="35"/>
  <c r="J287" i="35"/>
  <c r="T287" i="35"/>
  <c r="K287" i="35"/>
  <c r="W287" i="35"/>
  <c r="Q287" i="35"/>
  <c r="J282" i="35"/>
  <c r="M282" i="35"/>
  <c r="O282" i="35"/>
  <c r="K282" i="35"/>
  <c r="Q282" i="35"/>
  <c r="W280" i="35"/>
  <c r="U252" i="35"/>
  <c r="U249" i="35"/>
  <c r="M239" i="35"/>
  <c r="U239" i="35"/>
  <c r="N239" i="35"/>
  <c r="V239" i="35"/>
  <c r="K239" i="35"/>
  <c r="W239" i="35"/>
  <c r="L239" i="35"/>
  <c r="R239" i="35"/>
  <c r="Q235" i="35"/>
  <c r="J226" i="35"/>
  <c r="U226" i="35"/>
  <c r="W226" i="35"/>
  <c r="K226" i="35"/>
  <c r="M226" i="35"/>
  <c r="W224" i="35"/>
  <c r="L221" i="35"/>
  <c r="T221" i="35"/>
  <c r="M221" i="35"/>
  <c r="U221" i="35"/>
  <c r="Q221" i="35"/>
  <c r="R221" i="35"/>
  <c r="N221" i="35"/>
  <c r="J218" i="35"/>
  <c r="M218" i="35"/>
  <c r="O218" i="35"/>
  <c r="W218" i="35"/>
  <c r="Q218" i="35"/>
  <c r="M211" i="35"/>
  <c r="Q208" i="35"/>
  <c r="L205" i="35"/>
  <c r="T205" i="35"/>
  <c r="M205" i="35"/>
  <c r="U205" i="35"/>
  <c r="J205" i="35"/>
  <c r="V205" i="35"/>
  <c r="K205" i="35"/>
  <c r="W205" i="35"/>
  <c r="Q205" i="35"/>
  <c r="M203" i="35"/>
  <c r="U203" i="35"/>
  <c r="N203" i="35"/>
  <c r="V203" i="35"/>
  <c r="O203" i="35"/>
  <c r="P203" i="35"/>
  <c r="J203" i="35"/>
  <c r="T203" i="35"/>
  <c r="P199" i="35"/>
  <c r="K198" i="35"/>
  <c r="L195" i="35"/>
  <c r="P187" i="35"/>
  <c r="K183" i="35"/>
  <c r="S183" i="35"/>
  <c r="L183" i="35"/>
  <c r="T183" i="35"/>
  <c r="U183" i="35"/>
  <c r="J183" i="35"/>
  <c r="V183" i="35"/>
  <c r="P183" i="35"/>
  <c r="P173" i="35"/>
  <c r="K172" i="35"/>
  <c r="O158" i="35"/>
  <c r="J152" i="35"/>
  <c r="K152" i="35"/>
  <c r="M152" i="35"/>
  <c r="U152" i="35"/>
  <c r="Q110" i="35"/>
  <c r="M110" i="35"/>
  <c r="L109" i="35"/>
  <c r="T109" i="35"/>
  <c r="K109" i="35"/>
  <c r="U109" i="35"/>
  <c r="M109" i="35"/>
  <c r="V109" i="35"/>
  <c r="S109" i="35"/>
  <c r="W109" i="35"/>
  <c r="P109" i="35"/>
  <c r="K97" i="35"/>
  <c r="L93" i="35"/>
  <c r="T93" i="35"/>
  <c r="R93" i="35"/>
  <c r="J93" i="35"/>
  <c r="S93" i="35"/>
  <c r="M93" i="35"/>
  <c r="N93" i="35"/>
  <c r="U93" i="35"/>
  <c r="O88" i="35"/>
  <c r="O84" i="35"/>
  <c r="J59" i="35"/>
  <c r="R59" i="35"/>
  <c r="K59" i="35"/>
  <c r="T59" i="35"/>
  <c r="L59" i="35"/>
  <c r="U59" i="35"/>
  <c r="P59" i="35"/>
  <c r="Q59" i="35"/>
  <c r="M59" i="35"/>
  <c r="M55" i="35"/>
  <c r="M9" i="35"/>
  <c r="S260" i="36"/>
  <c r="W240" i="36"/>
  <c r="N200" i="36"/>
  <c r="V200" i="36"/>
  <c r="P200" i="36"/>
  <c r="Q200" i="36"/>
  <c r="L200" i="36"/>
  <c r="T200" i="36"/>
  <c r="U200" i="36"/>
  <c r="W200" i="36"/>
  <c r="J200" i="36"/>
  <c r="R200" i="36"/>
  <c r="M200" i="36"/>
  <c r="O200" i="36"/>
  <c r="J197" i="36"/>
  <c r="M197" i="36"/>
  <c r="Q197" i="36"/>
  <c r="S197" i="36"/>
  <c r="O197" i="36"/>
  <c r="U197" i="36"/>
  <c r="W197" i="36"/>
  <c r="K162" i="36"/>
  <c r="S162" i="36"/>
  <c r="Q162" i="36"/>
  <c r="J162" i="36"/>
  <c r="T162" i="36"/>
  <c r="P162" i="36"/>
  <c r="U162" i="36"/>
  <c r="V162" i="36"/>
  <c r="N162" i="36"/>
  <c r="L162" i="36"/>
  <c r="W162" i="36"/>
  <c r="Q125" i="36"/>
  <c r="M125" i="36"/>
  <c r="U125" i="36"/>
  <c r="Q122" i="36"/>
  <c r="K122" i="36"/>
  <c r="T122" i="36"/>
  <c r="M122" i="36"/>
  <c r="V122" i="36"/>
  <c r="P122" i="36"/>
  <c r="S122" i="36"/>
  <c r="U122" i="36"/>
  <c r="N122" i="36"/>
  <c r="L122" i="36"/>
  <c r="O122" i="36"/>
  <c r="R122" i="36"/>
  <c r="R44" i="36"/>
  <c r="R109" i="35"/>
  <c r="J105" i="35"/>
  <c r="R105" i="35"/>
  <c r="M105" i="35"/>
  <c r="V105" i="35"/>
  <c r="N105" i="35"/>
  <c r="W105" i="35"/>
  <c r="P105" i="35"/>
  <c r="Q105" i="35"/>
  <c r="K105" i="35"/>
  <c r="V93" i="35"/>
  <c r="U90" i="35"/>
  <c r="J82" i="35"/>
  <c r="Q82" i="35"/>
  <c r="S82" i="35"/>
  <c r="U82" i="35"/>
  <c r="W82" i="35"/>
  <c r="K82" i="35"/>
  <c r="J81" i="35"/>
  <c r="R81" i="35"/>
  <c r="M81" i="35"/>
  <c r="V81" i="35"/>
  <c r="N81" i="35"/>
  <c r="W81" i="35"/>
  <c r="T81" i="35"/>
  <c r="U81" i="35"/>
  <c r="P81" i="35"/>
  <c r="W59" i="35"/>
  <c r="S58" i="35"/>
  <c r="K55" i="35"/>
  <c r="K36" i="35"/>
  <c r="M36" i="35"/>
  <c r="Q36" i="35"/>
  <c r="M31" i="35"/>
  <c r="U31" i="35"/>
  <c r="P31" i="35"/>
  <c r="K31" i="35"/>
  <c r="S31" i="35"/>
  <c r="O31" i="35"/>
  <c r="Q31" i="35"/>
  <c r="L31" i="35"/>
  <c r="R31" i="35"/>
  <c r="T31" i="35"/>
  <c r="S17" i="35"/>
  <c r="O17" i="35"/>
  <c r="Q17" i="35"/>
  <c r="U17" i="35"/>
  <c r="K17" i="35"/>
  <c r="P260" i="36"/>
  <c r="S240" i="36"/>
  <c r="J227" i="36"/>
  <c r="O227" i="36"/>
  <c r="S227" i="36"/>
  <c r="U227" i="36"/>
  <c r="K227" i="36"/>
  <c r="W227" i="36"/>
  <c r="M227" i="36"/>
  <c r="N192" i="36"/>
  <c r="V192" i="36"/>
  <c r="L192" i="36"/>
  <c r="U192" i="36"/>
  <c r="J192" i="36"/>
  <c r="T192" i="36"/>
  <c r="M192" i="36"/>
  <c r="O192" i="36"/>
  <c r="R192" i="36"/>
  <c r="P192" i="36"/>
  <c r="Q192" i="36"/>
  <c r="S192" i="36"/>
  <c r="K192" i="36"/>
  <c r="O147" i="36"/>
  <c r="W147" i="36"/>
  <c r="M147" i="36"/>
  <c r="Q147" i="36"/>
  <c r="T147" i="36"/>
  <c r="U147" i="36"/>
  <c r="V147" i="36"/>
  <c r="K147" i="36"/>
  <c r="U141" i="36"/>
  <c r="M141" i="36"/>
  <c r="L128" i="36"/>
  <c r="T128" i="36"/>
  <c r="K128" i="36"/>
  <c r="U128" i="36"/>
  <c r="N128" i="36"/>
  <c r="W128" i="36"/>
  <c r="M128" i="36"/>
  <c r="P128" i="36"/>
  <c r="Q128" i="36"/>
  <c r="V128" i="36"/>
  <c r="J128" i="36"/>
  <c r="O128" i="36"/>
  <c r="W152" i="35"/>
  <c r="M144" i="35"/>
  <c r="W141" i="35"/>
  <c r="K138" i="35"/>
  <c r="M138" i="35"/>
  <c r="U138" i="35"/>
  <c r="L127" i="35"/>
  <c r="T127" i="35"/>
  <c r="N127" i="35"/>
  <c r="W127" i="35"/>
  <c r="O127" i="35"/>
  <c r="K127" i="35"/>
  <c r="M127" i="35"/>
  <c r="S127" i="35"/>
  <c r="Q112" i="35"/>
  <c r="Q109" i="35"/>
  <c r="U105" i="35"/>
  <c r="K100" i="35"/>
  <c r="M100" i="35"/>
  <c r="O100" i="35"/>
  <c r="W100" i="35"/>
  <c r="Q93" i="35"/>
  <c r="Q90" i="35"/>
  <c r="S81" i="35"/>
  <c r="V59" i="35"/>
  <c r="K58" i="35"/>
  <c r="J55" i="35"/>
  <c r="J41" i="35"/>
  <c r="R41" i="35"/>
  <c r="M41" i="35"/>
  <c r="U41" i="35"/>
  <c r="P41" i="35"/>
  <c r="L41" i="35"/>
  <c r="N41" i="35"/>
  <c r="V41" i="35"/>
  <c r="S41" i="35"/>
  <c r="T41" i="35"/>
  <c r="K41" i="35"/>
  <c r="S13" i="35"/>
  <c r="O13" i="35"/>
  <c r="W13" i="35"/>
  <c r="M13" i="35"/>
  <c r="Q13" i="35"/>
  <c r="J272" i="36"/>
  <c r="R272" i="36"/>
  <c r="M272" i="36"/>
  <c r="U272" i="36"/>
  <c r="P272" i="36"/>
  <c r="O272" i="36"/>
  <c r="Q272" i="36"/>
  <c r="L272" i="36"/>
  <c r="N272" i="36"/>
  <c r="S272" i="36"/>
  <c r="K267" i="36"/>
  <c r="N260" i="36"/>
  <c r="J256" i="36"/>
  <c r="R256" i="36"/>
  <c r="M256" i="36"/>
  <c r="U256" i="36"/>
  <c r="P256" i="36"/>
  <c r="K256" i="36"/>
  <c r="W256" i="36"/>
  <c r="L256" i="36"/>
  <c r="T256" i="36"/>
  <c r="N256" i="36"/>
  <c r="O256" i="36"/>
  <c r="N240" i="36"/>
  <c r="Q208" i="36"/>
  <c r="K195" i="36"/>
  <c r="J185" i="36"/>
  <c r="W185" i="36"/>
  <c r="K185" i="36"/>
  <c r="M185" i="36"/>
  <c r="S185" i="36"/>
  <c r="Q185" i="36"/>
  <c r="U185" i="36"/>
  <c r="N236" i="37"/>
  <c r="V236" i="37"/>
  <c r="O236" i="37"/>
  <c r="L236" i="37"/>
  <c r="W236" i="37"/>
  <c r="M236" i="37"/>
  <c r="Q236" i="37"/>
  <c r="R236" i="37"/>
  <c r="K236" i="37"/>
  <c r="P236" i="37"/>
  <c r="T236" i="37"/>
  <c r="S236" i="37"/>
  <c r="J236" i="37"/>
  <c r="U236" i="37"/>
  <c r="V268" i="34"/>
  <c r="S267" i="34"/>
  <c r="V252" i="34"/>
  <c r="S251" i="34"/>
  <c r="V236" i="34"/>
  <c r="S235" i="34"/>
  <c r="V192" i="34"/>
  <c r="U189" i="34"/>
  <c r="U185" i="34"/>
  <c r="U184" i="34"/>
  <c r="L184" i="34"/>
  <c r="V182" i="34"/>
  <c r="V176" i="34"/>
  <c r="U173" i="34"/>
  <c r="U169" i="34"/>
  <c r="U168" i="34"/>
  <c r="L168" i="34"/>
  <c r="V166" i="34"/>
  <c r="J162" i="34"/>
  <c r="R162" i="34"/>
  <c r="M160" i="34"/>
  <c r="U160" i="34"/>
  <c r="K140" i="34"/>
  <c r="S140" i="34"/>
  <c r="N138" i="34"/>
  <c r="V138" i="34"/>
  <c r="O131" i="34"/>
  <c r="U130" i="34"/>
  <c r="T128" i="34"/>
  <c r="J119" i="34"/>
  <c r="M119" i="34"/>
  <c r="J117" i="34"/>
  <c r="S117" i="34"/>
  <c r="T110" i="34"/>
  <c r="K110" i="34"/>
  <c r="U108" i="34"/>
  <c r="T106" i="34"/>
  <c r="V101" i="34"/>
  <c r="O98" i="34"/>
  <c r="K96" i="34"/>
  <c r="M96" i="34"/>
  <c r="U89" i="34"/>
  <c r="L89" i="34"/>
  <c r="V87" i="34"/>
  <c r="U85" i="34"/>
  <c r="T67" i="34"/>
  <c r="K67" i="34"/>
  <c r="U65" i="34"/>
  <c r="J60" i="34"/>
  <c r="O60" i="34"/>
  <c r="U58" i="34"/>
  <c r="K56" i="34"/>
  <c r="S56" i="34"/>
  <c r="N54" i="34"/>
  <c r="V54" i="34"/>
  <c r="T52" i="34"/>
  <c r="J43" i="34"/>
  <c r="M43" i="34"/>
  <c r="J41" i="34"/>
  <c r="S41" i="34"/>
  <c r="V27" i="34"/>
  <c r="J18" i="34"/>
  <c r="R18" i="34"/>
  <c r="K18" i="34"/>
  <c r="S18" i="34"/>
  <c r="J17" i="34"/>
  <c r="O17" i="34"/>
  <c r="Q17" i="34"/>
  <c r="K283" i="35"/>
  <c r="S283" i="35"/>
  <c r="L283" i="35"/>
  <c r="T283" i="35"/>
  <c r="N273" i="35"/>
  <c r="V273" i="35"/>
  <c r="O273" i="35"/>
  <c r="W273" i="35"/>
  <c r="J268" i="35"/>
  <c r="O268" i="35"/>
  <c r="Q268" i="35"/>
  <c r="J258" i="35"/>
  <c r="U258" i="35"/>
  <c r="W258" i="35"/>
  <c r="L237" i="35"/>
  <c r="T237" i="35"/>
  <c r="M237" i="35"/>
  <c r="U237" i="35"/>
  <c r="J232" i="35"/>
  <c r="K232" i="35"/>
  <c r="M232" i="35"/>
  <c r="O227" i="35"/>
  <c r="W227" i="35"/>
  <c r="P227" i="35"/>
  <c r="J222" i="35"/>
  <c r="Q222" i="35"/>
  <c r="S222" i="35"/>
  <c r="U201" i="35"/>
  <c r="W193" i="35"/>
  <c r="W189" i="35"/>
  <c r="W179" i="35"/>
  <c r="P169" i="35"/>
  <c r="Q169" i="35"/>
  <c r="J168" i="35"/>
  <c r="K168" i="35"/>
  <c r="M168" i="35"/>
  <c r="L161" i="35"/>
  <c r="T161" i="35"/>
  <c r="M161" i="35"/>
  <c r="U161" i="35"/>
  <c r="J157" i="35"/>
  <c r="R157" i="35"/>
  <c r="K157" i="35"/>
  <c r="S157" i="35"/>
  <c r="J156" i="35"/>
  <c r="O156" i="35"/>
  <c r="Q156" i="35"/>
  <c r="W149" i="35"/>
  <c r="K148" i="35"/>
  <c r="M148" i="35"/>
  <c r="Q148" i="35"/>
  <c r="W137" i="35"/>
  <c r="Q135" i="35"/>
  <c r="J135" i="35"/>
  <c r="R135" i="35"/>
  <c r="M134" i="35"/>
  <c r="O134" i="35"/>
  <c r="M129" i="35"/>
  <c r="U129" i="35"/>
  <c r="R129" i="35"/>
  <c r="J129" i="35"/>
  <c r="S129" i="35"/>
  <c r="L125" i="35"/>
  <c r="T125" i="35"/>
  <c r="J125" i="35"/>
  <c r="S125" i="35"/>
  <c r="K125" i="35"/>
  <c r="U125" i="35"/>
  <c r="K120" i="35"/>
  <c r="M120" i="35"/>
  <c r="W99" i="35"/>
  <c r="S92" i="35"/>
  <c r="K92" i="35"/>
  <c r="M92" i="35"/>
  <c r="Q87" i="35"/>
  <c r="R87" i="35"/>
  <c r="J87" i="35"/>
  <c r="S87" i="35"/>
  <c r="M79" i="35"/>
  <c r="U79" i="35"/>
  <c r="L79" i="35"/>
  <c r="V79" i="35"/>
  <c r="N79" i="35"/>
  <c r="W79" i="35"/>
  <c r="J70" i="35"/>
  <c r="M70" i="35"/>
  <c r="P63" i="35"/>
  <c r="M63" i="35"/>
  <c r="V63" i="35"/>
  <c r="N63" i="35"/>
  <c r="W63" i="35"/>
  <c r="K60" i="35"/>
  <c r="Q60" i="35"/>
  <c r="U60" i="35"/>
  <c r="M47" i="35"/>
  <c r="U47" i="35"/>
  <c r="P47" i="35"/>
  <c r="J47" i="35"/>
  <c r="T47" i="35"/>
  <c r="K47" i="35"/>
  <c r="V47" i="35"/>
  <c r="R47" i="35"/>
  <c r="K40" i="35"/>
  <c r="Q40" i="35"/>
  <c r="J7" i="35"/>
  <c r="P7" i="35"/>
  <c r="S7" i="35"/>
  <c r="M7" i="35"/>
  <c r="V7" i="35"/>
  <c r="R7" i="35"/>
  <c r="T7" i="35"/>
  <c r="O7" i="35"/>
  <c r="J293" i="36"/>
  <c r="Q293" i="36"/>
  <c r="W293" i="36"/>
  <c r="M293" i="36"/>
  <c r="U293" i="36"/>
  <c r="J287" i="36"/>
  <c r="K287" i="36"/>
  <c r="Q287" i="36"/>
  <c r="W287" i="36"/>
  <c r="U287" i="36"/>
  <c r="O287" i="36"/>
  <c r="O266" i="36"/>
  <c r="W266" i="36"/>
  <c r="J266" i="36"/>
  <c r="R266" i="36"/>
  <c r="M266" i="36"/>
  <c r="U266" i="36"/>
  <c r="Q266" i="36"/>
  <c r="S266" i="36"/>
  <c r="N266" i="36"/>
  <c r="M262" i="36"/>
  <c r="U262" i="36"/>
  <c r="P262" i="36"/>
  <c r="K262" i="36"/>
  <c r="S262" i="36"/>
  <c r="N262" i="36"/>
  <c r="O262" i="36"/>
  <c r="J262" i="36"/>
  <c r="W262" i="36"/>
  <c r="J251" i="36"/>
  <c r="W251" i="36"/>
  <c r="K251" i="36"/>
  <c r="M251" i="36"/>
  <c r="S251" i="36"/>
  <c r="P236" i="36"/>
  <c r="J236" i="36"/>
  <c r="R236" i="36"/>
  <c r="K236" i="36"/>
  <c r="S236" i="36"/>
  <c r="N236" i="36"/>
  <c r="V236" i="36"/>
  <c r="O236" i="36"/>
  <c r="Q236" i="36"/>
  <c r="L236" i="36"/>
  <c r="J163" i="36"/>
  <c r="K163" i="36"/>
  <c r="O163" i="36"/>
  <c r="M163" i="36"/>
  <c r="S163" i="36"/>
  <c r="U163" i="36"/>
  <c r="Q163" i="36"/>
  <c r="K134" i="36"/>
  <c r="S134" i="36"/>
  <c r="J134" i="36"/>
  <c r="T134" i="36"/>
  <c r="M134" i="36"/>
  <c r="V134" i="36"/>
  <c r="U134" i="36"/>
  <c r="L134" i="36"/>
  <c r="N134" i="36"/>
  <c r="Q134" i="36"/>
  <c r="R134" i="36"/>
  <c r="W134" i="36"/>
  <c r="O134" i="36"/>
  <c r="P40" i="36"/>
  <c r="Q40" i="36"/>
  <c r="L40" i="36"/>
  <c r="T40" i="36"/>
  <c r="S40" i="36"/>
  <c r="U40" i="36"/>
  <c r="K40" i="36"/>
  <c r="W40" i="36"/>
  <c r="J40" i="36"/>
  <c r="N40" i="36"/>
  <c r="O40" i="36"/>
  <c r="M40" i="36"/>
  <c r="R40" i="36"/>
  <c r="V40" i="36"/>
  <c r="L280" i="37"/>
  <c r="T280" i="37"/>
  <c r="J280" i="37"/>
  <c r="S280" i="37"/>
  <c r="Q280" i="37"/>
  <c r="R280" i="37"/>
  <c r="K280" i="37"/>
  <c r="V280" i="37"/>
  <c r="M280" i="37"/>
  <c r="W280" i="37"/>
  <c r="P280" i="37"/>
  <c r="U280" i="37"/>
  <c r="N280" i="37"/>
  <c r="O280" i="37"/>
  <c r="J151" i="34"/>
  <c r="M151" i="34"/>
  <c r="J149" i="34"/>
  <c r="S149" i="34"/>
  <c r="J130" i="34"/>
  <c r="R130" i="34"/>
  <c r="M128" i="34"/>
  <c r="U128" i="34"/>
  <c r="K108" i="34"/>
  <c r="S108" i="34"/>
  <c r="N106" i="34"/>
  <c r="V106" i="34"/>
  <c r="K92" i="34"/>
  <c r="U92" i="34"/>
  <c r="J72" i="34"/>
  <c r="K72" i="34"/>
  <c r="J70" i="34"/>
  <c r="Q70" i="34"/>
  <c r="J68" i="34"/>
  <c r="W68" i="34"/>
  <c r="L65" i="34"/>
  <c r="T65" i="34"/>
  <c r="L58" i="34"/>
  <c r="T58" i="34"/>
  <c r="M52" i="34"/>
  <c r="U52" i="34"/>
  <c r="Q27" i="34"/>
  <c r="J27" i="34"/>
  <c r="R27" i="34"/>
  <c r="J26" i="34"/>
  <c r="M26" i="34"/>
  <c r="O26" i="34"/>
  <c r="J22" i="34"/>
  <c r="K22" i="34"/>
  <c r="J296" i="35"/>
  <c r="K296" i="35"/>
  <c r="M296" i="35"/>
  <c r="O291" i="35"/>
  <c r="W291" i="35"/>
  <c r="P291" i="35"/>
  <c r="J286" i="35"/>
  <c r="Q286" i="35"/>
  <c r="S286" i="35"/>
  <c r="J265" i="35"/>
  <c r="R265" i="35"/>
  <c r="K265" i="35"/>
  <c r="S265" i="35"/>
  <c r="M255" i="35"/>
  <c r="U255" i="35"/>
  <c r="N255" i="35"/>
  <c r="V255" i="35"/>
  <c r="J250" i="35"/>
  <c r="M250" i="35"/>
  <c r="O250" i="35"/>
  <c r="J240" i="35"/>
  <c r="S240" i="35"/>
  <c r="U240" i="35"/>
  <c r="K219" i="35"/>
  <c r="S219" i="35"/>
  <c r="L219" i="35"/>
  <c r="T219" i="35"/>
  <c r="N209" i="35"/>
  <c r="V209" i="35"/>
  <c r="O209" i="35"/>
  <c r="W209" i="35"/>
  <c r="P201" i="35"/>
  <c r="Q201" i="35"/>
  <c r="J200" i="35"/>
  <c r="K200" i="35"/>
  <c r="M200" i="35"/>
  <c r="L193" i="35"/>
  <c r="T193" i="35"/>
  <c r="M193" i="35"/>
  <c r="U193" i="35"/>
  <c r="J189" i="35"/>
  <c r="R189" i="35"/>
  <c r="K189" i="35"/>
  <c r="S189" i="35"/>
  <c r="J188" i="35"/>
  <c r="O188" i="35"/>
  <c r="Q188" i="35"/>
  <c r="L149" i="35"/>
  <c r="T149" i="35"/>
  <c r="M149" i="35"/>
  <c r="U149" i="35"/>
  <c r="J137" i="35"/>
  <c r="R137" i="35"/>
  <c r="K137" i="35"/>
  <c r="S137" i="35"/>
  <c r="O130" i="35"/>
  <c r="K130" i="35"/>
  <c r="M130" i="35"/>
  <c r="K99" i="35"/>
  <c r="S99" i="35"/>
  <c r="Q99" i="35"/>
  <c r="R99" i="35"/>
  <c r="K61" i="35"/>
  <c r="S61" i="35"/>
  <c r="N61" i="35"/>
  <c r="W61" i="35"/>
  <c r="O61" i="35"/>
  <c r="M54" i="35"/>
  <c r="S54" i="35"/>
  <c r="U54" i="35"/>
  <c r="W54" i="35"/>
  <c r="K51" i="35"/>
  <c r="S51" i="35"/>
  <c r="N51" i="35"/>
  <c r="V51" i="35"/>
  <c r="R51" i="35"/>
  <c r="T51" i="35"/>
  <c r="Q50" i="35"/>
  <c r="W50" i="35"/>
  <c r="M27" i="35"/>
  <c r="T27" i="35"/>
  <c r="M294" i="36"/>
  <c r="U294" i="36"/>
  <c r="P294" i="36"/>
  <c r="K294" i="36"/>
  <c r="S294" i="36"/>
  <c r="J294" i="36"/>
  <c r="W294" i="36"/>
  <c r="L294" i="36"/>
  <c r="T294" i="36"/>
  <c r="M278" i="36"/>
  <c r="U278" i="36"/>
  <c r="P278" i="36"/>
  <c r="K278" i="36"/>
  <c r="S278" i="36"/>
  <c r="R278" i="36"/>
  <c r="T278" i="36"/>
  <c r="O278" i="36"/>
  <c r="L276" i="36"/>
  <c r="T276" i="36"/>
  <c r="O276" i="36"/>
  <c r="W276" i="36"/>
  <c r="J276" i="36"/>
  <c r="R276" i="36"/>
  <c r="P276" i="36"/>
  <c r="Q276" i="36"/>
  <c r="M276" i="36"/>
  <c r="P164" i="36"/>
  <c r="Q164" i="36"/>
  <c r="J164" i="36"/>
  <c r="S164" i="36"/>
  <c r="K164" i="36"/>
  <c r="V164" i="36"/>
  <c r="M164" i="36"/>
  <c r="N164" i="36"/>
  <c r="T164" i="36"/>
  <c r="O164" i="36"/>
  <c r="R164" i="36"/>
  <c r="U164" i="36"/>
  <c r="J159" i="36"/>
  <c r="W159" i="36"/>
  <c r="M159" i="36"/>
  <c r="K159" i="36"/>
  <c r="Q159" i="36"/>
  <c r="S159" i="36"/>
  <c r="O159" i="36"/>
  <c r="U159" i="36"/>
  <c r="L144" i="36"/>
  <c r="T144" i="36"/>
  <c r="M144" i="36"/>
  <c r="V144" i="36"/>
  <c r="O144" i="36"/>
  <c r="S144" i="36"/>
  <c r="J144" i="36"/>
  <c r="W144" i="36"/>
  <c r="K144" i="36"/>
  <c r="Q144" i="36"/>
  <c r="N144" i="36"/>
  <c r="P144" i="36"/>
  <c r="R144" i="36"/>
  <c r="Q93" i="36"/>
  <c r="M93" i="36"/>
  <c r="U93" i="36"/>
  <c r="N275" i="38"/>
  <c r="V275" i="38"/>
  <c r="O275" i="38"/>
  <c r="W275" i="38"/>
  <c r="P275" i="38"/>
  <c r="L275" i="38"/>
  <c r="T275" i="38"/>
  <c r="Q275" i="38"/>
  <c r="S275" i="38"/>
  <c r="J275" i="38"/>
  <c r="K275" i="38"/>
  <c r="U275" i="38"/>
  <c r="M275" i="38"/>
  <c r="R275" i="38"/>
  <c r="J256" i="38"/>
  <c r="Q256" i="38"/>
  <c r="S256" i="38"/>
  <c r="U256" i="38"/>
  <c r="M256" i="38"/>
  <c r="K256" i="38"/>
  <c r="O256" i="38"/>
  <c r="W256" i="38"/>
  <c r="J254" i="38"/>
  <c r="O254" i="38"/>
  <c r="Q254" i="38"/>
  <c r="S254" i="38"/>
  <c r="K254" i="38"/>
  <c r="M254" i="38"/>
  <c r="W254" i="38"/>
  <c r="J218" i="38"/>
  <c r="K218" i="38"/>
  <c r="M218" i="38"/>
  <c r="O218" i="38"/>
  <c r="W218" i="38"/>
  <c r="Q218" i="38"/>
  <c r="U218" i="38"/>
  <c r="S218" i="38"/>
  <c r="M192" i="34"/>
  <c r="U192" i="34"/>
  <c r="L182" i="34"/>
  <c r="T182" i="34"/>
  <c r="M176" i="34"/>
  <c r="U176" i="34"/>
  <c r="L166" i="34"/>
  <c r="T166" i="34"/>
  <c r="U151" i="34"/>
  <c r="U149" i="34"/>
  <c r="O130" i="34"/>
  <c r="J129" i="34"/>
  <c r="O129" i="34"/>
  <c r="O128" i="34"/>
  <c r="W110" i="34"/>
  <c r="N110" i="34"/>
  <c r="J109" i="34"/>
  <c r="K109" i="34"/>
  <c r="O108" i="34"/>
  <c r="J107" i="34"/>
  <c r="Q107" i="34"/>
  <c r="O106" i="34"/>
  <c r="J105" i="34"/>
  <c r="W105" i="34"/>
  <c r="J101" i="34"/>
  <c r="R101" i="34"/>
  <c r="U98" i="34"/>
  <c r="K87" i="34"/>
  <c r="S87" i="34"/>
  <c r="N85" i="34"/>
  <c r="V85" i="34"/>
  <c r="U72" i="34"/>
  <c r="U70" i="34"/>
  <c r="S68" i="34"/>
  <c r="W67" i="34"/>
  <c r="N67" i="34"/>
  <c r="J66" i="34"/>
  <c r="M66" i="34"/>
  <c r="O65" i="34"/>
  <c r="J64" i="34"/>
  <c r="S64" i="34"/>
  <c r="M59" i="34"/>
  <c r="U59" i="34"/>
  <c r="O58" i="34"/>
  <c r="K53" i="34"/>
  <c r="U53" i="34"/>
  <c r="O52" i="34"/>
  <c r="L33" i="34"/>
  <c r="T33" i="34"/>
  <c r="M33" i="34"/>
  <c r="U33" i="34"/>
  <c r="O27" i="34"/>
  <c r="W26" i="34"/>
  <c r="U22" i="34"/>
  <c r="M16" i="34"/>
  <c r="U16" i="34"/>
  <c r="N16" i="34"/>
  <c r="V16" i="34"/>
  <c r="K299" i="35"/>
  <c r="S299" i="35"/>
  <c r="L299" i="35"/>
  <c r="T299" i="35"/>
  <c r="R291" i="35"/>
  <c r="N289" i="35"/>
  <c r="V289" i="35"/>
  <c r="O289" i="35"/>
  <c r="W289" i="35"/>
  <c r="J284" i="35"/>
  <c r="O284" i="35"/>
  <c r="Q284" i="35"/>
  <c r="J274" i="35"/>
  <c r="U274" i="35"/>
  <c r="W274" i="35"/>
  <c r="T265" i="35"/>
  <c r="R255" i="35"/>
  <c r="L253" i="35"/>
  <c r="T253" i="35"/>
  <c r="M253" i="35"/>
  <c r="U253" i="35"/>
  <c r="J248" i="35"/>
  <c r="K248" i="35"/>
  <c r="M248" i="35"/>
  <c r="O243" i="35"/>
  <c r="W243" i="35"/>
  <c r="P243" i="35"/>
  <c r="J238" i="35"/>
  <c r="Q238" i="35"/>
  <c r="S238" i="35"/>
  <c r="R219" i="35"/>
  <c r="J217" i="35"/>
  <c r="R217" i="35"/>
  <c r="K217" i="35"/>
  <c r="S217" i="35"/>
  <c r="R209" i="35"/>
  <c r="M207" i="35"/>
  <c r="U207" i="35"/>
  <c r="N207" i="35"/>
  <c r="V207" i="35"/>
  <c r="N201" i="35"/>
  <c r="W200" i="35"/>
  <c r="P193" i="35"/>
  <c r="P189" i="35"/>
  <c r="W188" i="35"/>
  <c r="Q179" i="35"/>
  <c r="J179" i="35"/>
  <c r="R179" i="35"/>
  <c r="J178" i="35"/>
  <c r="M178" i="35"/>
  <c r="O178" i="35"/>
  <c r="J174" i="35"/>
  <c r="K174" i="35"/>
  <c r="K167" i="35"/>
  <c r="S167" i="35"/>
  <c r="L167" i="35"/>
  <c r="T167" i="35"/>
  <c r="J166" i="35"/>
  <c r="Q166" i="35"/>
  <c r="S166" i="35"/>
  <c r="J164" i="35"/>
  <c r="W164" i="35"/>
  <c r="M155" i="35"/>
  <c r="U155" i="35"/>
  <c r="N155" i="35"/>
  <c r="V155" i="35"/>
  <c r="P149" i="35"/>
  <c r="K147" i="35"/>
  <c r="S147" i="35"/>
  <c r="L147" i="35"/>
  <c r="T147" i="35"/>
  <c r="Q146" i="35"/>
  <c r="S146" i="35"/>
  <c r="P137" i="35"/>
  <c r="L133" i="35"/>
  <c r="T133" i="35"/>
  <c r="M133" i="35"/>
  <c r="U133" i="35"/>
  <c r="J131" i="35"/>
  <c r="R131" i="35"/>
  <c r="S131" i="35"/>
  <c r="K131" i="35"/>
  <c r="T131" i="35"/>
  <c r="Q126" i="35"/>
  <c r="U126" i="35"/>
  <c r="W126" i="35"/>
  <c r="Q119" i="35"/>
  <c r="R119" i="35"/>
  <c r="J119" i="35"/>
  <c r="S119" i="35"/>
  <c r="O99" i="35"/>
  <c r="Q94" i="35"/>
  <c r="M94" i="35"/>
  <c r="U94" i="35"/>
  <c r="J80" i="35"/>
  <c r="O80" i="35"/>
  <c r="S80" i="35"/>
  <c r="U80" i="35"/>
  <c r="Q61" i="35"/>
  <c r="M57" i="35"/>
  <c r="U57" i="35"/>
  <c r="J57" i="35"/>
  <c r="S57" i="35"/>
  <c r="K57" i="35"/>
  <c r="T57" i="35"/>
  <c r="P51" i="35"/>
  <c r="U50" i="35"/>
  <c r="S21" i="35"/>
  <c r="O21" i="35"/>
  <c r="W21" i="35"/>
  <c r="P220" i="36"/>
  <c r="J220" i="36"/>
  <c r="R220" i="36"/>
  <c r="K220" i="36"/>
  <c r="S220" i="36"/>
  <c r="N220" i="36"/>
  <c r="V220" i="36"/>
  <c r="Q220" i="36"/>
  <c r="T220" i="36"/>
  <c r="U220" i="36"/>
  <c r="M220" i="36"/>
  <c r="J211" i="36"/>
  <c r="O211" i="36"/>
  <c r="S211" i="36"/>
  <c r="U211" i="36"/>
  <c r="K211" i="36"/>
  <c r="Q211" i="36"/>
  <c r="Q190" i="36"/>
  <c r="M190" i="36"/>
  <c r="V190" i="36"/>
  <c r="R190" i="36"/>
  <c r="J190" i="36"/>
  <c r="T190" i="36"/>
  <c r="K190" i="36"/>
  <c r="U190" i="36"/>
  <c r="O190" i="36"/>
  <c r="L190" i="36"/>
  <c r="W190" i="36"/>
  <c r="J173" i="36"/>
  <c r="M173" i="36"/>
  <c r="Q173" i="36"/>
  <c r="U173" i="36"/>
  <c r="O173" i="36"/>
  <c r="W173" i="36"/>
  <c r="K173" i="36"/>
  <c r="M150" i="36"/>
  <c r="U150" i="36"/>
  <c r="L150" i="36"/>
  <c r="V150" i="36"/>
  <c r="O150" i="36"/>
  <c r="K150" i="36"/>
  <c r="P150" i="36"/>
  <c r="Q150" i="36"/>
  <c r="T150" i="36"/>
  <c r="R150" i="36"/>
  <c r="S150" i="36"/>
  <c r="W150" i="36"/>
  <c r="J150" i="36"/>
  <c r="W123" i="36"/>
  <c r="M123" i="36"/>
  <c r="Q123" i="36"/>
  <c r="K123" i="36"/>
  <c r="S123" i="36"/>
  <c r="U123" i="36"/>
  <c r="K31" i="36"/>
  <c r="M31" i="36"/>
  <c r="S31" i="36"/>
  <c r="W31" i="36"/>
  <c r="O31" i="36"/>
  <c r="U31" i="36"/>
  <c r="Q31" i="36"/>
  <c r="W24" i="36"/>
  <c r="O24" i="36"/>
  <c r="K24" i="36"/>
  <c r="Q24" i="36"/>
  <c r="U24" i="36"/>
  <c r="M24" i="36"/>
  <c r="S24" i="36"/>
  <c r="J292" i="37"/>
  <c r="R292" i="37"/>
  <c r="O292" i="37"/>
  <c r="P292" i="37"/>
  <c r="Q292" i="37"/>
  <c r="K292" i="37"/>
  <c r="U292" i="37"/>
  <c r="V292" i="37"/>
  <c r="W292" i="37"/>
  <c r="L292" i="37"/>
  <c r="M292" i="37"/>
  <c r="S292" i="37"/>
  <c r="T292" i="37"/>
  <c r="M218" i="37"/>
  <c r="U218" i="37"/>
  <c r="O218" i="37"/>
  <c r="L218" i="37"/>
  <c r="W218" i="37"/>
  <c r="N218" i="37"/>
  <c r="Q218" i="37"/>
  <c r="R218" i="37"/>
  <c r="S218" i="37"/>
  <c r="T218" i="37"/>
  <c r="J218" i="37"/>
  <c r="P218" i="37"/>
  <c r="V218" i="37"/>
  <c r="K218" i="37"/>
  <c r="P45" i="35"/>
  <c r="K45" i="35"/>
  <c r="S45" i="35"/>
  <c r="N6" i="35"/>
  <c r="V6" i="35"/>
  <c r="Q6" i="35"/>
  <c r="L6" i="35"/>
  <c r="T6" i="35"/>
  <c r="J299" i="36"/>
  <c r="W299" i="36"/>
  <c r="M299" i="36"/>
  <c r="S299" i="36"/>
  <c r="P284" i="36"/>
  <c r="K284" i="36"/>
  <c r="S284" i="36"/>
  <c r="N284" i="36"/>
  <c r="V284" i="36"/>
  <c r="J265" i="36"/>
  <c r="U265" i="36"/>
  <c r="K265" i="36"/>
  <c r="Q265" i="36"/>
  <c r="P252" i="36"/>
  <c r="J252" i="36"/>
  <c r="R252" i="36"/>
  <c r="K252" i="36"/>
  <c r="S252" i="36"/>
  <c r="N252" i="36"/>
  <c r="V252" i="36"/>
  <c r="J243" i="36"/>
  <c r="O243" i="36"/>
  <c r="S243" i="36"/>
  <c r="U243" i="36"/>
  <c r="K243" i="36"/>
  <c r="J177" i="36"/>
  <c r="Q177" i="36"/>
  <c r="M177" i="36"/>
  <c r="S177" i="36"/>
  <c r="U177" i="36"/>
  <c r="M166" i="36"/>
  <c r="U166" i="36"/>
  <c r="O166" i="36"/>
  <c r="Q166" i="36"/>
  <c r="K166" i="36"/>
  <c r="W166" i="36"/>
  <c r="N166" i="36"/>
  <c r="P166" i="36"/>
  <c r="T166" i="36"/>
  <c r="Q129" i="36"/>
  <c r="M129" i="36"/>
  <c r="U129" i="36"/>
  <c r="K119" i="36"/>
  <c r="M119" i="36"/>
  <c r="Q119" i="36"/>
  <c r="O119" i="36"/>
  <c r="S119" i="36"/>
  <c r="M109" i="36"/>
  <c r="Q109" i="36"/>
  <c r="U101" i="36"/>
  <c r="M101" i="36"/>
  <c r="Q101" i="36"/>
  <c r="K43" i="36"/>
  <c r="M43" i="36"/>
  <c r="S43" i="36"/>
  <c r="Q43" i="36"/>
  <c r="W43" i="36"/>
  <c r="M132" i="37"/>
  <c r="U132" i="37"/>
  <c r="K132" i="37"/>
  <c r="S132" i="37"/>
  <c r="T132" i="37"/>
  <c r="J132" i="37"/>
  <c r="V132" i="37"/>
  <c r="P132" i="37"/>
  <c r="Q132" i="37"/>
  <c r="W132" i="37"/>
  <c r="N132" i="37"/>
  <c r="O132" i="37"/>
  <c r="J129" i="37"/>
  <c r="S129" i="37"/>
  <c r="O129" i="37"/>
  <c r="M129" i="37"/>
  <c r="Q129" i="37"/>
  <c r="K129" i="37"/>
  <c r="U129" i="37"/>
  <c r="J99" i="37"/>
  <c r="M99" i="37"/>
  <c r="Q99" i="37"/>
  <c r="S99" i="37"/>
  <c r="O99" i="37"/>
  <c r="U99" i="37"/>
  <c r="K99" i="37"/>
  <c r="W99" i="37"/>
  <c r="P53" i="37"/>
  <c r="J53" i="37"/>
  <c r="R53" i="37"/>
  <c r="N53" i="37"/>
  <c r="V53" i="37"/>
  <c r="M53" i="37"/>
  <c r="Q53" i="37"/>
  <c r="U53" i="37"/>
  <c r="K53" i="37"/>
  <c r="W53" i="37"/>
  <c r="L53" i="37"/>
  <c r="S53" i="37"/>
  <c r="T53" i="37"/>
  <c r="O53" i="37"/>
  <c r="J189" i="36"/>
  <c r="M189" i="36"/>
  <c r="U189" i="36"/>
  <c r="K189" i="36"/>
  <c r="O189" i="36"/>
  <c r="W189" i="36"/>
  <c r="O177" i="36"/>
  <c r="L166" i="36"/>
  <c r="N160" i="36"/>
  <c r="V160" i="36"/>
  <c r="Q160" i="36"/>
  <c r="J160" i="36"/>
  <c r="S160" i="36"/>
  <c r="K160" i="36"/>
  <c r="W160" i="36"/>
  <c r="M160" i="36"/>
  <c r="O160" i="36"/>
  <c r="T160" i="36"/>
  <c r="W119" i="36"/>
  <c r="K71" i="36"/>
  <c r="S71" i="36"/>
  <c r="O71" i="36"/>
  <c r="Q71" i="36"/>
  <c r="W71" i="36"/>
  <c r="J68" i="36"/>
  <c r="R68" i="36"/>
  <c r="N68" i="36"/>
  <c r="V68" i="36"/>
  <c r="K68" i="36"/>
  <c r="U68" i="36"/>
  <c r="L68" i="36"/>
  <c r="W68" i="36"/>
  <c r="O68" i="36"/>
  <c r="M68" i="36"/>
  <c r="P68" i="36"/>
  <c r="T68" i="36"/>
  <c r="U43" i="36"/>
  <c r="J185" i="37"/>
  <c r="M185" i="37"/>
  <c r="K185" i="37"/>
  <c r="O185" i="37"/>
  <c r="Q185" i="37"/>
  <c r="U185" i="37"/>
  <c r="W185" i="37"/>
  <c r="S185" i="37"/>
  <c r="R132" i="37"/>
  <c r="K128" i="35"/>
  <c r="Q128" i="35"/>
  <c r="K123" i="35"/>
  <c r="S123" i="35"/>
  <c r="K75" i="35"/>
  <c r="S75" i="35"/>
  <c r="N73" i="35"/>
  <c r="V73" i="35"/>
  <c r="N67" i="35"/>
  <c r="V67" i="35"/>
  <c r="N49" i="35"/>
  <c r="V49" i="35"/>
  <c r="Q49" i="35"/>
  <c r="U45" i="35"/>
  <c r="J45" i="35"/>
  <c r="M38" i="35"/>
  <c r="S38" i="35"/>
  <c r="W6" i="35"/>
  <c r="J6" i="35"/>
  <c r="Q299" i="36"/>
  <c r="L292" i="36"/>
  <c r="T292" i="36"/>
  <c r="O292" i="36"/>
  <c r="W292" i="36"/>
  <c r="J292" i="36"/>
  <c r="R292" i="36"/>
  <c r="J288" i="36"/>
  <c r="R288" i="36"/>
  <c r="M288" i="36"/>
  <c r="U288" i="36"/>
  <c r="P288" i="36"/>
  <c r="M284" i="36"/>
  <c r="J283" i="36"/>
  <c r="W283" i="36"/>
  <c r="M283" i="36"/>
  <c r="S283" i="36"/>
  <c r="P268" i="36"/>
  <c r="K268" i="36"/>
  <c r="S268" i="36"/>
  <c r="N268" i="36"/>
  <c r="V268" i="36"/>
  <c r="S265" i="36"/>
  <c r="O252" i="36"/>
  <c r="J245" i="36"/>
  <c r="Q245" i="36"/>
  <c r="U245" i="36"/>
  <c r="W245" i="36"/>
  <c r="M245" i="36"/>
  <c r="W243" i="36"/>
  <c r="J239" i="36"/>
  <c r="K239" i="36"/>
  <c r="O239" i="36"/>
  <c r="Q239" i="36"/>
  <c r="W239" i="36"/>
  <c r="J235" i="36"/>
  <c r="W235" i="36"/>
  <c r="K235" i="36"/>
  <c r="M235" i="36"/>
  <c r="S235" i="36"/>
  <c r="L228" i="36"/>
  <c r="T228" i="36"/>
  <c r="N228" i="36"/>
  <c r="V228" i="36"/>
  <c r="O228" i="36"/>
  <c r="W228" i="36"/>
  <c r="J228" i="36"/>
  <c r="R228" i="36"/>
  <c r="P204" i="36"/>
  <c r="J204" i="36"/>
  <c r="R204" i="36"/>
  <c r="K204" i="36"/>
  <c r="S204" i="36"/>
  <c r="N204" i="36"/>
  <c r="V204" i="36"/>
  <c r="K202" i="36"/>
  <c r="S202" i="36"/>
  <c r="M202" i="36"/>
  <c r="U202" i="36"/>
  <c r="N202" i="36"/>
  <c r="V202" i="36"/>
  <c r="Q202" i="36"/>
  <c r="J199" i="36"/>
  <c r="W199" i="36"/>
  <c r="K199" i="36"/>
  <c r="M199" i="36"/>
  <c r="S199" i="36"/>
  <c r="J161" i="36"/>
  <c r="Q161" i="36"/>
  <c r="M161" i="36"/>
  <c r="W161" i="36"/>
  <c r="S161" i="36"/>
  <c r="P148" i="36"/>
  <c r="N148" i="36"/>
  <c r="W148" i="36"/>
  <c r="Q148" i="36"/>
  <c r="J148" i="36"/>
  <c r="U148" i="36"/>
  <c r="L148" i="36"/>
  <c r="M148" i="36"/>
  <c r="S148" i="36"/>
  <c r="W139" i="36"/>
  <c r="O139" i="36"/>
  <c r="S139" i="36"/>
  <c r="K139" i="36"/>
  <c r="M139" i="36"/>
  <c r="Q90" i="36"/>
  <c r="M90" i="36"/>
  <c r="U90" i="36"/>
  <c r="K90" i="36"/>
  <c r="V90" i="36"/>
  <c r="L90" i="36"/>
  <c r="W90" i="36"/>
  <c r="O90" i="36"/>
  <c r="N90" i="36"/>
  <c r="R90" i="36"/>
  <c r="S90" i="36"/>
  <c r="L80" i="36"/>
  <c r="T80" i="36"/>
  <c r="P80" i="36"/>
  <c r="J80" i="36"/>
  <c r="U80" i="36"/>
  <c r="K80" i="36"/>
  <c r="V80" i="36"/>
  <c r="N80" i="36"/>
  <c r="M80" i="36"/>
  <c r="O80" i="36"/>
  <c r="S80" i="36"/>
  <c r="M77" i="36"/>
  <c r="U77" i="36"/>
  <c r="Q77" i="36"/>
  <c r="P56" i="36"/>
  <c r="L56" i="36"/>
  <c r="T56" i="36"/>
  <c r="R56" i="36"/>
  <c r="S56" i="36"/>
  <c r="K56" i="36"/>
  <c r="V56" i="36"/>
  <c r="J56" i="36"/>
  <c r="N56" i="36"/>
  <c r="O56" i="36"/>
  <c r="W56" i="36"/>
  <c r="L296" i="37"/>
  <c r="T296" i="37"/>
  <c r="O296" i="37"/>
  <c r="J296" i="37"/>
  <c r="U296" i="37"/>
  <c r="K296" i="37"/>
  <c r="V296" i="37"/>
  <c r="P296" i="37"/>
  <c r="Q296" i="37"/>
  <c r="R296" i="37"/>
  <c r="W296" i="37"/>
  <c r="M296" i="37"/>
  <c r="S296" i="37"/>
  <c r="P288" i="37"/>
  <c r="J288" i="37"/>
  <c r="S288" i="37"/>
  <c r="Q288" i="37"/>
  <c r="R288" i="37"/>
  <c r="L288" i="37"/>
  <c r="V288" i="37"/>
  <c r="K288" i="37"/>
  <c r="M288" i="37"/>
  <c r="O288" i="37"/>
  <c r="N288" i="37"/>
  <c r="T288" i="37"/>
  <c r="M266" i="37"/>
  <c r="U266" i="37"/>
  <c r="J266" i="37"/>
  <c r="S266" i="37"/>
  <c r="K266" i="37"/>
  <c r="V266" i="37"/>
  <c r="L266" i="37"/>
  <c r="W266" i="37"/>
  <c r="O266" i="37"/>
  <c r="P266" i="37"/>
  <c r="Q266" i="37"/>
  <c r="R266" i="37"/>
  <c r="T266" i="37"/>
  <c r="L248" i="37"/>
  <c r="T248" i="37"/>
  <c r="J248" i="37"/>
  <c r="S248" i="37"/>
  <c r="K248" i="37"/>
  <c r="V248" i="37"/>
  <c r="M248" i="37"/>
  <c r="W248" i="37"/>
  <c r="O248" i="37"/>
  <c r="P248" i="37"/>
  <c r="Q248" i="37"/>
  <c r="R248" i="37"/>
  <c r="N248" i="37"/>
  <c r="U248" i="37"/>
  <c r="M194" i="37"/>
  <c r="U194" i="37"/>
  <c r="K194" i="37"/>
  <c r="S194" i="37"/>
  <c r="P194" i="37"/>
  <c r="O194" i="37"/>
  <c r="Q194" i="37"/>
  <c r="T194" i="37"/>
  <c r="V194" i="37"/>
  <c r="L194" i="37"/>
  <c r="J194" i="37"/>
  <c r="N194" i="37"/>
  <c r="J101" i="37"/>
  <c r="W101" i="37"/>
  <c r="S101" i="37"/>
  <c r="M101" i="37"/>
  <c r="O101" i="37"/>
  <c r="K101" i="37"/>
  <c r="U101" i="37"/>
  <c r="N195" i="39"/>
  <c r="V195" i="39"/>
  <c r="K195" i="39"/>
  <c r="T195" i="39"/>
  <c r="M195" i="39"/>
  <c r="W195" i="39"/>
  <c r="R195" i="39"/>
  <c r="J195" i="39"/>
  <c r="L195" i="39"/>
  <c r="O195" i="39"/>
  <c r="U195" i="39"/>
  <c r="Q195" i="39"/>
  <c r="S195" i="39"/>
  <c r="J146" i="39"/>
  <c r="M146" i="39"/>
  <c r="S146" i="39"/>
  <c r="K146" i="39"/>
  <c r="U146" i="39"/>
  <c r="O146" i="39"/>
  <c r="Q146" i="39"/>
  <c r="J37" i="39"/>
  <c r="K37" i="39"/>
  <c r="M37" i="39"/>
  <c r="O37" i="39"/>
  <c r="W37" i="39"/>
  <c r="Q37" i="39"/>
  <c r="U37" i="39"/>
  <c r="S37" i="39"/>
  <c r="L16" i="39"/>
  <c r="T16" i="39"/>
  <c r="M16" i="39"/>
  <c r="U16" i="39"/>
  <c r="N16" i="39"/>
  <c r="V16" i="39"/>
  <c r="J16" i="39"/>
  <c r="R16" i="39"/>
  <c r="S16" i="39"/>
  <c r="O16" i="39"/>
  <c r="P16" i="39"/>
  <c r="Q16" i="39"/>
  <c r="W16" i="39"/>
  <c r="K16" i="39"/>
  <c r="J271" i="40"/>
  <c r="U271" i="40"/>
  <c r="Q271" i="40"/>
  <c r="S271" i="40"/>
  <c r="W271" i="40"/>
  <c r="M271" i="40"/>
  <c r="K271" i="40"/>
  <c r="O271" i="40"/>
  <c r="V29" i="34"/>
  <c r="S24" i="34"/>
  <c r="V10" i="34"/>
  <c r="W292" i="35"/>
  <c r="W276" i="35"/>
  <c r="W260" i="35"/>
  <c r="W244" i="35"/>
  <c r="W228" i="35"/>
  <c r="W212" i="35"/>
  <c r="V197" i="35"/>
  <c r="S192" i="35"/>
  <c r="V181" i="35"/>
  <c r="S176" i="35"/>
  <c r="V165" i="35"/>
  <c r="S160" i="35"/>
  <c r="V145" i="35"/>
  <c r="K124" i="35"/>
  <c r="M124" i="35"/>
  <c r="O123" i="35"/>
  <c r="M111" i="35"/>
  <c r="U111" i="35"/>
  <c r="K107" i="35"/>
  <c r="S107" i="35"/>
  <c r="U96" i="35"/>
  <c r="W77" i="35"/>
  <c r="N77" i="35"/>
  <c r="J76" i="35"/>
  <c r="K76" i="35"/>
  <c r="O75" i="35"/>
  <c r="J74" i="35"/>
  <c r="Q74" i="35"/>
  <c r="O73" i="35"/>
  <c r="J72" i="35"/>
  <c r="W72" i="35"/>
  <c r="L69" i="35"/>
  <c r="T69" i="35"/>
  <c r="K68" i="35"/>
  <c r="S68" i="35"/>
  <c r="O67" i="35"/>
  <c r="U62" i="35"/>
  <c r="K56" i="35"/>
  <c r="Q56" i="35"/>
  <c r="O49" i="35"/>
  <c r="T45" i="35"/>
  <c r="W38" i="35"/>
  <c r="Q34" i="35"/>
  <c r="W34" i="35"/>
  <c r="M34" i="35"/>
  <c r="K28" i="35"/>
  <c r="U28" i="35"/>
  <c r="U6" i="35"/>
  <c r="O299" i="36"/>
  <c r="J297" i="36"/>
  <c r="U297" i="36"/>
  <c r="K297" i="36"/>
  <c r="Q297" i="36"/>
  <c r="U292" i="36"/>
  <c r="T288" i="36"/>
  <c r="L284" i="36"/>
  <c r="O282" i="36"/>
  <c r="W282" i="36"/>
  <c r="J282" i="36"/>
  <c r="R282" i="36"/>
  <c r="M282" i="36"/>
  <c r="U282" i="36"/>
  <c r="T268" i="36"/>
  <c r="O265" i="36"/>
  <c r="J261" i="36"/>
  <c r="Q261" i="36"/>
  <c r="W261" i="36"/>
  <c r="M261" i="36"/>
  <c r="M252" i="36"/>
  <c r="Q243" i="36"/>
  <c r="J229" i="36"/>
  <c r="Q229" i="36"/>
  <c r="U229" i="36"/>
  <c r="W229" i="36"/>
  <c r="M229" i="36"/>
  <c r="J223" i="36"/>
  <c r="K223" i="36"/>
  <c r="O223" i="36"/>
  <c r="Q223" i="36"/>
  <c r="W223" i="36"/>
  <c r="J219" i="36"/>
  <c r="W219" i="36"/>
  <c r="K219" i="36"/>
  <c r="M219" i="36"/>
  <c r="S219" i="36"/>
  <c r="L212" i="36"/>
  <c r="T212" i="36"/>
  <c r="N212" i="36"/>
  <c r="V212" i="36"/>
  <c r="O212" i="36"/>
  <c r="W212" i="36"/>
  <c r="J212" i="36"/>
  <c r="R212" i="36"/>
  <c r="T204" i="36"/>
  <c r="R202" i="36"/>
  <c r="J175" i="36"/>
  <c r="W175" i="36"/>
  <c r="M175" i="36"/>
  <c r="Q175" i="36"/>
  <c r="K175" i="36"/>
  <c r="O175" i="36"/>
  <c r="L172" i="36"/>
  <c r="T172" i="36"/>
  <c r="K172" i="36"/>
  <c r="U172" i="36"/>
  <c r="N172" i="36"/>
  <c r="W172" i="36"/>
  <c r="Q172" i="36"/>
  <c r="S172" i="36"/>
  <c r="V172" i="36"/>
  <c r="O172" i="36"/>
  <c r="U160" i="36"/>
  <c r="V148" i="36"/>
  <c r="N124" i="36"/>
  <c r="V124" i="36"/>
  <c r="J124" i="36"/>
  <c r="S124" i="36"/>
  <c r="L124" i="36"/>
  <c r="U124" i="36"/>
  <c r="M124" i="36"/>
  <c r="P124" i="36"/>
  <c r="Q124" i="36"/>
  <c r="W124" i="36"/>
  <c r="J100" i="36"/>
  <c r="R100" i="36"/>
  <c r="N100" i="36"/>
  <c r="V100" i="36"/>
  <c r="T100" i="36"/>
  <c r="L100" i="36"/>
  <c r="W100" i="36"/>
  <c r="K100" i="36"/>
  <c r="O100" i="36"/>
  <c r="P100" i="36"/>
  <c r="U100" i="36"/>
  <c r="L96" i="36"/>
  <c r="T96" i="36"/>
  <c r="P96" i="36"/>
  <c r="J96" i="36"/>
  <c r="U96" i="36"/>
  <c r="M96" i="36"/>
  <c r="W96" i="36"/>
  <c r="R96" i="36"/>
  <c r="V96" i="36"/>
  <c r="O96" i="36"/>
  <c r="K174" i="37"/>
  <c r="S174" i="37"/>
  <c r="Q174" i="37"/>
  <c r="J174" i="37"/>
  <c r="U174" i="37"/>
  <c r="L174" i="37"/>
  <c r="V174" i="37"/>
  <c r="M174" i="37"/>
  <c r="O174" i="37"/>
  <c r="P174" i="37"/>
  <c r="N174" i="37"/>
  <c r="T174" i="37"/>
  <c r="W174" i="37"/>
  <c r="J167" i="37"/>
  <c r="S167" i="37"/>
  <c r="O167" i="37"/>
  <c r="U167" i="37"/>
  <c r="W167" i="37"/>
  <c r="M167" i="37"/>
  <c r="Q167" i="37"/>
  <c r="L146" i="37"/>
  <c r="T146" i="37"/>
  <c r="J146" i="37"/>
  <c r="R146" i="37"/>
  <c r="M146" i="37"/>
  <c r="W146" i="37"/>
  <c r="N146" i="37"/>
  <c r="K146" i="37"/>
  <c r="O146" i="37"/>
  <c r="Q146" i="37"/>
  <c r="S146" i="37"/>
  <c r="U146" i="37"/>
  <c r="V146" i="37"/>
  <c r="U250" i="36"/>
  <c r="M250" i="36"/>
  <c r="Q249" i="36"/>
  <c r="U234" i="36"/>
  <c r="M234" i="36"/>
  <c r="Q233" i="36"/>
  <c r="U218" i="36"/>
  <c r="M218" i="36"/>
  <c r="Q217" i="36"/>
  <c r="M201" i="36"/>
  <c r="U194" i="36"/>
  <c r="L194" i="36"/>
  <c r="V188" i="36"/>
  <c r="K188" i="36"/>
  <c r="V182" i="36"/>
  <c r="K182" i="36"/>
  <c r="V180" i="36"/>
  <c r="L180" i="36"/>
  <c r="N176" i="36"/>
  <c r="V176" i="36"/>
  <c r="J176" i="36"/>
  <c r="S176" i="36"/>
  <c r="L176" i="36"/>
  <c r="U176" i="36"/>
  <c r="W168" i="36"/>
  <c r="L168" i="36"/>
  <c r="J155" i="36"/>
  <c r="S155" i="36"/>
  <c r="K155" i="36"/>
  <c r="O155" i="36"/>
  <c r="N140" i="36"/>
  <c r="V140" i="36"/>
  <c r="K140" i="36"/>
  <c r="T140" i="36"/>
  <c r="M140" i="36"/>
  <c r="W140" i="36"/>
  <c r="U133" i="36"/>
  <c r="P120" i="36"/>
  <c r="R120" i="36"/>
  <c r="K120" i="36"/>
  <c r="T120" i="36"/>
  <c r="W114" i="36"/>
  <c r="K114" i="36"/>
  <c r="M112" i="36"/>
  <c r="O99" i="36"/>
  <c r="W99" i="36"/>
  <c r="M99" i="36"/>
  <c r="J84" i="36"/>
  <c r="R84" i="36"/>
  <c r="N84" i="36"/>
  <c r="V84" i="36"/>
  <c r="T84" i="36"/>
  <c r="K84" i="36"/>
  <c r="U84" i="36"/>
  <c r="M84" i="36"/>
  <c r="O66" i="36"/>
  <c r="K55" i="36"/>
  <c r="S55" i="36"/>
  <c r="O55" i="36"/>
  <c r="T26" i="36"/>
  <c r="R26" i="36"/>
  <c r="M26" i="36"/>
  <c r="P26" i="36"/>
  <c r="J228" i="37"/>
  <c r="R228" i="37"/>
  <c r="O228" i="37"/>
  <c r="M228" i="37"/>
  <c r="W228" i="37"/>
  <c r="N228" i="37"/>
  <c r="Q228" i="37"/>
  <c r="S228" i="37"/>
  <c r="P228" i="37"/>
  <c r="T228" i="37"/>
  <c r="V228" i="37"/>
  <c r="J217" i="37"/>
  <c r="Q217" i="37"/>
  <c r="S217" i="37"/>
  <c r="K217" i="37"/>
  <c r="M217" i="37"/>
  <c r="U217" i="37"/>
  <c r="W217" i="37"/>
  <c r="O217" i="37"/>
  <c r="J201" i="37"/>
  <c r="M201" i="37"/>
  <c r="K201" i="37"/>
  <c r="Q201" i="37"/>
  <c r="S201" i="37"/>
  <c r="U201" i="37"/>
  <c r="W201" i="37"/>
  <c r="J195" i="37"/>
  <c r="O195" i="37"/>
  <c r="K195" i="37"/>
  <c r="M195" i="37"/>
  <c r="S195" i="37"/>
  <c r="U195" i="37"/>
  <c r="W195" i="37"/>
  <c r="N188" i="37"/>
  <c r="V188" i="37"/>
  <c r="L188" i="37"/>
  <c r="T188" i="37"/>
  <c r="S188" i="37"/>
  <c r="J188" i="37"/>
  <c r="W188" i="37"/>
  <c r="K188" i="37"/>
  <c r="O188" i="37"/>
  <c r="P188" i="37"/>
  <c r="Q188" i="37"/>
  <c r="R188" i="37"/>
  <c r="L162" i="37"/>
  <c r="T162" i="37"/>
  <c r="J162" i="37"/>
  <c r="R162" i="37"/>
  <c r="M162" i="37"/>
  <c r="W162" i="37"/>
  <c r="N162" i="37"/>
  <c r="V162" i="37"/>
  <c r="O162" i="37"/>
  <c r="P162" i="37"/>
  <c r="Q162" i="37"/>
  <c r="S162" i="37"/>
  <c r="M124" i="37"/>
  <c r="U124" i="37"/>
  <c r="K124" i="37"/>
  <c r="S124" i="37"/>
  <c r="T124" i="37"/>
  <c r="J124" i="37"/>
  <c r="V124" i="37"/>
  <c r="W124" i="37"/>
  <c r="N124" i="37"/>
  <c r="O124" i="37"/>
  <c r="L124" i="37"/>
  <c r="Q124" i="37"/>
  <c r="J113" i="37"/>
  <c r="S113" i="37"/>
  <c r="O113" i="37"/>
  <c r="K113" i="37"/>
  <c r="M113" i="37"/>
  <c r="U113" i="37"/>
  <c r="W113" i="37"/>
  <c r="J208" i="38"/>
  <c r="Q208" i="38"/>
  <c r="S208" i="38"/>
  <c r="U208" i="38"/>
  <c r="M208" i="38"/>
  <c r="K208" i="38"/>
  <c r="O208" i="38"/>
  <c r="W208" i="38"/>
  <c r="J194" i="38"/>
  <c r="M194" i="38"/>
  <c r="K194" i="38"/>
  <c r="U194" i="38"/>
  <c r="Q194" i="38"/>
  <c r="W194" i="38"/>
  <c r="O194" i="38"/>
  <c r="S194" i="38"/>
  <c r="S160" i="38"/>
  <c r="O160" i="38"/>
  <c r="K160" i="38"/>
  <c r="W160" i="38"/>
  <c r="U160" i="38"/>
  <c r="M160" i="38"/>
  <c r="Q160" i="38"/>
  <c r="R43" i="35"/>
  <c r="T39" i="35"/>
  <c r="L39" i="35"/>
  <c r="R24" i="35"/>
  <c r="R20" i="35"/>
  <c r="R16" i="35"/>
  <c r="R12" i="35"/>
  <c r="R8" i="35"/>
  <c r="V290" i="36"/>
  <c r="N290" i="36"/>
  <c r="S289" i="36"/>
  <c r="T286" i="36"/>
  <c r="O285" i="36"/>
  <c r="V274" i="36"/>
  <c r="N274" i="36"/>
  <c r="S273" i="36"/>
  <c r="T270" i="36"/>
  <c r="O269" i="36"/>
  <c r="V258" i="36"/>
  <c r="N258" i="36"/>
  <c r="S257" i="36"/>
  <c r="T254" i="36"/>
  <c r="O253" i="36"/>
  <c r="R250" i="36"/>
  <c r="J250" i="36"/>
  <c r="K249" i="36"/>
  <c r="V242" i="36"/>
  <c r="N242" i="36"/>
  <c r="S241" i="36"/>
  <c r="T238" i="36"/>
  <c r="O237" i="36"/>
  <c r="R234" i="36"/>
  <c r="J234" i="36"/>
  <c r="K233" i="36"/>
  <c r="V226" i="36"/>
  <c r="N226" i="36"/>
  <c r="S225" i="36"/>
  <c r="T222" i="36"/>
  <c r="O221" i="36"/>
  <c r="R218" i="36"/>
  <c r="J218" i="36"/>
  <c r="K217" i="36"/>
  <c r="V210" i="36"/>
  <c r="N210" i="36"/>
  <c r="S209" i="36"/>
  <c r="T206" i="36"/>
  <c r="O205" i="36"/>
  <c r="W201" i="36"/>
  <c r="T198" i="36"/>
  <c r="L198" i="36"/>
  <c r="J179" i="36"/>
  <c r="K179" i="36"/>
  <c r="O179" i="36"/>
  <c r="S179" i="36"/>
  <c r="O176" i="36"/>
  <c r="Q174" i="36"/>
  <c r="K174" i="36"/>
  <c r="T174" i="36"/>
  <c r="M174" i="36"/>
  <c r="V174" i="36"/>
  <c r="V158" i="36"/>
  <c r="U155" i="36"/>
  <c r="W152" i="36"/>
  <c r="W146" i="36"/>
  <c r="O140" i="36"/>
  <c r="Q138" i="36"/>
  <c r="L138" i="36"/>
  <c r="U138" i="36"/>
  <c r="N138" i="36"/>
  <c r="W138" i="36"/>
  <c r="O131" i="36"/>
  <c r="K131" i="36"/>
  <c r="M120" i="36"/>
  <c r="K118" i="36"/>
  <c r="S118" i="36"/>
  <c r="R118" i="36"/>
  <c r="L118" i="36"/>
  <c r="U118" i="36"/>
  <c r="V116" i="36"/>
  <c r="S111" i="36"/>
  <c r="K111" i="36"/>
  <c r="O111" i="36"/>
  <c r="S99" i="36"/>
  <c r="S95" i="36"/>
  <c r="K95" i="36"/>
  <c r="M95" i="36"/>
  <c r="Q95" i="36"/>
  <c r="N92" i="36"/>
  <c r="V92" i="36"/>
  <c r="J92" i="36"/>
  <c r="R92" i="36"/>
  <c r="O92" i="36"/>
  <c r="P92" i="36"/>
  <c r="S92" i="36"/>
  <c r="P84" i="36"/>
  <c r="P72" i="36"/>
  <c r="L72" i="36"/>
  <c r="T72" i="36"/>
  <c r="R72" i="36"/>
  <c r="S72" i="36"/>
  <c r="K72" i="36"/>
  <c r="V72" i="36"/>
  <c r="U55" i="36"/>
  <c r="K47" i="36"/>
  <c r="M47" i="36"/>
  <c r="S47" i="36"/>
  <c r="O47" i="36"/>
  <c r="U47" i="36"/>
  <c r="N300" i="37"/>
  <c r="V300" i="37"/>
  <c r="O300" i="37"/>
  <c r="P300" i="37"/>
  <c r="Q300" i="37"/>
  <c r="J300" i="37"/>
  <c r="T300" i="37"/>
  <c r="L300" i="37"/>
  <c r="M300" i="37"/>
  <c r="S300" i="37"/>
  <c r="P208" i="37"/>
  <c r="N208" i="37"/>
  <c r="W208" i="37"/>
  <c r="K208" i="37"/>
  <c r="U208" i="37"/>
  <c r="L208" i="37"/>
  <c r="V208" i="37"/>
  <c r="O208" i="37"/>
  <c r="Q208" i="37"/>
  <c r="R208" i="37"/>
  <c r="S208" i="37"/>
  <c r="P138" i="37"/>
  <c r="N138" i="37"/>
  <c r="V138" i="37"/>
  <c r="J138" i="37"/>
  <c r="T138" i="37"/>
  <c r="K138" i="37"/>
  <c r="U138" i="37"/>
  <c r="L138" i="37"/>
  <c r="M138" i="37"/>
  <c r="Q138" i="37"/>
  <c r="R138" i="37"/>
  <c r="L98" i="37"/>
  <c r="T98" i="37"/>
  <c r="J98" i="37"/>
  <c r="R98" i="37"/>
  <c r="P98" i="37"/>
  <c r="U98" i="37"/>
  <c r="K98" i="37"/>
  <c r="V98" i="37"/>
  <c r="M98" i="37"/>
  <c r="O98" i="37"/>
  <c r="Q98" i="37"/>
  <c r="S98" i="37"/>
  <c r="W98" i="37"/>
  <c r="N259" i="38"/>
  <c r="V259" i="38"/>
  <c r="O259" i="38"/>
  <c r="W259" i="38"/>
  <c r="P259" i="38"/>
  <c r="L259" i="38"/>
  <c r="T259" i="38"/>
  <c r="R259" i="38"/>
  <c r="U259" i="38"/>
  <c r="K259" i="38"/>
  <c r="M259" i="38"/>
  <c r="J259" i="38"/>
  <c r="Q259" i="38"/>
  <c r="K194" i="36"/>
  <c r="S194" i="36"/>
  <c r="J193" i="36"/>
  <c r="Q193" i="36"/>
  <c r="S193" i="36"/>
  <c r="L188" i="36"/>
  <c r="T188" i="36"/>
  <c r="N188" i="36"/>
  <c r="W188" i="36"/>
  <c r="J187" i="36"/>
  <c r="S187" i="36"/>
  <c r="U187" i="36"/>
  <c r="M182" i="36"/>
  <c r="U182" i="36"/>
  <c r="Q182" i="36"/>
  <c r="P180" i="36"/>
  <c r="J180" i="36"/>
  <c r="S180" i="36"/>
  <c r="J171" i="36"/>
  <c r="S171" i="36"/>
  <c r="O171" i="36"/>
  <c r="U171" i="36"/>
  <c r="J168" i="36"/>
  <c r="R168" i="36"/>
  <c r="O168" i="36"/>
  <c r="Q168" i="36"/>
  <c r="K135" i="36"/>
  <c r="O135" i="36"/>
  <c r="S135" i="36"/>
  <c r="M114" i="36"/>
  <c r="U114" i="36"/>
  <c r="O114" i="36"/>
  <c r="Q114" i="36"/>
  <c r="L112" i="36"/>
  <c r="T112" i="36"/>
  <c r="P112" i="36"/>
  <c r="S112" i="36"/>
  <c r="K112" i="36"/>
  <c r="V112" i="36"/>
  <c r="S79" i="36"/>
  <c r="K79" i="36"/>
  <c r="M79" i="36"/>
  <c r="O79" i="36"/>
  <c r="U79" i="36"/>
  <c r="O67" i="36"/>
  <c r="W67" i="36"/>
  <c r="K67" i="36"/>
  <c r="M67" i="36"/>
  <c r="S67" i="36"/>
  <c r="L64" i="36"/>
  <c r="T64" i="36"/>
  <c r="P64" i="36"/>
  <c r="K64" i="36"/>
  <c r="V64" i="36"/>
  <c r="M64" i="36"/>
  <c r="W64" i="36"/>
  <c r="O64" i="36"/>
  <c r="P52" i="36"/>
  <c r="L52" i="36"/>
  <c r="T52" i="36"/>
  <c r="S52" i="36"/>
  <c r="J52" i="36"/>
  <c r="U52" i="36"/>
  <c r="M52" i="36"/>
  <c r="W52" i="36"/>
  <c r="O16" i="36"/>
  <c r="Q16" i="36"/>
  <c r="S16" i="36"/>
  <c r="W16" i="36"/>
  <c r="N284" i="37"/>
  <c r="V284" i="37"/>
  <c r="J284" i="37"/>
  <c r="S284" i="37"/>
  <c r="L284" i="37"/>
  <c r="W284" i="37"/>
  <c r="M284" i="37"/>
  <c r="Q284" i="37"/>
  <c r="P284" i="37"/>
  <c r="R284" i="37"/>
  <c r="U284" i="37"/>
  <c r="J235" i="37"/>
  <c r="S235" i="37"/>
  <c r="Q235" i="37"/>
  <c r="K235" i="37"/>
  <c r="M235" i="37"/>
  <c r="U235" i="37"/>
  <c r="W235" i="37"/>
  <c r="J199" i="37"/>
  <c r="S199" i="37"/>
  <c r="K199" i="37"/>
  <c r="O199" i="37"/>
  <c r="Q199" i="37"/>
  <c r="U199" i="37"/>
  <c r="J196" i="37"/>
  <c r="R196" i="37"/>
  <c r="P196" i="37"/>
  <c r="T196" i="37"/>
  <c r="U196" i="37"/>
  <c r="K196" i="37"/>
  <c r="V196" i="37"/>
  <c r="M196" i="37"/>
  <c r="N196" i="37"/>
  <c r="O196" i="37"/>
  <c r="Q196" i="37"/>
  <c r="W196" i="37"/>
  <c r="J117" i="37"/>
  <c r="W117" i="37"/>
  <c r="S117" i="37"/>
  <c r="O117" i="37"/>
  <c r="Q117" i="37"/>
  <c r="K117" i="37"/>
  <c r="M117" i="37"/>
  <c r="L114" i="37"/>
  <c r="T114" i="37"/>
  <c r="J114" i="37"/>
  <c r="R114" i="37"/>
  <c r="K114" i="37"/>
  <c r="V114" i="37"/>
  <c r="M114" i="37"/>
  <c r="W114" i="37"/>
  <c r="N114" i="37"/>
  <c r="O114" i="37"/>
  <c r="Q114" i="37"/>
  <c r="S114" i="37"/>
  <c r="P114" i="37"/>
  <c r="U21" i="37"/>
  <c r="M21" i="37"/>
  <c r="Q21" i="37"/>
  <c r="J56" i="38"/>
  <c r="O56" i="38"/>
  <c r="S56" i="38"/>
  <c r="K56" i="38"/>
  <c r="M56" i="38"/>
  <c r="Q56" i="38"/>
  <c r="U56" i="38"/>
  <c r="W56" i="38"/>
  <c r="N291" i="39"/>
  <c r="V291" i="39"/>
  <c r="P291" i="39"/>
  <c r="L291" i="39"/>
  <c r="T291" i="39"/>
  <c r="J291" i="39"/>
  <c r="W291" i="39"/>
  <c r="K291" i="39"/>
  <c r="M291" i="39"/>
  <c r="S291" i="39"/>
  <c r="Q291" i="39"/>
  <c r="R291" i="39"/>
  <c r="O291" i="39"/>
  <c r="U291" i="39"/>
  <c r="S290" i="36"/>
  <c r="M289" i="36"/>
  <c r="S274" i="36"/>
  <c r="M273" i="36"/>
  <c r="S258" i="36"/>
  <c r="M257" i="36"/>
  <c r="W250" i="36"/>
  <c r="U249" i="36"/>
  <c r="S242" i="36"/>
  <c r="M241" i="36"/>
  <c r="W234" i="36"/>
  <c r="U233" i="36"/>
  <c r="S226" i="36"/>
  <c r="M225" i="36"/>
  <c r="W218" i="36"/>
  <c r="U217" i="36"/>
  <c r="S210" i="36"/>
  <c r="M209" i="36"/>
  <c r="Q201" i="36"/>
  <c r="W194" i="36"/>
  <c r="N194" i="36"/>
  <c r="U193" i="36"/>
  <c r="O188" i="36"/>
  <c r="Q187" i="36"/>
  <c r="J183" i="36"/>
  <c r="O183" i="36"/>
  <c r="N182" i="36"/>
  <c r="N180" i="36"/>
  <c r="K178" i="36"/>
  <c r="S178" i="36"/>
  <c r="J178" i="36"/>
  <c r="T178" i="36"/>
  <c r="M178" i="36"/>
  <c r="V178" i="36"/>
  <c r="W176" i="36"/>
  <c r="W171" i="36"/>
  <c r="N168" i="36"/>
  <c r="Q158" i="36"/>
  <c r="R158" i="36"/>
  <c r="K158" i="36"/>
  <c r="T158" i="36"/>
  <c r="J152" i="36"/>
  <c r="R152" i="36"/>
  <c r="M152" i="36"/>
  <c r="V152" i="36"/>
  <c r="O152" i="36"/>
  <c r="M146" i="36"/>
  <c r="U146" i="36"/>
  <c r="Q146" i="36"/>
  <c r="J146" i="36"/>
  <c r="S146" i="36"/>
  <c r="U140" i="36"/>
  <c r="W135" i="36"/>
  <c r="U120" i="36"/>
  <c r="J116" i="36"/>
  <c r="R116" i="36"/>
  <c r="O116" i="36"/>
  <c r="Q116" i="36"/>
  <c r="N114" i="36"/>
  <c r="O112" i="36"/>
  <c r="O83" i="36"/>
  <c r="W83" i="36"/>
  <c r="K83" i="36"/>
  <c r="Q83" i="36"/>
  <c r="M66" i="36"/>
  <c r="U66" i="36"/>
  <c r="Q66" i="36"/>
  <c r="R66" i="36"/>
  <c r="S66" i="36"/>
  <c r="K66" i="36"/>
  <c r="V66" i="36"/>
  <c r="R64" i="36"/>
  <c r="Q52" i="36"/>
  <c r="P48" i="36"/>
  <c r="L48" i="36"/>
  <c r="T48" i="36"/>
  <c r="J48" i="36"/>
  <c r="U48" i="36"/>
  <c r="K48" i="36"/>
  <c r="V48" i="36"/>
  <c r="N48" i="36"/>
  <c r="P28" i="36"/>
  <c r="Q28" i="36"/>
  <c r="L28" i="36"/>
  <c r="T28" i="36"/>
  <c r="N28" i="36"/>
  <c r="O28" i="36"/>
  <c r="S28" i="36"/>
  <c r="Q23" i="36"/>
  <c r="P23" i="36"/>
  <c r="R23" i="36"/>
  <c r="L23" i="36"/>
  <c r="U23" i="36"/>
  <c r="N23" i="36"/>
  <c r="O23" i="36"/>
  <c r="T23" i="36"/>
  <c r="J299" i="37"/>
  <c r="S299" i="37"/>
  <c r="Q299" i="37"/>
  <c r="O299" i="37"/>
  <c r="U299" i="37"/>
  <c r="K299" i="37"/>
  <c r="J281" i="37"/>
  <c r="Q281" i="37"/>
  <c r="S281" i="37"/>
  <c r="O281" i="37"/>
  <c r="U281" i="37"/>
  <c r="K281" i="37"/>
  <c r="L228" i="37"/>
  <c r="W138" i="37"/>
  <c r="K137" i="37"/>
  <c r="W137" i="37"/>
  <c r="M137" i="37"/>
  <c r="O137" i="37"/>
  <c r="S137" i="37"/>
  <c r="U137" i="37"/>
  <c r="Q137" i="37"/>
  <c r="J126" i="37"/>
  <c r="R126" i="37"/>
  <c r="P126" i="37"/>
  <c r="M126" i="37"/>
  <c r="W126" i="37"/>
  <c r="N126" i="37"/>
  <c r="U126" i="37"/>
  <c r="V126" i="37"/>
  <c r="L126" i="37"/>
  <c r="O126" i="37"/>
  <c r="T126" i="37"/>
  <c r="P122" i="37"/>
  <c r="N122" i="37"/>
  <c r="V122" i="37"/>
  <c r="S122" i="37"/>
  <c r="J122" i="37"/>
  <c r="T122" i="37"/>
  <c r="O122" i="37"/>
  <c r="Q122" i="37"/>
  <c r="U122" i="37"/>
  <c r="W122" i="37"/>
  <c r="K122" i="37"/>
  <c r="L122" i="37"/>
  <c r="R122" i="37"/>
  <c r="J36" i="37"/>
  <c r="K36" i="37"/>
  <c r="M36" i="37"/>
  <c r="O36" i="37"/>
  <c r="W36" i="37"/>
  <c r="U36" i="37"/>
  <c r="Q36" i="37"/>
  <c r="S36" i="37"/>
  <c r="M273" i="38"/>
  <c r="U273" i="38"/>
  <c r="N273" i="38"/>
  <c r="V273" i="38"/>
  <c r="O273" i="38"/>
  <c r="W273" i="38"/>
  <c r="K273" i="38"/>
  <c r="S273" i="38"/>
  <c r="J273" i="38"/>
  <c r="Q273" i="38"/>
  <c r="R273" i="38"/>
  <c r="P273" i="38"/>
  <c r="T273" i="38"/>
  <c r="L273" i="38"/>
  <c r="K197" i="39"/>
  <c r="S197" i="39"/>
  <c r="L197" i="39"/>
  <c r="U197" i="39"/>
  <c r="N197" i="39"/>
  <c r="W197" i="39"/>
  <c r="R197" i="39"/>
  <c r="J197" i="39"/>
  <c r="M197" i="39"/>
  <c r="O197" i="39"/>
  <c r="V197" i="39"/>
  <c r="Q197" i="39"/>
  <c r="P197" i="39"/>
  <c r="M170" i="39"/>
  <c r="U170" i="39"/>
  <c r="Q170" i="39"/>
  <c r="K170" i="39"/>
  <c r="W170" i="39"/>
  <c r="O170" i="39"/>
  <c r="S170" i="39"/>
  <c r="J98" i="38"/>
  <c r="M98" i="38"/>
  <c r="Q98" i="38"/>
  <c r="S98" i="38"/>
  <c r="U98" i="38"/>
  <c r="K98" i="38"/>
  <c r="O98" i="38"/>
  <c r="W98" i="38"/>
  <c r="N49" i="38"/>
  <c r="V49" i="38"/>
  <c r="P49" i="38"/>
  <c r="L49" i="38"/>
  <c r="T49" i="38"/>
  <c r="K49" i="38"/>
  <c r="M49" i="38"/>
  <c r="O49" i="38"/>
  <c r="U49" i="38"/>
  <c r="J49" i="38"/>
  <c r="S49" i="38"/>
  <c r="W49" i="38"/>
  <c r="R49" i="38"/>
  <c r="J36" i="38"/>
  <c r="K36" i="38"/>
  <c r="O36" i="38"/>
  <c r="W36" i="38"/>
  <c r="M36" i="38"/>
  <c r="Q36" i="38"/>
  <c r="S36" i="38"/>
  <c r="U36" i="38"/>
  <c r="L287" i="39"/>
  <c r="T287" i="39"/>
  <c r="N287" i="39"/>
  <c r="V287" i="39"/>
  <c r="J287" i="39"/>
  <c r="R287" i="39"/>
  <c r="Q287" i="39"/>
  <c r="S287" i="39"/>
  <c r="U287" i="39"/>
  <c r="O287" i="39"/>
  <c r="K287" i="39"/>
  <c r="W287" i="39"/>
  <c r="M287" i="39"/>
  <c r="P287" i="39"/>
  <c r="J242" i="39"/>
  <c r="S242" i="39"/>
  <c r="W242" i="39"/>
  <c r="O242" i="39"/>
  <c r="Q242" i="39"/>
  <c r="K242" i="39"/>
  <c r="M242" i="39"/>
  <c r="U242" i="39"/>
  <c r="J194" i="39"/>
  <c r="W194" i="39"/>
  <c r="O194" i="39"/>
  <c r="S194" i="39"/>
  <c r="K194" i="39"/>
  <c r="M194" i="39"/>
  <c r="U194" i="39"/>
  <c r="Q194" i="39"/>
  <c r="J151" i="36"/>
  <c r="O151" i="36"/>
  <c r="N108" i="36"/>
  <c r="V108" i="36"/>
  <c r="J108" i="36"/>
  <c r="R108" i="36"/>
  <c r="W107" i="36"/>
  <c r="O107" i="36"/>
  <c r="U88" i="36"/>
  <c r="J88" i="36"/>
  <c r="T82" i="36"/>
  <c r="J82" i="36"/>
  <c r="Q74" i="36"/>
  <c r="M74" i="36"/>
  <c r="U74" i="36"/>
  <c r="U60" i="36"/>
  <c r="J60" i="36"/>
  <c r="V36" i="36"/>
  <c r="J36" i="36"/>
  <c r="Q27" i="36"/>
  <c r="K27" i="36"/>
  <c r="S27" i="36"/>
  <c r="M14" i="36"/>
  <c r="M298" i="37"/>
  <c r="U298" i="37"/>
  <c r="J298" i="37"/>
  <c r="S298" i="37"/>
  <c r="Q298" i="37"/>
  <c r="R298" i="37"/>
  <c r="L298" i="37"/>
  <c r="W298" i="37"/>
  <c r="R278" i="37"/>
  <c r="J267" i="37"/>
  <c r="S267" i="37"/>
  <c r="Q267" i="37"/>
  <c r="K267" i="37"/>
  <c r="M267" i="37"/>
  <c r="J259" i="37"/>
  <c r="K259" i="37"/>
  <c r="S259" i="37"/>
  <c r="M259" i="37"/>
  <c r="O259" i="37"/>
  <c r="J249" i="37"/>
  <c r="Q249" i="37"/>
  <c r="S249" i="37"/>
  <c r="K249" i="37"/>
  <c r="M249" i="37"/>
  <c r="J227" i="37"/>
  <c r="K227" i="37"/>
  <c r="S227" i="37"/>
  <c r="M227" i="37"/>
  <c r="O227" i="37"/>
  <c r="U227" i="37"/>
  <c r="W227" i="37"/>
  <c r="P206" i="37"/>
  <c r="P176" i="37"/>
  <c r="N176" i="37"/>
  <c r="V176" i="37"/>
  <c r="L176" i="37"/>
  <c r="M176" i="37"/>
  <c r="U176" i="37"/>
  <c r="J176" i="37"/>
  <c r="W176" i="37"/>
  <c r="O176" i="37"/>
  <c r="Q176" i="37"/>
  <c r="K143" i="37"/>
  <c r="Q143" i="37"/>
  <c r="M143" i="37"/>
  <c r="J115" i="37"/>
  <c r="M115" i="37"/>
  <c r="S115" i="37"/>
  <c r="U115" i="37"/>
  <c r="K115" i="37"/>
  <c r="Q115" i="37"/>
  <c r="W115" i="37"/>
  <c r="W64" i="37"/>
  <c r="K64" i="37"/>
  <c r="S64" i="37"/>
  <c r="O64" i="37"/>
  <c r="U64" i="37"/>
  <c r="Q64" i="37"/>
  <c r="J283" i="38"/>
  <c r="R283" i="38"/>
  <c r="K283" i="38"/>
  <c r="S283" i="38"/>
  <c r="L283" i="38"/>
  <c r="T283" i="38"/>
  <c r="P283" i="38"/>
  <c r="M283" i="38"/>
  <c r="O283" i="38"/>
  <c r="V283" i="38"/>
  <c r="W283" i="38"/>
  <c r="N283" i="38"/>
  <c r="Q283" i="38"/>
  <c r="J258" i="38"/>
  <c r="S258" i="38"/>
  <c r="U258" i="38"/>
  <c r="W258" i="38"/>
  <c r="O258" i="38"/>
  <c r="K258" i="38"/>
  <c r="Q258" i="38"/>
  <c r="K119" i="38"/>
  <c r="S119" i="38"/>
  <c r="Q119" i="38"/>
  <c r="R119" i="38"/>
  <c r="T119" i="38"/>
  <c r="J119" i="38"/>
  <c r="U119" i="38"/>
  <c r="O119" i="38"/>
  <c r="L119" i="38"/>
  <c r="P119" i="38"/>
  <c r="V119" i="38"/>
  <c r="N119" i="38"/>
  <c r="W119" i="38"/>
  <c r="M23" i="38"/>
  <c r="Q23" i="38"/>
  <c r="U23" i="38"/>
  <c r="J272" i="39"/>
  <c r="Q272" i="39"/>
  <c r="U272" i="39"/>
  <c r="M272" i="39"/>
  <c r="K272" i="39"/>
  <c r="O272" i="39"/>
  <c r="S272" i="39"/>
  <c r="W272" i="39"/>
  <c r="P263" i="39"/>
  <c r="J263" i="39"/>
  <c r="R263" i="39"/>
  <c r="N263" i="39"/>
  <c r="V263" i="39"/>
  <c r="M263" i="39"/>
  <c r="O263" i="39"/>
  <c r="Q263" i="39"/>
  <c r="K263" i="39"/>
  <c r="W263" i="39"/>
  <c r="L263" i="39"/>
  <c r="U263" i="39"/>
  <c r="J196" i="39"/>
  <c r="Q196" i="39"/>
  <c r="O196" i="39"/>
  <c r="U196" i="39"/>
  <c r="K196" i="39"/>
  <c r="M196" i="39"/>
  <c r="S196" i="39"/>
  <c r="W196" i="39"/>
  <c r="J167" i="36"/>
  <c r="O167" i="36"/>
  <c r="Q153" i="36"/>
  <c r="S151" i="36"/>
  <c r="Q143" i="36"/>
  <c r="J132" i="36"/>
  <c r="R132" i="36"/>
  <c r="M130" i="36"/>
  <c r="U130" i="36"/>
  <c r="O108" i="36"/>
  <c r="S107" i="36"/>
  <c r="P104" i="36"/>
  <c r="L104" i="36"/>
  <c r="T104" i="36"/>
  <c r="K103" i="36"/>
  <c r="S103" i="36"/>
  <c r="M98" i="36"/>
  <c r="U98" i="36"/>
  <c r="Q98" i="36"/>
  <c r="N76" i="36"/>
  <c r="V76" i="36"/>
  <c r="J76" i="36"/>
  <c r="R76" i="36"/>
  <c r="W75" i="36"/>
  <c r="O75" i="36"/>
  <c r="N74" i="36"/>
  <c r="K63" i="36"/>
  <c r="U63" i="36"/>
  <c r="Q63" i="36"/>
  <c r="K35" i="36"/>
  <c r="M35" i="36"/>
  <c r="S35" i="36"/>
  <c r="P32" i="36"/>
  <c r="Q32" i="36"/>
  <c r="L32" i="36"/>
  <c r="T32" i="36"/>
  <c r="W27" i="36"/>
  <c r="S12" i="36"/>
  <c r="O12" i="36"/>
  <c r="V298" i="37"/>
  <c r="K294" i="37"/>
  <c r="S294" i="37"/>
  <c r="J294" i="37"/>
  <c r="T294" i="37"/>
  <c r="M294" i="37"/>
  <c r="W294" i="37"/>
  <c r="N294" i="37"/>
  <c r="Q294" i="37"/>
  <c r="O286" i="37"/>
  <c r="W286" i="37"/>
  <c r="N286" i="37"/>
  <c r="J286" i="37"/>
  <c r="T286" i="37"/>
  <c r="K286" i="37"/>
  <c r="U286" i="37"/>
  <c r="P286" i="37"/>
  <c r="J271" i="37"/>
  <c r="W271" i="37"/>
  <c r="Q271" i="37"/>
  <c r="M271" i="37"/>
  <c r="O271" i="37"/>
  <c r="U271" i="37"/>
  <c r="J263" i="37"/>
  <c r="O263" i="37"/>
  <c r="S263" i="37"/>
  <c r="M263" i="37"/>
  <c r="Q263" i="37"/>
  <c r="W263" i="37"/>
  <c r="J253" i="37"/>
  <c r="U253" i="37"/>
  <c r="Q253" i="37"/>
  <c r="M253" i="37"/>
  <c r="O253" i="37"/>
  <c r="W253" i="37"/>
  <c r="J245" i="37"/>
  <c r="M245" i="37"/>
  <c r="S245" i="37"/>
  <c r="O245" i="37"/>
  <c r="Q245" i="37"/>
  <c r="W245" i="37"/>
  <c r="T176" i="37"/>
  <c r="N86" i="37"/>
  <c r="V86" i="37"/>
  <c r="P86" i="37"/>
  <c r="L86" i="37"/>
  <c r="T86" i="37"/>
  <c r="Q86" i="37"/>
  <c r="S86" i="37"/>
  <c r="K86" i="37"/>
  <c r="M86" i="37"/>
  <c r="J86" i="37"/>
  <c r="O86" i="37"/>
  <c r="U86" i="37"/>
  <c r="W86" i="37"/>
  <c r="K70" i="37"/>
  <c r="Q70" i="37"/>
  <c r="M70" i="37"/>
  <c r="L10" i="37"/>
  <c r="T10" i="37"/>
  <c r="M10" i="37"/>
  <c r="U10" i="37"/>
  <c r="N10" i="37"/>
  <c r="V10" i="37"/>
  <c r="J10" i="37"/>
  <c r="R10" i="37"/>
  <c r="K10" i="37"/>
  <c r="Q10" i="37"/>
  <c r="S10" i="37"/>
  <c r="O10" i="37"/>
  <c r="P10" i="37"/>
  <c r="J286" i="38"/>
  <c r="O286" i="38"/>
  <c r="Q286" i="38"/>
  <c r="S286" i="38"/>
  <c r="K286" i="38"/>
  <c r="U286" i="38"/>
  <c r="W286" i="38"/>
  <c r="M286" i="38"/>
  <c r="K183" i="38"/>
  <c r="S183" i="38"/>
  <c r="M183" i="38"/>
  <c r="V183" i="38"/>
  <c r="N183" i="38"/>
  <c r="W183" i="38"/>
  <c r="O183" i="38"/>
  <c r="J183" i="38"/>
  <c r="T183" i="38"/>
  <c r="L183" i="38"/>
  <c r="R183" i="38"/>
  <c r="U183" i="38"/>
  <c r="P183" i="38"/>
  <c r="K142" i="38"/>
  <c r="Q142" i="38"/>
  <c r="U142" i="38"/>
  <c r="M142" i="38"/>
  <c r="J204" i="39"/>
  <c r="K204" i="39"/>
  <c r="O204" i="39"/>
  <c r="W204" i="39"/>
  <c r="M204" i="39"/>
  <c r="S204" i="39"/>
  <c r="Q204" i="39"/>
  <c r="U204" i="39"/>
  <c r="P88" i="36"/>
  <c r="L88" i="36"/>
  <c r="T88" i="36"/>
  <c r="K87" i="36"/>
  <c r="S87" i="36"/>
  <c r="M82" i="36"/>
  <c r="U82" i="36"/>
  <c r="Q82" i="36"/>
  <c r="P60" i="36"/>
  <c r="L60" i="36"/>
  <c r="T60" i="36"/>
  <c r="K59" i="36"/>
  <c r="S59" i="36"/>
  <c r="K39" i="36"/>
  <c r="M39" i="36"/>
  <c r="S39" i="36"/>
  <c r="P36" i="36"/>
  <c r="Q36" i="36"/>
  <c r="L36" i="36"/>
  <c r="T36" i="36"/>
  <c r="K278" i="37"/>
  <c r="S278" i="37"/>
  <c r="O278" i="37"/>
  <c r="J278" i="37"/>
  <c r="U278" i="37"/>
  <c r="L278" i="37"/>
  <c r="V278" i="37"/>
  <c r="N278" i="37"/>
  <c r="P278" i="37"/>
  <c r="O206" i="37"/>
  <c r="W206" i="37"/>
  <c r="J206" i="37"/>
  <c r="S206" i="37"/>
  <c r="M206" i="37"/>
  <c r="N206" i="37"/>
  <c r="Q206" i="37"/>
  <c r="R206" i="37"/>
  <c r="J187" i="37"/>
  <c r="W187" i="37"/>
  <c r="S187" i="37"/>
  <c r="K187" i="37"/>
  <c r="M187" i="37"/>
  <c r="Q187" i="37"/>
  <c r="U187" i="37"/>
  <c r="P154" i="37"/>
  <c r="N154" i="37"/>
  <c r="V154" i="37"/>
  <c r="J154" i="37"/>
  <c r="T154" i="37"/>
  <c r="K154" i="37"/>
  <c r="U154" i="37"/>
  <c r="W154" i="37"/>
  <c r="M154" i="37"/>
  <c r="O154" i="37"/>
  <c r="O149" i="37"/>
  <c r="K149" i="37"/>
  <c r="S149" i="37"/>
  <c r="U149" i="37"/>
  <c r="M149" i="37"/>
  <c r="W149" i="37"/>
  <c r="S145" i="37"/>
  <c r="O145" i="37"/>
  <c r="M145" i="37"/>
  <c r="Q145" i="37"/>
  <c r="U145" i="37"/>
  <c r="W145" i="37"/>
  <c r="J134" i="37"/>
  <c r="R134" i="37"/>
  <c r="P134" i="37"/>
  <c r="M134" i="37"/>
  <c r="W134" i="37"/>
  <c r="N134" i="37"/>
  <c r="Q134" i="37"/>
  <c r="S134" i="37"/>
  <c r="U134" i="37"/>
  <c r="V134" i="37"/>
  <c r="J110" i="37"/>
  <c r="R110" i="37"/>
  <c r="P110" i="37"/>
  <c r="L110" i="37"/>
  <c r="V110" i="37"/>
  <c r="M110" i="37"/>
  <c r="W110" i="37"/>
  <c r="Q110" i="37"/>
  <c r="S110" i="37"/>
  <c r="U110" i="37"/>
  <c r="J41" i="37"/>
  <c r="R41" i="37"/>
  <c r="K41" i="37"/>
  <c r="S41" i="37"/>
  <c r="L41" i="37"/>
  <c r="T41" i="37"/>
  <c r="P41" i="37"/>
  <c r="U41" i="37"/>
  <c r="W41" i="37"/>
  <c r="N41" i="37"/>
  <c r="O41" i="37"/>
  <c r="M41" i="37"/>
  <c r="Q41" i="37"/>
  <c r="J298" i="38"/>
  <c r="K298" i="38"/>
  <c r="M298" i="38"/>
  <c r="O298" i="38"/>
  <c r="W298" i="38"/>
  <c r="Q298" i="38"/>
  <c r="S298" i="38"/>
  <c r="U298" i="38"/>
  <c r="L239" i="38"/>
  <c r="T239" i="38"/>
  <c r="M239" i="38"/>
  <c r="U239" i="38"/>
  <c r="N239" i="38"/>
  <c r="V239" i="38"/>
  <c r="J239" i="38"/>
  <c r="R239" i="38"/>
  <c r="Q239" i="38"/>
  <c r="W239" i="38"/>
  <c r="K239" i="38"/>
  <c r="O239" i="38"/>
  <c r="S239" i="38"/>
  <c r="K146" i="38"/>
  <c r="Q146" i="38"/>
  <c r="M146" i="38"/>
  <c r="U146" i="38"/>
  <c r="P89" i="38"/>
  <c r="N89" i="38"/>
  <c r="V89" i="38"/>
  <c r="L89" i="38"/>
  <c r="W89" i="38"/>
  <c r="M89" i="38"/>
  <c r="O89" i="38"/>
  <c r="J89" i="38"/>
  <c r="T89" i="38"/>
  <c r="Q89" i="38"/>
  <c r="S89" i="38"/>
  <c r="J65" i="38"/>
  <c r="R65" i="38"/>
  <c r="L65" i="38"/>
  <c r="T65" i="38"/>
  <c r="P65" i="38"/>
  <c r="M65" i="38"/>
  <c r="N65" i="38"/>
  <c r="O65" i="38"/>
  <c r="V65" i="38"/>
  <c r="K65" i="38"/>
  <c r="U65" i="38"/>
  <c r="W65" i="38"/>
  <c r="Q65" i="38"/>
  <c r="S65" i="38"/>
  <c r="J246" i="39"/>
  <c r="W246" i="39"/>
  <c r="K246" i="39"/>
  <c r="S246" i="39"/>
  <c r="Q246" i="39"/>
  <c r="O246" i="39"/>
  <c r="U246" i="39"/>
  <c r="M246" i="39"/>
  <c r="S21" i="36"/>
  <c r="J21" i="36"/>
  <c r="T19" i="36"/>
  <c r="J17" i="36"/>
  <c r="R17" i="36"/>
  <c r="M15" i="36"/>
  <c r="U15" i="36"/>
  <c r="S9" i="36"/>
  <c r="P5" i="36"/>
  <c r="J5" i="36"/>
  <c r="S5" i="36"/>
  <c r="T282" i="37"/>
  <c r="P272" i="37"/>
  <c r="N272" i="37"/>
  <c r="W272" i="37"/>
  <c r="U270" i="37"/>
  <c r="L264" i="37"/>
  <c r="T264" i="37"/>
  <c r="O264" i="37"/>
  <c r="V262" i="37"/>
  <c r="O254" i="37"/>
  <c r="W254" i="37"/>
  <c r="N254" i="37"/>
  <c r="U252" i="37"/>
  <c r="K246" i="37"/>
  <c r="S246" i="37"/>
  <c r="O246" i="37"/>
  <c r="V244" i="37"/>
  <c r="V240" i="37"/>
  <c r="M234" i="37"/>
  <c r="U234" i="37"/>
  <c r="J234" i="37"/>
  <c r="S234" i="37"/>
  <c r="W232" i="37"/>
  <c r="P224" i="37"/>
  <c r="J224" i="37"/>
  <c r="S224" i="37"/>
  <c r="V222" i="37"/>
  <c r="L216" i="37"/>
  <c r="T216" i="37"/>
  <c r="J216" i="37"/>
  <c r="S216" i="37"/>
  <c r="W214" i="37"/>
  <c r="J191" i="37"/>
  <c r="K191" i="37"/>
  <c r="W191" i="37"/>
  <c r="U191" i="37"/>
  <c r="M178" i="37"/>
  <c r="U178" i="37"/>
  <c r="K178" i="37"/>
  <c r="S178" i="37"/>
  <c r="O178" i="37"/>
  <c r="K159" i="37"/>
  <c r="Q159" i="37"/>
  <c r="M159" i="37"/>
  <c r="J150" i="37"/>
  <c r="R150" i="37"/>
  <c r="P150" i="37"/>
  <c r="M150" i="37"/>
  <c r="W150" i="37"/>
  <c r="N150" i="37"/>
  <c r="M148" i="37"/>
  <c r="U148" i="37"/>
  <c r="K148" i="37"/>
  <c r="S148" i="37"/>
  <c r="T148" i="37"/>
  <c r="J148" i="37"/>
  <c r="V148" i="37"/>
  <c r="O133" i="37"/>
  <c r="K133" i="37"/>
  <c r="S133" i="37"/>
  <c r="U133" i="37"/>
  <c r="J109" i="37"/>
  <c r="O109" i="37"/>
  <c r="K109" i="37"/>
  <c r="Q109" i="37"/>
  <c r="S109" i="37"/>
  <c r="N102" i="37"/>
  <c r="V102" i="37"/>
  <c r="L102" i="37"/>
  <c r="T102" i="37"/>
  <c r="R102" i="37"/>
  <c r="K102" i="37"/>
  <c r="W102" i="37"/>
  <c r="M102" i="37"/>
  <c r="N65" i="37"/>
  <c r="V65" i="37"/>
  <c r="P65" i="37"/>
  <c r="L65" i="37"/>
  <c r="T65" i="37"/>
  <c r="M65" i="37"/>
  <c r="Q65" i="37"/>
  <c r="U65" i="37"/>
  <c r="J65" i="37"/>
  <c r="W65" i="37"/>
  <c r="K59" i="37"/>
  <c r="S59" i="37"/>
  <c r="M59" i="37"/>
  <c r="U59" i="37"/>
  <c r="Q59" i="37"/>
  <c r="T59" i="37"/>
  <c r="J59" i="37"/>
  <c r="W59" i="37"/>
  <c r="O59" i="37"/>
  <c r="P59" i="37"/>
  <c r="J6" i="37"/>
  <c r="R6" i="37"/>
  <c r="K6" i="37"/>
  <c r="S6" i="37"/>
  <c r="L6" i="37"/>
  <c r="T6" i="37"/>
  <c r="P6" i="37"/>
  <c r="O6" i="37"/>
  <c r="U6" i="37"/>
  <c r="M6" i="37"/>
  <c r="L287" i="38"/>
  <c r="T287" i="38"/>
  <c r="M287" i="38"/>
  <c r="U287" i="38"/>
  <c r="N287" i="38"/>
  <c r="V287" i="38"/>
  <c r="J287" i="38"/>
  <c r="R287" i="38"/>
  <c r="K287" i="38"/>
  <c r="P287" i="38"/>
  <c r="W287" i="38"/>
  <c r="N227" i="38"/>
  <c r="V227" i="38"/>
  <c r="O227" i="38"/>
  <c r="W227" i="38"/>
  <c r="P227" i="38"/>
  <c r="L227" i="38"/>
  <c r="T227" i="38"/>
  <c r="U227" i="38"/>
  <c r="J227" i="38"/>
  <c r="Q227" i="38"/>
  <c r="R227" i="38"/>
  <c r="J173" i="38"/>
  <c r="R173" i="38"/>
  <c r="Q173" i="38"/>
  <c r="S173" i="38"/>
  <c r="K173" i="38"/>
  <c r="T173" i="38"/>
  <c r="O173" i="38"/>
  <c r="W173" i="38"/>
  <c r="L173" i="38"/>
  <c r="P173" i="38"/>
  <c r="U173" i="38"/>
  <c r="M171" i="38"/>
  <c r="U171" i="38"/>
  <c r="Q171" i="38"/>
  <c r="R171" i="38"/>
  <c r="J171" i="38"/>
  <c r="S171" i="38"/>
  <c r="O171" i="38"/>
  <c r="L171" i="38"/>
  <c r="P171" i="38"/>
  <c r="W171" i="38"/>
  <c r="P169" i="38"/>
  <c r="J169" i="38"/>
  <c r="S169" i="38"/>
  <c r="K169" i="38"/>
  <c r="T169" i="38"/>
  <c r="L169" i="38"/>
  <c r="U169" i="38"/>
  <c r="Q169" i="38"/>
  <c r="V169" i="38"/>
  <c r="N169" i="38"/>
  <c r="O169" i="38"/>
  <c r="K164" i="38"/>
  <c r="M164" i="38"/>
  <c r="U164" i="38"/>
  <c r="O164" i="38"/>
  <c r="W164" i="38"/>
  <c r="L113" i="38"/>
  <c r="T113" i="38"/>
  <c r="J113" i="38"/>
  <c r="R113" i="38"/>
  <c r="N113" i="38"/>
  <c r="O113" i="38"/>
  <c r="P113" i="38"/>
  <c r="K113" i="38"/>
  <c r="V113" i="38"/>
  <c r="M113" i="38"/>
  <c r="U113" i="38"/>
  <c r="W113" i="38"/>
  <c r="N73" i="38"/>
  <c r="V73" i="38"/>
  <c r="P73" i="38"/>
  <c r="L73" i="38"/>
  <c r="T73" i="38"/>
  <c r="M73" i="38"/>
  <c r="O73" i="38"/>
  <c r="Q73" i="38"/>
  <c r="J73" i="38"/>
  <c r="W73" i="38"/>
  <c r="R73" i="38"/>
  <c r="S73" i="38"/>
  <c r="J48" i="38"/>
  <c r="W48" i="38"/>
  <c r="K48" i="38"/>
  <c r="S48" i="38"/>
  <c r="M48" i="38"/>
  <c r="O48" i="38"/>
  <c r="Q48" i="38"/>
  <c r="U48" i="38"/>
  <c r="J5" i="38"/>
  <c r="O5" i="38"/>
  <c r="W5" i="38"/>
  <c r="Q5" i="38"/>
  <c r="M5" i="38"/>
  <c r="U5" i="38"/>
  <c r="T5" i="38"/>
  <c r="V5" i="38"/>
  <c r="K5" i="38"/>
  <c r="R5" i="38"/>
  <c r="P5" i="38"/>
  <c r="L5" i="38"/>
  <c r="M282" i="37"/>
  <c r="U282" i="37"/>
  <c r="O282" i="37"/>
  <c r="O270" i="37"/>
  <c r="W270" i="37"/>
  <c r="J270" i="37"/>
  <c r="S270" i="37"/>
  <c r="K262" i="37"/>
  <c r="S262" i="37"/>
  <c r="J262" i="37"/>
  <c r="T262" i="37"/>
  <c r="N252" i="37"/>
  <c r="V252" i="37"/>
  <c r="J252" i="37"/>
  <c r="S252" i="37"/>
  <c r="J244" i="37"/>
  <c r="R244" i="37"/>
  <c r="K244" i="37"/>
  <c r="T244" i="37"/>
  <c r="J239" i="37"/>
  <c r="W239" i="37"/>
  <c r="Q239" i="37"/>
  <c r="J231" i="37"/>
  <c r="O231" i="37"/>
  <c r="S231" i="37"/>
  <c r="J221" i="37"/>
  <c r="U221" i="37"/>
  <c r="Q221" i="37"/>
  <c r="J213" i="37"/>
  <c r="M213" i="37"/>
  <c r="S213" i="37"/>
  <c r="P192" i="37"/>
  <c r="N192" i="37"/>
  <c r="V192" i="37"/>
  <c r="O192" i="37"/>
  <c r="J169" i="37"/>
  <c r="M169" i="37"/>
  <c r="K136" i="37"/>
  <c r="S136" i="37"/>
  <c r="Q136" i="37"/>
  <c r="R136" i="37"/>
  <c r="T136" i="37"/>
  <c r="L130" i="37"/>
  <c r="T130" i="37"/>
  <c r="J130" i="37"/>
  <c r="R130" i="37"/>
  <c r="M130" i="37"/>
  <c r="W130" i="37"/>
  <c r="N130" i="37"/>
  <c r="J121" i="37"/>
  <c r="K121" i="37"/>
  <c r="W121" i="37"/>
  <c r="M121" i="37"/>
  <c r="N118" i="37"/>
  <c r="V118" i="37"/>
  <c r="L118" i="37"/>
  <c r="T118" i="37"/>
  <c r="M118" i="37"/>
  <c r="O118" i="37"/>
  <c r="P106" i="37"/>
  <c r="N106" i="37"/>
  <c r="V106" i="37"/>
  <c r="R106" i="37"/>
  <c r="S106" i="37"/>
  <c r="J105" i="37"/>
  <c r="K105" i="37"/>
  <c r="W105" i="37"/>
  <c r="L82" i="37"/>
  <c r="T82" i="37"/>
  <c r="N82" i="37"/>
  <c r="V82" i="37"/>
  <c r="J82" i="37"/>
  <c r="R82" i="37"/>
  <c r="U82" i="37"/>
  <c r="K82" i="37"/>
  <c r="P82" i="37"/>
  <c r="Q82" i="37"/>
  <c r="J78" i="37"/>
  <c r="R78" i="37"/>
  <c r="L78" i="37"/>
  <c r="T78" i="37"/>
  <c r="P78" i="37"/>
  <c r="Q78" i="37"/>
  <c r="U78" i="37"/>
  <c r="M78" i="37"/>
  <c r="N78" i="37"/>
  <c r="K72" i="37"/>
  <c r="S72" i="37"/>
  <c r="M72" i="37"/>
  <c r="U72" i="37"/>
  <c r="Q72" i="37"/>
  <c r="L72" i="37"/>
  <c r="O72" i="37"/>
  <c r="T72" i="37"/>
  <c r="V72" i="37"/>
  <c r="K60" i="37"/>
  <c r="O60" i="37"/>
  <c r="W60" i="37"/>
  <c r="S60" i="37"/>
  <c r="M60" i="37"/>
  <c r="P37" i="37"/>
  <c r="Q37" i="37"/>
  <c r="J37" i="37"/>
  <c r="R37" i="37"/>
  <c r="N37" i="37"/>
  <c r="V37" i="37"/>
  <c r="S37" i="37"/>
  <c r="U37" i="37"/>
  <c r="L37" i="37"/>
  <c r="M37" i="37"/>
  <c r="M241" i="38"/>
  <c r="U241" i="38"/>
  <c r="N241" i="38"/>
  <c r="V241" i="38"/>
  <c r="O241" i="38"/>
  <c r="W241" i="38"/>
  <c r="K241" i="38"/>
  <c r="S241" i="38"/>
  <c r="J241" i="38"/>
  <c r="P241" i="38"/>
  <c r="T241" i="38"/>
  <c r="J235" i="38"/>
  <c r="R235" i="38"/>
  <c r="K235" i="38"/>
  <c r="S235" i="38"/>
  <c r="L235" i="38"/>
  <c r="T235" i="38"/>
  <c r="P235" i="38"/>
  <c r="Q235" i="38"/>
  <c r="V235" i="38"/>
  <c r="M235" i="38"/>
  <c r="N235" i="38"/>
  <c r="L223" i="38"/>
  <c r="T223" i="38"/>
  <c r="M223" i="38"/>
  <c r="U223" i="38"/>
  <c r="N223" i="38"/>
  <c r="V223" i="38"/>
  <c r="J223" i="38"/>
  <c r="R223" i="38"/>
  <c r="S223" i="38"/>
  <c r="O223" i="38"/>
  <c r="P223" i="38"/>
  <c r="J118" i="38"/>
  <c r="Q118" i="38"/>
  <c r="M118" i="38"/>
  <c r="K118" i="38"/>
  <c r="W118" i="38"/>
  <c r="S118" i="38"/>
  <c r="U118" i="38"/>
  <c r="J100" i="38"/>
  <c r="W100" i="38"/>
  <c r="S100" i="38"/>
  <c r="K100" i="38"/>
  <c r="M100" i="38"/>
  <c r="O100" i="38"/>
  <c r="U100" i="38"/>
  <c r="J92" i="38"/>
  <c r="O92" i="38"/>
  <c r="K92" i="38"/>
  <c r="M92" i="38"/>
  <c r="W92" i="38"/>
  <c r="Q92" i="38"/>
  <c r="P53" i="38"/>
  <c r="J53" i="38"/>
  <c r="R53" i="38"/>
  <c r="N53" i="38"/>
  <c r="V53" i="38"/>
  <c r="M53" i="38"/>
  <c r="O53" i="38"/>
  <c r="Q53" i="38"/>
  <c r="K53" i="38"/>
  <c r="W53" i="38"/>
  <c r="L53" i="38"/>
  <c r="U53" i="38"/>
  <c r="P12" i="38"/>
  <c r="J12" i="38"/>
  <c r="R12" i="38"/>
  <c r="N12" i="38"/>
  <c r="V12" i="38"/>
  <c r="L12" i="38"/>
  <c r="M12" i="38"/>
  <c r="O12" i="38"/>
  <c r="U12" i="38"/>
  <c r="K12" i="38"/>
  <c r="T12" i="38"/>
  <c r="W12" i="38"/>
  <c r="J274" i="39"/>
  <c r="S274" i="39"/>
  <c r="W274" i="39"/>
  <c r="O274" i="39"/>
  <c r="Q274" i="39"/>
  <c r="U274" i="39"/>
  <c r="K274" i="39"/>
  <c r="M257" i="39"/>
  <c r="U257" i="39"/>
  <c r="O257" i="39"/>
  <c r="W257" i="39"/>
  <c r="K257" i="39"/>
  <c r="S257" i="39"/>
  <c r="J257" i="39"/>
  <c r="L257" i="39"/>
  <c r="N257" i="39"/>
  <c r="T257" i="39"/>
  <c r="V257" i="39"/>
  <c r="P257" i="39"/>
  <c r="Q257" i="39"/>
  <c r="J251" i="39"/>
  <c r="R251" i="39"/>
  <c r="L251" i="39"/>
  <c r="T251" i="39"/>
  <c r="P251" i="39"/>
  <c r="Q251" i="39"/>
  <c r="S251" i="39"/>
  <c r="U251" i="39"/>
  <c r="N251" i="39"/>
  <c r="K251" i="39"/>
  <c r="V251" i="39"/>
  <c r="W251" i="39"/>
  <c r="J240" i="39"/>
  <c r="Q240" i="39"/>
  <c r="U240" i="39"/>
  <c r="M240" i="39"/>
  <c r="S240" i="39"/>
  <c r="W240" i="39"/>
  <c r="K240" i="39"/>
  <c r="O240" i="39"/>
  <c r="K183" i="39"/>
  <c r="S183" i="39"/>
  <c r="L183" i="39"/>
  <c r="U183" i="39"/>
  <c r="N183" i="39"/>
  <c r="W183" i="39"/>
  <c r="R183" i="39"/>
  <c r="M183" i="39"/>
  <c r="O183" i="39"/>
  <c r="P183" i="39"/>
  <c r="Q183" i="39"/>
  <c r="V183" i="39"/>
  <c r="K19" i="36"/>
  <c r="S19" i="36"/>
  <c r="N9" i="36"/>
  <c r="V9" i="36"/>
  <c r="J295" i="37"/>
  <c r="O295" i="37"/>
  <c r="S295" i="37"/>
  <c r="J285" i="37"/>
  <c r="U285" i="37"/>
  <c r="Q285" i="37"/>
  <c r="Q282" i="37"/>
  <c r="J277" i="37"/>
  <c r="M277" i="37"/>
  <c r="S277" i="37"/>
  <c r="Q270" i="37"/>
  <c r="Q262" i="37"/>
  <c r="Q252" i="37"/>
  <c r="Q244" i="37"/>
  <c r="P240" i="37"/>
  <c r="N240" i="37"/>
  <c r="W240" i="37"/>
  <c r="L232" i="37"/>
  <c r="T232" i="37"/>
  <c r="O232" i="37"/>
  <c r="O222" i="37"/>
  <c r="W222" i="37"/>
  <c r="N222" i="37"/>
  <c r="K214" i="37"/>
  <c r="S214" i="37"/>
  <c r="O214" i="37"/>
  <c r="M192" i="37"/>
  <c r="J189" i="37"/>
  <c r="Q189" i="37"/>
  <c r="M189" i="37"/>
  <c r="S189" i="37"/>
  <c r="S169" i="37"/>
  <c r="S161" i="37"/>
  <c r="O161" i="37"/>
  <c r="M161" i="37"/>
  <c r="Q161" i="37"/>
  <c r="K153" i="37"/>
  <c r="W153" i="37"/>
  <c r="M153" i="37"/>
  <c r="O153" i="37"/>
  <c r="N136" i="37"/>
  <c r="Q130" i="37"/>
  <c r="J125" i="37"/>
  <c r="O125" i="37"/>
  <c r="K125" i="37"/>
  <c r="S125" i="37"/>
  <c r="U125" i="37"/>
  <c r="U121" i="37"/>
  <c r="Q118" i="37"/>
  <c r="M108" i="37"/>
  <c r="U108" i="37"/>
  <c r="K108" i="37"/>
  <c r="S108" i="37"/>
  <c r="R108" i="37"/>
  <c r="T108" i="37"/>
  <c r="M106" i="37"/>
  <c r="S105" i="37"/>
  <c r="W82" i="37"/>
  <c r="V78" i="37"/>
  <c r="R72" i="37"/>
  <c r="J52" i="37"/>
  <c r="K52" i="37"/>
  <c r="O52" i="37"/>
  <c r="W52" i="37"/>
  <c r="Q52" i="37"/>
  <c r="U52" i="37"/>
  <c r="J40" i="37"/>
  <c r="O40" i="37"/>
  <c r="Q40" i="37"/>
  <c r="S40" i="37"/>
  <c r="K40" i="37"/>
  <c r="W40" i="37"/>
  <c r="M40" i="37"/>
  <c r="W37" i="37"/>
  <c r="K35" i="37"/>
  <c r="S35" i="37"/>
  <c r="L35" i="37"/>
  <c r="T35" i="37"/>
  <c r="M35" i="37"/>
  <c r="U35" i="37"/>
  <c r="Q35" i="37"/>
  <c r="R35" i="37"/>
  <c r="W35" i="37"/>
  <c r="N35" i="37"/>
  <c r="O35" i="37"/>
  <c r="J30" i="37"/>
  <c r="M30" i="37"/>
  <c r="O30" i="37"/>
  <c r="Q30" i="37"/>
  <c r="K30" i="37"/>
  <c r="W30" i="37"/>
  <c r="J17" i="37"/>
  <c r="K17" i="37"/>
  <c r="M17" i="37"/>
  <c r="O17" i="37"/>
  <c r="W17" i="37"/>
  <c r="S17" i="37"/>
  <c r="J290" i="38"/>
  <c r="S290" i="38"/>
  <c r="U290" i="38"/>
  <c r="W290" i="38"/>
  <c r="O290" i="38"/>
  <c r="K290" i="38"/>
  <c r="J240" i="38"/>
  <c r="Q240" i="38"/>
  <c r="S240" i="38"/>
  <c r="U240" i="38"/>
  <c r="M240" i="38"/>
  <c r="O240" i="38"/>
  <c r="W240" i="38"/>
  <c r="J222" i="38"/>
  <c r="O222" i="38"/>
  <c r="Q222" i="38"/>
  <c r="S222" i="38"/>
  <c r="K222" i="38"/>
  <c r="M222" i="38"/>
  <c r="W222" i="38"/>
  <c r="J219" i="38"/>
  <c r="R219" i="38"/>
  <c r="K219" i="38"/>
  <c r="S219" i="38"/>
  <c r="L219" i="38"/>
  <c r="T219" i="38"/>
  <c r="P219" i="38"/>
  <c r="U219" i="38"/>
  <c r="W219" i="38"/>
  <c r="N219" i="38"/>
  <c r="O219" i="38"/>
  <c r="L161" i="38"/>
  <c r="T161" i="38"/>
  <c r="J161" i="38"/>
  <c r="R161" i="38"/>
  <c r="S161" i="38"/>
  <c r="U161" i="38"/>
  <c r="K161" i="38"/>
  <c r="V161" i="38"/>
  <c r="P161" i="38"/>
  <c r="W161" i="38"/>
  <c r="N161" i="38"/>
  <c r="O161" i="38"/>
  <c r="J112" i="38"/>
  <c r="S112" i="38"/>
  <c r="O112" i="38"/>
  <c r="Q112" i="38"/>
  <c r="U112" i="38"/>
  <c r="W112" i="38"/>
  <c r="K112" i="38"/>
  <c r="M112" i="38"/>
  <c r="K87" i="38"/>
  <c r="S87" i="38"/>
  <c r="Q87" i="38"/>
  <c r="J87" i="38"/>
  <c r="U87" i="38"/>
  <c r="L87" i="38"/>
  <c r="V87" i="38"/>
  <c r="M87" i="38"/>
  <c r="W87" i="38"/>
  <c r="R87" i="38"/>
  <c r="O87" i="38"/>
  <c r="P87" i="38"/>
  <c r="P37" i="38"/>
  <c r="J37" i="38"/>
  <c r="R37" i="38"/>
  <c r="N37" i="38"/>
  <c r="V37" i="38"/>
  <c r="L37" i="38"/>
  <c r="M37" i="38"/>
  <c r="O37" i="38"/>
  <c r="U37" i="38"/>
  <c r="S37" i="38"/>
  <c r="W37" i="38"/>
  <c r="K37" i="38"/>
  <c r="J283" i="39"/>
  <c r="R283" i="39"/>
  <c r="L283" i="39"/>
  <c r="T283" i="39"/>
  <c r="P283" i="39"/>
  <c r="N283" i="39"/>
  <c r="O283" i="39"/>
  <c r="Q283" i="39"/>
  <c r="K283" i="39"/>
  <c r="W283" i="39"/>
  <c r="M283" i="39"/>
  <c r="V283" i="39"/>
  <c r="M186" i="39"/>
  <c r="K186" i="39"/>
  <c r="U186" i="39"/>
  <c r="O186" i="39"/>
  <c r="S186" i="39"/>
  <c r="M83" i="39"/>
  <c r="U83" i="39"/>
  <c r="N83" i="39"/>
  <c r="V83" i="39"/>
  <c r="K83" i="39"/>
  <c r="S83" i="39"/>
  <c r="P83" i="39"/>
  <c r="J83" i="39"/>
  <c r="L83" i="39"/>
  <c r="O83" i="39"/>
  <c r="T83" i="39"/>
  <c r="W83" i="39"/>
  <c r="Q83" i="39"/>
  <c r="R83" i="39"/>
  <c r="P274" i="40"/>
  <c r="J274" i="40"/>
  <c r="S274" i="40"/>
  <c r="K274" i="40"/>
  <c r="T274" i="40"/>
  <c r="L274" i="40"/>
  <c r="U274" i="40"/>
  <c r="Q274" i="40"/>
  <c r="M274" i="40"/>
  <c r="R274" i="40"/>
  <c r="V274" i="40"/>
  <c r="N274" i="40"/>
  <c r="W274" i="40"/>
  <c r="O274" i="40"/>
  <c r="J267" i="40"/>
  <c r="Q267" i="40"/>
  <c r="S267" i="40"/>
  <c r="U267" i="40"/>
  <c r="W267" i="40"/>
  <c r="M267" i="40"/>
  <c r="O267" i="40"/>
  <c r="K267" i="40"/>
  <c r="J230" i="40"/>
  <c r="R230" i="40"/>
  <c r="O230" i="40"/>
  <c r="W230" i="40"/>
  <c r="M230" i="40"/>
  <c r="N230" i="40"/>
  <c r="P230" i="40"/>
  <c r="K230" i="40"/>
  <c r="U230" i="40"/>
  <c r="L230" i="40"/>
  <c r="S230" i="40"/>
  <c r="Q230" i="40"/>
  <c r="T230" i="40"/>
  <c r="J61" i="40"/>
  <c r="R61" i="40"/>
  <c r="K61" i="40"/>
  <c r="S61" i="40"/>
  <c r="T61" i="40"/>
  <c r="U61" i="40"/>
  <c r="L61" i="40"/>
  <c r="V61" i="40"/>
  <c r="P61" i="40"/>
  <c r="N61" i="40"/>
  <c r="O61" i="40"/>
  <c r="M61" i="40"/>
  <c r="W61" i="40"/>
  <c r="Q61" i="40"/>
  <c r="J290" i="41"/>
  <c r="W290" i="41"/>
  <c r="K290" i="41"/>
  <c r="M290" i="41"/>
  <c r="S290" i="41"/>
  <c r="U290" i="41"/>
  <c r="O290" i="41"/>
  <c r="Q290" i="41"/>
  <c r="P275" i="41"/>
  <c r="O275" i="41"/>
  <c r="Q275" i="41"/>
  <c r="M275" i="41"/>
  <c r="V275" i="41"/>
  <c r="R275" i="41"/>
  <c r="S275" i="41"/>
  <c r="T275" i="41"/>
  <c r="L275" i="41"/>
  <c r="U275" i="41"/>
  <c r="W275" i="41"/>
  <c r="J275" i="41"/>
  <c r="K275" i="41"/>
  <c r="J270" i="41"/>
  <c r="S270" i="41"/>
  <c r="U270" i="41"/>
  <c r="W270" i="41"/>
  <c r="O270" i="41"/>
  <c r="M270" i="41"/>
  <c r="Q270" i="41"/>
  <c r="J105" i="41"/>
  <c r="Q105" i="41"/>
  <c r="M105" i="41"/>
  <c r="O105" i="41"/>
  <c r="U105" i="41"/>
  <c r="K105" i="41"/>
  <c r="S105" i="41"/>
  <c r="W105" i="41"/>
  <c r="J286" i="42"/>
  <c r="Q286" i="42"/>
  <c r="U286" i="42"/>
  <c r="K286" i="42"/>
  <c r="M286" i="42"/>
  <c r="O286" i="42"/>
  <c r="S286" i="42"/>
  <c r="W286" i="42"/>
  <c r="S102" i="36"/>
  <c r="S86" i="36"/>
  <c r="S70" i="36"/>
  <c r="S62" i="36"/>
  <c r="S58" i="36"/>
  <c r="S54" i="36"/>
  <c r="S50" i="36"/>
  <c r="S46" i="36"/>
  <c r="S42" i="36"/>
  <c r="S38" i="36"/>
  <c r="S34" i="36"/>
  <c r="S30" i="36"/>
  <c r="N25" i="36"/>
  <c r="V25" i="36"/>
  <c r="W21" i="36"/>
  <c r="N21" i="36"/>
  <c r="O19" i="36"/>
  <c r="U17" i="36"/>
  <c r="L17" i="36"/>
  <c r="T15" i="36"/>
  <c r="K15" i="36"/>
  <c r="L13" i="36"/>
  <c r="T13" i="36"/>
  <c r="O9" i="36"/>
  <c r="V5" i="36"/>
  <c r="L5" i="36"/>
  <c r="P282" i="37"/>
  <c r="M272" i="37"/>
  <c r="P270" i="37"/>
  <c r="N268" i="37"/>
  <c r="V268" i="37"/>
  <c r="O268" i="37"/>
  <c r="N264" i="37"/>
  <c r="P262" i="37"/>
  <c r="J260" i="37"/>
  <c r="R260" i="37"/>
  <c r="O260" i="37"/>
  <c r="M254" i="37"/>
  <c r="P252" i="37"/>
  <c r="M250" i="37"/>
  <c r="U250" i="37"/>
  <c r="O250" i="37"/>
  <c r="N246" i="37"/>
  <c r="P244" i="37"/>
  <c r="R240" i="37"/>
  <c r="U239" i="37"/>
  <c r="O238" i="37"/>
  <c r="W238" i="37"/>
  <c r="J238" i="37"/>
  <c r="S238" i="37"/>
  <c r="O234" i="37"/>
  <c r="R232" i="37"/>
  <c r="W231" i="37"/>
  <c r="K230" i="37"/>
  <c r="S230" i="37"/>
  <c r="J230" i="37"/>
  <c r="T230" i="37"/>
  <c r="N224" i="37"/>
  <c r="R222" i="37"/>
  <c r="W221" i="37"/>
  <c r="N220" i="37"/>
  <c r="V220" i="37"/>
  <c r="J220" i="37"/>
  <c r="S220" i="37"/>
  <c r="O216" i="37"/>
  <c r="R214" i="37"/>
  <c r="W213" i="37"/>
  <c r="J212" i="37"/>
  <c r="R212" i="37"/>
  <c r="K212" i="37"/>
  <c r="T212" i="37"/>
  <c r="J207" i="37"/>
  <c r="W207" i="37"/>
  <c r="Q207" i="37"/>
  <c r="N204" i="37"/>
  <c r="V204" i="37"/>
  <c r="O204" i="37"/>
  <c r="L192" i="37"/>
  <c r="O191" i="37"/>
  <c r="K190" i="37"/>
  <c r="S190" i="37"/>
  <c r="Q190" i="37"/>
  <c r="M190" i="37"/>
  <c r="W190" i="37"/>
  <c r="J180" i="37"/>
  <c r="R180" i="37"/>
  <c r="P180" i="37"/>
  <c r="S180" i="37"/>
  <c r="J179" i="37"/>
  <c r="O179" i="37"/>
  <c r="K179" i="37"/>
  <c r="L178" i="37"/>
  <c r="J175" i="37"/>
  <c r="K175" i="37"/>
  <c r="W175" i="37"/>
  <c r="Q175" i="37"/>
  <c r="S175" i="37"/>
  <c r="J173" i="37"/>
  <c r="Q173" i="37"/>
  <c r="M173" i="37"/>
  <c r="K173" i="37"/>
  <c r="O173" i="37"/>
  <c r="Q169" i="37"/>
  <c r="L168" i="37"/>
  <c r="T168" i="37"/>
  <c r="J168" i="37"/>
  <c r="R168" i="37"/>
  <c r="O168" i="37"/>
  <c r="P168" i="37"/>
  <c r="L150" i="37"/>
  <c r="N148" i="37"/>
  <c r="M136" i="37"/>
  <c r="Q133" i="37"/>
  <c r="P130" i="37"/>
  <c r="S121" i="37"/>
  <c r="P118" i="37"/>
  <c r="U109" i="37"/>
  <c r="P108" i="37"/>
  <c r="L106" i="37"/>
  <c r="Q105" i="37"/>
  <c r="O102" i="37"/>
  <c r="J97" i="37"/>
  <c r="S97" i="37"/>
  <c r="O97" i="37"/>
  <c r="W97" i="37"/>
  <c r="K97" i="37"/>
  <c r="J89" i="37"/>
  <c r="K89" i="37"/>
  <c r="O89" i="37"/>
  <c r="W89" i="37"/>
  <c r="Q89" i="37"/>
  <c r="S89" i="37"/>
  <c r="S82" i="37"/>
  <c r="S78" i="37"/>
  <c r="P74" i="37"/>
  <c r="J74" i="37"/>
  <c r="R74" i="37"/>
  <c r="N74" i="37"/>
  <c r="V74" i="37"/>
  <c r="T74" i="37"/>
  <c r="K74" i="37"/>
  <c r="W74" i="37"/>
  <c r="O74" i="37"/>
  <c r="Q74" i="37"/>
  <c r="P72" i="37"/>
  <c r="L69" i="37"/>
  <c r="T69" i="37"/>
  <c r="N69" i="37"/>
  <c r="V69" i="37"/>
  <c r="J69" i="37"/>
  <c r="R69" i="37"/>
  <c r="M69" i="37"/>
  <c r="P69" i="37"/>
  <c r="U69" i="37"/>
  <c r="W69" i="37"/>
  <c r="O65" i="37"/>
  <c r="N59" i="37"/>
  <c r="T37" i="37"/>
  <c r="J13" i="37"/>
  <c r="W13" i="37"/>
  <c r="K13" i="37"/>
  <c r="S13" i="37"/>
  <c r="M13" i="37"/>
  <c r="U13" i="37"/>
  <c r="Q6" i="37"/>
  <c r="J282" i="38"/>
  <c r="K282" i="38"/>
  <c r="M282" i="38"/>
  <c r="O282" i="38"/>
  <c r="W282" i="38"/>
  <c r="S282" i="38"/>
  <c r="U282" i="38"/>
  <c r="J250" i="38"/>
  <c r="K250" i="38"/>
  <c r="M250" i="38"/>
  <c r="O250" i="38"/>
  <c r="W250" i="38"/>
  <c r="Q250" i="38"/>
  <c r="J210" i="38"/>
  <c r="S210" i="38"/>
  <c r="U210" i="38"/>
  <c r="W210" i="38"/>
  <c r="O210" i="38"/>
  <c r="K210" i="38"/>
  <c r="M210" i="38"/>
  <c r="L203" i="38"/>
  <c r="T203" i="38"/>
  <c r="M203" i="38"/>
  <c r="U203" i="38"/>
  <c r="N203" i="38"/>
  <c r="V203" i="38"/>
  <c r="J203" i="38"/>
  <c r="R203" i="38"/>
  <c r="S203" i="38"/>
  <c r="O203" i="38"/>
  <c r="P203" i="38"/>
  <c r="N173" i="38"/>
  <c r="N171" i="38"/>
  <c r="R169" i="38"/>
  <c r="S164" i="38"/>
  <c r="J130" i="38"/>
  <c r="M130" i="38"/>
  <c r="K130" i="38"/>
  <c r="O130" i="38"/>
  <c r="Q130" i="38"/>
  <c r="W130" i="38"/>
  <c r="S130" i="38"/>
  <c r="S113" i="38"/>
  <c r="U73" i="38"/>
  <c r="J52" i="38"/>
  <c r="K52" i="38"/>
  <c r="O52" i="38"/>
  <c r="W52" i="38"/>
  <c r="Q52" i="38"/>
  <c r="S52" i="38"/>
  <c r="U52" i="38"/>
  <c r="M52" i="38"/>
  <c r="N33" i="38"/>
  <c r="V33" i="38"/>
  <c r="P33" i="38"/>
  <c r="L33" i="38"/>
  <c r="T33" i="38"/>
  <c r="J33" i="38"/>
  <c r="W33" i="38"/>
  <c r="K33" i="38"/>
  <c r="M33" i="38"/>
  <c r="S33" i="38"/>
  <c r="O33" i="38"/>
  <c r="U33" i="38"/>
  <c r="J21" i="38"/>
  <c r="M21" i="38"/>
  <c r="Q21" i="38"/>
  <c r="O21" i="38"/>
  <c r="S21" i="38"/>
  <c r="U21" i="38"/>
  <c r="W21" i="38"/>
  <c r="J11" i="38"/>
  <c r="K11" i="38"/>
  <c r="O11" i="38"/>
  <c r="W11" i="38"/>
  <c r="M11" i="38"/>
  <c r="Q11" i="38"/>
  <c r="S11" i="38"/>
  <c r="U11" i="38"/>
  <c r="L8" i="38"/>
  <c r="T8" i="38"/>
  <c r="N8" i="38"/>
  <c r="V8" i="38"/>
  <c r="J8" i="38"/>
  <c r="R8" i="38"/>
  <c r="O8" i="38"/>
  <c r="P8" i="38"/>
  <c r="Q8" i="38"/>
  <c r="K8" i="38"/>
  <c r="S8" i="38"/>
  <c r="U8" i="38"/>
  <c r="S5" i="38"/>
  <c r="L239" i="39"/>
  <c r="T239" i="39"/>
  <c r="N239" i="39"/>
  <c r="V239" i="39"/>
  <c r="J239" i="39"/>
  <c r="R239" i="39"/>
  <c r="P239" i="39"/>
  <c r="Q239" i="39"/>
  <c r="S239" i="39"/>
  <c r="M239" i="39"/>
  <c r="K239" i="39"/>
  <c r="U239" i="39"/>
  <c r="N227" i="39"/>
  <c r="V227" i="39"/>
  <c r="P227" i="39"/>
  <c r="L227" i="39"/>
  <c r="T227" i="39"/>
  <c r="Q227" i="39"/>
  <c r="R227" i="39"/>
  <c r="S227" i="39"/>
  <c r="M227" i="39"/>
  <c r="W227" i="39"/>
  <c r="K227" i="39"/>
  <c r="O227" i="39"/>
  <c r="N181" i="39"/>
  <c r="V181" i="39"/>
  <c r="K181" i="39"/>
  <c r="T181" i="39"/>
  <c r="M181" i="39"/>
  <c r="W181" i="39"/>
  <c r="R181" i="39"/>
  <c r="L181" i="39"/>
  <c r="O181" i="39"/>
  <c r="P181" i="39"/>
  <c r="J181" i="39"/>
  <c r="U181" i="39"/>
  <c r="L89" i="39"/>
  <c r="T89" i="39"/>
  <c r="M89" i="39"/>
  <c r="U89" i="39"/>
  <c r="J89" i="39"/>
  <c r="R89" i="39"/>
  <c r="V89" i="39"/>
  <c r="P89" i="39"/>
  <c r="Q89" i="39"/>
  <c r="N89" i="39"/>
  <c r="S89" i="39"/>
  <c r="O89" i="39"/>
  <c r="W89" i="39"/>
  <c r="K89" i="39"/>
  <c r="J297" i="37"/>
  <c r="Q297" i="37"/>
  <c r="J293" i="37"/>
  <c r="M293" i="37"/>
  <c r="J287" i="37"/>
  <c r="W287" i="37"/>
  <c r="J283" i="37"/>
  <c r="S283" i="37"/>
  <c r="J279" i="37"/>
  <c r="O279" i="37"/>
  <c r="J275" i="37"/>
  <c r="K275" i="37"/>
  <c r="J269" i="37"/>
  <c r="U269" i="37"/>
  <c r="J265" i="37"/>
  <c r="Q265" i="37"/>
  <c r="J261" i="37"/>
  <c r="M261" i="37"/>
  <c r="J255" i="37"/>
  <c r="W255" i="37"/>
  <c r="J251" i="37"/>
  <c r="S251" i="37"/>
  <c r="J247" i="37"/>
  <c r="O247" i="37"/>
  <c r="J243" i="37"/>
  <c r="K243" i="37"/>
  <c r="J237" i="37"/>
  <c r="U237" i="37"/>
  <c r="J233" i="37"/>
  <c r="Q233" i="37"/>
  <c r="J229" i="37"/>
  <c r="M229" i="37"/>
  <c r="J223" i="37"/>
  <c r="W223" i="37"/>
  <c r="J219" i="37"/>
  <c r="S219" i="37"/>
  <c r="J215" i="37"/>
  <c r="O215" i="37"/>
  <c r="J211" i="37"/>
  <c r="K211" i="37"/>
  <c r="J205" i="37"/>
  <c r="U205" i="37"/>
  <c r="J203" i="37"/>
  <c r="W203" i="37"/>
  <c r="L200" i="37"/>
  <c r="T200" i="37"/>
  <c r="L184" i="37"/>
  <c r="T184" i="37"/>
  <c r="J184" i="37"/>
  <c r="R184" i="37"/>
  <c r="J183" i="37"/>
  <c r="S183" i="37"/>
  <c r="O183" i="37"/>
  <c r="J164" i="37"/>
  <c r="R164" i="37"/>
  <c r="P164" i="37"/>
  <c r="K163" i="37"/>
  <c r="O163" i="37"/>
  <c r="N158" i="37"/>
  <c r="V158" i="37"/>
  <c r="L158" i="37"/>
  <c r="T158" i="37"/>
  <c r="W157" i="37"/>
  <c r="S157" i="37"/>
  <c r="K147" i="37"/>
  <c r="Q147" i="37"/>
  <c r="N142" i="37"/>
  <c r="V142" i="37"/>
  <c r="L142" i="37"/>
  <c r="T142" i="37"/>
  <c r="W141" i="37"/>
  <c r="S141" i="37"/>
  <c r="K131" i="37"/>
  <c r="Q131" i="37"/>
  <c r="K104" i="37"/>
  <c r="S104" i="37"/>
  <c r="Q104" i="37"/>
  <c r="J103" i="37"/>
  <c r="Q103" i="37"/>
  <c r="M103" i="37"/>
  <c r="V94" i="37"/>
  <c r="L94" i="37"/>
  <c r="O90" i="37"/>
  <c r="O85" i="37"/>
  <c r="O83" i="37"/>
  <c r="U81" i="37"/>
  <c r="Q77" i="37"/>
  <c r="U73" i="37"/>
  <c r="L61" i="37"/>
  <c r="J56" i="37"/>
  <c r="O56" i="37"/>
  <c r="S56" i="37"/>
  <c r="K56" i="37"/>
  <c r="O51" i="37"/>
  <c r="J46" i="37"/>
  <c r="M46" i="37"/>
  <c r="O46" i="37"/>
  <c r="Q46" i="37"/>
  <c r="J32" i="37"/>
  <c r="W32" i="37"/>
  <c r="K32" i="37"/>
  <c r="S32" i="37"/>
  <c r="L29" i="37"/>
  <c r="T29" i="37"/>
  <c r="M29" i="37"/>
  <c r="U29" i="37"/>
  <c r="N29" i="37"/>
  <c r="V29" i="37"/>
  <c r="J29" i="37"/>
  <c r="R29" i="37"/>
  <c r="L18" i="37"/>
  <c r="N16" i="37"/>
  <c r="W11" i="37"/>
  <c r="V299" i="38"/>
  <c r="Q289" i="38"/>
  <c r="J288" i="38"/>
  <c r="Q288" i="38"/>
  <c r="S288" i="38"/>
  <c r="U288" i="38"/>
  <c r="M288" i="38"/>
  <c r="L271" i="38"/>
  <c r="T271" i="38"/>
  <c r="M271" i="38"/>
  <c r="U271" i="38"/>
  <c r="N271" i="38"/>
  <c r="V271" i="38"/>
  <c r="J271" i="38"/>
  <c r="R271" i="38"/>
  <c r="J267" i="38"/>
  <c r="R267" i="38"/>
  <c r="K267" i="38"/>
  <c r="S267" i="38"/>
  <c r="L267" i="38"/>
  <c r="T267" i="38"/>
  <c r="P267" i="38"/>
  <c r="T257" i="38"/>
  <c r="Q243" i="38"/>
  <c r="J242" i="38"/>
  <c r="S242" i="38"/>
  <c r="U242" i="38"/>
  <c r="W242" i="38"/>
  <c r="O242" i="38"/>
  <c r="M225" i="38"/>
  <c r="U225" i="38"/>
  <c r="N225" i="38"/>
  <c r="V225" i="38"/>
  <c r="O225" i="38"/>
  <c r="W225" i="38"/>
  <c r="K225" i="38"/>
  <c r="S225" i="38"/>
  <c r="S211" i="38"/>
  <c r="Q207" i="38"/>
  <c r="J206" i="38"/>
  <c r="O206" i="38"/>
  <c r="Q206" i="38"/>
  <c r="S206" i="38"/>
  <c r="K206" i="38"/>
  <c r="S204" i="38"/>
  <c r="J192" i="38"/>
  <c r="S192" i="38"/>
  <c r="K192" i="38"/>
  <c r="U192" i="38"/>
  <c r="J190" i="38"/>
  <c r="M190" i="38"/>
  <c r="O190" i="38"/>
  <c r="Q190" i="38"/>
  <c r="J189" i="38"/>
  <c r="R189" i="38"/>
  <c r="K189" i="38"/>
  <c r="T189" i="38"/>
  <c r="L189" i="38"/>
  <c r="U189" i="38"/>
  <c r="M189" i="38"/>
  <c r="V189" i="38"/>
  <c r="Q189" i="38"/>
  <c r="R187" i="38"/>
  <c r="P185" i="38"/>
  <c r="L185" i="38"/>
  <c r="U185" i="38"/>
  <c r="M185" i="38"/>
  <c r="V185" i="38"/>
  <c r="N185" i="38"/>
  <c r="W185" i="38"/>
  <c r="J185" i="38"/>
  <c r="S185" i="38"/>
  <c r="R181" i="38"/>
  <c r="J149" i="38"/>
  <c r="R149" i="38"/>
  <c r="P149" i="38"/>
  <c r="S149" i="38"/>
  <c r="T149" i="38"/>
  <c r="K149" i="38"/>
  <c r="U149" i="38"/>
  <c r="O149" i="38"/>
  <c r="Q133" i="38"/>
  <c r="O132" i="38"/>
  <c r="O109" i="38"/>
  <c r="N101" i="38"/>
  <c r="V101" i="38"/>
  <c r="L101" i="38"/>
  <c r="T101" i="38"/>
  <c r="J101" i="38"/>
  <c r="U101" i="38"/>
  <c r="K101" i="38"/>
  <c r="W101" i="38"/>
  <c r="M101" i="38"/>
  <c r="R101" i="38"/>
  <c r="U57" i="38"/>
  <c r="V41" i="38"/>
  <c r="W30" i="38"/>
  <c r="L28" i="38"/>
  <c r="T28" i="38"/>
  <c r="N28" i="38"/>
  <c r="V28" i="38"/>
  <c r="J28" i="38"/>
  <c r="R28" i="38"/>
  <c r="M28" i="38"/>
  <c r="O28" i="38"/>
  <c r="P28" i="38"/>
  <c r="W28" i="38"/>
  <c r="P26" i="38"/>
  <c r="J298" i="39"/>
  <c r="K298" i="39"/>
  <c r="O298" i="39"/>
  <c r="W298" i="39"/>
  <c r="S298" i="39"/>
  <c r="U298" i="39"/>
  <c r="M298" i="39"/>
  <c r="J288" i="39"/>
  <c r="Q288" i="39"/>
  <c r="U288" i="39"/>
  <c r="M288" i="39"/>
  <c r="W288" i="39"/>
  <c r="O288" i="39"/>
  <c r="J278" i="39"/>
  <c r="W278" i="39"/>
  <c r="K278" i="39"/>
  <c r="S278" i="39"/>
  <c r="Q278" i="39"/>
  <c r="U278" i="39"/>
  <c r="M278" i="39"/>
  <c r="M273" i="39"/>
  <c r="U273" i="39"/>
  <c r="O273" i="39"/>
  <c r="W273" i="39"/>
  <c r="K273" i="39"/>
  <c r="S273" i="39"/>
  <c r="P273" i="39"/>
  <c r="Q273" i="39"/>
  <c r="R273" i="39"/>
  <c r="L273" i="39"/>
  <c r="N259" i="39"/>
  <c r="V259" i="39"/>
  <c r="P259" i="39"/>
  <c r="L259" i="39"/>
  <c r="T259" i="39"/>
  <c r="M259" i="39"/>
  <c r="O259" i="39"/>
  <c r="Q259" i="39"/>
  <c r="J259" i="39"/>
  <c r="W259" i="39"/>
  <c r="J254" i="39"/>
  <c r="O254" i="39"/>
  <c r="S254" i="39"/>
  <c r="K254" i="39"/>
  <c r="W254" i="39"/>
  <c r="Q254" i="39"/>
  <c r="P231" i="39"/>
  <c r="J231" i="39"/>
  <c r="R231" i="39"/>
  <c r="N231" i="39"/>
  <c r="V231" i="39"/>
  <c r="Q231" i="39"/>
  <c r="S231" i="39"/>
  <c r="T231" i="39"/>
  <c r="M231" i="39"/>
  <c r="V225" i="39"/>
  <c r="W198" i="39"/>
  <c r="Q193" i="39"/>
  <c r="L193" i="39"/>
  <c r="U193" i="39"/>
  <c r="N193" i="39"/>
  <c r="W193" i="39"/>
  <c r="J193" i="39"/>
  <c r="S193" i="39"/>
  <c r="K193" i="39"/>
  <c r="M193" i="39"/>
  <c r="O193" i="39"/>
  <c r="V193" i="39"/>
  <c r="W191" i="39"/>
  <c r="M25" i="39"/>
  <c r="Q25" i="39"/>
  <c r="S25" i="39"/>
  <c r="U25" i="39"/>
  <c r="W25" i="39"/>
  <c r="K264" i="40"/>
  <c r="S264" i="40"/>
  <c r="P264" i="40"/>
  <c r="N264" i="40"/>
  <c r="O264" i="40"/>
  <c r="Q264" i="40"/>
  <c r="L264" i="40"/>
  <c r="V264" i="40"/>
  <c r="J264" i="40"/>
  <c r="R264" i="40"/>
  <c r="W264" i="40"/>
  <c r="M264" i="40"/>
  <c r="T264" i="40"/>
  <c r="U264" i="40"/>
  <c r="N172" i="37"/>
  <c r="V172" i="37"/>
  <c r="L172" i="37"/>
  <c r="T172" i="37"/>
  <c r="J171" i="37"/>
  <c r="W171" i="37"/>
  <c r="S171" i="37"/>
  <c r="K120" i="37"/>
  <c r="S120" i="37"/>
  <c r="Q120" i="37"/>
  <c r="J119" i="37"/>
  <c r="Q119" i="37"/>
  <c r="M119" i="37"/>
  <c r="U94" i="37"/>
  <c r="M90" i="37"/>
  <c r="K88" i="37"/>
  <c r="S88" i="37"/>
  <c r="M88" i="37"/>
  <c r="U88" i="37"/>
  <c r="Q88" i="37"/>
  <c r="S68" i="37"/>
  <c r="W68" i="37"/>
  <c r="O68" i="37"/>
  <c r="W61" i="37"/>
  <c r="J57" i="37"/>
  <c r="R57" i="37"/>
  <c r="L57" i="37"/>
  <c r="T57" i="37"/>
  <c r="P57" i="37"/>
  <c r="N51" i="37"/>
  <c r="J48" i="37"/>
  <c r="W48" i="37"/>
  <c r="K48" i="37"/>
  <c r="S48" i="37"/>
  <c r="L45" i="37"/>
  <c r="T45" i="37"/>
  <c r="M45" i="37"/>
  <c r="U45" i="37"/>
  <c r="N45" i="37"/>
  <c r="V45" i="37"/>
  <c r="J45" i="37"/>
  <c r="R45" i="37"/>
  <c r="U299" i="38"/>
  <c r="N291" i="38"/>
  <c r="V291" i="38"/>
  <c r="O291" i="38"/>
  <c r="W291" i="38"/>
  <c r="P291" i="38"/>
  <c r="L291" i="38"/>
  <c r="T291" i="38"/>
  <c r="J272" i="38"/>
  <c r="Q272" i="38"/>
  <c r="S272" i="38"/>
  <c r="U272" i="38"/>
  <c r="M272" i="38"/>
  <c r="R257" i="38"/>
  <c r="L255" i="38"/>
  <c r="T255" i="38"/>
  <c r="M255" i="38"/>
  <c r="U255" i="38"/>
  <c r="N255" i="38"/>
  <c r="V255" i="38"/>
  <c r="J255" i="38"/>
  <c r="R255" i="38"/>
  <c r="J251" i="38"/>
  <c r="R251" i="38"/>
  <c r="K251" i="38"/>
  <c r="S251" i="38"/>
  <c r="L251" i="38"/>
  <c r="T251" i="38"/>
  <c r="P251" i="38"/>
  <c r="J226" i="38"/>
  <c r="S226" i="38"/>
  <c r="U226" i="38"/>
  <c r="W226" i="38"/>
  <c r="O226" i="38"/>
  <c r="M209" i="38"/>
  <c r="U209" i="38"/>
  <c r="N209" i="38"/>
  <c r="V209" i="38"/>
  <c r="O209" i="38"/>
  <c r="W209" i="38"/>
  <c r="K209" i="38"/>
  <c r="S209" i="38"/>
  <c r="K151" i="38"/>
  <c r="S151" i="38"/>
  <c r="Q151" i="38"/>
  <c r="M151" i="38"/>
  <c r="W151" i="38"/>
  <c r="N151" i="38"/>
  <c r="O151" i="38"/>
  <c r="J151" i="38"/>
  <c r="U151" i="38"/>
  <c r="W140" i="38"/>
  <c r="S140" i="38"/>
  <c r="K140" i="38"/>
  <c r="U140" i="38"/>
  <c r="K135" i="38"/>
  <c r="S135" i="38"/>
  <c r="Q135" i="38"/>
  <c r="L135" i="38"/>
  <c r="V135" i="38"/>
  <c r="M135" i="38"/>
  <c r="W135" i="38"/>
  <c r="N135" i="38"/>
  <c r="T135" i="38"/>
  <c r="M123" i="38"/>
  <c r="U123" i="38"/>
  <c r="K123" i="38"/>
  <c r="S123" i="38"/>
  <c r="L123" i="38"/>
  <c r="W123" i="38"/>
  <c r="N123" i="38"/>
  <c r="O123" i="38"/>
  <c r="T123" i="38"/>
  <c r="P121" i="38"/>
  <c r="N121" i="38"/>
  <c r="V121" i="38"/>
  <c r="J121" i="38"/>
  <c r="T121" i="38"/>
  <c r="K121" i="38"/>
  <c r="U121" i="38"/>
  <c r="L121" i="38"/>
  <c r="W121" i="38"/>
  <c r="R121" i="38"/>
  <c r="J108" i="38"/>
  <c r="O108" i="38"/>
  <c r="K108" i="38"/>
  <c r="Q108" i="38"/>
  <c r="S108" i="38"/>
  <c r="U108" i="38"/>
  <c r="M107" i="38"/>
  <c r="U107" i="38"/>
  <c r="K107" i="38"/>
  <c r="S107" i="38"/>
  <c r="R107" i="38"/>
  <c r="T107" i="38"/>
  <c r="J107" i="38"/>
  <c r="V107" i="38"/>
  <c r="P107" i="38"/>
  <c r="J93" i="38"/>
  <c r="R93" i="38"/>
  <c r="P93" i="38"/>
  <c r="S93" i="38"/>
  <c r="T93" i="38"/>
  <c r="K93" i="38"/>
  <c r="U93" i="38"/>
  <c r="O93" i="38"/>
  <c r="W72" i="38"/>
  <c r="K72" i="38"/>
  <c r="S72" i="38"/>
  <c r="O72" i="38"/>
  <c r="Q72" i="38"/>
  <c r="U72" i="38"/>
  <c r="J46" i="38"/>
  <c r="M46" i="38"/>
  <c r="Q46" i="38"/>
  <c r="O46" i="38"/>
  <c r="S46" i="38"/>
  <c r="U46" i="38"/>
  <c r="K29" i="38"/>
  <c r="Q29" i="38"/>
  <c r="U29" i="38"/>
  <c r="M29" i="38"/>
  <c r="P295" i="39"/>
  <c r="J295" i="39"/>
  <c r="R295" i="39"/>
  <c r="N295" i="39"/>
  <c r="V295" i="39"/>
  <c r="K295" i="39"/>
  <c r="W295" i="39"/>
  <c r="L295" i="39"/>
  <c r="M295" i="39"/>
  <c r="T295" i="39"/>
  <c r="J238" i="39"/>
  <c r="O238" i="39"/>
  <c r="S238" i="39"/>
  <c r="K238" i="39"/>
  <c r="M238" i="39"/>
  <c r="Q238" i="39"/>
  <c r="U238" i="39"/>
  <c r="O217" i="39"/>
  <c r="Q217" i="39"/>
  <c r="J217" i="39"/>
  <c r="S217" i="39"/>
  <c r="N217" i="39"/>
  <c r="W217" i="39"/>
  <c r="R217" i="39"/>
  <c r="T217" i="39"/>
  <c r="U217" i="39"/>
  <c r="M217" i="39"/>
  <c r="O208" i="40"/>
  <c r="W208" i="40"/>
  <c r="P208" i="40"/>
  <c r="L208" i="40"/>
  <c r="T208" i="40"/>
  <c r="M208" i="40"/>
  <c r="U208" i="40"/>
  <c r="R208" i="40"/>
  <c r="S208" i="40"/>
  <c r="V208" i="40"/>
  <c r="N208" i="40"/>
  <c r="J208" i="40"/>
  <c r="K208" i="40"/>
  <c r="Q208" i="40"/>
  <c r="J94" i="37"/>
  <c r="R94" i="37"/>
  <c r="P94" i="37"/>
  <c r="J85" i="37"/>
  <c r="W85" i="37"/>
  <c r="K85" i="37"/>
  <c r="S85" i="37"/>
  <c r="J83" i="37"/>
  <c r="M83" i="37"/>
  <c r="Q83" i="37"/>
  <c r="J77" i="37"/>
  <c r="O77" i="37"/>
  <c r="S77" i="37"/>
  <c r="K77" i="37"/>
  <c r="P61" i="37"/>
  <c r="J61" i="37"/>
  <c r="R61" i="37"/>
  <c r="N61" i="37"/>
  <c r="V61" i="37"/>
  <c r="P18" i="37"/>
  <c r="Q18" i="37"/>
  <c r="J18" i="37"/>
  <c r="R18" i="37"/>
  <c r="N18" i="37"/>
  <c r="V18" i="37"/>
  <c r="K16" i="37"/>
  <c r="S16" i="37"/>
  <c r="L16" i="37"/>
  <c r="T16" i="37"/>
  <c r="M16" i="37"/>
  <c r="U16" i="37"/>
  <c r="Q16" i="37"/>
  <c r="M289" i="38"/>
  <c r="U289" i="38"/>
  <c r="N289" i="38"/>
  <c r="V289" i="38"/>
  <c r="O289" i="38"/>
  <c r="W289" i="38"/>
  <c r="K289" i="38"/>
  <c r="S289" i="38"/>
  <c r="J270" i="38"/>
  <c r="O270" i="38"/>
  <c r="Q270" i="38"/>
  <c r="S270" i="38"/>
  <c r="K270" i="38"/>
  <c r="J266" i="38"/>
  <c r="K266" i="38"/>
  <c r="M266" i="38"/>
  <c r="O266" i="38"/>
  <c r="W266" i="38"/>
  <c r="N243" i="38"/>
  <c r="V243" i="38"/>
  <c r="O243" i="38"/>
  <c r="W243" i="38"/>
  <c r="P243" i="38"/>
  <c r="L243" i="38"/>
  <c r="T243" i="38"/>
  <c r="J224" i="38"/>
  <c r="Q224" i="38"/>
  <c r="S224" i="38"/>
  <c r="U224" i="38"/>
  <c r="M224" i="38"/>
  <c r="L207" i="38"/>
  <c r="T207" i="38"/>
  <c r="M207" i="38"/>
  <c r="U207" i="38"/>
  <c r="N207" i="38"/>
  <c r="V207" i="38"/>
  <c r="J207" i="38"/>
  <c r="R207" i="38"/>
  <c r="J204" i="38"/>
  <c r="M204" i="38"/>
  <c r="O204" i="38"/>
  <c r="Q204" i="38"/>
  <c r="J132" i="38"/>
  <c r="W132" i="38"/>
  <c r="S132" i="38"/>
  <c r="K132" i="38"/>
  <c r="U132" i="38"/>
  <c r="J109" i="38"/>
  <c r="R109" i="38"/>
  <c r="P109" i="38"/>
  <c r="L109" i="38"/>
  <c r="V109" i="38"/>
  <c r="M109" i="38"/>
  <c r="W109" i="38"/>
  <c r="N109" i="38"/>
  <c r="T109" i="38"/>
  <c r="K62" i="38"/>
  <c r="Q62" i="38"/>
  <c r="M62" i="38"/>
  <c r="J30" i="38"/>
  <c r="M30" i="38"/>
  <c r="Q30" i="38"/>
  <c r="K30" i="38"/>
  <c r="O30" i="38"/>
  <c r="S30" i="38"/>
  <c r="K26" i="38"/>
  <c r="S26" i="38"/>
  <c r="M26" i="38"/>
  <c r="U26" i="38"/>
  <c r="Q26" i="38"/>
  <c r="L26" i="38"/>
  <c r="N26" i="38"/>
  <c r="O26" i="38"/>
  <c r="V26" i="38"/>
  <c r="J266" i="39"/>
  <c r="K266" i="39"/>
  <c r="O266" i="39"/>
  <c r="W266" i="39"/>
  <c r="S266" i="39"/>
  <c r="M225" i="39"/>
  <c r="U225" i="39"/>
  <c r="O225" i="39"/>
  <c r="W225" i="39"/>
  <c r="K225" i="39"/>
  <c r="S225" i="39"/>
  <c r="N225" i="39"/>
  <c r="P225" i="39"/>
  <c r="Q225" i="39"/>
  <c r="J225" i="39"/>
  <c r="J218" i="39"/>
  <c r="K218" i="39"/>
  <c r="O218" i="39"/>
  <c r="W218" i="39"/>
  <c r="U218" i="39"/>
  <c r="Q218" i="39"/>
  <c r="J198" i="39"/>
  <c r="K198" i="39"/>
  <c r="Q198" i="39"/>
  <c r="U198" i="39"/>
  <c r="M198" i="39"/>
  <c r="O198" i="39"/>
  <c r="J142" i="39"/>
  <c r="W142" i="39"/>
  <c r="Q142" i="39"/>
  <c r="K142" i="39"/>
  <c r="S142" i="39"/>
  <c r="U142" i="39"/>
  <c r="O142" i="39"/>
  <c r="J5" i="39"/>
  <c r="V5" i="39"/>
  <c r="M5" i="39"/>
  <c r="O5" i="39"/>
  <c r="Q5" i="39"/>
  <c r="U5" i="39"/>
  <c r="K5" i="39"/>
  <c r="S5" i="39"/>
  <c r="W5" i="39"/>
  <c r="J299" i="40"/>
  <c r="Q299" i="40"/>
  <c r="S299" i="40"/>
  <c r="U299" i="40"/>
  <c r="W299" i="40"/>
  <c r="M299" i="40"/>
  <c r="K299" i="40"/>
  <c r="O299" i="40"/>
  <c r="P90" i="37"/>
  <c r="J90" i="37"/>
  <c r="R90" i="37"/>
  <c r="N90" i="37"/>
  <c r="V90" i="37"/>
  <c r="J81" i="37"/>
  <c r="S81" i="37"/>
  <c r="W81" i="37"/>
  <c r="O81" i="37"/>
  <c r="J73" i="37"/>
  <c r="K73" i="37"/>
  <c r="O73" i="37"/>
  <c r="W73" i="37"/>
  <c r="K51" i="37"/>
  <c r="S51" i="37"/>
  <c r="M51" i="37"/>
  <c r="U51" i="37"/>
  <c r="Q51" i="37"/>
  <c r="J11" i="37"/>
  <c r="M11" i="37"/>
  <c r="O11" i="37"/>
  <c r="Q11" i="37"/>
  <c r="J299" i="38"/>
  <c r="R299" i="38"/>
  <c r="K299" i="38"/>
  <c r="S299" i="38"/>
  <c r="L299" i="38"/>
  <c r="T299" i="38"/>
  <c r="P299" i="38"/>
  <c r="J274" i="38"/>
  <c r="S274" i="38"/>
  <c r="U274" i="38"/>
  <c r="W274" i="38"/>
  <c r="O274" i="38"/>
  <c r="M257" i="38"/>
  <c r="U257" i="38"/>
  <c r="N257" i="38"/>
  <c r="V257" i="38"/>
  <c r="O257" i="38"/>
  <c r="W257" i="38"/>
  <c r="K257" i="38"/>
  <c r="S257" i="38"/>
  <c r="J238" i="38"/>
  <c r="O238" i="38"/>
  <c r="Q238" i="38"/>
  <c r="S238" i="38"/>
  <c r="K238" i="38"/>
  <c r="J234" i="38"/>
  <c r="K234" i="38"/>
  <c r="M234" i="38"/>
  <c r="O234" i="38"/>
  <c r="W234" i="38"/>
  <c r="N211" i="38"/>
  <c r="V211" i="38"/>
  <c r="O211" i="38"/>
  <c r="W211" i="38"/>
  <c r="P211" i="38"/>
  <c r="L211" i="38"/>
  <c r="T211" i="38"/>
  <c r="W207" i="38"/>
  <c r="W204" i="38"/>
  <c r="J188" i="38"/>
  <c r="O188" i="38"/>
  <c r="M188" i="38"/>
  <c r="Q188" i="38"/>
  <c r="S188" i="38"/>
  <c r="M187" i="38"/>
  <c r="U187" i="38"/>
  <c r="J187" i="38"/>
  <c r="S187" i="38"/>
  <c r="K187" i="38"/>
  <c r="T187" i="38"/>
  <c r="L187" i="38"/>
  <c r="V187" i="38"/>
  <c r="Q187" i="38"/>
  <c r="N181" i="38"/>
  <c r="V181" i="38"/>
  <c r="L181" i="38"/>
  <c r="U181" i="38"/>
  <c r="M181" i="38"/>
  <c r="W181" i="38"/>
  <c r="O181" i="38"/>
  <c r="J181" i="38"/>
  <c r="S181" i="38"/>
  <c r="K158" i="38"/>
  <c r="Q158" i="38"/>
  <c r="M158" i="38"/>
  <c r="L151" i="38"/>
  <c r="O148" i="38"/>
  <c r="K148" i="38"/>
  <c r="M148" i="38"/>
  <c r="W148" i="38"/>
  <c r="J134" i="38"/>
  <c r="Q134" i="38"/>
  <c r="M134" i="38"/>
  <c r="O134" i="38"/>
  <c r="S134" i="38"/>
  <c r="U134" i="38"/>
  <c r="N133" i="38"/>
  <c r="V133" i="38"/>
  <c r="L133" i="38"/>
  <c r="T133" i="38"/>
  <c r="R133" i="38"/>
  <c r="S133" i="38"/>
  <c r="J133" i="38"/>
  <c r="U133" i="38"/>
  <c r="P133" i="38"/>
  <c r="J120" i="38"/>
  <c r="K120" i="38"/>
  <c r="W120" i="38"/>
  <c r="M120" i="38"/>
  <c r="O120" i="38"/>
  <c r="Q120" i="38"/>
  <c r="S109" i="38"/>
  <c r="J88" i="38"/>
  <c r="K88" i="38"/>
  <c r="W88" i="38"/>
  <c r="Q88" i="38"/>
  <c r="S88" i="38"/>
  <c r="U88" i="38"/>
  <c r="M88" i="38"/>
  <c r="J57" i="38"/>
  <c r="R57" i="38"/>
  <c r="L57" i="38"/>
  <c r="T57" i="38"/>
  <c r="P57" i="38"/>
  <c r="M57" i="38"/>
  <c r="N57" i="38"/>
  <c r="O57" i="38"/>
  <c r="V57" i="38"/>
  <c r="J41" i="38"/>
  <c r="R41" i="38"/>
  <c r="L41" i="38"/>
  <c r="T41" i="38"/>
  <c r="P41" i="38"/>
  <c r="K41" i="38"/>
  <c r="W41" i="38"/>
  <c r="M41" i="38"/>
  <c r="N41" i="38"/>
  <c r="U41" i="38"/>
  <c r="T26" i="38"/>
  <c r="L223" i="39"/>
  <c r="T223" i="39"/>
  <c r="N223" i="39"/>
  <c r="V223" i="39"/>
  <c r="J223" i="39"/>
  <c r="R223" i="39"/>
  <c r="K223" i="39"/>
  <c r="M223" i="39"/>
  <c r="O223" i="39"/>
  <c r="U223" i="39"/>
  <c r="J207" i="39"/>
  <c r="R207" i="39"/>
  <c r="M207" i="39"/>
  <c r="V207" i="39"/>
  <c r="O207" i="39"/>
  <c r="K207" i="39"/>
  <c r="T207" i="39"/>
  <c r="Q207" i="39"/>
  <c r="S207" i="39"/>
  <c r="U207" i="39"/>
  <c r="N207" i="39"/>
  <c r="L191" i="39"/>
  <c r="T191" i="39"/>
  <c r="M191" i="39"/>
  <c r="V191" i="39"/>
  <c r="O191" i="39"/>
  <c r="J191" i="39"/>
  <c r="S191" i="39"/>
  <c r="N191" i="39"/>
  <c r="P191" i="39"/>
  <c r="Q191" i="39"/>
  <c r="K168" i="39"/>
  <c r="M168" i="39"/>
  <c r="Q168" i="39"/>
  <c r="J72" i="39"/>
  <c r="K72" i="39"/>
  <c r="M72" i="39"/>
  <c r="O72" i="39"/>
  <c r="W72" i="39"/>
  <c r="S72" i="39"/>
  <c r="U72" i="39"/>
  <c r="Q72" i="39"/>
  <c r="J285" i="40"/>
  <c r="S285" i="40"/>
  <c r="Q285" i="40"/>
  <c r="U285" i="40"/>
  <c r="W285" i="40"/>
  <c r="M285" i="40"/>
  <c r="O285" i="40"/>
  <c r="K285" i="40"/>
  <c r="S92" i="37"/>
  <c r="K92" i="37"/>
  <c r="M87" i="37"/>
  <c r="S76" i="37"/>
  <c r="K76" i="37"/>
  <c r="M71" i="37"/>
  <c r="Q66" i="37"/>
  <c r="S55" i="37"/>
  <c r="K55" i="37"/>
  <c r="M50" i="37"/>
  <c r="T49" i="37"/>
  <c r="L49" i="37"/>
  <c r="O44" i="37"/>
  <c r="S39" i="37"/>
  <c r="K39" i="37"/>
  <c r="M34" i="37"/>
  <c r="T33" i="37"/>
  <c r="L33" i="37"/>
  <c r="O28" i="37"/>
  <c r="O25" i="37"/>
  <c r="Q23" i="37"/>
  <c r="T22" i="37"/>
  <c r="L22" i="37"/>
  <c r="S20" i="37"/>
  <c r="K20" i="37"/>
  <c r="M15" i="37"/>
  <c r="T14" i="37"/>
  <c r="L14" i="37"/>
  <c r="O9" i="37"/>
  <c r="O5" i="37"/>
  <c r="V295" i="38"/>
  <c r="N295" i="38"/>
  <c r="S294" i="38"/>
  <c r="U293" i="38"/>
  <c r="M293" i="38"/>
  <c r="Q292" i="38"/>
  <c r="V279" i="38"/>
  <c r="N279" i="38"/>
  <c r="S278" i="38"/>
  <c r="U277" i="38"/>
  <c r="M277" i="38"/>
  <c r="Q276" i="38"/>
  <c r="V263" i="38"/>
  <c r="N263" i="38"/>
  <c r="S262" i="38"/>
  <c r="U261" i="38"/>
  <c r="M261" i="38"/>
  <c r="Q260" i="38"/>
  <c r="V247" i="38"/>
  <c r="N247" i="38"/>
  <c r="S246" i="38"/>
  <c r="U245" i="38"/>
  <c r="M245" i="38"/>
  <c r="Q244" i="38"/>
  <c r="V231" i="38"/>
  <c r="N231" i="38"/>
  <c r="S230" i="38"/>
  <c r="U229" i="38"/>
  <c r="M229" i="38"/>
  <c r="Q228" i="38"/>
  <c r="V215" i="38"/>
  <c r="N215" i="38"/>
  <c r="S214" i="38"/>
  <c r="U213" i="38"/>
  <c r="M213" i="38"/>
  <c r="Q212" i="38"/>
  <c r="U201" i="38"/>
  <c r="L201" i="38"/>
  <c r="V199" i="38"/>
  <c r="M199" i="38"/>
  <c r="U197" i="38"/>
  <c r="L197" i="38"/>
  <c r="T179" i="38"/>
  <c r="K179" i="38"/>
  <c r="U177" i="38"/>
  <c r="J172" i="38"/>
  <c r="O172" i="38"/>
  <c r="J168" i="38"/>
  <c r="Q168" i="38"/>
  <c r="W163" i="38"/>
  <c r="N163" i="38"/>
  <c r="N157" i="38"/>
  <c r="V157" i="38"/>
  <c r="L157" i="38"/>
  <c r="T157" i="38"/>
  <c r="W156" i="38"/>
  <c r="S156" i="38"/>
  <c r="W153" i="38"/>
  <c r="L153" i="38"/>
  <c r="W147" i="38"/>
  <c r="U137" i="38"/>
  <c r="W125" i="38"/>
  <c r="M125" i="38"/>
  <c r="W117" i="38"/>
  <c r="V103" i="38"/>
  <c r="L97" i="38"/>
  <c r="T97" i="38"/>
  <c r="J97" i="38"/>
  <c r="R97" i="38"/>
  <c r="J96" i="38"/>
  <c r="S96" i="38"/>
  <c r="O96" i="38"/>
  <c r="W91" i="38"/>
  <c r="J82" i="38"/>
  <c r="M82" i="38"/>
  <c r="N81" i="38"/>
  <c r="V77" i="38"/>
  <c r="M69" i="38"/>
  <c r="K67" i="38"/>
  <c r="S67" i="38"/>
  <c r="M67" i="38"/>
  <c r="U67" i="38"/>
  <c r="Q67" i="38"/>
  <c r="O45" i="38"/>
  <c r="J40" i="38"/>
  <c r="O40" i="38"/>
  <c r="S40" i="38"/>
  <c r="K40" i="38"/>
  <c r="N35" i="38"/>
  <c r="J32" i="38"/>
  <c r="W32" i="38"/>
  <c r="K32" i="38"/>
  <c r="S32" i="38"/>
  <c r="O20" i="38"/>
  <c r="J15" i="38"/>
  <c r="O15" i="38"/>
  <c r="S15" i="38"/>
  <c r="K15" i="38"/>
  <c r="N10" i="38"/>
  <c r="J9" i="38"/>
  <c r="L9" i="38"/>
  <c r="T9" i="38"/>
  <c r="N9" i="38"/>
  <c r="V9" i="38"/>
  <c r="R9" i="38"/>
  <c r="Q289" i="39"/>
  <c r="J286" i="39"/>
  <c r="O286" i="39"/>
  <c r="S286" i="39"/>
  <c r="K286" i="39"/>
  <c r="L271" i="39"/>
  <c r="T271" i="39"/>
  <c r="N271" i="39"/>
  <c r="V271" i="39"/>
  <c r="J271" i="39"/>
  <c r="R271" i="39"/>
  <c r="J250" i="39"/>
  <c r="K250" i="39"/>
  <c r="O250" i="39"/>
  <c r="W250" i="39"/>
  <c r="J235" i="39"/>
  <c r="R235" i="39"/>
  <c r="L235" i="39"/>
  <c r="T235" i="39"/>
  <c r="P235" i="39"/>
  <c r="J230" i="39"/>
  <c r="W230" i="39"/>
  <c r="K230" i="39"/>
  <c r="S230" i="39"/>
  <c r="J226" i="39"/>
  <c r="S226" i="39"/>
  <c r="W226" i="39"/>
  <c r="O226" i="39"/>
  <c r="N215" i="39"/>
  <c r="V215" i="39"/>
  <c r="L215" i="39"/>
  <c r="U215" i="39"/>
  <c r="O215" i="39"/>
  <c r="J215" i="39"/>
  <c r="S215" i="39"/>
  <c r="M213" i="39"/>
  <c r="U213" i="39"/>
  <c r="Q213" i="39"/>
  <c r="J213" i="39"/>
  <c r="S213" i="39"/>
  <c r="O213" i="39"/>
  <c r="K184" i="39"/>
  <c r="M184" i="39"/>
  <c r="Q184" i="39"/>
  <c r="Q182" i="39"/>
  <c r="O182" i="39"/>
  <c r="U182" i="39"/>
  <c r="K182" i="39"/>
  <c r="J120" i="39"/>
  <c r="K120" i="39"/>
  <c r="S120" i="39"/>
  <c r="U120" i="39"/>
  <c r="O120" i="39"/>
  <c r="W120" i="39"/>
  <c r="L115" i="39"/>
  <c r="T115" i="39"/>
  <c r="Q115" i="39"/>
  <c r="M115" i="39"/>
  <c r="W115" i="39"/>
  <c r="S115" i="39"/>
  <c r="J115" i="39"/>
  <c r="U115" i="39"/>
  <c r="K115" i="39"/>
  <c r="P115" i="39"/>
  <c r="R115" i="39"/>
  <c r="J112" i="39"/>
  <c r="S112" i="39"/>
  <c r="O112" i="39"/>
  <c r="K112" i="39"/>
  <c r="U112" i="39"/>
  <c r="M112" i="39"/>
  <c r="K23" i="39"/>
  <c r="M23" i="39"/>
  <c r="Q23" i="39"/>
  <c r="U23" i="39"/>
  <c r="J205" i="40"/>
  <c r="S205" i="40"/>
  <c r="U205" i="40"/>
  <c r="M205" i="40"/>
  <c r="O205" i="40"/>
  <c r="Q205" i="40"/>
  <c r="W205" i="40"/>
  <c r="K205" i="40"/>
  <c r="J189" i="40"/>
  <c r="O189" i="40"/>
  <c r="Q189" i="40"/>
  <c r="K189" i="40"/>
  <c r="S189" i="40"/>
  <c r="U189" i="40"/>
  <c r="W189" i="40"/>
  <c r="M189" i="40"/>
  <c r="Q126" i="40"/>
  <c r="K126" i="40"/>
  <c r="T126" i="40"/>
  <c r="L126" i="40"/>
  <c r="U126" i="40"/>
  <c r="P126" i="40"/>
  <c r="R126" i="40"/>
  <c r="J126" i="40"/>
  <c r="M126" i="40"/>
  <c r="N126" i="40"/>
  <c r="W126" i="40"/>
  <c r="V126" i="40"/>
  <c r="O126" i="40"/>
  <c r="S126" i="40"/>
  <c r="K62" i="40"/>
  <c r="O62" i="40"/>
  <c r="Q62" i="40"/>
  <c r="S62" i="40"/>
  <c r="U62" i="40"/>
  <c r="W62" i="40"/>
  <c r="M62" i="40"/>
  <c r="P49" i="37"/>
  <c r="W44" i="37"/>
  <c r="P33" i="37"/>
  <c r="W28" i="37"/>
  <c r="T25" i="37"/>
  <c r="P22" i="37"/>
  <c r="P14" i="37"/>
  <c r="W9" i="37"/>
  <c r="U5" i="37"/>
  <c r="R295" i="38"/>
  <c r="J295" i="38"/>
  <c r="K294" i="38"/>
  <c r="R279" i="38"/>
  <c r="J279" i="38"/>
  <c r="K278" i="38"/>
  <c r="R263" i="38"/>
  <c r="J263" i="38"/>
  <c r="K262" i="38"/>
  <c r="R247" i="38"/>
  <c r="J247" i="38"/>
  <c r="K246" i="38"/>
  <c r="R231" i="38"/>
  <c r="J231" i="38"/>
  <c r="K230" i="38"/>
  <c r="R215" i="38"/>
  <c r="J215" i="38"/>
  <c r="K214" i="38"/>
  <c r="Q201" i="38"/>
  <c r="J184" i="38"/>
  <c r="K184" i="38"/>
  <c r="J182" i="38"/>
  <c r="Q182" i="38"/>
  <c r="J180" i="38"/>
  <c r="W180" i="38"/>
  <c r="L177" i="38"/>
  <c r="T177" i="38"/>
  <c r="M147" i="38"/>
  <c r="U147" i="38"/>
  <c r="K147" i="38"/>
  <c r="S147" i="38"/>
  <c r="P137" i="38"/>
  <c r="N137" i="38"/>
  <c r="V137" i="38"/>
  <c r="J136" i="38"/>
  <c r="K136" i="38"/>
  <c r="W136" i="38"/>
  <c r="N117" i="38"/>
  <c r="V117" i="38"/>
  <c r="L117" i="38"/>
  <c r="T117" i="38"/>
  <c r="J116" i="38"/>
  <c r="W116" i="38"/>
  <c r="S116" i="38"/>
  <c r="K103" i="38"/>
  <c r="S103" i="38"/>
  <c r="Q103" i="38"/>
  <c r="J102" i="38"/>
  <c r="Q102" i="38"/>
  <c r="M102" i="38"/>
  <c r="M91" i="38"/>
  <c r="U91" i="38"/>
  <c r="K91" i="38"/>
  <c r="S91" i="38"/>
  <c r="J77" i="38"/>
  <c r="R77" i="38"/>
  <c r="P77" i="38"/>
  <c r="J76" i="38"/>
  <c r="O76" i="38"/>
  <c r="K76" i="38"/>
  <c r="K68" i="38"/>
  <c r="O68" i="38"/>
  <c r="W68" i="38"/>
  <c r="J44" i="38"/>
  <c r="S44" i="38"/>
  <c r="W44" i="38"/>
  <c r="O44" i="38"/>
  <c r="J24" i="38"/>
  <c r="R24" i="38"/>
  <c r="L24" i="38"/>
  <c r="T24" i="38"/>
  <c r="P24" i="38"/>
  <c r="J19" i="38"/>
  <c r="S19" i="38"/>
  <c r="W19" i="38"/>
  <c r="O19" i="38"/>
  <c r="N6" i="38"/>
  <c r="V6" i="38"/>
  <c r="P6" i="38"/>
  <c r="L6" i="38"/>
  <c r="T6" i="38"/>
  <c r="J299" i="39"/>
  <c r="R299" i="39"/>
  <c r="L299" i="39"/>
  <c r="T299" i="39"/>
  <c r="P299" i="39"/>
  <c r="J294" i="39"/>
  <c r="W294" i="39"/>
  <c r="K294" i="39"/>
  <c r="S294" i="39"/>
  <c r="J290" i="39"/>
  <c r="S290" i="39"/>
  <c r="W290" i="39"/>
  <c r="O290" i="39"/>
  <c r="P279" i="39"/>
  <c r="J279" i="39"/>
  <c r="R279" i="39"/>
  <c r="N279" i="39"/>
  <c r="V279" i="39"/>
  <c r="N275" i="39"/>
  <c r="V275" i="39"/>
  <c r="P275" i="39"/>
  <c r="L275" i="39"/>
  <c r="T275" i="39"/>
  <c r="J256" i="39"/>
  <c r="Q256" i="39"/>
  <c r="U256" i="39"/>
  <c r="M256" i="39"/>
  <c r="M241" i="39"/>
  <c r="U241" i="39"/>
  <c r="O241" i="39"/>
  <c r="W241" i="39"/>
  <c r="K241" i="39"/>
  <c r="S241" i="39"/>
  <c r="J222" i="39"/>
  <c r="O222" i="39"/>
  <c r="S222" i="39"/>
  <c r="K222" i="39"/>
  <c r="J125" i="39"/>
  <c r="R125" i="39"/>
  <c r="N125" i="39"/>
  <c r="W125" i="39"/>
  <c r="K125" i="39"/>
  <c r="T125" i="39"/>
  <c r="L125" i="39"/>
  <c r="U125" i="39"/>
  <c r="O125" i="39"/>
  <c r="Q125" i="39"/>
  <c r="J114" i="39"/>
  <c r="S114" i="39"/>
  <c r="M114" i="39"/>
  <c r="Q114" i="39"/>
  <c r="K114" i="39"/>
  <c r="U114" i="39"/>
  <c r="W114" i="39"/>
  <c r="M109" i="39"/>
  <c r="U109" i="39"/>
  <c r="J109" i="39"/>
  <c r="R109" i="39"/>
  <c r="L109" i="39"/>
  <c r="W109" i="39"/>
  <c r="S109" i="39"/>
  <c r="T109" i="39"/>
  <c r="O109" i="39"/>
  <c r="Q109" i="39"/>
  <c r="K109" i="39"/>
  <c r="M90" i="39"/>
  <c r="O90" i="39"/>
  <c r="U90" i="39"/>
  <c r="K90" i="39"/>
  <c r="Q90" i="39"/>
  <c r="W90" i="39"/>
  <c r="J229" i="40"/>
  <c r="K229" i="40"/>
  <c r="U229" i="40"/>
  <c r="M229" i="40"/>
  <c r="O229" i="40"/>
  <c r="Q229" i="40"/>
  <c r="S229" i="40"/>
  <c r="W229" i="40"/>
  <c r="J219" i="40"/>
  <c r="Q219" i="40"/>
  <c r="S219" i="40"/>
  <c r="K219" i="40"/>
  <c r="U219" i="40"/>
  <c r="M219" i="40"/>
  <c r="W219" i="40"/>
  <c r="K199" i="38"/>
  <c r="S199" i="38"/>
  <c r="N197" i="38"/>
  <c r="V197" i="38"/>
  <c r="J178" i="38"/>
  <c r="M178" i="38"/>
  <c r="J176" i="38"/>
  <c r="S176" i="38"/>
  <c r="M163" i="38"/>
  <c r="K163" i="38"/>
  <c r="S163" i="38"/>
  <c r="P153" i="38"/>
  <c r="N153" i="38"/>
  <c r="V153" i="38"/>
  <c r="K152" i="38"/>
  <c r="W152" i="38"/>
  <c r="J125" i="38"/>
  <c r="R125" i="38"/>
  <c r="P125" i="38"/>
  <c r="J124" i="38"/>
  <c r="O124" i="38"/>
  <c r="K124" i="38"/>
  <c r="L81" i="38"/>
  <c r="T81" i="38"/>
  <c r="J81" i="38"/>
  <c r="R81" i="38"/>
  <c r="J80" i="38"/>
  <c r="S80" i="38"/>
  <c r="O80" i="38"/>
  <c r="P69" i="38"/>
  <c r="J69" i="38"/>
  <c r="R69" i="38"/>
  <c r="N69" i="38"/>
  <c r="V69" i="38"/>
  <c r="J60" i="38"/>
  <c r="S60" i="38"/>
  <c r="W60" i="38"/>
  <c r="O60" i="38"/>
  <c r="L45" i="38"/>
  <c r="T45" i="38"/>
  <c r="N45" i="38"/>
  <c r="V45" i="38"/>
  <c r="J45" i="38"/>
  <c r="R45" i="38"/>
  <c r="K35" i="38"/>
  <c r="S35" i="38"/>
  <c r="M35" i="38"/>
  <c r="U35" i="38"/>
  <c r="Q35" i="38"/>
  <c r="L20" i="38"/>
  <c r="T20" i="38"/>
  <c r="N20" i="38"/>
  <c r="V20" i="38"/>
  <c r="J20" i="38"/>
  <c r="R20" i="38"/>
  <c r="K10" i="38"/>
  <c r="S10" i="38"/>
  <c r="M10" i="38"/>
  <c r="U10" i="38"/>
  <c r="Q10" i="38"/>
  <c r="M289" i="39"/>
  <c r="U289" i="39"/>
  <c r="O289" i="39"/>
  <c r="W289" i="39"/>
  <c r="K289" i="39"/>
  <c r="S289" i="39"/>
  <c r="J270" i="39"/>
  <c r="O270" i="39"/>
  <c r="S270" i="39"/>
  <c r="K270" i="39"/>
  <c r="L255" i="39"/>
  <c r="T255" i="39"/>
  <c r="N255" i="39"/>
  <c r="V255" i="39"/>
  <c r="J255" i="39"/>
  <c r="R255" i="39"/>
  <c r="T241" i="39"/>
  <c r="J234" i="39"/>
  <c r="K234" i="39"/>
  <c r="O234" i="39"/>
  <c r="W234" i="39"/>
  <c r="J219" i="39"/>
  <c r="R219" i="39"/>
  <c r="L219" i="39"/>
  <c r="T219" i="39"/>
  <c r="P219" i="39"/>
  <c r="L211" i="39"/>
  <c r="T211" i="39"/>
  <c r="M211" i="39"/>
  <c r="V211" i="39"/>
  <c r="O211" i="39"/>
  <c r="J211" i="39"/>
  <c r="S211" i="39"/>
  <c r="K209" i="39"/>
  <c r="S209" i="39"/>
  <c r="Q209" i="39"/>
  <c r="J209" i="39"/>
  <c r="T209" i="39"/>
  <c r="O209" i="39"/>
  <c r="J202" i="39"/>
  <c r="O202" i="39"/>
  <c r="K202" i="39"/>
  <c r="Q202" i="39"/>
  <c r="L99" i="39"/>
  <c r="T99" i="39"/>
  <c r="Q99" i="39"/>
  <c r="K99" i="39"/>
  <c r="V99" i="39"/>
  <c r="R99" i="39"/>
  <c r="S99" i="39"/>
  <c r="M99" i="39"/>
  <c r="O99" i="39"/>
  <c r="W99" i="39"/>
  <c r="K88" i="39"/>
  <c r="M88" i="39"/>
  <c r="Q88" i="39"/>
  <c r="U88" i="39"/>
  <c r="L49" i="39"/>
  <c r="T49" i="39"/>
  <c r="M49" i="39"/>
  <c r="U49" i="39"/>
  <c r="N49" i="39"/>
  <c r="V49" i="39"/>
  <c r="J49" i="39"/>
  <c r="R49" i="39"/>
  <c r="O49" i="39"/>
  <c r="Q49" i="39"/>
  <c r="P49" i="39"/>
  <c r="W49" i="39"/>
  <c r="P290" i="40"/>
  <c r="N290" i="40"/>
  <c r="W290" i="40"/>
  <c r="O290" i="40"/>
  <c r="Q290" i="40"/>
  <c r="L290" i="40"/>
  <c r="U290" i="40"/>
  <c r="R290" i="40"/>
  <c r="T290" i="40"/>
  <c r="J290" i="40"/>
  <c r="K290" i="40"/>
  <c r="M290" i="40"/>
  <c r="N270" i="40"/>
  <c r="V270" i="40"/>
  <c r="J270" i="40"/>
  <c r="S270" i="40"/>
  <c r="K270" i="40"/>
  <c r="T270" i="40"/>
  <c r="L270" i="40"/>
  <c r="U270" i="40"/>
  <c r="Q270" i="40"/>
  <c r="W270" i="40"/>
  <c r="O270" i="40"/>
  <c r="P270" i="40"/>
  <c r="M270" i="40"/>
  <c r="J129" i="40"/>
  <c r="Q129" i="40"/>
  <c r="M129" i="40"/>
  <c r="O129" i="40"/>
  <c r="U129" i="40"/>
  <c r="W129" i="40"/>
  <c r="K129" i="40"/>
  <c r="J127" i="40"/>
  <c r="W127" i="40"/>
  <c r="M127" i="40"/>
  <c r="O127" i="40"/>
  <c r="K127" i="40"/>
  <c r="S127" i="40"/>
  <c r="U127" i="40"/>
  <c r="Q127" i="40"/>
  <c r="J34" i="40"/>
  <c r="K34" i="40"/>
  <c r="M34" i="40"/>
  <c r="U34" i="40"/>
  <c r="S34" i="40"/>
  <c r="W34" i="40"/>
  <c r="O34" i="40"/>
  <c r="Q34" i="40"/>
  <c r="Q14" i="40"/>
  <c r="R14" i="40"/>
  <c r="J14" i="40"/>
  <c r="S14" i="40"/>
  <c r="T14" i="40"/>
  <c r="U14" i="40"/>
  <c r="K14" i="40"/>
  <c r="V14" i="40"/>
  <c r="O14" i="40"/>
  <c r="P14" i="40"/>
  <c r="W14" i="40"/>
  <c r="L14" i="40"/>
  <c r="M14" i="40"/>
  <c r="M1" i="40" s="1"/>
  <c r="J11" i="40"/>
  <c r="S11" i="40"/>
  <c r="K11" i="40"/>
  <c r="M11" i="40"/>
  <c r="O11" i="40"/>
  <c r="Q11" i="40"/>
  <c r="U11" i="40"/>
  <c r="U92" i="37"/>
  <c r="Q87" i="37"/>
  <c r="U76" i="37"/>
  <c r="Q71" i="37"/>
  <c r="U55" i="37"/>
  <c r="Q50" i="37"/>
  <c r="V49" i="37"/>
  <c r="S44" i="37"/>
  <c r="U39" i="37"/>
  <c r="Q34" i="37"/>
  <c r="V33" i="37"/>
  <c r="S28" i="37"/>
  <c r="V22" i="37"/>
  <c r="U20" i="37"/>
  <c r="Q15" i="37"/>
  <c r="V14" i="37"/>
  <c r="S9" i="37"/>
  <c r="S5" i="37"/>
  <c r="M300" i="38"/>
  <c r="W294" i="38"/>
  <c r="W293" i="38"/>
  <c r="U292" i="38"/>
  <c r="S285" i="38"/>
  <c r="M284" i="38"/>
  <c r="W278" i="38"/>
  <c r="W277" i="38"/>
  <c r="U276" i="38"/>
  <c r="S269" i="38"/>
  <c r="M268" i="38"/>
  <c r="W262" i="38"/>
  <c r="W261" i="38"/>
  <c r="U260" i="38"/>
  <c r="S253" i="38"/>
  <c r="M252" i="38"/>
  <c r="W246" i="38"/>
  <c r="W245" i="38"/>
  <c r="U244" i="38"/>
  <c r="S237" i="38"/>
  <c r="M236" i="38"/>
  <c r="W230" i="38"/>
  <c r="W229" i="38"/>
  <c r="U228" i="38"/>
  <c r="S221" i="38"/>
  <c r="M220" i="38"/>
  <c r="W214" i="38"/>
  <c r="W213" i="38"/>
  <c r="U212" i="38"/>
  <c r="S205" i="38"/>
  <c r="W201" i="38"/>
  <c r="N201" i="38"/>
  <c r="J200" i="38"/>
  <c r="K200" i="38"/>
  <c r="O199" i="38"/>
  <c r="J198" i="38"/>
  <c r="Q198" i="38"/>
  <c r="O197" i="38"/>
  <c r="J196" i="38"/>
  <c r="W196" i="38"/>
  <c r="L193" i="38"/>
  <c r="T193" i="38"/>
  <c r="S184" i="38"/>
  <c r="S182" i="38"/>
  <c r="Q180" i="38"/>
  <c r="V179" i="38"/>
  <c r="M179" i="38"/>
  <c r="U178" i="38"/>
  <c r="W177" i="38"/>
  <c r="N177" i="38"/>
  <c r="U176" i="38"/>
  <c r="S168" i="38"/>
  <c r="R167" i="38"/>
  <c r="P163" i="38"/>
  <c r="S157" i="38"/>
  <c r="O153" i="38"/>
  <c r="U152" i="38"/>
  <c r="O147" i="38"/>
  <c r="L145" i="38"/>
  <c r="T145" i="38"/>
  <c r="J145" i="38"/>
  <c r="R145" i="38"/>
  <c r="S144" i="38"/>
  <c r="O144" i="38"/>
  <c r="M137" i="38"/>
  <c r="S136" i="38"/>
  <c r="L129" i="38"/>
  <c r="T129" i="38"/>
  <c r="J129" i="38"/>
  <c r="R129" i="38"/>
  <c r="J128" i="38"/>
  <c r="S128" i="38"/>
  <c r="O128" i="38"/>
  <c r="O125" i="38"/>
  <c r="W124" i="38"/>
  <c r="O117" i="38"/>
  <c r="Q116" i="38"/>
  <c r="J114" i="38"/>
  <c r="M114" i="38"/>
  <c r="P105" i="38"/>
  <c r="N105" i="38"/>
  <c r="V105" i="38"/>
  <c r="J104" i="38"/>
  <c r="K104" i="38"/>
  <c r="W104" i="38"/>
  <c r="N103" i="38"/>
  <c r="U102" i="38"/>
  <c r="U97" i="38"/>
  <c r="O91" i="38"/>
  <c r="N85" i="38"/>
  <c r="V85" i="38"/>
  <c r="L85" i="38"/>
  <c r="T85" i="38"/>
  <c r="J84" i="38"/>
  <c r="W84" i="38"/>
  <c r="S84" i="38"/>
  <c r="P81" i="38"/>
  <c r="W80" i="38"/>
  <c r="N77" i="38"/>
  <c r="U76" i="38"/>
  <c r="Q69" i="38"/>
  <c r="U68" i="38"/>
  <c r="V67" i="38"/>
  <c r="L61" i="38"/>
  <c r="T61" i="38"/>
  <c r="N61" i="38"/>
  <c r="V61" i="38"/>
  <c r="J61" i="38"/>
  <c r="R61" i="38"/>
  <c r="K51" i="38"/>
  <c r="S51" i="38"/>
  <c r="M51" i="38"/>
  <c r="U51" i="38"/>
  <c r="Q51" i="38"/>
  <c r="Q45" i="38"/>
  <c r="U44" i="38"/>
  <c r="P35" i="38"/>
  <c r="M27" i="38"/>
  <c r="U27" i="38"/>
  <c r="O24" i="38"/>
  <c r="Q20" i="38"/>
  <c r="U19" i="38"/>
  <c r="P10" i="38"/>
  <c r="W9" i="38"/>
  <c r="O6" i="38"/>
  <c r="S299" i="39"/>
  <c r="T289" i="39"/>
  <c r="Q286" i="39"/>
  <c r="J282" i="39"/>
  <c r="K282" i="39"/>
  <c r="O282" i="39"/>
  <c r="W282" i="39"/>
  <c r="S279" i="39"/>
  <c r="R275" i="39"/>
  <c r="M271" i="39"/>
  <c r="J267" i="39"/>
  <c r="R267" i="39"/>
  <c r="L267" i="39"/>
  <c r="T267" i="39"/>
  <c r="P267" i="39"/>
  <c r="J262" i="39"/>
  <c r="W262" i="39"/>
  <c r="K262" i="39"/>
  <c r="S262" i="39"/>
  <c r="J258" i="39"/>
  <c r="S258" i="39"/>
  <c r="W258" i="39"/>
  <c r="O258" i="39"/>
  <c r="U255" i="39"/>
  <c r="Q250" i="39"/>
  <c r="P247" i="39"/>
  <c r="J247" i="39"/>
  <c r="R247" i="39"/>
  <c r="N247" i="39"/>
  <c r="V247" i="39"/>
  <c r="N243" i="39"/>
  <c r="V243" i="39"/>
  <c r="P243" i="39"/>
  <c r="L243" i="39"/>
  <c r="T243" i="39"/>
  <c r="R241" i="39"/>
  <c r="M235" i="39"/>
  <c r="O230" i="39"/>
  <c r="M226" i="39"/>
  <c r="J224" i="39"/>
  <c r="Q224" i="39"/>
  <c r="U224" i="39"/>
  <c r="M224" i="39"/>
  <c r="U219" i="39"/>
  <c r="M215" i="39"/>
  <c r="L213" i="39"/>
  <c r="W211" i="39"/>
  <c r="V209" i="39"/>
  <c r="K180" i="39"/>
  <c r="U180" i="39"/>
  <c r="M180" i="39"/>
  <c r="N165" i="39"/>
  <c r="V165" i="39"/>
  <c r="K165" i="39"/>
  <c r="T165" i="39"/>
  <c r="M165" i="39"/>
  <c r="P165" i="39"/>
  <c r="J165" i="39"/>
  <c r="U165" i="39"/>
  <c r="L145" i="39"/>
  <c r="T145" i="39"/>
  <c r="M145" i="39"/>
  <c r="V145" i="39"/>
  <c r="R145" i="39"/>
  <c r="S145" i="39"/>
  <c r="J145" i="39"/>
  <c r="W145" i="39"/>
  <c r="O145" i="39"/>
  <c r="P145" i="39"/>
  <c r="V125" i="39"/>
  <c r="J110" i="39"/>
  <c r="O110" i="39"/>
  <c r="U110" i="39"/>
  <c r="M110" i="39"/>
  <c r="Q110" i="39"/>
  <c r="S110" i="39"/>
  <c r="K41" i="39"/>
  <c r="U41" i="39"/>
  <c r="M41" i="39"/>
  <c r="Q41" i="39"/>
  <c r="J7" i="39"/>
  <c r="O7" i="39"/>
  <c r="K7" i="39"/>
  <c r="M7" i="39"/>
  <c r="Q7" i="39"/>
  <c r="U7" i="39"/>
  <c r="W7" i="39"/>
  <c r="S7" i="39"/>
  <c r="K296" i="40"/>
  <c r="S296" i="40"/>
  <c r="O296" i="40"/>
  <c r="P296" i="40"/>
  <c r="Q296" i="40"/>
  <c r="M296" i="40"/>
  <c r="V296" i="40"/>
  <c r="W296" i="40"/>
  <c r="J296" i="40"/>
  <c r="R296" i="40"/>
  <c r="T296" i="40"/>
  <c r="L296" i="40"/>
  <c r="J289" i="40"/>
  <c r="W289" i="40"/>
  <c r="Q289" i="40"/>
  <c r="S289" i="40"/>
  <c r="U289" i="40"/>
  <c r="M289" i="40"/>
  <c r="K289" i="40"/>
  <c r="O289" i="40"/>
  <c r="N238" i="40"/>
  <c r="V238" i="40"/>
  <c r="K238" i="40"/>
  <c r="S238" i="40"/>
  <c r="M238" i="40"/>
  <c r="O238" i="40"/>
  <c r="P238" i="40"/>
  <c r="J238" i="40"/>
  <c r="U238" i="40"/>
  <c r="L238" i="40"/>
  <c r="T238" i="40"/>
  <c r="W238" i="40"/>
  <c r="R238" i="40"/>
  <c r="J136" i="40"/>
  <c r="R136" i="40"/>
  <c r="Q136" i="40"/>
  <c r="S136" i="40"/>
  <c r="N136" i="40"/>
  <c r="W136" i="40"/>
  <c r="O136" i="40"/>
  <c r="V136" i="40"/>
  <c r="K136" i="40"/>
  <c r="T136" i="40"/>
  <c r="M136" i="40"/>
  <c r="U136" i="40"/>
  <c r="L136" i="40"/>
  <c r="U159" i="38"/>
  <c r="U143" i="38"/>
  <c r="U127" i="38"/>
  <c r="Q122" i="38"/>
  <c r="U111" i="38"/>
  <c r="Q106" i="38"/>
  <c r="U95" i="38"/>
  <c r="Q90" i="38"/>
  <c r="U79" i="38"/>
  <c r="S75" i="38"/>
  <c r="K75" i="38"/>
  <c r="Q74" i="38"/>
  <c r="S63" i="38"/>
  <c r="K63" i="38"/>
  <c r="U59" i="38"/>
  <c r="S55" i="38"/>
  <c r="K55" i="38"/>
  <c r="Q54" i="38"/>
  <c r="M50" i="38"/>
  <c r="U43" i="38"/>
  <c r="S39" i="38"/>
  <c r="K39" i="38"/>
  <c r="Q38" i="38"/>
  <c r="M34" i="38"/>
  <c r="U18" i="38"/>
  <c r="S14" i="38"/>
  <c r="K14" i="38"/>
  <c r="Q13" i="38"/>
  <c r="S7" i="38"/>
  <c r="K7" i="38"/>
  <c r="W297" i="39"/>
  <c r="U296" i="39"/>
  <c r="U293" i="39"/>
  <c r="M293" i="39"/>
  <c r="Q292" i="39"/>
  <c r="W281" i="39"/>
  <c r="U280" i="39"/>
  <c r="U277" i="39"/>
  <c r="M277" i="39"/>
  <c r="Q276" i="39"/>
  <c r="W265" i="39"/>
  <c r="U264" i="39"/>
  <c r="U261" i="39"/>
  <c r="M261" i="39"/>
  <c r="Q260" i="39"/>
  <c r="W249" i="39"/>
  <c r="U248" i="39"/>
  <c r="U245" i="39"/>
  <c r="M245" i="39"/>
  <c r="Q244" i="39"/>
  <c r="W233" i="39"/>
  <c r="U232" i="39"/>
  <c r="U229" i="39"/>
  <c r="M229" i="39"/>
  <c r="Q228" i="39"/>
  <c r="J214" i="39"/>
  <c r="S214" i="39"/>
  <c r="J210" i="39"/>
  <c r="O210" i="39"/>
  <c r="J206" i="39"/>
  <c r="K206" i="39"/>
  <c r="J203" i="39"/>
  <c r="R203" i="39"/>
  <c r="M201" i="39"/>
  <c r="U201" i="39"/>
  <c r="S188" i="39"/>
  <c r="V187" i="39"/>
  <c r="M187" i="39"/>
  <c r="W185" i="39"/>
  <c r="W179" i="39"/>
  <c r="K164" i="39"/>
  <c r="U164" i="39"/>
  <c r="P161" i="39"/>
  <c r="R161" i="39"/>
  <c r="J158" i="39"/>
  <c r="K158" i="39"/>
  <c r="V155" i="39"/>
  <c r="V153" i="39"/>
  <c r="V147" i="39"/>
  <c r="V137" i="39"/>
  <c r="J124" i="39"/>
  <c r="O124" i="39"/>
  <c r="U124" i="39"/>
  <c r="M124" i="39"/>
  <c r="Q124" i="39"/>
  <c r="J118" i="39"/>
  <c r="Q118" i="39"/>
  <c r="S118" i="39"/>
  <c r="U118" i="39"/>
  <c r="J100" i="39"/>
  <c r="M100" i="39"/>
  <c r="W100" i="39"/>
  <c r="S100" i="39"/>
  <c r="K100" i="39"/>
  <c r="O100" i="39"/>
  <c r="J93" i="39"/>
  <c r="R93" i="39"/>
  <c r="K93" i="39"/>
  <c r="S93" i="39"/>
  <c r="P93" i="39"/>
  <c r="Q93" i="39"/>
  <c r="M93" i="39"/>
  <c r="N93" i="39"/>
  <c r="J77" i="39"/>
  <c r="R77" i="39"/>
  <c r="K77" i="39"/>
  <c r="S77" i="39"/>
  <c r="P77" i="39"/>
  <c r="M77" i="39"/>
  <c r="U77" i="39"/>
  <c r="V77" i="39"/>
  <c r="M47" i="39"/>
  <c r="W47" i="39"/>
  <c r="O47" i="39"/>
  <c r="Q47" i="39"/>
  <c r="U47" i="39"/>
  <c r="S47" i="39"/>
  <c r="V47" i="39"/>
  <c r="K47" i="39"/>
  <c r="K22" i="39"/>
  <c r="S22" i="39"/>
  <c r="L22" i="39"/>
  <c r="T22" i="39"/>
  <c r="M22" i="39"/>
  <c r="U22" i="39"/>
  <c r="Q22" i="39"/>
  <c r="W22" i="39"/>
  <c r="J22" i="39"/>
  <c r="P22" i="39"/>
  <c r="R22" i="39"/>
  <c r="K280" i="40"/>
  <c r="S280" i="40"/>
  <c r="J280" i="40"/>
  <c r="T280" i="40"/>
  <c r="L280" i="40"/>
  <c r="U280" i="40"/>
  <c r="M280" i="40"/>
  <c r="V280" i="40"/>
  <c r="Q280" i="40"/>
  <c r="N280" i="40"/>
  <c r="P280" i="40"/>
  <c r="O272" i="40"/>
  <c r="W272" i="40"/>
  <c r="N272" i="40"/>
  <c r="P272" i="40"/>
  <c r="Q272" i="40"/>
  <c r="L272" i="40"/>
  <c r="U272" i="40"/>
  <c r="R272" i="40"/>
  <c r="T272" i="40"/>
  <c r="J272" i="40"/>
  <c r="K272" i="40"/>
  <c r="L194" i="40"/>
  <c r="T194" i="40"/>
  <c r="M194" i="40"/>
  <c r="U194" i="40"/>
  <c r="Q194" i="40"/>
  <c r="J194" i="40"/>
  <c r="R194" i="40"/>
  <c r="O194" i="40"/>
  <c r="P194" i="40"/>
  <c r="S194" i="40"/>
  <c r="K194" i="40"/>
  <c r="W194" i="40"/>
  <c r="N194" i="40"/>
  <c r="J155" i="40"/>
  <c r="S155" i="40"/>
  <c r="Q155" i="40"/>
  <c r="U155" i="40"/>
  <c r="O155" i="40"/>
  <c r="W155" i="40"/>
  <c r="K155" i="40"/>
  <c r="K151" i="39"/>
  <c r="S151" i="39"/>
  <c r="L151" i="39"/>
  <c r="U151" i="39"/>
  <c r="J150" i="39"/>
  <c r="Q150" i="39"/>
  <c r="O150" i="39"/>
  <c r="K135" i="39"/>
  <c r="S135" i="39"/>
  <c r="R135" i="39"/>
  <c r="O135" i="39"/>
  <c r="J128" i="39"/>
  <c r="S128" i="39"/>
  <c r="M128" i="39"/>
  <c r="J126" i="39"/>
  <c r="S126" i="39"/>
  <c r="M126" i="39"/>
  <c r="O126" i="39"/>
  <c r="M123" i="39"/>
  <c r="U123" i="39"/>
  <c r="N123" i="39"/>
  <c r="W123" i="39"/>
  <c r="J123" i="39"/>
  <c r="S123" i="39"/>
  <c r="K123" i="39"/>
  <c r="T123" i="39"/>
  <c r="Q117" i="39"/>
  <c r="N117" i="39"/>
  <c r="V117" i="39"/>
  <c r="O117" i="39"/>
  <c r="K117" i="39"/>
  <c r="U117" i="39"/>
  <c r="L117" i="39"/>
  <c r="W117" i="39"/>
  <c r="P73" i="39"/>
  <c r="Q73" i="39"/>
  <c r="J73" i="39"/>
  <c r="R73" i="39"/>
  <c r="N73" i="39"/>
  <c r="V73" i="39"/>
  <c r="U73" i="39"/>
  <c r="O73" i="39"/>
  <c r="S73" i="39"/>
  <c r="L65" i="39"/>
  <c r="T65" i="39"/>
  <c r="M65" i="39"/>
  <c r="U65" i="39"/>
  <c r="N65" i="39"/>
  <c r="V65" i="39"/>
  <c r="J65" i="39"/>
  <c r="R65" i="39"/>
  <c r="S65" i="39"/>
  <c r="O65" i="39"/>
  <c r="P65" i="39"/>
  <c r="J56" i="39"/>
  <c r="K56" i="39"/>
  <c r="M56" i="39"/>
  <c r="O56" i="39"/>
  <c r="W56" i="39"/>
  <c r="S56" i="39"/>
  <c r="K45" i="39"/>
  <c r="M45" i="39"/>
  <c r="Q45" i="39"/>
  <c r="U45" i="39"/>
  <c r="L30" i="39"/>
  <c r="T30" i="39"/>
  <c r="M30" i="39"/>
  <c r="U30" i="39"/>
  <c r="N30" i="39"/>
  <c r="V30" i="39"/>
  <c r="J30" i="39"/>
  <c r="R30" i="39"/>
  <c r="K30" i="39"/>
  <c r="Q30" i="39"/>
  <c r="S30" i="39"/>
  <c r="J26" i="39"/>
  <c r="R26" i="39"/>
  <c r="K26" i="39"/>
  <c r="S26" i="39"/>
  <c r="L26" i="39"/>
  <c r="T26" i="39"/>
  <c r="P26" i="39"/>
  <c r="N26" i="39"/>
  <c r="Q26" i="39"/>
  <c r="W26" i="39"/>
  <c r="J199" i="40"/>
  <c r="Q199" i="40"/>
  <c r="S199" i="40"/>
  <c r="K199" i="40"/>
  <c r="M199" i="40"/>
  <c r="U199" i="40"/>
  <c r="W199" i="40"/>
  <c r="J216" i="39"/>
  <c r="U216" i="39"/>
  <c r="J212" i="39"/>
  <c r="Q212" i="39"/>
  <c r="J208" i="39"/>
  <c r="M208" i="39"/>
  <c r="J192" i="39"/>
  <c r="M192" i="39"/>
  <c r="J190" i="39"/>
  <c r="S190" i="39"/>
  <c r="M155" i="39"/>
  <c r="U155" i="39"/>
  <c r="R155" i="39"/>
  <c r="P153" i="39"/>
  <c r="K153" i="39"/>
  <c r="T153" i="39"/>
  <c r="J152" i="39"/>
  <c r="K152" i="39"/>
  <c r="Q152" i="39"/>
  <c r="N151" i="39"/>
  <c r="S150" i="39"/>
  <c r="Q147" i="39"/>
  <c r="L147" i="39"/>
  <c r="U147" i="39"/>
  <c r="P137" i="39"/>
  <c r="R137" i="39"/>
  <c r="N137" i="39"/>
  <c r="W137" i="39"/>
  <c r="M135" i="39"/>
  <c r="J130" i="39"/>
  <c r="M130" i="39"/>
  <c r="O130" i="39"/>
  <c r="Q128" i="39"/>
  <c r="U126" i="39"/>
  <c r="P123" i="39"/>
  <c r="P117" i="39"/>
  <c r="K92" i="39"/>
  <c r="U92" i="39"/>
  <c r="M92" i="39"/>
  <c r="M73" i="39"/>
  <c r="K71" i="39"/>
  <c r="S71" i="39"/>
  <c r="L71" i="39"/>
  <c r="T71" i="39"/>
  <c r="M71" i="39"/>
  <c r="U71" i="39"/>
  <c r="Q71" i="39"/>
  <c r="W71" i="39"/>
  <c r="P71" i="39"/>
  <c r="R71" i="39"/>
  <c r="W65" i="39"/>
  <c r="W30" i="39"/>
  <c r="U26" i="39"/>
  <c r="J277" i="40"/>
  <c r="K277" i="40"/>
  <c r="S277" i="40"/>
  <c r="U277" i="40"/>
  <c r="W277" i="40"/>
  <c r="O277" i="40"/>
  <c r="M277" i="40"/>
  <c r="J195" i="40"/>
  <c r="M195" i="40"/>
  <c r="O195" i="40"/>
  <c r="W195" i="40"/>
  <c r="K195" i="40"/>
  <c r="Q195" i="40"/>
  <c r="S195" i="40"/>
  <c r="J153" i="40"/>
  <c r="M153" i="40"/>
  <c r="O153" i="40"/>
  <c r="W153" i="40"/>
  <c r="S153" i="40"/>
  <c r="U153" i="40"/>
  <c r="K153" i="40"/>
  <c r="Q153" i="40"/>
  <c r="U75" i="38"/>
  <c r="U74" i="38"/>
  <c r="U63" i="38"/>
  <c r="U55" i="38"/>
  <c r="Q50" i="38"/>
  <c r="U39" i="38"/>
  <c r="Q34" i="38"/>
  <c r="U14" i="38"/>
  <c r="U7" i="38"/>
  <c r="W293" i="39"/>
  <c r="U292" i="39"/>
  <c r="W277" i="39"/>
  <c r="U276" i="39"/>
  <c r="W261" i="39"/>
  <c r="U260" i="39"/>
  <c r="W245" i="39"/>
  <c r="U244" i="39"/>
  <c r="W229" i="39"/>
  <c r="U228" i="39"/>
  <c r="W216" i="39"/>
  <c r="W212" i="39"/>
  <c r="W208" i="39"/>
  <c r="S192" i="39"/>
  <c r="Q190" i="39"/>
  <c r="L185" i="39"/>
  <c r="T185" i="39"/>
  <c r="M179" i="39"/>
  <c r="U179" i="39"/>
  <c r="J173" i="39"/>
  <c r="R173" i="39"/>
  <c r="S173" i="39"/>
  <c r="K167" i="39"/>
  <c r="S167" i="39"/>
  <c r="L167" i="39"/>
  <c r="U167" i="39"/>
  <c r="Q166" i="39"/>
  <c r="O166" i="39"/>
  <c r="J157" i="39"/>
  <c r="R157" i="39"/>
  <c r="S157" i="39"/>
  <c r="J156" i="39"/>
  <c r="O156" i="39"/>
  <c r="K156" i="39"/>
  <c r="N155" i="39"/>
  <c r="N153" i="39"/>
  <c r="U152" i="39"/>
  <c r="V151" i="39"/>
  <c r="J151" i="39"/>
  <c r="K150" i="39"/>
  <c r="N149" i="39"/>
  <c r="V149" i="39"/>
  <c r="K149" i="39"/>
  <c r="T149" i="39"/>
  <c r="J148" i="39"/>
  <c r="W148" i="39"/>
  <c r="O148" i="39"/>
  <c r="N147" i="39"/>
  <c r="J144" i="39"/>
  <c r="S144" i="39"/>
  <c r="Q144" i="39"/>
  <c r="K144" i="39"/>
  <c r="J140" i="39"/>
  <c r="O140" i="39"/>
  <c r="S140" i="39"/>
  <c r="M137" i="39"/>
  <c r="V135" i="39"/>
  <c r="J135" i="39"/>
  <c r="N133" i="39"/>
  <c r="V133" i="39"/>
  <c r="R133" i="39"/>
  <c r="O133" i="39"/>
  <c r="U130" i="39"/>
  <c r="K128" i="39"/>
  <c r="K126" i="39"/>
  <c r="L123" i="39"/>
  <c r="J117" i="39"/>
  <c r="J116" i="39"/>
  <c r="M116" i="39"/>
  <c r="W116" i="39"/>
  <c r="U116" i="39"/>
  <c r="O116" i="39"/>
  <c r="Q116" i="39"/>
  <c r="K87" i="39"/>
  <c r="S87" i="39"/>
  <c r="L87" i="39"/>
  <c r="T87" i="39"/>
  <c r="Q87" i="39"/>
  <c r="U87" i="39"/>
  <c r="O87" i="39"/>
  <c r="P87" i="39"/>
  <c r="K73" i="39"/>
  <c r="V71" i="39"/>
  <c r="J68" i="39"/>
  <c r="W68" i="39"/>
  <c r="K68" i="39"/>
  <c r="S68" i="39"/>
  <c r="U68" i="39"/>
  <c r="M68" i="39"/>
  <c r="O68" i="39"/>
  <c r="K65" i="39"/>
  <c r="Q56" i="39"/>
  <c r="O30" i="39"/>
  <c r="M26" i="39"/>
  <c r="M300" i="40"/>
  <c r="U300" i="40"/>
  <c r="O300" i="40"/>
  <c r="P300" i="40"/>
  <c r="Q300" i="40"/>
  <c r="L300" i="40"/>
  <c r="V300" i="40"/>
  <c r="J300" i="40"/>
  <c r="N300" i="40"/>
  <c r="T300" i="40"/>
  <c r="W300" i="40"/>
  <c r="O199" i="40"/>
  <c r="J151" i="40"/>
  <c r="O151" i="40"/>
  <c r="M151" i="40"/>
  <c r="Q151" i="40"/>
  <c r="K151" i="40"/>
  <c r="U151" i="40"/>
  <c r="Q110" i="40"/>
  <c r="K110" i="40"/>
  <c r="T110" i="40"/>
  <c r="L110" i="40"/>
  <c r="U110" i="40"/>
  <c r="O110" i="40"/>
  <c r="P110" i="40"/>
  <c r="J110" i="40"/>
  <c r="W110" i="40"/>
  <c r="M110" i="40"/>
  <c r="R110" i="40"/>
  <c r="S110" i="40"/>
  <c r="V110" i="40"/>
  <c r="N110" i="40"/>
  <c r="J96" i="39"/>
  <c r="W96" i="39"/>
  <c r="S96" i="39"/>
  <c r="S66" i="39"/>
  <c r="J61" i="39"/>
  <c r="R61" i="39"/>
  <c r="K61" i="39"/>
  <c r="S61" i="39"/>
  <c r="L61" i="39"/>
  <c r="T61" i="39"/>
  <c r="P61" i="39"/>
  <c r="L57" i="39"/>
  <c r="N55" i="39"/>
  <c r="O46" i="39"/>
  <c r="O19" i="39"/>
  <c r="S17" i="39"/>
  <c r="J9" i="39"/>
  <c r="K9" i="39"/>
  <c r="M9" i="39"/>
  <c r="O9" i="39"/>
  <c r="W9" i="39"/>
  <c r="L298" i="40"/>
  <c r="T298" i="40"/>
  <c r="J298" i="40"/>
  <c r="S298" i="40"/>
  <c r="K298" i="40"/>
  <c r="U298" i="40"/>
  <c r="M298" i="40"/>
  <c r="V298" i="40"/>
  <c r="Q298" i="40"/>
  <c r="J295" i="40"/>
  <c r="M295" i="40"/>
  <c r="S295" i="40"/>
  <c r="U295" i="40"/>
  <c r="W295" i="40"/>
  <c r="O295" i="40"/>
  <c r="N286" i="40"/>
  <c r="V286" i="40"/>
  <c r="O286" i="40"/>
  <c r="P286" i="40"/>
  <c r="Q286" i="40"/>
  <c r="L286" i="40"/>
  <c r="U286" i="40"/>
  <c r="S278" i="40"/>
  <c r="M268" i="40"/>
  <c r="U268" i="40"/>
  <c r="O268" i="40"/>
  <c r="P268" i="40"/>
  <c r="Q268" i="40"/>
  <c r="L268" i="40"/>
  <c r="V268" i="40"/>
  <c r="T262" i="40"/>
  <c r="J237" i="40"/>
  <c r="S237" i="40"/>
  <c r="M237" i="40"/>
  <c r="K237" i="40"/>
  <c r="O237" i="40"/>
  <c r="Q237" i="40"/>
  <c r="P226" i="40"/>
  <c r="M226" i="40"/>
  <c r="U226" i="40"/>
  <c r="N226" i="40"/>
  <c r="O226" i="40"/>
  <c r="Q226" i="40"/>
  <c r="K226" i="40"/>
  <c r="V226" i="40"/>
  <c r="U224" i="40"/>
  <c r="K216" i="40"/>
  <c r="S216" i="40"/>
  <c r="L216" i="40"/>
  <c r="T216" i="40"/>
  <c r="P216" i="40"/>
  <c r="N216" i="40"/>
  <c r="O216" i="40"/>
  <c r="Q216" i="40"/>
  <c r="J216" i="40"/>
  <c r="W216" i="40"/>
  <c r="M204" i="40"/>
  <c r="U204" i="40"/>
  <c r="N204" i="40"/>
  <c r="V204" i="40"/>
  <c r="J204" i="40"/>
  <c r="R204" i="40"/>
  <c r="K204" i="40"/>
  <c r="S204" i="40"/>
  <c r="P204" i="40"/>
  <c r="Q204" i="40"/>
  <c r="T204" i="40"/>
  <c r="L204" i="40"/>
  <c r="W188" i="40"/>
  <c r="P172" i="40"/>
  <c r="Q172" i="40"/>
  <c r="M172" i="40"/>
  <c r="U172" i="40"/>
  <c r="N172" i="40"/>
  <c r="V172" i="40"/>
  <c r="K172" i="40"/>
  <c r="L172" i="40"/>
  <c r="O172" i="40"/>
  <c r="W172" i="40"/>
  <c r="M166" i="40"/>
  <c r="U166" i="40"/>
  <c r="N166" i="40"/>
  <c r="V166" i="40"/>
  <c r="J166" i="40"/>
  <c r="R166" i="40"/>
  <c r="K166" i="40"/>
  <c r="S166" i="40"/>
  <c r="O166" i="40"/>
  <c r="P166" i="40"/>
  <c r="Q166" i="40"/>
  <c r="T160" i="40"/>
  <c r="P148" i="40"/>
  <c r="L148" i="40"/>
  <c r="U148" i="40"/>
  <c r="M148" i="40"/>
  <c r="V148" i="40"/>
  <c r="R148" i="40"/>
  <c r="J148" i="40"/>
  <c r="S148" i="40"/>
  <c r="K148" i="40"/>
  <c r="T148" i="40"/>
  <c r="J125" i="40"/>
  <c r="M125" i="40"/>
  <c r="Q125" i="40"/>
  <c r="S125" i="40"/>
  <c r="K125" i="40"/>
  <c r="O125" i="40"/>
  <c r="K27" i="40"/>
  <c r="S27" i="40"/>
  <c r="J27" i="40"/>
  <c r="T27" i="40"/>
  <c r="L27" i="40"/>
  <c r="U27" i="40"/>
  <c r="M27" i="40"/>
  <c r="N27" i="40"/>
  <c r="O27" i="40"/>
  <c r="V27" i="40"/>
  <c r="W27" i="40"/>
  <c r="P27" i="40"/>
  <c r="Q27" i="40"/>
  <c r="R27" i="40"/>
  <c r="J136" i="39"/>
  <c r="K136" i="39"/>
  <c r="J134" i="39"/>
  <c r="Q134" i="39"/>
  <c r="J132" i="39"/>
  <c r="W132" i="39"/>
  <c r="L129" i="39"/>
  <c r="T129" i="39"/>
  <c r="P107" i="39"/>
  <c r="M107" i="39"/>
  <c r="U107" i="39"/>
  <c r="K105" i="39"/>
  <c r="S105" i="39"/>
  <c r="P105" i="39"/>
  <c r="J104" i="39"/>
  <c r="Q104" i="39"/>
  <c r="K104" i="39"/>
  <c r="J98" i="39"/>
  <c r="Q98" i="39"/>
  <c r="S98" i="39"/>
  <c r="M98" i="39"/>
  <c r="U96" i="39"/>
  <c r="K84" i="39"/>
  <c r="U84" i="39"/>
  <c r="M84" i="39"/>
  <c r="P81" i="39"/>
  <c r="Q81" i="39"/>
  <c r="N81" i="39"/>
  <c r="V81" i="39"/>
  <c r="J76" i="39"/>
  <c r="O76" i="39"/>
  <c r="Q76" i="39"/>
  <c r="K76" i="39"/>
  <c r="U61" i="39"/>
  <c r="J52" i="39"/>
  <c r="W52" i="39"/>
  <c r="K52" i="39"/>
  <c r="S52" i="39"/>
  <c r="J50" i="39"/>
  <c r="M50" i="39"/>
  <c r="O50" i="39"/>
  <c r="Q50" i="39"/>
  <c r="K44" i="39"/>
  <c r="S44" i="39"/>
  <c r="L44" i="39"/>
  <c r="T44" i="39"/>
  <c r="M44" i="39"/>
  <c r="U44" i="39"/>
  <c r="Q44" i="39"/>
  <c r="P38" i="39"/>
  <c r="Q38" i="39"/>
  <c r="J38" i="39"/>
  <c r="R38" i="39"/>
  <c r="N38" i="39"/>
  <c r="V38" i="39"/>
  <c r="K36" i="39"/>
  <c r="S36" i="39"/>
  <c r="L36" i="39"/>
  <c r="T36" i="39"/>
  <c r="M36" i="39"/>
  <c r="U36" i="39"/>
  <c r="Q36" i="39"/>
  <c r="K24" i="39"/>
  <c r="S24" i="39"/>
  <c r="L24" i="39"/>
  <c r="T24" i="39"/>
  <c r="M24" i="39"/>
  <c r="U24" i="39"/>
  <c r="Q24" i="39"/>
  <c r="W286" i="40"/>
  <c r="M284" i="40"/>
  <c r="U284" i="40"/>
  <c r="J284" i="40"/>
  <c r="S284" i="40"/>
  <c r="K284" i="40"/>
  <c r="T284" i="40"/>
  <c r="L284" i="40"/>
  <c r="V284" i="40"/>
  <c r="Q284" i="40"/>
  <c r="J281" i="40"/>
  <c r="O281" i="40"/>
  <c r="S281" i="40"/>
  <c r="U281" i="40"/>
  <c r="W281" i="40"/>
  <c r="M281" i="40"/>
  <c r="W268" i="40"/>
  <c r="L266" i="40"/>
  <c r="T266" i="40"/>
  <c r="J266" i="40"/>
  <c r="S266" i="40"/>
  <c r="K266" i="40"/>
  <c r="U266" i="40"/>
  <c r="M266" i="40"/>
  <c r="V266" i="40"/>
  <c r="Q266" i="40"/>
  <c r="J257" i="40"/>
  <c r="W257" i="40"/>
  <c r="Q257" i="40"/>
  <c r="S257" i="40"/>
  <c r="U257" i="40"/>
  <c r="M257" i="40"/>
  <c r="M252" i="40"/>
  <c r="U252" i="40"/>
  <c r="J252" i="40"/>
  <c r="R252" i="40"/>
  <c r="K252" i="40"/>
  <c r="V252" i="40"/>
  <c r="L252" i="40"/>
  <c r="W252" i="40"/>
  <c r="N252" i="40"/>
  <c r="S252" i="40"/>
  <c r="J247" i="40"/>
  <c r="M247" i="40"/>
  <c r="W247" i="40"/>
  <c r="U247" i="40"/>
  <c r="Q247" i="40"/>
  <c r="K181" i="40"/>
  <c r="Q181" i="40"/>
  <c r="U181" i="40"/>
  <c r="O159" i="40"/>
  <c r="Q159" i="40"/>
  <c r="S159" i="40"/>
  <c r="K159" i="40"/>
  <c r="M159" i="40"/>
  <c r="N144" i="40"/>
  <c r="V144" i="40"/>
  <c r="L144" i="40"/>
  <c r="U144" i="40"/>
  <c r="M144" i="40"/>
  <c r="W144" i="40"/>
  <c r="R144" i="40"/>
  <c r="J144" i="40"/>
  <c r="S144" i="40"/>
  <c r="K144" i="40"/>
  <c r="O144" i="40"/>
  <c r="P144" i="40"/>
  <c r="J131" i="40"/>
  <c r="K131" i="40"/>
  <c r="O131" i="40"/>
  <c r="Q131" i="40"/>
  <c r="M131" i="40"/>
  <c r="Q94" i="40"/>
  <c r="P94" i="40"/>
  <c r="R94" i="40"/>
  <c r="J94" i="40"/>
  <c r="S94" i="40"/>
  <c r="N94" i="40"/>
  <c r="W94" i="40"/>
  <c r="V94" i="40"/>
  <c r="O94" i="40"/>
  <c r="T94" i="40"/>
  <c r="M94" i="40"/>
  <c r="U94" i="40"/>
  <c r="K94" i="40"/>
  <c r="Q51" i="40"/>
  <c r="J51" i="40"/>
  <c r="R51" i="40"/>
  <c r="S51" i="40"/>
  <c r="T51" i="40"/>
  <c r="K51" i="40"/>
  <c r="U51" i="40"/>
  <c r="O51" i="40"/>
  <c r="M51" i="40"/>
  <c r="N51" i="40"/>
  <c r="L51" i="40"/>
  <c r="J89" i="41"/>
  <c r="R89" i="41"/>
  <c r="K89" i="41"/>
  <c r="S89" i="41"/>
  <c r="L89" i="41"/>
  <c r="T89" i="41"/>
  <c r="P89" i="41"/>
  <c r="W89" i="41"/>
  <c r="M89" i="41"/>
  <c r="Q89" i="41"/>
  <c r="U89" i="41"/>
  <c r="N89" i="41"/>
  <c r="O89" i="41"/>
  <c r="V89" i="41"/>
  <c r="J66" i="39"/>
  <c r="M66" i="39"/>
  <c r="O66" i="39"/>
  <c r="Q66" i="39"/>
  <c r="P57" i="39"/>
  <c r="Q57" i="39"/>
  <c r="J57" i="39"/>
  <c r="R57" i="39"/>
  <c r="N57" i="39"/>
  <c r="V57" i="39"/>
  <c r="K55" i="39"/>
  <c r="S55" i="39"/>
  <c r="L55" i="39"/>
  <c r="T55" i="39"/>
  <c r="M55" i="39"/>
  <c r="U55" i="39"/>
  <c r="Q55" i="39"/>
  <c r="L46" i="39"/>
  <c r="T46" i="39"/>
  <c r="M46" i="39"/>
  <c r="U46" i="39"/>
  <c r="N46" i="39"/>
  <c r="V46" i="39"/>
  <c r="J46" i="39"/>
  <c r="R46" i="39"/>
  <c r="J19" i="39"/>
  <c r="W19" i="39"/>
  <c r="K19" i="39"/>
  <c r="S19" i="39"/>
  <c r="J17" i="39"/>
  <c r="M17" i="39"/>
  <c r="O17" i="39"/>
  <c r="Q17" i="39"/>
  <c r="J278" i="40"/>
  <c r="R278" i="40"/>
  <c r="O278" i="40"/>
  <c r="P278" i="40"/>
  <c r="Q278" i="40"/>
  <c r="M278" i="40"/>
  <c r="V278" i="40"/>
  <c r="J262" i="40"/>
  <c r="R262" i="40"/>
  <c r="O262" i="40"/>
  <c r="W262" i="40"/>
  <c r="P262" i="40"/>
  <c r="Q262" i="40"/>
  <c r="S262" i="40"/>
  <c r="M262" i="40"/>
  <c r="O224" i="40"/>
  <c r="W224" i="40"/>
  <c r="P224" i="40"/>
  <c r="L224" i="40"/>
  <c r="T224" i="40"/>
  <c r="N224" i="40"/>
  <c r="Q224" i="40"/>
  <c r="R224" i="40"/>
  <c r="K224" i="40"/>
  <c r="M188" i="40"/>
  <c r="U188" i="40"/>
  <c r="N188" i="40"/>
  <c r="V188" i="40"/>
  <c r="J188" i="40"/>
  <c r="R188" i="40"/>
  <c r="K188" i="40"/>
  <c r="S188" i="40"/>
  <c r="P188" i="40"/>
  <c r="Q188" i="40"/>
  <c r="T188" i="40"/>
  <c r="L188" i="40"/>
  <c r="K177" i="40"/>
  <c r="M177" i="40"/>
  <c r="Q177" i="40"/>
  <c r="U177" i="40"/>
  <c r="J160" i="40"/>
  <c r="R160" i="40"/>
  <c r="L160" i="40"/>
  <c r="U160" i="40"/>
  <c r="M160" i="40"/>
  <c r="V160" i="40"/>
  <c r="Q160" i="40"/>
  <c r="S160" i="40"/>
  <c r="K160" i="40"/>
  <c r="N160" i="40"/>
  <c r="O160" i="40"/>
  <c r="J145" i="40"/>
  <c r="Q145" i="40"/>
  <c r="S145" i="40"/>
  <c r="U145" i="40"/>
  <c r="K145" i="40"/>
  <c r="M145" i="40"/>
  <c r="O145" i="40"/>
  <c r="W145" i="40"/>
  <c r="J282" i="41"/>
  <c r="O282" i="41"/>
  <c r="K282" i="41"/>
  <c r="M282" i="41"/>
  <c r="Q282" i="41"/>
  <c r="S282" i="41"/>
  <c r="U282" i="41"/>
  <c r="W282" i="41"/>
  <c r="J274" i="41"/>
  <c r="W274" i="41"/>
  <c r="S274" i="41"/>
  <c r="U274" i="41"/>
  <c r="O274" i="41"/>
  <c r="K274" i="41"/>
  <c r="M274" i="41"/>
  <c r="Q274" i="41"/>
  <c r="L169" i="39"/>
  <c r="T169" i="39"/>
  <c r="M163" i="39"/>
  <c r="U163" i="39"/>
  <c r="J141" i="39"/>
  <c r="R141" i="39"/>
  <c r="M139" i="39"/>
  <c r="U139" i="39"/>
  <c r="M136" i="39"/>
  <c r="K134" i="39"/>
  <c r="K132" i="39"/>
  <c r="S131" i="39"/>
  <c r="J131" i="39"/>
  <c r="S129" i="39"/>
  <c r="J129" i="39"/>
  <c r="K119" i="39"/>
  <c r="S119" i="39"/>
  <c r="T107" i="39"/>
  <c r="J107" i="39"/>
  <c r="U105" i="39"/>
  <c r="J105" i="39"/>
  <c r="M104" i="39"/>
  <c r="N103" i="39"/>
  <c r="V103" i="39"/>
  <c r="K103" i="39"/>
  <c r="S103" i="39"/>
  <c r="J102" i="39"/>
  <c r="W102" i="39"/>
  <c r="Q102" i="39"/>
  <c r="K98" i="39"/>
  <c r="Q86" i="39"/>
  <c r="S86" i="39"/>
  <c r="M86" i="39"/>
  <c r="Q84" i="39"/>
  <c r="U81" i="39"/>
  <c r="J81" i="39"/>
  <c r="M76" i="39"/>
  <c r="W66" i="39"/>
  <c r="J60" i="39"/>
  <c r="O60" i="39"/>
  <c r="Q60" i="39"/>
  <c r="S60" i="39"/>
  <c r="K60" i="39"/>
  <c r="O57" i="39"/>
  <c r="P55" i="39"/>
  <c r="M52" i="39"/>
  <c r="K50" i="39"/>
  <c r="Q46" i="39"/>
  <c r="J44" i="39"/>
  <c r="K38" i="39"/>
  <c r="J36" i="39"/>
  <c r="J33" i="39"/>
  <c r="W33" i="39"/>
  <c r="K33" i="39"/>
  <c r="S33" i="39"/>
  <c r="J31" i="39"/>
  <c r="M31" i="39"/>
  <c r="O31" i="39"/>
  <c r="Q31" i="39"/>
  <c r="J24" i="39"/>
  <c r="U19" i="39"/>
  <c r="W17" i="39"/>
  <c r="O298" i="40"/>
  <c r="Q295" i="40"/>
  <c r="J294" i="40"/>
  <c r="R294" i="40"/>
  <c r="K294" i="40"/>
  <c r="T294" i="40"/>
  <c r="L294" i="40"/>
  <c r="U294" i="40"/>
  <c r="M294" i="40"/>
  <c r="V294" i="40"/>
  <c r="Q294" i="40"/>
  <c r="K286" i="40"/>
  <c r="P284" i="40"/>
  <c r="L282" i="40"/>
  <c r="T282" i="40"/>
  <c r="O282" i="40"/>
  <c r="P282" i="40"/>
  <c r="Q282" i="40"/>
  <c r="M282" i="40"/>
  <c r="V282" i="40"/>
  <c r="U278" i="40"/>
  <c r="K268" i="40"/>
  <c r="P266" i="40"/>
  <c r="V262" i="40"/>
  <c r="J261" i="40"/>
  <c r="K261" i="40"/>
  <c r="U261" i="40"/>
  <c r="Q261" i="40"/>
  <c r="S261" i="40"/>
  <c r="W261" i="40"/>
  <c r="M261" i="40"/>
  <c r="Q252" i="40"/>
  <c r="S247" i="40"/>
  <c r="W237" i="40"/>
  <c r="M236" i="40"/>
  <c r="U236" i="40"/>
  <c r="J236" i="40"/>
  <c r="R236" i="40"/>
  <c r="O236" i="40"/>
  <c r="P236" i="40"/>
  <c r="Q236" i="40"/>
  <c r="L236" i="40"/>
  <c r="W236" i="40"/>
  <c r="L226" i="40"/>
  <c r="J223" i="40"/>
  <c r="U223" i="40"/>
  <c r="W223" i="40"/>
  <c r="O223" i="40"/>
  <c r="K223" i="40"/>
  <c r="M223" i="40"/>
  <c r="Q223" i="40"/>
  <c r="R216" i="40"/>
  <c r="M181" i="40"/>
  <c r="U159" i="40"/>
  <c r="Q144" i="40"/>
  <c r="S131" i="40"/>
  <c r="L94" i="40"/>
  <c r="J54" i="40"/>
  <c r="Q54" i="40"/>
  <c r="S54" i="40"/>
  <c r="K54" i="40"/>
  <c r="M54" i="40"/>
  <c r="O54" i="40"/>
  <c r="U54" i="40"/>
  <c r="W54" i="40"/>
  <c r="P51" i="40"/>
  <c r="N16" i="40"/>
  <c r="V16" i="40"/>
  <c r="Q16" i="40"/>
  <c r="R16" i="40"/>
  <c r="K16" i="40"/>
  <c r="W16" i="40"/>
  <c r="L16" i="40"/>
  <c r="M16" i="40"/>
  <c r="T16" i="40"/>
  <c r="S16" i="40"/>
  <c r="U16" i="40"/>
  <c r="P16" i="40"/>
  <c r="J16" i="40"/>
  <c r="T113" i="39"/>
  <c r="O108" i="39"/>
  <c r="T97" i="39"/>
  <c r="T85" i="39"/>
  <c r="Q82" i="39"/>
  <c r="U80" i="39"/>
  <c r="U79" i="39"/>
  <c r="M79" i="39"/>
  <c r="S75" i="39"/>
  <c r="K75" i="39"/>
  <c r="Q74" i="39"/>
  <c r="M70" i="39"/>
  <c r="T69" i="39"/>
  <c r="O64" i="39"/>
  <c r="U63" i="39"/>
  <c r="M63" i="39"/>
  <c r="S59" i="39"/>
  <c r="K59" i="39"/>
  <c r="Q58" i="39"/>
  <c r="M54" i="39"/>
  <c r="T53" i="39"/>
  <c r="O48" i="39"/>
  <c r="M43" i="39"/>
  <c r="T42" i="39"/>
  <c r="S40" i="39"/>
  <c r="K40" i="39"/>
  <c r="Q39" i="39"/>
  <c r="M35" i="39"/>
  <c r="T34" i="39"/>
  <c r="O29" i="39"/>
  <c r="U28" i="39"/>
  <c r="M28" i="39"/>
  <c r="M21" i="39"/>
  <c r="T20" i="39"/>
  <c r="O15" i="39"/>
  <c r="U14" i="39"/>
  <c r="L14" i="39"/>
  <c r="V12" i="39"/>
  <c r="J8" i="39"/>
  <c r="R8" i="39"/>
  <c r="M6" i="39"/>
  <c r="U6" i="39"/>
  <c r="W297" i="40"/>
  <c r="W293" i="40"/>
  <c r="W287" i="40"/>
  <c r="W283" i="40"/>
  <c r="W279" i="40"/>
  <c r="U273" i="40"/>
  <c r="W269" i="40"/>
  <c r="J263" i="40"/>
  <c r="M263" i="40"/>
  <c r="W263" i="40"/>
  <c r="Q254" i="40"/>
  <c r="Q246" i="40"/>
  <c r="O240" i="40"/>
  <c r="W240" i="40"/>
  <c r="L240" i="40"/>
  <c r="T240" i="40"/>
  <c r="J235" i="40"/>
  <c r="Q235" i="40"/>
  <c r="K235" i="40"/>
  <c r="K232" i="40"/>
  <c r="S232" i="40"/>
  <c r="P232" i="40"/>
  <c r="N222" i="40"/>
  <c r="V222" i="40"/>
  <c r="O222" i="40"/>
  <c r="W222" i="40"/>
  <c r="K222" i="40"/>
  <c r="S222" i="40"/>
  <c r="S220" i="40"/>
  <c r="U214" i="40"/>
  <c r="U206" i="40"/>
  <c r="P202" i="40"/>
  <c r="Q202" i="40"/>
  <c r="M202" i="40"/>
  <c r="U202" i="40"/>
  <c r="N202" i="40"/>
  <c r="V202" i="40"/>
  <c r="P186" i="40"/>
  <c r="Q186" i="40"/>
  <c r="M186" i="40"/>
  <c r="U186" i="40"/>
  <c r="N186" i="40"/>
  <c r="V186" i="40"/>
  <c r="O170" i="40"/>
  <c r="L164" i="40"/>
  <c r="T164" i="40"/>
  <c r="M164" i="40"/>
  <c r="U164" i="40"/>
  <c r="Q164" i="40"/>
  <c r="J164" i="40"/>
  <c r="R164" i="40"/>
  <c r="K161" i="40"/>
  <c r="U161" i="40"/>
  <c r="M161" i="40"/>
  <c r="M158" i="40"/>
  <c r="U158" i="40"/>
  <c r="K158" i="40"/>
  <c r="T158" i="40"/>
  <c r="L158" i="40"/>
  <c r="V158" i="40"/>
  <c r="Q158" i="40"/>
  <c r="R158" i="40"/>
  <c r="M134" i="40"/>
  <c r="U134" i="40"/>
  <c r="Q134" i="40"/>
  <c r="R134" i="40"/>
  <c r="N134" i="40"/>
  <c r="W134" i="40"/>
  <c r="O134" i="40"/>
  <c r="L124" i="40"/>
  <c r="T124" i="40"/>
  <c r="K124" i="40"/>
  <c r="U124" i="40"/>
  <c r="M124" i="40"/>
  <c r="V124" i="40"/>
  <c r="Q124" i="40"/>
  <c r="R124" i="40"/>
  <c r="K55" i="40"/>
  <c r="S55" i="40"/>
  <c r="L55" i="40"/>
  <c r="T55" i="40"/>
  <c r="J55" i="40"/>
  <c r="V55" i="40"/>
  <c r="M55" i="40"/>
  <c r="W55" i="40"/>
  <c r="N55" i="40"/>
  <c r="R55" i="40"/>
  <c r="U55" i="40"/>
  <c r="L299" i="41"/>
  <c r="T299" i="41"/>
  <c r="P299" i="41"/>
  <c r="Q299" i="41"/>
  <c r="O299" i="41"/>
  <c r="R299" i="41"/>
  <c r="S299" i="41"/>
  <c r="M299" i="41"/>
  <c r="V299" i="41"/>
  <c r="W299" i="41"/>
  <c r="K299" i="41"/>
  <c r="N299" i="41"/>
  <c r="L267" i="41"/>
  <c r="T267" i="41"/>
  <c r="P267" i="41"/>
  <c r="Q267" i="41"/>
  <c r="N267" i="41"/>
  <c r="W267" i="41"/>
  <c r="M267" i="41"/>
  <c r="O267" i="41"/>
  <c r="R267" i="41"/>
  <c r="J267" i="41"/>
  <c r="S267" i="41"/>
  <c r="U267" i="41"/>
  <c r="J264" i="41"/>
  <c r="M264" i="41"/>
  <c r="K264" i="41"/>
  <c r="O264" i="41"/>
  <c r="U264" i="41"/>
  <c r="W264" i="41"/>
  <c r="P258" i="40"/>
  <c r="M258" i="40"/>
  <c r="U258" i="40"/>
  <c r="J253" i="40"/>
  <c r="S253" i="40"/>
  <c r="M253" i="40"/>
  <c r="J245" i="40"/>
  <c r="K245" i="40"/>
  <c r="U245" i="40"/>
  <c r="K200" i="40"/>
  <c r="S200" i="40"/>
  <c r="L200" i="40"/>
  <c r="T200" i="40"/>
  <c r="P200" i="40"/>
  <c r="Q200" i="40"/>
  <c r="L180" i="40"/>
  <c r="T180" i="40"/>
  <c r="M180" i="40"/>
  <c r="U180" i="40"/>
  <c r="Q180" i="40"/>
  <c r="J180" i="40"/>
  <c r="R180" i="40"/>
  <c r="J147" i="40"/>
  <c r="K147" i="40"/>
  <c r="S147" i="40"/>
  <c r="U147" i="40"/>
  <c r="M147" i="40"/>
  <c r="O147" i="40"/>
  <c r="K146" i="40"/>
  <c r="S146" i="40"/>
  <c r="M146" i="40"/>
  <c r="V146" i="40"/>
  <c r="N146" i="40"/>
  <c r="W146" i="40"/>
  <c r="R146" i="40"/>
  <c r="J146" i="40"/>
  <c r="T146" i="40"/>
  <c r="J119" i="40"/>
  <c r="O119" i="40"/>
  <c r="K119" i="40"/>
  <c r="Q119" i="40"/>
  <c r="S119" i="40"/>
  <c r="K114" i="40"/>
  <c r="S114" i="40"/>
  <c r="J114" i="40"/>
  <c r="T114" i="40"/>
  <c r="L114" i="40"/>
  <c r="U114" i="40"/>
  <c r="V114" i="40"/>
  <c r="W114" i="40"/>
  <c r="P114" i="40"/>
  <c r="Q114" i="40"/>
  <c r="V75" i="39"/>
  <c r="N75" i="39"/>
  <c r="W74" i="39"/>
  <c r="S70" i="39"/>
  <c r="V59" i="39"/>
  <c r="N59" i="39"/>
  <c r="W58" i="39"/>
  <c r="S54" i="39"/>
  <c r="S43" i="39"/>
  <c r="V40" i="39"/>
  <c r="N40" i="39"/>
  <c r="W39" i="39"/>
  <c r="S35" i="39"/>
  <c r="S21" i="39"/>
  <c r="L12" i="39"/>
  <c r="T12" i="39"/>
  <c r="R258" i="40"/>
  <c r="O256" i="40"/>
  <c r="W256" i="40"/>
  <c r="L256" i="40"/>
  <c r="T256" i="40"/>
  <c r="U254" i="40"/>
  <c r="J251" i="40"/>
  <c r="Q251" i="40"/>
  <c r="K251" i="40"/>
  <c r="K248" i="40"/>
  <c r="S248" i="40"/>
  <c r="P248" i="40"/>
  <c r="U246" i="40"/>
  <c r="J241" i="40"/>
  <c r="W241" i="40"/>
  <c r="Q241" i="40"/>
  <c r="J221" i="40"/>
  <c r="S221" i="40"/>
  <c r="U221" i="40"/>
  <c r="M221" i="40"/>
  <c r="R200" i="40"/>
  <c r="O183" i="40"/>
  <c r="Q183" i="40"/>
  <c r="K183" i="40"/>
  <c r="S180" i="40"/>
  <c r="W175" i="40"/>
  <c r="Q175" i="40"/>
  <c r="S175" i="40"/>
  <c r="K157" i="40"/>
  <c r="Q157" i="40"/>
  <c r="U146" i="40"/>
  <c r="L140" i="40"/>
  <c r="T140" i="40"/>
  <c r="N140" i="40"/>
  <c r="W140" i="40"/>
  <c r="O140" i="40"/>
  <c r="J140" i="40"/>
  <c r="S140" i="40"/>
  <c r="K140" i="40"/>
  <c r="U140" i="40"/>
  <c r="M118" i="40"/>
  <c r="U118" i="40"/>
  <c r="Q118" i="40"/>
  <c r="R118" i="40"/>
  <c r="S118" i="40"/>
  <c r="T118" i="40"/>
  <c r="N118" i="40"/>
  <c r="O118" i="40"/>
  <c r="J115" i="40"/>
  <c r="K115" i="40"/>
  <c r="O115" i="40"/>
  <c r="Q115" i="40"/>
  <c r="W115" i="40"/>
  <c r="M115" i="40"/>
  <c r="S115" i="40"/>
  <c r="J48" i="40"/>
  <c r="O48" i="40"/>
  <c r="M48" i="40"/>
  <c r="Q48" i="40"/>
  <c r="K48" i="40"/>
  <c r="S48" i="40"/>
  <c r="U48" i="40"/>
  <c r="W48" i="40"/>
  <c r="U75" i="39"/>
  <c r="Q70" i="39"/>
  <c r="U59" i="39"/>
  <c r="Q54" i="39"/>
  <c r="U40" i="39"/>
  <c r="Q35" i="39"/>
  <c r="J13" i="39"/>
  <c r="M13" i="39"/>
  <c r="J11" i="39"/>
  <c r="S11" i="39"/>
  <c r="J297" i="40"/>
  <c r="O297" i="40"/>
  <c r="J293" i="40"/>
  <c r="K293" i="40"/>
  <c r="J287" i="40"/>
  <c r="U287" i="40"/>
  <c r="J283" i="40"/>
  <c r="Q283" i="40"/>
  <c r="J279" i="40"/>
  <c r="M279" i="40"/>
  <c r="J273" i="40"/>
  <c r="W273" i="40"/>
  <c r="J269" i="40"/>
  <c r="S269" i="40"/>
  <c r="Q258" i="40"/>
  <c r="N254" i="40"/>
  <c r="V254" i="40"/>
  <c r="K254" i="40"/>
  <c r="S254" i="40"/>
  <c r="J246" i="40"/>
  <c r="R246" i="40"/>
  <c r="O246" i="40"/>
  <c r="W246" i="40"/>
  <c r="J239" i="40"/>
  <c r="U239" i="40"/>
  <c r="O239" i="40"/>
  <c r="J231" i="40"/>
  <c r="M231" i="40"/>
  <c r="W231" i="40"/>
  <c r="M220" i="40"/>
  <c r="U220" i="40"/>
  <c r="N220" i="40"/>
  <c r="V220" i="40"/>
  <c r="J220" i="40"/>
  <c r="R220" i="40"/>
  <c r="J215" i="40"/>
  <c r="M215" i="40"/>
  <c r="O215" i="40"/>
  <c r="W215" i="40"/>
  <c r="J214" i="40"/>
  <c r="R214" i="40"/>
  <c r="K214" i="40"/>
  <c r="S214" i="40"/>
  <c r="O214" i="40"/>
  <c r="W214" i="40"/>
  <c r="P214" i="40"/>
  <c r="N206" i="40"/>
  <c r="V206" i="40"/>
  <c r="O206" i="40"/>
  <c r="W206" i="40"/>
  <c r="K206" i="40"/>
  <c r="S206" i="40"/>
  <c r="L206" i="40"/>
  <c r="T206" i="40"/>
  <c r="O200" i="40"/>
  <c r="J197" i="40"/>
  <c r="W197" i="40"/>
  <c r="Q197" i="40"/>
  <c r="S197" i="40"/>
  <c r="M182" i="40"/>
  <c r="U182" i="40"/>
  <c r="N182" i="40"/>
  <c r="V182" i="40"/>
  <c r="J182" i="40"/>
  <c r="R182" i="40"/>
  <c r="K182" i="40"/>
  <c r="S182" i="40"/>
  <c r="P180" i="40"/>
  <c r="K170" i="40"/>
  <c r="S170" i="40"/>
  <c r="L170" i="40"/>
  <c r="T170" i="40"/>
  <c r="P170" i="40"/>
  <c r="Q170" i="40"/>
  <c r="K165" i="40"/>
  <c r="Q165" i="40"/>
  <c r="U165" i="40"/>
  <c r="Q146" i="40"/>
  <c r="J143" i="40"/>
  <c r="W143" i="40"/>
  <c r="Q143" i="40"/>
  <c r="S143" i="40"/>
  <c r="K143" i="40"/>
  <c r="M143" i="40"/>
  <c r="Q142" i="40"/>
  <c r="M142" i="40"/>
  <c r="V142" i="40"/>
  <c r="N142" i="40"/>
  <c r="W142" i="40"/>
  <c r="J142" i="40"/>
  <c r="S142" i="40"/>
  <c r="K142" i="40"/>
  <c r="T142" i="40"/>
  <c r="J123" i="40"/>
  <c r="S123" i="40"/>
  <c r="O123" i="40"/>
  <c r="Q123" i="40"/>
  <c r="K123" i="40"/>
  <c r="J120" i="40"/>
  <c r="R120" i="40"/>
  <c r="Q120" i="40"/>
  <c r="S120" i="40"/>
  <c r="L120" i="40"/>
  <c r="W120" i="40"/>
  <c r="M120" i="40"/>
  <c r="T120" i="40"/>
  <c r="U120" i="40"/>
  <c r="R114" i="40"/>
  <c r="J109" i="40"/>
  <c r="M109" i="40"/>
  <c r="Q109" i="40"/>
  <c r="S109" i="40"/>
  <c r="U109" i="40"/>
  <c r="W109" i="40"/>
  <c r="K109" i="40"/>
  <c r="J73" i="40"/>
  <c r="R73" i="40"/>
  <c r="K73" i="40"/>
  <c r="S73" i="40"/>
  <c r="T73" i="40"/>
  <c r="L73" i="40"/>
  <c r="U73" i="40"/>
  <c r="P73" i="40"/>
  <c r="Q73" i="40"/>
  <c r="V73" i="40"/>
  <c r="M67" i="40"/>
  <c r="U67" i="40"/>
  <c r="N67" i="40"/>
  <c r="V67" i="40"/>
  <c r="J67" i="40"/>
  <c r="T67" i="40"/>
  <c r="K67" i="40"/>
  <c r="W67" i="40"/>
  <c r="L67" i="40"/>
  <c r="R67" i="40"/>
  <c r="Q67" i="40"/>
  <c r="S67" i="40"/>
  <c r="O67" i="40"/>
  <c r="M58" i="40"/>
  <c r="O58" i="40"/>
  <c r="S58" i="40"/>
  <c r="U58" i="40"/>
  <c r="W58" i="40"/>
  <c r="K58" i="40"/>
  <c r="Q58" i="40"/>
  <c r="Q39" i="40"/>
  <c r="M39" i="40"/>
  <c r="V39" i="40"/>
  <c r="N39" i="40"/>
  <c r="W39" i="40"/>
  <c r="J39" i="40"/>
  <c r="U39" i="40"/>
  <c r="K39" i="40"/>
  <c r="L39" i="40"/>
  <c r="S39" i="40"/>
  <c r="T39" i="40"/>
  <c r="J15" i="40"/>
  <c r="W15" i="40"/>
  <c r="K15" i="40"/>
  <c r="O15" i="40"/>
  <c r="Q15" i="40"/>
  <c r="S15" i="40"/>
  <c r="M15" i="40"/>
  <c r="U15" i="40"/>
  <c r="L12" i="40"/>
  <c r="T12" i="40"/>
  <c r="R12" i="40"/>
  <c r="J12" i="40"/>
  <c r="S12" i="40"/>
  <c r="M12" i="40"/>
  <c r="N12" i="40"/>
  <c r="O12" i="40"/>
  <c r="V12" i="40"/>
  <c r="Q12" i="40"/>
  <c r="U12" i="40"/>
  <c r="K12" i="40"/>
  <c r="J242" i="41"/>
  <c r="W242" i="41"/>
  <c r="S242" i="41"/>
  <c r="K242" i="41"/>
  <c r="M242" i="41"/>
  <c r="O242" i="41"/>
  <c r="U242" i="41"/>
  <c r="L158" i="41"/>
  <c r="T158" i="41"/>
  <c r="N158" i="41"/>
  <c r="V158" i="41"/>
  <c r="Q158" i="41"/>
  <c r="J158" i="41"/>
  <c r="R158" i="41"/>
  <c r="W158" i="41"/>
  <c r="K158" i="41"/>
  <c r="S158" i="41"/>
  <c r="M158" i="41"/>
  <c r="O158" i="41"/>
  <c r="P158" i="41"/>
  <c r="J99" i="41"/>
  <c r="S99" i="41"/>
  <c r="O99" i="41"/>
  <c r="W99" i="41"/>
  <c r="M99" i="41"/>
  <c r="Q99" i="41"/>
  <c r="U99" i="41"/>
  <c r="K99" i="41"/>
  <c r="J135" i="40"/>
  <c r="O135" i="40"/>
  <c r="J111" i="40"/>
  <c r="W111" i="40"/>
  <c r="M111" i="40"/>
  <c r="O111" i="40"/>
  <c r="L92" i="40"/>
  <c r="T92" i="40"/>
  <c r="Q92" i="40"/>
  <c r="R92" i="40"/>
  <c r="J92" i="40"/>
  <c r="S92" i="40"/>
  <c r="O92" i="40"/>
  <c r="Q59" i="40"/>
  <c r="J59" i="40"/>
  <c r="R59" i="40"/>
  <c r="M59" i="40"/>
  <c r="W59" i="40"/>
  <c r="N59" i="40"/>
  <c r="O59" i="40"/>
  <c r="K59" i="40"/>
  <c r="U59" i="40"/>
  <c r="J50" i="40"/>
  <c r="M50" i="40"/>
  <c r="O50" i="40"/>
  <c r="K50" i="40"/>
  <c r="W50" i="40"/>
  <c r="J42" i="40"/>
  <c r="Q42" i="40"/>
  <c r="S42" i="40"/>
  <c r="U42" i="40"/>
  <c r="O42" i="40"/>
  <c r="W42" i="40"/>
  <c r="K42" i="40"/>
  <c r="M221" i="41"/>
  <c r="U221" i="41"/>
  <c r="K221" i="41"/>
  <c r="S221" i="41"/>
  <c r="J221" i="41"/>
  <c r="V221" i="41"/>
  <c r="L221" i="41"/>
  <c r="W221" i="41"/>
  <c r="N221" i="41"/>
  <c r="R221" i="41"/>
  <c r="Q221" i="41"/>
  <c r="T221" i="41"/>
  <c r="O221" i="41"/>
  <c r="L199" i="41"/>
  <c r="T199" i="41"/>
  <c r="N199" i="41"/>
  <c r="V199" i="41"/>
  <c r="Q199" i="41"/>
  <c r="J199" i="41"/>
  <c r="R199" i="41"/>
  <c r="W199" i="41"/>
  <c r="K199" i="41"/>
  <c r="S199" i="41"/>
  <c r="M199" i="41"/>
  <c r="O199" i="41"/>
  <c r="P199" i="41"/>
  <c r="K172" i="41"/>
  <c r="S172" i="41"/>
  <c r="M172" i="41"/>
  <c r="U172" i="41"/>
  <c r="P172" i="41"/>
  <c r="Q172" i="41"/>
  <c r="V172" i="41"/>
  <c r="W172" i="41"/>
  <c r="J172" i="41"/>
  <c r="R172" i="41"/>
  <c r="L172" i="41"/>
  <c r="N104" i="41"/>
  <c r="V104" i="41"/>
  <c r="L104" i="41"/>
  <c r="T104" i="41"/>
  <c r="R104" i="41"/>
  <c r="J104" i="41"/>
  <c r="U104" i="41"/>
  <c r="O104" i="41"/>
  <c r="P104" i="41"/>
  <c r="K104" i="41"/>
  <c r="W104" i="41"/>
  <c r="M104" i="41"/>
  <c r="J280" i="42"/>
  <c r="K280" i="42"/>
  <c r="M280" i="42"/>
  <c r="O280" i="42"/>
  <c r="U280" i="42"/>
  <c r="W280" i="42"/>
  <c r="Q280" i="42"/>
  <c r="S280" i="42"/>
  <c r="Q225" i="40"/>
  <c r="U210" i="40"/>
  <c r="M210" i="40"/>
  <c r="Q209" i="40"/>
  <c r="S198" i="40"/>
  <c r="K198" i="40"/>
  <c r="V196" i="40"/>
  <c r="N196" i="40"/>
  <c r="M193" i="40"/>
  <c r="S191" i="40"/>
  <c r="U185" i="40"/>
  <c r="M179" i="40"/>
  <c r="S176" i="40"/>
  <c r="K176" i="40"/>
  <c r="V174" i="40"/>
  <c r="N174" i="40"/>
  <c r="M163" i="40"/>
  <c r="T162" i="40"/>
  <c r="L162" i="40"/>
  <c r="J152" i="40"/>
  <c r="R152" i="40"/>
  <c r="M150" i="40"/>
  <c r="U150" i="40"/>
  <c r="S137" i="40"/>
  <c r="U135" i="40"/>
  <c r="K130" i="40"/>
  <c r="S130" i="40"/>
  <c r="N128" i="40"/>
  <c r="V128" i="40"/>
  <c r="N112" i="40"/>
  <c r="V112" i="40"/>
  <c r="J112" i="40"/>
  <c r="S112" i="40"/>
  <c r="K112" i="40"/>
  <c r="T112" i="40"/>
  <c r="J97" i="40"/>
  <c r="Q97" i="40"/>
  <c r="K97" i="40"/>
  <c r="U97" i="40"/>
  <c r="U92" i="40"/>
  <c r="V59" i="40"/>
  <c r="J52" i="40"/>
  <c r="W52" i="40"/>
  <c r="K52" i="40"/>
  <c r="M52" i="40"/>
  <c r="O52" i="40"/>
  <c r="J294" i="41"/>
  <c r="K294" i="41"/>
  <c r="U294" i="41"/>
  <c r="W294" i="41"/>
  <c r="Q294" i="41"/>
  <c r="S294" i="41"/>
  <c r="O289" i="41"/>
  <c r="W289" i="41"/>
  <c r="P289" i="41"/>
  <c r="Q289" i="41"/>
  <c r="M289" i="41"/>
  <c r="V289" i="41"/>
  <c r="N289" i="41"/>
  <c r="R289" i="41"/>
  <c r="S289" i="41"/>
  <c r="K289" i="41"/>
  <c r="P243" i="41"/>
  <c r="N243" i="41"/>
  <c r="V243" i="41"/>
  <c r="L243" i="41"/>
  <c r="W243" i="41"/>
  <c r="M243" i="41"/>
  <c r="O243" i="41"/>
  <c r="J243" i="41"/>
  <c r="T243" i="41"/>
  <c r="K243" i="41"/>
  <c r="Q243" i="41"/>
  <c r="R243" i="41"/>
  <c r="J194" i="41"/>
  <c r="O194" i="41"/>
  <c r="S194" i="41"/>
  <c r="K194" i="41"/>
  <c r="U194" i="41"/>
  <c r="W194" i="41"/>
  <c r="M194" i="41"/>
  <c r="K6" i="41"/>
  <c r="S6" i="41"/>
  <c r="M6" i="41"/>
  <c r="U6" i="41"/>
  <c r="P6" i="41"/>
  <c r="N6" i="41"/>
  <c r="O6" i="41"/>
  <c r="Q6" i="41"/>
  <c r="J6" i="41"/>
  <c r="W6" i="41"/>
  <c r="R6" i="41"/>
  <c r="V6" i="41"/>
  <c r="L6" i="41"/>
  <c r="T6" i="41"/>
  <c r="R196" i="40"/>
  <c r="J196" i="40"/>
  <c r="K191" i="40"/>
  <c r="M185" i="40"/>
  <c r="R174" i="40"/>
  <c r="J174" i="40"/>
  <c r="M169" i="40"/>
  <c r="J141" i="40"/>
  <c r="M141" i="40"/>
  <c r="J139" i="40"/>
  <c r="S139" i="40"/>
  <c r="K137" i="40"/>
  <c r="K135" i="40"/>
  <c r="J121" i="40"/>
  <c r="K121" i="40"/>
  <c r="P116" i="40"/>
  <c r="J116" i="40"/>
  <c r="S116" i="40"/>
  <c r="K116" i="40"/>
  <c r="T116" i="40"/>
  <c r="K111" i="40"/>
  <c r="J107" i="40"/>
  <c r="S107" i="40"/>
  <c r="O107" i="40"/>
  <c r="Q107" i="40"/>
  <c r="J99" i="40"/>
  <c r="K99" i="40"/>
  <c r="M99" i="40"/>
  <c r="J95" i="40"/>
  <c r="W95" i="40"/>
  <c r="K95" i="40"/>
  <c r="S95" i="40"/>
  <c r="K92" i="40"/>
  <c r="J72" i="40"/>
  <c r="O72" i="40"/>
  <c r="Q72" i="40"/>
  <c r="K72" i="40"/>
  <c r="W72" i="40"/>
  <c r="P65" i="40"/>
  <c r="Q65" i="40"/>
  <c r="K65" i="40"/>
  <c r="U65" i="40"/>
  <c r="L65" i="40"/>
  <c r="V65" i="40"/>
  <c r="M65" i="40"/>
  <c r="W65" i="40"/>
  <c r="S65" i="40"/>
  <c r="L59" i="40"/>
  <c r="Q50" i="40"/>
  <c r="M42" i="40"/>
  <c r="M31" i="40"/>
  <c r="U31" i="40"/>
  <c r="Q31" i="40"/>
  <c r="R31" i="40"/>
  <c r="J31" i="40"/>
  <c r="V31" i="40"/>
  <c r="K31" i="40"/>
  <c r="W31" i="40"/>
  <c r="L31" i="40"/>
  <c r="S31" i="40"/>
  <c r="N24" i="40"/>
  <c r="V24" i="40"/>
  <c r="R24" i="40"/>
  <c r="J24" i="40"/>
  <c r="S24" i="40"/>
  <c r="K24" i="40"/>
  <c r="W24" i="40"/>
  <c r="L24" i="40"/>
  <c r="M24" i="40"/>
  <c r="T24" i="40"/>
  <c r="J9" i="40"/>
  <c r="Q9" i="40"/>
  <c r="S9" i="40"/>
  <c r="M9" i="40"/>
  <c r="O9" i="40"/>
  <c r="U9" i="40"/>
  <c r="J278" i="41"/>
  <c r="K278" i="41"/>
  <c r="M278" i="41"/>
  <c r="O278" i="41"/>
  <c r="W278" i="41"/>
  <c r="S278" i="41"/>
  <c r="J231" i="41"/>
  <c r="R231" i="41"/>
  <c r="P231" i="41"/>
  <c r="O231" i="41"/>
  <c r="Q231" i="41"/>
  <c r="S231" i="41"/>
  <c r="M231" i="41"/>
  <c r="W231" i="41"/>
  <c r="N231" i="41"/>
  <c r="T231" i="41"/>
  <c r="U231" i="41"/>
  <c r="K231" i="41"/>
  <c r="U199" i="41"/>
  <c r="L183" i="41"/>
  <c r="T183" i="41"/>
  <c r="N183" i="41"/>
  <c r="V183" i="41"/>
  <c r="Q183" i="41"/>
  <c r="J183" i="41"/>
  <c r="R183" i="41"/>
  <c r="W183" i="41"/>
  <c r="K183" i="41"/>
  <c r="S183" i="41"/>
  <c r="M183" i="41"/>
  <c r="L174" i="41"/>
  <c r="T174" i="41"/>
  <c r="N174" i="41"/>
  <c r="V174" i="41"/>
  <c r="Q174" i="41"/>
  <c r="J174" i="41"/>
  <c r="R174" i="41"/>
  <c r="W174" i="41"/>
  <c r="K174" i="41"/>
  <c r="S174" i="41"/>
  <c r="P174" i="41"/>
  <c r="U174" i="41"/>
  <c r="M174" i="41"/>
  <c r="N172" i="41"/>
  <c r="J32" i="41"/>
  <c r="Q32" i="41"/>
  <c r="K32" i="41"/>
  <c r="M32" i="41"/>
  <c r="W32" i="41"/>
  <c r="O32" i="41"/>
  <c r="U32" i="41"/>
  <c r="O265" i="40"/>
  <c r="T250" i="40"/>
  <c r="O249" i="40"/>
  <c r="T234" i="40"/>
  <c r="O233" i="40"/>
  <c r="W225" i="40"/>
  <c r="T218" i="40"/>
  <c r="O217" i="40"/>
  <c r="W209" i="40"/>
  <c r="K201" i="40"/>
  <c r="V198" i="40"/>
  <c r="S193" i="40"/>
  <c r="R190" i="40"/>
  <c r="R184" i="40"/>
  <c r="V176" i="40"/>
  <c r="R168" i="40"/>
  <c r="W162" i="40"/>
  <c r="O162" i="40"/>
  <c r="L156" i="40"/>
  <c r="T156" i="40"/>
  <c r="T152" i="40"/>
  <c r="K152" i="40"/>
  <c r="S150" i="40"/>
  <c r="J150" i="40"/>
  <c r="U141" i="40"/>
  <c r="U139" i="40"/>
  <c r="S132" i="40"/>
  <c r="J132" i="40"/>
  <c r="T130" i="40"/>
  <c r="J130" i="40"/>
  <c r="S128" i="40"/>
  <c r="J128" i="40"/>
  <c r="U121" i="40"/>
  <c r="Q116" i="40"/>
  <c r="J113" i="40"/>
  <c r="Q113" i="40"/>
  <c r="M113" i="40"/>
  <c r="O113" i="40"/>
  <c r="L112" i="40"/>
  <c r="L108" i="40"/>
  <c r="T108" i="40"/>
  <c r="K108" i="40"/>
  <c r="U108" i="40"/>
  <c r="M108" i="40"/>
  <c r="V108" i="40"/>
  <c r="W99" i="40"/>
  <c r="J74" i="40"/>
  <c r="K74" i="40"/>
  <c r="M74" i="40"/>
  <c r="O74" i="40"/>
  <c r="W74" i="40"/>
  <c r="T65" i="40"/>
  <c r="P45" i="40"/>
  <c r="L45" i="40"/>
  <c r="U45" i="40"/>
  <c r="M45" i="40"/>
  <c r="V45" i="40"/>
  <c r="K45" i="40"/>
  <c r="N45" i="40"/>
  <c r="O45" i="40"/>
  <c r="T45" i="40"/>
  <c r="P29" i="40"/>
  <c r="J29" i="40"/>
  <c r="S29" i="40"/>
  <c r="K29" i="40"/>
  <c r="T29" i="40"/>
  <c r="U29" i="40"/>
  <c r="V29" i="40"/>
  <c r="L29" i="40"/>
  <c r="W29" i="40"/>
  <c r="Q29" i="40"/>
  <c r="M6" i="40"/>
  <c r="U6" i="40"/>
  <c r="L6" i="40"/>
  <c r="V6" i="40"/>
  <c r="N6" i="40"/>
  <c r="W6" i="40"/>
  <c r="S6" i="40"/>
  <c r="T6" i="40"/>
  <c r="J6" i="40"/>
  <c r="Q6" i="40"/>
  <c r="J295" i="41"/>
  <c r="R295" i="41"/>
  <c r="P295" i="41"/>
  <c r="Q295" i="41"/>
  <c r="N295" i="41"/>
  <c r="W295" i="41"/>
  <c r="K295" i="41"/>
  <c r="L295" i="41"/>
  <c r="M295" i="41"/>
  <c r="U295" i="41"/>
  <c r="M253" i="41"/>
  <c r="U253" i="41"/>
  <c r="K253" i="41"/>
  <c r="S253" i="41"/>
  <c r="N253" i="41"/>
  <c r="O253" i="41"/>
  <c r="J253" i="41"/>
  <c r="V253" i="41"/>
  <c r="Q253" i="41"/>
  <c r="R253" i="41"/>
  <c r="T253" i="41"/>
  <c r="L253" i="41"/>
  <c r="N239" i="41"/>
  <c r="V239" i="41"/>
  <c r="L239" i="41"/>
  <c r="T239" i="41"/>
  <c r="P239" i="41"/>
  <c r="Q239" i="41"/>
  <c r="R239" i="41"/>
  <c r="M239" i="41"/>
  <c r="U239" i="41"/>
  <c r="W239" i="41"/>
  <c r="O239" i="41"/>
  <c r="K181" i="41"/>
  <c r="V181" i="41"/>
  <c r="P181" i="41"/>
  <c r="R181" i="41"/>
  <c r="T181" i="41"/>
  <c r="M181" i="41"/>
  <c r="J111" i="41"/>
  <c r="O111" i="41"/>
  <c r="K111" i="41"/>
  <c r="M111" i="41"/>
  <c r="U111" i="41"/>
  <c r="W111" i="41"/>
  <c r="Q111" i="41"/>
  <c r="S111" i="41"/>
  <c r="L85" i="41"/>
  <c r="T85" i="41"/>
  <c r="M85" i="41"/>
  <c r="U85" i="41"/>
  <c r="N85" i="41"/>
  <c r="V85" i="41"/>
  <c r="J85" i="41"/>
  <c r="R85" i="41"/>
  <c r="S85" i="41"/>
  <c r="O85" i="41"/>
  <c r="P85" i="41"/>
  <c r="K85" i="41"/>
  <c r="Q85" i="41"/>
  <c r="W85" i="41"/>
  <c r="M64" i="41"/>
  <c r="U64" i="41"/>
  <c r="Q64" i="41"/>
  <c r="J93" i="40"/>
  <c r="M93" i="40"/>
  <c r="J91" i="40"/>
  <c r="S91" i="40"/>
  <c r="J70" i="40"/>
  <c r="N70" i="40"/>
  <c r="V70" i="40"/>
  <c r="O70" i="40"/>
  <c r="W70" i="40"/>
  <c r="L57" i="40"/>
  <c r="T57" i="40"/>
  <c r="M57" i="40"/>
  <c r="U57" i="40"/>
  <c r="J26" i="40"/>
  <c r="Q26" i="40"/>
  <c r="M26" i="40"/>
  <c r="O26" i="40"/>
  <c r="W23" i="40"/>
  <c r="K23" i="40"/>
  <c r="M23" i="40"/>
  <c r="P20" i="40"/>
  <c r="Q20" i="40"/>
  <c r="R20" i="40"/>
  <c r="J19" i="40"/>
  <c r="K19" i="40"/>
  <c r="M19" i="40"/>
  <c r="J300" i="41"/>
  <c r="Q300" i="41"/>
  <c r="K300" i="41"/>
  <c r="M300" i="41"/>
  <c r="J298" i="41"/>
  <c r="O298" i="41"/>
  <c r="U298" i="41"/>
  <c r="W298" i="41"/>
  <c r="K281" i="41"/>
  <c r="S281" i="41"/>
  <c r="P281" i="41"/>
  <c r="Q281" i="41"/>
  <c r="N281" i="41"/>
  <c r="W281" i="41"/>
  <c r="J268" i="41"/>
  <c r="Q268" i="41"/>
  <c r="K268" i="41"/>
  <c r="M268" i="41"/>
  <c r="J262" i="41"/>
  <c r="K262" i="41"/>
  <c r="U262" i="41"/>
  <c r="W262" i="41"/>
  <c r="Q262" i="41"/>
  <c r="J258" i="41"/>
  <c r="W258" i="41"/>
  <c r="S258" i="41"/>
  <c r="Q258" i="41"/>
  <c r="O241" i="41"/>
  <c r="W241" i="41"/>
  <c r="M241" i="41"/>
  <c r="U241" i="41"/>
  <c r="N241" i="41"/>
  <c r="P241" i="41"/>
  <c r="Q241" i="41"/>
  <c r="K241" i="41"/>
  <c r="V241" i="41"/>
  <c r="J236" i="41"/>
  <c r="Q236" i="41"/>
  <c r="M236" i="41"/>
  <c r="U236" i="41"/>
  <c r="W236" i="41"/>
  <c r="O236" i="41"/>
  <c r="N207" i="41"/>
  <c r="V207" i="41"/>
  <c r="P207" i="41"/>
  <c r="L207" i="41"/>
  <c r="T207" i="41"/>
  <c r="J207" i="41"/>
  <c r="W207" i="41"/>
  <c r="K207" i="41"/>
  <c r="M207" i="41"/>
  <c r="S207" i="41"/>
  <c r="J121" i="41"/>
  <c r="Q121" i="41"/>
  <c r="M121" i="41"/>
  <c r="S121" i="41"/>
  <c r="W121" i="41"/>
  <c r="K121" i="41"/>
  <c r="O121" i="41"/>
  <c r="U121" i="41"/>
  <c r="W80" i="41"/>
  <c r="K80" i="41"/>
  <c r="S80" i="41"/>
  <c r="M80" i="41"/>
  <c r="U80" i="41"/>
  <c r="O80" i="41"/>
  <c r="J40" i="41"/>
  <c r="S40" i="41"/>
  <c r="K40" i="41"/>
  <c r="M40" i="41"/>
  <c r="O40" i="41"/>
  <c r="U40" i="41"/>
  <c r="Q40" i="41"/>
  <c r="J28" i="41"/>
  <c r="M28" i="41"/>
  <c r="W28" i="41"/>
  <c r="O28" i="41"/>
  <c r="Q28" i="41"/>
  <c r="S28" i="41"/>
  <c r="U28" i="41"/>
  <c r="K28" i="41"/>
  <c r="J104" i="40"/>
  <c r="R104" i="40"/>
  <c r="M102" i="40"/>
  <c r="U102" i="40"/>
  <c r="R100" i="40"/>
  <c r="R98" i="40"/>
  <c r="R96" i="40"/>
  <c r="O93" i="40"/>
  <c r="M91" i="40"/>
  <c r="R87" i="40"/>
  <c r="K83" i="40"/>
  <c r="S83" i="40"/>
  <c r="N81" i="40"/>
  <c r="V81" i="40"/>
  <c r="M71" i="40"/>
  <c r="U71" i="40"/>
  <c r="N71" i="40"/>
  <c r="V71" i="40"/>
  <c r="L70" i="40"/>
  <c r="W57" i="40"/>
  <c r="K57" i="40"/>
  <c r="M56" i="40"/>
  <c r="Q56" i="40"/>
  <c r="M47" i="40"/>
  <c r="U47" i="40"/>
  <c r="J47" i="40"/>
  <c r="S47" i="40"/>
  <c r="K47" i="40"/>
  <c r="T47" i="40"/>
  <c r="K43" i="40"/>
  <c r="S43" i="40"/>
  <c r="M43" i="40"/>
  <c r="V43" i="40"/>
  <c r="N43" i="40"/>
  <c r="W43" i="40"/>
  <c r="T41" i="40"/>
  <c r="J33" i="40"/>
  <c r="R33" i="40"/>
  <c r="Q33" i="40"/>
  <c r="S33" i="40"/>
  <c r="J32" i="40"/>
  <c r="O32" i="40"/>
  <c r="K32" i="40"/>
  <c r="S26" i="40"/>
  <c r="Q23" i="40"/>
  <c r="Q22" i="40"/>
  <c r="J22" i="40"/>
  <c r="S22" i="40"/>
  <c r="K22" i="40"/>
  <c r="T22" i="40"/>
  <c r="V20" i="40"/>
  <c r="K20" i="40"/>
  <c r="Q19" i="40"/>
  <c r="J7" i="40"/>
  <c r="O7" i="40"/>
  <c r="S7" i="40"/>
  <c r="U7" i="40"/>
  <c r="W300" i="41"/>
  <c r="S298" i="41"/>
  <c r="S296" i="41"/>
  <c r="M288" i="41"/>
  <c r="J286" i="41"/>
  <c r="S286" i="41"/>
  <c r="K286" i="41"/>
  <c r="M286" i="41"/>
  <c r="O281" i="41"/>
  <c r="J280" i="41"/>
  <c r="M280" i="41"/>
  <c r="U280" i="41"/>
  <c r="W280" i="41"/>
  <c r="Q280" i="41"/>
  <c r="K271" i="41"/>
  <c r="W268" i="41"/>
  <c r="J263" i="41"/>
  <c r="R263" i="41"/>
  <c r="P263" i="41"/>
  <c r="Q263" i="41"/>
  <c r="N263" i="41"/>
  <c r="W263" i="41"/>
  <c r="U258" i="41"/>
  <c r="N257" i="41"/>
  <c r="L251" i="41"/>
  <c r="T251" i="41"/>
  <c r="J251" i="41"/>
  <c r="R251" i="41"/>
  <c r="O251" i="41"/>
  <c r="P251" i="41"/>
  <c r="M251" i="41"/>
  <c r="W251" i="41"/>
  <c r="S241" i="41"/>
  <c r="Q234" i="41"/>
  <c r="O226" i="41"/>
  <c r="J224" i="41"/>
  <c r="U224" i="41"/>
  <c r="Q224" i="41"/>
  <c r="W224" i="41"/>
  <c r="O224" i="41"/>
  <c r="O211" i="41"/>
  <c r="U207" i="41"/>
  <c r="P124" i="41"/>
  <c r="N124" i="41"/>
  <c r="V124" i="41"/>
  <c r="O124" i="41"/>
  <c r="R124" i="41"/>
  <c r="K124" i="41"/>
  <c r="U124" i="41"/>
  <c r="L124" i="41"/>
  <c r="W124" i="41"/>
  <c r="J124" i="41"/>
  <c r="T124" i="41"/>
  <c r="K106" i="41"/>
  <c r="S106" i="41"/>
  <c r="Q106" i="41"/>
  <c r="L106" i="41"/>
  <c r="V106" i="41"/>
  <c r="N106" i="41"/>
  <c r="R106" i="41"/>
  <c r="T106" i="41"/>
  <c r="J106" i="41"/>
  <c r="M106" i="41"/>
  <c r="O106" i="41"/>
  <c r="P173" i="42"/>
  <c r="N173" i="42"/>
  <c r="V173" i="42"/>
  <c r="S173" i="42"/>
  <c r="J173" i="42"/>
  <c r="T173" i="42"/>
  <c r="K173" i="42"/>
  <c r="U173" i="42"/>
  <c r="M173" i="42"/>
  <c r="Q173" i="42"/>
  <c r="R173" i="42"/>
  <c r="W173" i="42"/>
  <c r="L173" i="42"/>
  <c r="O173" i="42"/>
  <c r="M109" i="42"/>
  <c r="U109" i="42"/>
  <c r="K109" i="42"/>
  <c r="J109" i="42"/>
  <c r="T109" i="42"/>
  <c r="L109" i="42"/>
  <c r="V109" i="42"/>
  <c r="N109" i="42"/>
  <c r="W109" i="42"/>
  <c r="R109" i="42"/>
  <c r="O109" i="42"/>
  <c r="P109" i="42"/>
  <c r="Q109" i="42"/>
  <c r="S109" i="42"/>
  <c r="O104" i="40"/>
  <c r="J103" i="40"/>
  <c r="O103" i="40"/>
  <c r="O102" i="40"/>
  <c r="Q100" i="40"/>
  <c r="K93" i="40"/>
  <c r="K91" i="40"/>
  <c r="N89" i="40"/>
  <c r="V89" i="40"/>
  <c r="P87" i="40"/>
  <c r="W85" i="40"/>
  <c r="N85" i="40"/>
  <c r="O83" i="40"/>
  <c r="J82" i="40"/>
  <c r="Q82" i="40"/>
  <c r="O81" i="40"/>
  <c r="J80" i="40"/>
  <c r="W80" i="40"/>
  <c r="L77" i="40"/>
  <c r="T77" i="40"/>
  <c r="P71" i="40"/>
  <c r="U70" i="40"/>
  <c r="K70" i="40"/>
  <c r="V57" i="40"/>
  <c r="J57" i="40"/>
  <c r="Q47" i="40"/>
  <c r="Q43" i="40"/>
  <c r="J40" i="40"/>
  <c r="W40" i="40"/>
  <c r="Q40" i="40"/>
  <c r="S40" i="40"/>
  <c r="L37" i="40"/>
  <c r="T37" i="40"/>
  <c r="N37" i="40"/>
  <c r="W37" i="40"/>
  <c r="O37" i="40"/>
  <c r="O33" i="40"/>
  <c r="W32" i="40"/>
  <c r="K26" i="40"/>
  <c r="K25" i="40"/>
  <c r="T25" i="40"/>
  <c r="M25" i="40"/>
  <c r="P25" i="40"/>
  <c r="O23" i="40"/>
  <c r="P22" i="40"/>
  <c r="U20" i="40"/>
  <c r="J20" i="40"/>
  <c r="O19" i="40"/>
  <c r="K18" i="40"/>
  <c r="S18" i="40"/>
  <c r="Q18" i="40"/>
  <c r="R18" i="40"/>
  <c r="J17" i="40"/>
  <c r="Q17" i="40"/>
  <c r="K17" i="40"/>
  <c r="J8" i="40"/>
  <c r="R8" i="40"/>
  <c r="M8" i="40"/>
  <c r="V8" i="40"/>
  <c r="N8" i="40"/>
  <c r="W8" i="40"/>
  <c r="U300" i="41"/>
  <c r="Q298" i="41"/>
  <c r="M285" i="41"/>
  <c r="U285" i="41"/>
  <c r="P285" i="41"/>
  <c r="Q285" i="41"/>
  <c r="N285" i="41"/>
  <c r="W285" i="41"/>
  <c r="M281" i="41"/>
  <c r="J272" i="41"/>
  <c r="U272" i="41"/>
  <c r="K272" i="41"/>
  <c r="M272" i="41"/>
  <c r="U268" i="41"/>
  <c r="J266" i="41"/>
  <c r="O266" i="41"/>
  <c r="U266" i="41"/>
  <c r="W266" i="41"/>
  <c r="Q266" i="41"/>
  <c r="U263" i="41"/>
  <c r="S262" i="41"/>
  <c r="O258" i="41"/>
  <c r="J252" i="41"/>
  <c r="Q252" i="41"/>
  <c r="M252" i="41"/>
  <c r="K252" i="41"/>
  <c r="O252" i="41"/>
  <c r="R241" i="41"/>
  <c r="J238" i="41"/>
  <c r="S238" i="41"/>
  <c r="O238" i="41"/>
  <c r="Q238" i="41"/>
  <c r="U238" i="41"/>
  <c r="W238" i="41"/>
  <c r="K238" i="41"/>
  <c r="R207" i="41"/>
  <c r="K156" i="41"/>
  <c r="S156" i="41"/>
  <c r="M156" i="41"/>
  <c r="U156" i="41"/>
  <c r="P156" i="41"/>
  <c r="Q156" i="41"/>
  <c r="V156" i="41"/>
  <c r="W156" i="41"/>
  <c r="J156" i="41"/>
  <c r="R156" i="41"/>
  <c r="W151" i="41"/>
  <c r="O151" i="41"/>
  <c r="S151" i="41"/>
  <c r="K151" i="41"/>
  <c r="U151" i="41"/>
  <c r="M151" i="41"/>
  <c r="Q80" i="41"/>
  <c r="U56" i="41"/>
  <c r="M56" i="41"/>
  <c r="Q56" i="41"/>
  <c r="K47" i="41"/>
  <c r="S47" i="41"/>
  <c r="Q47" i="41"/>
  <c r="R47" i="41"/>
  <c r="J47" i="41"/>
  <c r="T47" i="41"/>
  <c r="O47" i="41"/>
  <c r="U47" i="41"/>
  <c r="W47" i="41"/>
  <c r="M47" i="41"/>
  <c r="N47" i="41"/>
  <c r="V47" i="41"/>
  <c r="L47" i="41"/>
  <c r="W40" i="41"/>
  <c r="K98" i="40"/>
  <c r="S98" i="40"/>
  <c r="N96" i="40"/>
  <c r="V96" i="40"/>
  <c r="K90" i="40"/>
  <c r="V90" i="40"/>
  <c r="J78" i="40"/>
  <c r="M78" i="40"/>
  <c r="J76" i="40"/>
  <c r="S76" i="40"/>
  <c r="O71" i="40"/>
  <c r="T70" i="40"/>
  <c r="S57" i="40"/>
  <c r="P47" i="40"/>
  <c r="N41" i="40"/>
  <c r="V41" i="40"/>
  <c r="L41" i="40"/>
  <c r="U41" i="40"/>
  <c r="M41" i="40"/>
  <c r="W41" i="40"/>
  <c r="J28" i="40"/>
  <c r="K28" i="40"/>
  <c r="O28" i="40"/>
  <c r="Q28" i="40"/>
  <c r="T20" i="40"/>
  <c r="J13" i="40"/>
  <c r="M13" i="40"/>
  <c r="K13" i="40"/>
  <c r="O13" i="40"/>
  <c r="S300" i="41"/>
  <c r="M298" i="41"/>
  <c r="J296" i="41"/>
  <c r="M296" i="41"/>
  <c r="K296" i="41"/>
  <c r="O296" i="41"/>
  <c r="J288" i="41"/>
  <c r="U288" i="41"/>
  <c r="S288" i="41"/>
  <c r="W288" i="41"/>
  <c r="O288" i="41"/>
  <c r="L281" i="41"/>
  <c r="N271" i="41"/>
  <c r="V271" i="41"/>
  <c r="P271" i="41"/>
  <c r="Q271" i="41"/>
  <c r="M271" i="41"/>
  <c r="W271" i="41"/>
  <c r="S268" i="41"/>
  <c r="O262" i="41"/>
  <c r="M258" i="41"/>
  <c r="O257" i="41"/>
  <c r="W257" i="41"/>
  <c r="M257" i="41"/>
  <c r="U257" i="41"/>
  <c r="J257" i="41"/>
  <c r="T257" i="41"/>
  <c r="K257" i="41"/>
  <c r="V257" i="41"/>
  <c r="R257" i="41"/>
  <c r="L241" i="41"/>
  <c r="S236" i="41"/>
  <c r="J234" i="41"/>
  <c r="O234" i="41"/>
  <c r="K234" i="41"/>
  <c r="W234" i="41"/>
  <c r="S234" i="41"/>
  <c r="J226" i="41"/>
  <c r="W226" i="41"/>
  <c r="S226" i="41"/>
  <c r="Q226" i="41"/>
  <c r="U226" i="41"/>
  <c r="M226" i="41"/>
  <c r="P211" i="41"/>
  <c r="N211" i="41"/>
  <c r="V211" i="41"/>
  <c r="J211" i="41"/>
  <c r="T211" i="41"/>
  <c r="K211" i="41"/>
  <c r="U211" i="41"/>
  <c r="L211" i="41"/>
  <c r="W211" i="41"/>
  <c r="R211" i="41"/>
  <c r="Q207" i="41"/>
  <c r="K165" i="41"/>
  <c r="Q165" i="41"/>
  <c r="U165" i="41"/>
  <c r="M165" i="41"/>
  <c r="L148" i="41"/>
  <c r="T148" i="41"/>
  <c r="M148" i="41"/>
  <c r="V148" i="41"/>
  <c r="O148" i="41"/>
  <c r="R148" i="41"/>
  <c r="J148" i="41"/>
  <c r="S148" i="41"/>
  <c r="P148" i="41"/>
  <c r="Q148" i="41"/>
  <c r="U148" i="41"/>
  <c r="K148" i="41"/>
  <c r="O88" i="41"/>
  <c r="Q88" i="41"/>
  <c r="S88" i="41"/>
  <c r="K88" i="41"/>
  <c r="U88" i="41"/>
  <c r="W88" i="41"/>
  <c r="M88" i="41"/>
  <c r="K59" i="41"/>
  <c r="S59" i="41"/>
  <c r="L59" i="41"/>
  <c r="T59" i="41"/>
  <c r="M59" i="41"/>
  <c r="U59" i="41"/>
  <c r="Q59" i="41"/>
  <c r="N59" i="41"/>
  <c r="P59" i="41"/>
  <c r="W59" i="41"/>
  <c r="J59" i="41"/>
  <c r="J17" i="41"/>
  <c r="M17" i="41"/>
  <c r="W17" i="41"/>
  <c r="K17" i="41"/>
  <c r="U17" i="41"/>
  <c r="S17" i="41"/>
  <c r="O17" i="41"/>
  <c r="Q17" i="41"/>
  <c r="J288" i="42"/>
  <c r="S288" i="42"/>
  <c r="W288" i="42"/>
  <c r="M288" i="42"/>
  <c r="Q288" i="42"/>
  <c r="U288" i="42"/>
  <c r="K288" i="42"/>
  <c r="J249" i="42"/>
  <c r="R249" i="42"/>
  <c r="K249" i="42"/>
  <c r="S249" i="42"/>
  <c r="L249" i="42"/>
  <c r="T249" i="42"/>
  <c r="O249" i="42"/>
  <c r="W249" i="42"/>
  <c r="M249" i="42"/>
  <c r="N249" i="42"/>
  <c r="P249" i="42"/>
  <c r="U249" i="42"/>
  <c r="V249" i="42"/>
  <c r="J212" i="42"/>
  <c r="O212" i="42"/>
  <c r="U212" i="42"/>
  <c r="K212" i="42"/>
  <c r="M212" i="42"/>
  <c r="Q212" i="42"/>
  <c r="W212" i="42"/>
  <c r="S212" i="42"/>
  <c r="K297" i="41"/>
  <c r="S297" i="41"/>
  <c r="N287" i="41"/>
  <c r="V287" i="41"/>
  <c r="L283" i="41"/>
  <c r="T283" i="41"/>
  <c r="J279" i="41"/>
  <c r="R279" i="41"/>
  <c r="O273" i="41"/>
  <c r="W273" i="41"/>
  <c r="M269" i="41"/>
  <c r="U269" i="41"/>
  <c r="K265" i="41"/>
  <c r="S265" i="41"/>
  <c r="N255" i="41"/>
  <c r="V255" i="41"/>
  <c r="L255" i="41"/>
  <c r="T255" i="41"/>
  <c r="J250" i="41"/>
  <c r="O250" i="41"/>
  <c r="K250" i="41"/>
  <c r="J247" i="41"/>
  <c r="R247" i="41"/>
  <c r="P247" i="41"/>
  <c r="J240" i="41"/>
  <c r="U240" i="41"/>
  <c r="Q240" i="41"/>
  <c r="L219" i="41"/>
  <c r="T219" i="41"/>
  <c r="J219" i="41"/>
  <c r="R219" i="41"/>
  <c r="N203" i="41"/>
  <c r="V203" i="41"/>
  <c r="P203" i="41"/>
  <c r="K203" i="41"/>
  <c r="L203" i="41"/>
  <c r="T203" i="41"/>
  <c r="N187" i="41"/>
  <c r="V187" i="41"/>
  <c r="P187" i="41"/>
  <c r="K187" i="41"/>
  <c r="S187" i="41"/>
  <c r="L187" i="41"/>
  <c r="T187" i="41"/>
  <c r="N170" i="41"/>
  <c r="V170" i="41"/>
  <c r="P170" i="41"/>
  <c r="K170" i="41"/>
  <c r="S170" i="41"/>
  <c r="L170" i="41"/>
  <c r="T170" i="41"/>
  <c r="N154" i="41"/>
  <c r="V154" i="41"/>
  <c r="P154" i="41"/>
  <c r="K154" i="41"/>
  <c r="S154" i="41"/>
  <c r="L154" i="41"/>
  <c r="T154" i="41"/>
  <c r="J145" i="41"/>
  <c r="W145" i="41"/>
  <c r="K145" i="41"/>
  <c r="Q145" i="41"/>
  <c r="S145" i="41"/>
  <c r="J133" i="41"/>
  <c r="M133" i="41"/>
  <c r="O133" i="41"/>
  <c r="S133" i="41"/>
  <c r="L132" i="41"/>
  <c r="T132" i="41"/>
  <c r="J132" i="41"/>
  <c r="R132" i="41"/>
  <c r="S132" i="41"/>
  <c r="K132" i="41"/>
  <c r="V132" i="41"/>
  <c r="O132" i="41"/>
  <c r="P132" i="41"/>
  <c r="N201" i="42"/>
  <c r="V201" i="42"/>
  <c r="L201" i="42"/>
  <c r="T201" i="42"/>
  <c r="J201" i="42"/>
  <c r="U201" i="42"/>
  <c r="M201" i="42"/>
  <c r="P201" i="42"/>
  <c r="K201" i="42"/>
  <c r="R201" i="42"/>
  <c r="O201" i="42"/>
  <c r="S201" i="42"/>
  <c r="W201" i="42"/>
  <c r="J188" i="42"/>
  <c r="K188" i="42"/>
  <c r="W188" i="42"/>
  <c r="Q188" i="42"/>
  <c r="S188" i="42"/>
  <c r="U188" i="42"/>
  <c r="M188" i="42"/>
  <c r="O188" i="42"/>
  <c r="M237" i="41"/>
  <c r="U237" i="41"/>
  <c r="K237" i="41"/>
  <c r="S237" i="41"/>
  <c r="P227" i="41"/>
  <c r="N227" i="41"/>
  <c r="V227" i="41"/>
  <c r="J222" i="41"/>
  <c r="S222" i="41"/>
  <c r="O222" i="41"/>
  <c r="J214" i="41"/>
  <c r="K214" i="41"/>
  <c r="W214" i="41"/>
  <c r="J210" i="41"/>
  <c r="W210" i="41"/>
  <c r="K210" i="41"/>
  <c r="S210" i="41"/>
  <c r="J206" i="41"/>
  <c r="S206" i="41"/>
  <c r="W206" i="41"/>
  <c r="O206" i="41"/>
  <c r="P191" i="41"/>
  <c r="J191" i="41"/>
  <c r="R191" i="41"/>
  <c r="M191" i="41"/>
  <c r="U191" i="41"/>
  <c r="N191" i="41"/>
  <c r="V191" i="41"/>
  <c r="K169" i="41"/>
  <c r="U169" i="41"/>
  <c r="M169" i="41"/>
  <c r="K153" i="41"/>
  <c r="U153" i="41"/>
  <c r="M153" i="41"/>
  <c r="Q150" i="41"/>
  <c r="L150" i="41"/>
  <c r="U150" i="41"/>
  <c r="N150" i="41"/>
  <c r="W150" i="41"/>
  <c r="R150" i="41"/>
  <c r="J150" i="41"/>
  <c r="S150" i="41"/>
  <c r="J123" i="41"/>
  <c r="K123" i="41"/>
  <c r="W123" i="41"/>
  <c r="U123" i="41"/>
  <c r="O123" i="41"/>
  <c r="Q123" i="41"/>
  <c r="K122" i="41"/>
  <c r="S122" i="41"/>
  <c r="Q122" i="41"/>
  <c r="M122" i="41"/>
  <c r="W122" i="41"/>
  <c r="O122" i="41"/>
  <c r="T122" i="41"/>
  <c r="J122" i="41"/>
  <c r="U122" i="41"/>
  <c r="J103" i="41"/>
  <c r="W103" i="41"/>
  <c r="S103" i="41"/>
  <c r="K103" i="41"/>
  <c r="Q103" i="41"/>
  <c r="U103" i="41"/>
  <c r="P49" i="41"/>
  <c r="Q49" i="41"/>
  <c r="R49" i="41"/>
  <c r="J49" i="41"/>
  <c r="S49" i="41"/>
  <c r="N49" i="41"/>
  <c r="W49" i="41"/>
  <c r="L49" i="41"/>
  <c r="O49" i="41"/>
  <c r="V49" i="41"/>
  <c r="N20" i="41"/>
  <c r="V20" i="41"/>
  <c r="K20" i="41"/>
  <c r="S20" i="41"/>
  <c r="J20" i="41"/>
  <c r="U20" i="41"/>
  <c r="L20" i="41"/>
  <c r="W20" i="41"/>
  <c r="M20" i="41"/>
  <c r="R20" i="41"/>
  <c r="O20" i="41"/>
  <c r="T20" i="41"/>
  <c r="K211" i="42"/>
  <c r="S211" i="42"/>
  <c r="L211" i="42"/>
  <c r="U211" i="42"/>
  <c r="N211" i="42"/>
  <c r="W211" i="42"/>
  <c r="M211" i="42"/>
  <c r="O211" i="42"/>
  <c r="P211" i="42"/>
  <c r="T211" i="42"/>
  <c r="J211" i="42"/>
  <c r="Q211" i="42"/>
  <c r="R211" i="42"/>
  <c r="V211" i="42"/>
  <c r="J38" i="40"/>
  <c r="M38" i="40"/>
  <c r="J36" i="40"/>
  <c r="S36" i="40"/>
  <c r="J5" i="40"/>
  <c r="V5" i="40"/>
  <c r="V297" i="41"/>
  <c r="M297" i="41"/>
  <c r="U291" i="41"/>
  <c r="L291" i="41"/>
  <c r="U287" i="41"/>
  <c r="L287" i="41"/>
  <c r="V283" i="41"/>
  <c r="M283" i="41"/>
  <c r="V279" i="41"/>
  <c r="M279" i="41"/>
  <c r="U273" i="41"/>
  <c r="L273" i="41"/>
  <c r="V269" i="41"/>
  <c r="L269" i="41"/>
  <c r="V265" i="41"/>
  <c r="M265" i="41"/>
  <c r="J256" i="41"/>
  <c r="U256" i="41"/>
  <c r="Q256" i="41"/>
  <c r="M255" i="41"/>
  <c r="S250" i="41"/>
  <c r="W247" i="41"/>
  <c r="M247" i="41"/>
  <c r="O240" i="41"/>
  <c r="R237" i="41"/>
  <c r="L235" i="41"/>
  <c r="T235" i="41"/>
  <c r="J235" i="41"/>
  <c r="R235" i="41"/>
  <c r="R227" i="41"/>
  <c r="O225" i="41"/>
  <c r="W225" i="41"/>
  <c r="M225" i="41"/>
  <c r="U225" i="41"/>
  <c r="J220" i="41"/>
  <c r="Q220" i="41"/>
  <c r="M220" i="41"/>
  <c r="N219" i="41"/>
  <c r="M205" i="41"/>
  <c r="U205" i="41"/>
  <c r="O205" i="41"/>
  <c r="W205" i="41"/>
  <c r="K205" i="41"/>
  <c r="S205" i="41"/>
  <c r="J203" i="41"/>
  <c r="J200" i="41"/>
  <c r="M200" i="41"/>
  <c r="Q200" i="41"/>
  <c r="W200" i="41"/>
  <c r="J198" i="41"/>
  <c r="S198" i="41"/>
  <c r="W198" i="41"/>
  <c r="M198" i="41"/>
  <c r="O198" i="41"/>
  <c r="S191" i="41"/>
  <c r="J187" i="41"/>
  <c r="J184" i="41"/>
  <c r="M184" i="41"/>
  <c r="Q184" i="41"/>
  <c r="W184" i="41"/>
  <c r="J182" i="41"/>
  <c r="S182" i="41"/>
  <c r="W182" i="41"/>
  <c r="M182" i="41"/>
  <c r="O182" i="41"/>
  <c r="M175" i="41"/>
  <c r="Q175" i="41"/>
  <c r="W175" i="41"/>
  <c r="J170" i="41"/>
  <c r="P166" i="41"/>
  <c r="J166" i="41"/>
  <c r="R166" i="41"/>
  <c r="M166" i="41"/>
  <c r="U166" i="41"/>
  <c r="N166" i="41"/>
  <c r="V166" i="41"/>
  <c r="M159" i="41"/>
  <c r="Q159" i="41"/>
  <c r="W159" i="41"/>
  <c r="J154" i="41"/>
  <c r="N152" i="41"/>
  <c r="V152" i="41"/>
  <c r="K152" i="41"/>
  <c r="T152" i="41"/>
  <c r="M152" i="41"/>
  <c r="W152" i="41"/>
  <c r="Q152" i="41"/>
  <c r="R152" i="41"/>
  <c r="T150" i="41"/>
  <c r="M145" i="41"/>
  <c r="J143" i="41"/>
  <c r="O143" i="41"/>
  <c r="K143" i="41"/>
  <c r="S143" i="41"/>
  <c r="U143" i="41"/>
  <c r="K133" i="41"/>
  <c r="M132" i="41"/>
  <c r="J131" i="41"/>
  <c r="S131" i="41"/>
  <c r="O131" i="41"/>
  <c r="K131" i="41"/>
  <c r="U131" i="41"/>
  <c r="W131" i="41"/>
  <c r="M126" i="41"/>
  <c r="U126" i="41"/>
  <c r="K126" i="41"/>
  <c r="S126" i="41"/>
  <c r="P126" i="41"/>
  <c r="R126" i="41"/>
  <c r="L126" i="41"/>
  <c r="W126" i="41"/>
  <c r="N126" i="41"/>
  <c r="V122" i="41"/>
  <c r="L100" i="41"/>
  <c r="T100" i="41"/>
  <c r="J100" i="41"/>
  <c r="R100" i="41"/>
  <c r="P100" i="41"/>
  <c r="S100" i="41"/>
  <c r="M100" i="41"/>
  <c r="W100" i="41"/>
  <c r="N100" i="41"/>
  <c r="L61" i="41"/>
  <c r="T61" i="41"/>
  <c r="M61" i="41"/>
  <c r="U61" i="41"/>
  <c r="N61" i="41"/>
  <c r="V61" i="41"/>
  <c r="J61" i="41"/>
  <c r="R61" i="41"/>
  <c r="S61" i="41"/>
  <c r="O61" i="41"/>
  <c r="P61" i="41"/>
  <c r="Q29" i="41"/>
  <c r="N29" i="41"/>
  <c r="V29" i="41"/>
  <c r="K29" i="41"/>
  <c r="U29" i="41"/>
  <c r="L29" i="41"/>
  <c r="W29" i="41"/>
  <c r="M29" i="41"/>
  <c r="S29" i="41"/>
  <c r="T29" i="41"/>
  <c r="O29" i="41"/>
  <c r="P29" i="41"/>
  <c r="Q18" i="41"/>
  <c r="N18" i="41"/>
  <c r="V18" i="41"/>
  <c r="R18" i="41"/>
  <c r="S18" i="41"/>
  <c r="J18" i="41"/>
  <c r="T18" i="41"/>
  <c r="O18" i="41"/>
  <c r="U18" i="41"/>
  <c r="L18" i="41"/>
  <c r="M18" i="41"/>
  <c r="J264" i="42"/>
  <c r="K264" i="42"/>
  <c r="M264" i="42"/>
  <c r="O264" i="42"/>
  <c r="U264" i="42"/>
  <c r="S264" i="42"/>
  <c r="W264" i="42"/>
  <c r="Q201" i="42"/>
  <c r="V69" i="40"/>
  <c r="V53" i="40"/>
  <c r="U38" i="40"/>
  <c r="U36" i="40"/>
  <c r="S5" i="40"/>
  <c r="U297" i="41"/>
  <c r="L297" i="41"/>
  <c r="T291" i="41"/>
  <c r="K291" i="41"/>
  <c r="T287" i="41"/>
  <c r="K287" i="41"/>
  <c r="U283" i="41"/>
  <c r="K283" i="41"/>
  <c r="U279" i="41"/>
  <c r="L279" i="41"/>
  <c r="T273" i="41"/>
  <c r="K273" i="41"/>
  <c r="T269" i="41"/>
  <c r="K269" i="41"/>
  <c r="U265" i="41"/>
  <c r="L265" i="41"/>
  <c r="P259" i="41"/>
  <c r="N259" i="41"/>
  <c r="V259" i="41"/>
  <c r="W255" i="41"/>
  <c r="K255" i="41"/>
  <c r="J254" i="41"/>
  <c r="S254" i="41"/>
  <c r="O254" i="41"/>
  <c r="Q250" i="41"/>
  <c r="V247" i="41"/>
  <c r="L247" i="41"/>
  <c r="J246" i="41"/>
  <c r="K246" i="41"/>
  <c r="W246" i="41"/>
  <c r="M240" i="41"/>
  <c r="Q237" i="41"/>
  <c r="S235" i="41"/>
  <c r="Q227" i="41"/>
  <c r="R225" i="41"/>
  <c r="N223" i="41"/>
  <c r="V223" i="41"/>
  <c r="L223" i="41"/>
  <c r="T223" i="41"/>
  <c r="W219" i="41"/>
  <c r="M219" i="41"/>
  <c r="J218" i="41"/>
  <c r="O218" i="41"/>
  <c r="K218" i="41"/>
  <c r="J215" i="41"/>
  <c r="R215" i="41"/>
  <c r="P215" i="41"/>
  <c r="T205" i="41"/>
  <c r="W203" i="41"/>
  <c r="J202" i="41"/>
  <c r="W202" i="41"/>
  <c r="K202" i="41"/>
  <c r="Q202" i="41"/>
  <c r="S202" i="41"/>
  <c r="Q191" i="41"/>
  <c r="K189" i="41"/>
  <c r="S189" i="41"/>
  <c r="M189" i="41"/>
  <c r="U189" i="41"/>
  <c r="P189" i="41"/>
  <c r="Q189" i="41"/>
  <c r="J186" i="41"/>
  <c r="W186" i="41"/>
  <c r="K186" i="41"/>
  <c r="Q186" i="41"/>
  <c r="S186" i="41"/>
  <c r="K177" i="41"/>
  <c r="M177" i="41"/>
  <c r="S166" i="41"/>
  <c r="K161" i="41"/>
  <c r="M161" i="41"/>
  <c r="S152" i="41"/>
  <c r="P150" i="41"/>
  <c r="V126" i="41"/>
  <c r="R122" i="41"/>
  <c r="J112" i="41"/>
  <c r="R112" i="41"/>
  <c r="P112" i="41"/>
  <c r="S112" i="41"/>
  <c r="K112" i="41"/>
  <c r="U112" i="41"/>
  <c r="N112" i="41"/>
  <c r="O112" i="41"/>
  <c r="V100" i="41"/>
  <c r="U49" i="41"/>
  <c r="J297" i="42"/>
  <c r="R297" i="42"/>
  <c r="L297" i="42"/>
  <c r="T297" i="42"/>
  <c r="O297" i="42"/>
  <c r="W297" i="42"/>
  <c r="N297" i="42"/>
  <c r="P297" i="42"/>
  <c r="Q297" i="42"/>
  <c r="K297" i="42"/>
  <c r="M297" i="42"/>
  <c r="U297" i="42"/>
  <c r="N235" i="42"/>
  <c r="V235" i="42"/>
  <c r="M235" i="42"/>
  <c r="W235" i="42"/>
  <c r="O235" i="42"/>
  <c r="P235" i="42"/>
  <c r="J235" i="42"/>
  <c r="S235" i="42"/>
  <c r="Q235" i="42"/>
  <c r="R235" i="42"/>
  <c r="T235" i="42"/>
  <c r="K235" i="42"/>
  <c r="L235" i="42"/>
  <c r="M175" i="42"/>
  <c r="U175" i="42"/>
  <c r="K175" i="42"/>
  <c r="S175" i="42"/>
  <c r="J175" i="42"/>
  <c r="V175" i="42"/>
  <c r="L175" i="42"/>
  <c r="W175" i="42"/>
  <c r="N175" i="42"/>
  <c r="P175" i="42"/>
  <c r="Q175" i="42"/>
  <c r="R175" i="42"/>
  <c r="T175" i="42"/>
  <c r="O175" i="42"/>
  <c r="J172" i="42"/>
  <c r="K172" i="42"/>
  <c r="W172" i="42"/>
  <c r="M172" i="42"/>
  <c r="O172" i="42"/>
  <c r="S172" i="42"/>
  <c r="Q172" i="42"/>
  <c r="U172" i="42"/>
  <c r="W156" i="42"/>
  <c r="K156" i="42"/>
  <c r="S156" i="42"/>
  <c r="Q156" i="42"/>
  <c r="U156" i="42"/>
  <c r="O156" i="42"/>
  <c r="U209" i="41"/>
  <c r="M209" i="41"/>
  <c r="Q208" i="41"/>
  <c r="M204" i="41"/>
  <c r="P195" i="41"/>
  <c r="S193" i="41"/>
  <c r="K193" i="41"/>
  <c r="W190" i="41"/>
  <c r="M188" i="41"/>
  <c r="P178" i="41"/>
  <c r="M171" i="41"/>
  <c r="S168" i="41"/>
  <c r="K168" i="41"/>
  <c r="P162" i="41"/>
  <c r="M155" i="41"/>
  <c r="O149" i="41"/>
  <c r="M147" i="41"/>
  <c r="K138" i="41"/>
  <c r="S138" i="41"/>
  <c r="N136" i="41"/>
  <c r="V136" i="41"/>
  <c r="J128" i="41"/>
  <c r="R128" i="41"/>
  <c r="P128" i="41"/>
  <c r="J127" i="41"/>
  <c r="O127" i="41"/>
  <c r="K127" i="41"/>
  <c r="N120" i="41"/>
  <c r="V120" i="41"/>
  <c r="L120" i="41"/>
  <c r="T120" i="41"/>
  <c r="J119" i="41"/>
  <c r="W119" i="41"/>
  <c r="S119" i="41"/>
  <c r="W110" i="41"/>
  <c r="U108" i="41"/>
  <c r="J101" i="41"/>
  <c r="M101" i="41"/>
  <c r="P92" i="41"/>
  <c r="Q92" i="41"/>
  <c r="J92" i="41"/>
  <c r="R92" i="41"/>
  <c r="N92" i="41"/>
  <c r="V92" i="41"/>
  <c r="P77" i="41"/>
  <c r="Q77" i="41"/>
  <c r="J77" i="41"/>
  <c r="R77" i="41"/>
  <c r="N77" i="41"/>
  <c r="V77" i="41"/>
  <c r="K75" i="41"/>
  <c r="S75" i="41"/>
  <c r="L75" i="41"/>
  <c r="T75" i="41"/>
  <c r="M75" i="41"/>
  <c r="U75" i="41"/>
  <c r="Q75" i="41"/>
  <c r="J73" i="41"/>
  <c r="R73" i="41"/>
  <c r="K73" i="41"/>
  <c r="S73" i="41"/>
  <c r="L73" i="41"/>
  <c r="T73" i="41"/>
  <c r="P73" i="41"/>
  <c r="J65" i="41"/>
  <c r="R65" i="41"/>
  <c r="K65" i="41"/>
  <c r="S65" i="41"/>
  <c r="L65" i="41"/>
  <c r="T65" i="41"/>
  <c r="P65" i="41"/>
  <c r="S62" i="41"/>
  <c r="M60" i="41"/>
  <c r="Q60" i="41"/>
  <c r="U60" i="41"/>
  <c r="N45" i="41"/>
  <c r="V45" i="41"/>
  <c r="Q45" i="41"/>
  <c r="R45" i="41"/>
  <c r="J45" i="41"/>
  <c r="S45" i="41"/>
  <c r="O45" i="41"/>
  <c r="J38" i="41"/>
  <c r="O38" i="41"/>
  <c r="Q38" i="41"/>
  <c r="S38" i="41"/>
  <c r="U38" i="41"/>
  <c r="K38" i="41"/>
  <c r="U19" i="41"/>
  <c r="J15" i="41"/>
  <c r="S15" i="41"/>
  <c r="W15" i="41"/>
  <c r="M15" i="41"/>
  <c r="Q15" i="41"/>
  <c r="U15" i="41"/>
  <c r="K15" i="41"/>
  <c r="W13" i="41"/>
  <c r="M287" i="42"/>
  <c r="U287" i="42"/>
  <c r="O287" i="42"/>
  <c r="W287" i="42"/>
  <c r="J287" i="42"/>
  <c r="R287" i="42"/>
  <c r="P287" i="42"/>
  <c r="Q287" i="42"/>
  <c r="S287" i="42"/>
  <c r="L287" i="42"/>
  <c r="K267" i="42"/>
  <c r="S267" i="42"/>
  <c r="L267" i="42"/>
  <c r="T267" i="42"/>
  <c r="M267" i="42"/>
  <c r="U267" i="42"/>
  <c r="P267" i="42"/>
  <c r="R267" i="42"/>
  <c r="V267" i="42"/>
  <c r="W267" i="42"/>
  <c r="O267" i="42"/>
  <c r="J208" i="42"/>
  <c r="K208" i="42"/>
  <c r="U208" i="42"/>
  <c r="M208" i="42"/>
  <c r="O208" i="42"/>
  <c r="Q208" i="42"/>
  <c r="S208" i="42"/>
  <c r="W208" i="42"/>
  <c r="K171" i="41"/>
  <c r="K155" i="41"/>
  <c r="J139" i="41"/>
  <c r="K139" i="41"/>
  <c r="J137" i="41"/>
  <c r="Q137" i="41"/>
  <c r="J135" i="41"/>
  <c r="W135" i="41"/>
  <c r="J117" i="41"/>
  <c r="M117" i="41"/>
  <c r="K33" i="41"/>
  <c r="S33" i="41"/>
  <c r="P33" i="41"/>
  <c r="R33" i="41"/>
  <c r="T33" i="41"/>
  <c r="J33" i="41"/>
  <c r="U33" i="41"/>
  <c r="O33" i="41"/>
  <c r="J11" i="41"/>
  <c r="O11" i="41"/>
  <c r="S11" i="41"/>
  <c r="Q11" i="41"/>
  <c r="U11" i="41"/>
  <c r="W11" i="41"/>
  <c r="K11" i="41"/>
  <c r="J292" i="42"/>
  <c r="W292" i="42"/>
  <c r="K292" i="42"/>
  <c r="Q292" i="42"/>
  <c r="S292" i="42"/>
  <c r="U292" i="42"/>
  <c r="M292" i="42"/>
  <c r="J266" i="42"/>
  <c r="M266" i="42"/>
  <c r="O266" i="42"/>
  <c r="Q266" i="42"/>
  <c r="W266" i="42"/>
  <c r="K266" i="42"/>
  <c r="S266" i="42"/>
  <c r="U266" i="42"/>
  <c r="J256" i="42"/>
  <c r="S256" i="42"/>
  <c r="U256" i="42"/>
  <c r="W256" i="42"/>
  <c r="M256" i="42"/>
  <c r="O256" i="42"/>
  <c r="J240" i="42"/>
  <c r="S240" i="42"/>
  <c r="U240" i="42"/>
  <c r="W240" i="42"/>
  <c r="M240" i="42"/>
  <c r="Q240" i="42"/>
  <c r="T195" i="41"/>
  <c r="L195" i="41"/>
  <c r="O190" i="41"/>
  <c r="T178" i="41"/>
  <c r="L178" i="41"/>
  <c r="L162" i="41"/>
  <c r="J149" i="41"/>
  <c r="M149" i="41"/>
  <c r="J147" i="41"/>
  <c r="S147" i="41"/>
  <c r="M110" i="41"/>
  <c r="U110" i="41"/>
  <c r="K110" i="41"/>
  <c r="S110" i="41"/>
  <c r="P108" i="41"/>
  <c r="N108" i="41"/>
  <c r="V108" i="41"/>
  <c r="J107" i="41"/>
  <c r="K107" i="41"/>
  <c r="W107" i="41"/>
  <c r="K86" i="41"/>
  <c r="Q86" i="41"/>
  <c r="U86" i="41"/>
  <c r="M62" i="41"/>
  <c r="O62" i="41"/>
  <c r="Q62" i="41"/>
  <c r="J19" i="41"/>
  <c r="W19" i="41"/>
  <c r="Q19" i="41"/>
  <c r="K19" i="41"/>
  <c r="M19" i="41"/>
  <c r="O19" i="41"/>
  <c r="J13" i="41"/>
  <c r="M13" i="41"/>
  <c r="S13" i="41"/>
  <c r="O13" i="41"/>
  <c r="Q13" i="41"/>
  <c r="U13" i="41"/>
  <c r="M255" i="42"/>
  <c r="U255" i="42"/>
  <c r="N255" i="42"/>
  <c r="V255" i="42"/>
  <c r="O255" i="42"/>
  <c r="W255" i="42"/>
  <c r="J255" i="42"/>
  <c r="R255" i="42"/>
  <c r="P255" i="42"/>
  <c r="Q255" i="42"/>
  <c r="S255" i="42"/>
  <c r="K255" i="42"/>
  <c r="M239" i="42"/>
  <c r="U239" i="42"/>
  <c r="N239" i="42"/>
  <c r="V239" i="42"/>
  <c r="O239" i="42"/>
  <c r="W239" i="42"/>
  <c r="J239" i="42"/>
  <c r="R239" i="42"/>
  <c r="Q239" i="42"/>
  <c r="S239" i="42"/>
  <c r="T239" i="42"/>
  <c r="L239" i="42"/>
  <c r="W140" i="42"/>
  <c r="K140" i="42"/>
  <c r="S140" i="42"/>
  <c r="Q140" i="42"/>
  <c r="U140" i="42"/>
  <c r="O140" i="42"/>
  <c r="S249" i="41"/>
  <c r="M248" i="41"/>
  <c r="S233" i="41"/>
  <c r="M232" i="41"/>
  <c r="S217" i="41"/>
  <c r="M216" i="41"/>
  <c r="W209" i="41"/>
  <c r="U208" i="41"/>
  <c r="Q204" i="41"/>
  <c r="R195" i="41"/>
  <c r="U193" i="41"/>
  <c r="K190" i="41"/>
  <c r="Q188" i="41"/>
  <c r="R178" i="41"/>
  <c r="M173" i="41"/>
  <c r="U168" i="41"/>
  <c r="R162" i="41"/>
  <c r="M157" i="41"/>
  <c r="S149" i="41"/>
  <c r="Q147" i="41"/>
  <c r="J144" i="41"/>
  <c r="R144" i="41"/>
  <c r="M142" i="41"/>
  <c r="U142" i="41"/>
  <c r="R140" i="41"/>
  <c r="M139" i="41"/>
  <c r="R138" i="41"/>
  <c r="K137" i="41"/>
  <c r="R136" i="41"/>
  <c r="K135" i="41"/>
  <c r="T128" i="41"/>
  <c r="S120" i="41"/>
  <c r="K117" i="41"/>
  <c r="L116" i="41"/>
  <c r="T116" i="41"/>
  <c r="J116" i="41"/>
  <c r="R116" i="41"/>
  <c r="J115" i="41"/>
  <c r="S115" i="41"/>
  <c r="O115" i="41"/>
  <c r="O110" i="41"/>
  <c r="M108" i="41"/>
  <c r="S107" i="41"/>
  <c r="J96" i="41"/>
  <c r="R96" i="41"/>
  <c r="P96" i="41"/>
  <c r="J95" i="41"/>
  <c r="O95" i="41"/>
  <c r="K95" i="41"/>
  <c r="W92" i="41"/>
  <c r="J91" i="41"/>
  <c r="K91" i="41"/>
  <c r="M91" i="41"/>
  <c r="O91" i="41"/>
  <c r="W91" i="41"/>
  <c r="W77" i="41"/>
  <c r="K76" i="41"/>
  <c r="M76" i="41"/>
  <c r="O76" i="41"/>
  <c r="W76" i="41"/>
  <c r="O72" i="41"/>
  <c r="Q72" i="41"/>
  <c r="S72" i="41"/>
  <c r="K72" i="41"/>
  <c r="P69" i="41"/>
  <c r="Q69" i="41"/>
  <c r="J69" i="41"/>
  <c r="R69" i="41"/>
  <c r="N69" i="41"/>
  <c r="V69" i="41"/>
  <c r="W62" i="41"/>
  <c r="J42" i="41"/>
  <c r="M42" i="41"/>
  <c r="K42" i="41"/>
  <c r="O42" i="41"/>
  <c r="Q42" i="41"/>
  <c r="P35" i="41"/>
  <c r="M35" i="41"/>
  <c r="U35" i="41"/>
  <c r="R35" i="41"/>
  <c r="S35" i="41"/>
  <c r="J35" i="41"/>
  <c r="T35" i="41"/>
  <c r="O35" i="41"/>
  <c r="L33" i="41"/>
  <c r="M25" i="41"/>
  <c r="W25" i="41"/>
  <c r="T25" i="41"/>
  <c r="O25" i="41"/>
  <c r="Q25" i="41"/>
  <c r="R25" i="41"/>
  <c r="M11" i="41"/>
  <c r="K299" i="42"/>
  <c r="S299" i="42"/>
  <c r="M299" i="42"/>
  <c r="U299" i="42"/>
  <c r="P299" i="42"/>
  <c r="Q299" i="42"/>
  <c r="R299" i="42"/>
  <c r="T299" i="42"/>
  <c r="N299" i="42"/>
  <c r="N287" i="42"/>
  <c r="N267" i="42"/>
  <c r="J248" i="42"/>
  <c r="K248" i="42"/>
  <c r="M248" i="42"/>
  <c r="O248" i="42"/>
  <c r="U248" i="42"/>
  <c r="W248" i="42"/>
  <c r="N241" i="42"/>
  <c r="V241" i="42"/>
  <c r="O241" i="42"/>
  <c r="W241" i="42"/>
  <c r="P241" i="42"/>
  <c r="K241" i="42"/>
  <c r="S241" i="42"/>
  <c r="J241" i="42"/>
  <c r="L241" i="42"/>
  <c r="M241" i="42"/>
  <c r="U241" i="42"/>
  <c r="S94" i="41"/>
  <c r="K94" i="41"/>
  <c r="S87" i="41"/>
  <c r="K87" i="41"/>
  <c r="O84" i="41"/>
  <c r="Q82" i="41"/>
  <c r="T81" i="41"/>
  <c r="L81" i="41"/>
  <c r="S71" i="41"/>
  <c r="K71" i="41"/>
  <c r="M58" i="41"/>
  <c r="T57" i="41"/>
  <c r="L57" i="41"/>
  <c r="V53" i="41"/>
  <c r="V51" i="41"/>
  <c r="J48" i="41"/>
  <c r="K48" i="41"/>
  <c r="J46" i="41"/>
  <c r="Q46" i="41"/>
  <c r="J44" i="41"/>
  <c r="W44" i="41"/>
  <c r="L41" i="41"/>
  <c r="T41" i="41"/>
  <c r="M37" i="41"/>
  <c r="U37" i="41"/>
  <c r="J37" i="41"/>
  <c r="R37" i="41"/>
  <c r="W31" i="41"/>
  <c r="L27" i="41"/>
  <c r="T27" i="41"/>
  <c r="Q27" i="41"/>
  <c r="J26" i="41"/>
  <c r="S26" i="41"/>
  <c r="M26" i="41"/>
  <c r="L24" i="41"/>
  <c r="T24" i="41"/>
  <c r="Q24" i="41"/>
  <c r="V22" i="41"/>
  <c r="W16" i="41"/>
  <c r="J298" i="42"/>
  <c r="M298" i="42"/>
  <c r="Q298" i="42"/>
  <c r="W298" i="42"/>
  <c r="K283" i="42"/>
  <c r="S283" i="42"/>
  <c r="M283" i="42"/>
  <c r="U283" i="42"/>
  <c r="P283" i="42"/>
  <c r="M271" i="42"/>
  <c r="U271" i="42"/>
  <c r="N271" i="42"/>
  <c r="V271" i="42"/>
  <c r="O271" i="42"/>
  <c r="W271" i="42"/>
  <c r="J271" i="42"/>
  <c r="R271" i="42"/>
  <c r="J250" i="42"/>
  <c r="M250" i="42"/>
  <c r="O250" i="42"/>
  <c r="Q250" i="42"/>
  <c r="W250" i="42"/>
  <c r="J224" i="42"/>
  <c r="K224" i="42"/>
  <c r="M224" i="42"/>
  <c r="Q224" i="42"/>
  <c r="W224" i="42"/>
  <c r="O224" i="42"/>
  <c r="O132" i="42"/>
  <c r="Q132" i="42"/>
  <c r="S132" i="42"/>
  <c r="K132" i="42"/>
  <c r="W132" i="42"/>
  <c r="K105" i="42"/>
  <c r="S105" i="42"/>
  <c r="Q105" i="42"/>
  <c r="R105" i="42"/>
  <c r="T105" i="42"/>
  <c r="J105" i="42"/>
  <c r="U105" i="42"/>
  <c r="O105" i="42"/>
  <c r="L105" i="42"/>
  <c r="M105" i="42"/>
  <c r="P105" i="42"/>
  <c r="N105" i="42"/>
  <c r="V105" i="42"/>
  <c r="N31" i="41"/>
  <c r="V31" i="41"/>
  <c r="K31" i="41"/>
  <c r="S31" i="41"/>
  <c r="J30" i="41"/>
  <c r="W30" i="41"/>
  <c r="Q30" i="41"/>
  <c r="K22" i="41"/>
  <c r="S22" i="41"/>
  <c r="P22" i="41"/>
  <c r="Q21" i="41"/>
  <c r="K21" i="41"/>
  <c r="L16" i="41"/>
  <c r="T16" i="41"/>
  <c r="N16" i="41"/>
  <c r="Q16" i="41"/>
  <c r="P293" i="42"/>
  <c r="J293" i="42"/>
  <c r="R293" i="42"/>
  <c r="M293" i="42"/>
  <c r="U293" i="42"/>
  <c r="N289" i="42"/>
  <c r="V289" i="42"/>
  <c r="P289" i="42"/>
  <c r="K289" i="42"/>
  <c r="S289" i="42"/>
  <c r="J270" i="42"/>
  <c r="Q270" i="42"/>
  <c r="S270" i="42"/>
  <c r="U270" i="42"/>
  <c r="K270" i="42"/>
  <c r="K251" i="42"/>
  <c r="S251" i="42"/>
  <c r="L251" i="42"/>
  <c r="T251" i="42"/>
  <c r="M251" i="42"/>
  <c r="U251" i="42"/>
  <c r="P251" i="42"/>
  <c r="J232" i="42"/>
  <c r="S232" i="42"/>
  <c r="K232" i="42"/>
  <c r="U232" i="42"/>
  <c r="W232" i="42"/>
  <c r="M232" i="42"/>
  <c r="J106" i="42"/>
  <c r="K106" i="42"/>
  <c r="W106" i="42"/>
  <c r="M106" i="42"/>
  <c r="O106" i="42"/>
  <c r="Q106" i="42"/>
  <c r="S106" i="42"/>
  <c r="V87" i="41"/>
  <c r="N87" i="41"/>
  <c r="V71" i="41"/>
  <c r="N71" i="41"/>
  <c r="S58" i="41"/>
  <c r="J53" i="41"/>
  <c r="R53" i="41"/>
  <c r="M51" i="41"/>
  <c r="U51" i="41"/>
  <c r="P31" i="41"/>
  <c r="U30" i="41"/>
  <c r="O22" i="41"/>
  <c r="W21" i="41"/>
  <c r="P16" i="41"/>
  <c r="P8" i="41"/>
  <c r="J8" i="41"/>
  <c r="R8" i="41"/>
  <c r="M8" i="41"/>
  <c r="U8" i="41"/>
  <c r="T293" i="42"/>
  <c r="T289" i="42"/>
  <c r="J282" i="42"/>
  <c r="M282" i="42"/>
  <c r="Q282" i="42"/>
  <c r="W282" i="42"/>
  <c r="J281" i="42"/>
  <c r="R281" i="42"/>
  <c r="K281" i="42"/>
  <c r="L281" i="42"/>
  <c r="T281" i="42"/>
  <c r="O281" i="42"/>
  <c r="W281" i="42"/>
  <c r="N273" i="42"/>
  <c r="V273" i="42"/>
  <c r="O273" i="42"/>
  <c r="W273" i="42"/>
  <c r="P273" i="42"/>
  <c r="K273" i="42"/>
  <c r="S273" i="42"/>
  <c r="J254" i="42"/>
  <c r="Q254" i="42"/>
  <c r="S254" i="42"/>
  <c r="U254" i="42"/>
  <c r="K254" i="42"/>
  <c r="W251" i="42"/>
  <c r="J196" i="42"/>
  <c r="S196" i="42"/>
  <c r="O196" i="42"/>
  <c r="M196" i="42"/>
  <c r="U196" i="42"/>
  <c r="W196" i="42"/>
  <c r="J186" i="42"/>
  <c r="Q186" i="42"/>
  <c r="M186" i="42"/>
  <c r="K186" i="42"/>
  <c r="O186" i="42"/>
  <c r="S186" i="42"/>
  <c r="W186" i="42"/>
  <c r="J168" i="42"/>
  <c r="W168" i="42"/>
  <c r="K168" i="42"/>
  <c r="S168" i="42"/>
  <c r="M168" i="42"/>
  <c r="O168" i="42"/>
  <c r="Q168" i="42"/>
  <c r="K136" i="42"/>
  <c r="M136" i="42"/>
  <c r="O136" i="42"/>
  <c r="W136" i="42"/>
  <c r="U136" i="42"/>
  <c r="Q136" i="42"/>
  <c r="S136" i="42"/>
  <c r="M132" i="42"/>
  <c r="W105" i="42"/>
  <c r="U94" i="41"/>
  <c r="U87" i="41"/>
  <c r="V81" i="41"/>
  <c r="U71" i="41"/>
  <c r="V57" i="41"/>
  <c r="O53" i="41"/>
  <c r="J52" i="41"/>
  <c r="O52" i="41"/>
  <c r="O51" i="41"/>
  <c r="R43" i="41"/>
  <c r="R41" i="41"/>
  <c r="T37" i="41"/>
  <c r="O31" i="41"/>
  <c r="S30" i="41"/>
  <c r="S27" i="41"/>
  <c r="S24" i="41"/>
  <c r="N22" i="41"/>
  <c r="U21" i="41"/>
  <c r="O16" i="41"/>
  <c r="Q8" i="41"/>
  <c r="O298" i="42"/>
  <c r="J296" i="42"/>
  <c r="K296" i="42"/>
  <c r="O296" i="42"/>
  <c r="U296" i="42"/>
  <c r="S293" i="42"/>
  <c r="R289" i="42"/>
  <c r="L283" i="42"/>
  <c r="V281" i="42"/>
  <c r="U273" i="42"/>
  <c r="L271" i="42"/>
  <c r="J265" i="42"/>
  <c r="R265" i="42"/>
  <c r="K265" i="42"/>
  <c r="S265" i="42"/>
  <c r="L265" i="42"/>
  <c r="T265" i="42"/>
  <c r="O265" i="42"/>
  <c r="W265" i="42"/>
  <c r="N257" i="42"/>
  <c r="V257" i="42"/>
  <c r="O257" i="42"/>
  <c r="W257" i="42"/>
  <c r="P257" i="42"/>
  <c r="K257" i="42"/>
  <c r="S257" i="42"/>
  <c r="V251" i="42"/>
  <c r="S250" i="42"/>
  <c r="J228" i="42"/>
  <c r="O228" i="42"/>
  <c r="K228" i="42"/>
  <c r="Q228" i="42"/>
  <c r="W228" i="42"/>
  <c r="M228" i="42"/>
  <c r="U224" i="42"/>
  <c r="J218" i="42"/>
  <c r="U218" i="42"/>
  <c r="K218" i="42"/>
  <c r="O218" i="42"/>
  <c r="Q218" i="42"/>
  <c r="M215" i="42"/>
  <c r="U215" i="42"/>
  <c r="K215" i="42"/>
  <c r="T215" i="42"/>
  <c r="N215" i="42"/>
  <c r="W215" i="42"/>
  <c r="J215" i="42"/>
  <c r="L215" i="42"/>
  <c r="O215" i="42"/>
  <c r="R215" i="42"/>
  <c r="P189" i="42"/>
  <c r="N189" i="42"/>
  <c r="V189" i="42"/>
  <c r="L189" i="42"/>
  <c r="W189" i="42"/>
  <c r="M189" i="42"/>
  <c r="O189" i="42"/>
  <c r="R189" i="42"/>
  <c r="K189" i="42"/>
  <c r="Q189" i="42"/>
  <c r="S189" i="42"/>
  <c r="O148" i="42"/>
  <c r="Q148" i="42"/>
  <c r="S148" i="42"/>
  <c r="K148" i="42"/>
  <c r="W148" i="42"/>
  <c r="M148" i="42"/>
  <c r="J74" i="42"/>
  <c r="S74" i="42"/>
  <c r="O74" i="42"/>
  <c r="U74" i="42"/>
  <c r="K74" i="42"/>
  <c r="M74" i="42"/>
  <c r="Q74" i="42"/>
  <c r="W74" i="42"/>
  <c r="O36" i="41"/>
  <c r="T14" i="41"/>
  <c r="R10" i="41"/>
  <c r="J10" i="41"/>
  <c r="O9" i="41"/>
  <c r="O5" i="41"/>
  <c r="V295" i="42"/>
  <c r="S294" i="42"/>
  <c r="T291" i="42"/>
  <c r="L291" i="42"/>
  <c r="O290" i="42"/>
  <c r="V279" i="42"/>
  <c r="S278" i="42"/>
  <c r="U277" i="42"/>
  <c r="M277" i="42"/>
  <c r="Q276" i="42"/>
  <c r="T275" i="42"/>
  <c r="L275" i="42"/>
  <c r="O274" i="42"/>
  <c r="V263" i="42"/>
  <c r="S262" i="42"/>
  <c r="U261" i="42"/>
  <c r="M261" i="42"/>
  <c r="Q260" i="42"/>
  <c r="T259" i="42"/>
  <c r="L259" i="42"/>
  <c r="O258" i="42"/>
  <c r="V247" i="42"/>
  <c r="S246" i="42"/>
  <c r="U245" i="42"/>
  <c r="M245" i="42"/>
  <c r="Q244" i="42"/>
  <c r="T243" i="42"/>
  <c r="L243" i="42"/>
  <c r="O242" i="42"/>
  <c r="J238" i="42"/>
  <c r="W238" i="42"/>
  <c r="Q236" i="42"/>
  <c r="J234" i="42"/>
  <c r="S234" i="42"/>
  <c r="P229" i="42"/>
  <c r="P225" i="42"/>
  <c r="Q220" i="42"/>
  <c r="W210" i="42"/>
  <c r="J161" i="42"/>
  <c r="R161" i="42"/>
  <c r="K161" i="42"/>
  <c r="S161" i="42"/>
  <c r="L161" i="42"/>
  <c r="T161" i="42"/>
  <c r="P161" i="42"/>
  <c r="W161" i="42"/>
  <c r="M161" i="42"/>
  <c r="O161" i="42"/>
  <c r="J118" i="42"/>
  <c r="W118" i="42"/>
  <c r="K118" i="42"/>
  <c r="S118" i="42"/>
  <c r="M118" i="42"/>
  <c r="O118" i="42"/>
  <c r="U118" i="42"/>
  <c r="K81" i="42"/>
  <c r="S81" i="42"/>
  <c r="J81" i="42"/>
  <c r="T81" i="42"/>
  <c r="M81" i="42"/>
  <c r="V81" i="42"/>
  <c r="Q81" i="42"/>
  <c r="R81" i="42"/>
  <c r="L81" i="42"/>
  <c r="N81" i="42"/>
  <c r="O81" i="42"/>
  <c r="W81" i="42"/>
  <c r="R277" i="42"/>
  <c r="J277" i="42"/>
  <c r="K276" i="42"/>
  <c r="R261" i="42"/>
  <c r="J261" i="42"/>
  <c r="K260" i="42"/>
  <c r="R245" i="42"/>
  <c r="J245" i="42"/>
  <c r="K244" i="42"/>
  <c r="N233" i="42"/>
  <c r="V233" i="42"/>
  <c r="K233" i="42"/>
  <c r="T233" i="42"/>
  <c r="J230" i="42"/>
  <c r="Q230" i="42"/>
  <c r="U230" i="42"/>
  <c r="J226" i="42"/>
  <c r="M226" i="42"/>
  <c r="U226" i="42"/>
  <c r="J214" i="42"/>
  <c r="Q214" i="42"/>
  <c r="K214" i="42"/>
  <c r="O214" i="42"/>
  <c r="J200" i="42"/>
  <c r="W200" i="42"/>
  <c r="S200" i="42"/>
  <c r="K200" i="42"/>
  <c r="O200" i="42"/>
  <c r="U200" i="42"/>
  <c r="J198" i="42"/>
  <c r="M198" i="42"/>
  <c r="Q198" i="42"/>
  <c r="U198" i="42"/>
  <c r="J122" i="42"/>
  <c r="K122" i="42"/>
  <c r="M122" i="42"/>
  <c r="U122" i="42"/>
  <c r="O122" i="42"/>
  <c r="Q122" i="42"/>
  <c r="W122" i="42"/>
  <c r="J80" i="42"/>
  <c r="Q80" i="42"/>
  <c r="M80" i="42"/>
  <c r="S80" i="42"/>
  <c r="K80" i="42"/>
  <c r="O80" i="42"/>
  <c r="U80" i="42"/>
  <c r="W80" i="42"/>
  <c r="J236" i="42"/>
  <c r="U236" i="42"/>
  <c r="L229" i="42"/>
  <c r="T229" i="42"/>
  <c r="K229" i="42"/>
  <c r="U229" i="42"/>
  <c r="N229" i="42"/>
  <c r="W229" i="42"/>
  <c r="J225" i="42"/>
  <c r="R225" i="42"/>
  <c r="L225" i="42"/>
  <c r="U225" i="42"/>
  <c r="N225" i="42"/>
  <c r="W225" i="42"/>
  <c r="J220" i="42"/>
  <c r="W220" i="42"/>
  <c r="S220" i="42"/>
  <c r="J210" i="42"/>
  <c r="M210" i="42"/>
  <c r="K210" i="42"/>
  <c r="Q210" i="42"/>
  <c r="L197" i="42"/>
  <c r="T197" i="42"/>
  <c r="J197" i="42"/>
  <c r="R197" i="42"/>
  <c r="U197" i="42"/>
  <c r="M197" i="42"/>
  <c r="W197" i="42"/>
  <c r="O197" i="42"/>
  <c r="J193" i="42"/>
  <c r="R193" i="42"/>
  <c r="P193" i="42"/>
  <c r="S193" i="42"/>
  <c r="K193" i="42"/>
  <c r="U193" i="42"/>
  <c r="M193" i="42"/>
  <c r="W193" i="42"/>
  <c r="J182" i="42"/>
  <c r="M182" i="42"/>
  <c r="K182" i="42"/>
  <c r="O182" i="42"/>
  <c r="S182" i="42"/>
  <c r="J94" i="42"/>
  <c r="O94" i="42"/>
  <c r="K94" i="42"/>
  <c r="M94" i="42"/>
  <c r="Q94" i="42"/>
  <c r="S94" i="42"/>
  <c r="U94" i="42"/>
  <c r="W94" i="42"/>
  <c r="U10" i="41"/>
  <c r="W291" i="42"/>
  <c r="U290" i="42"/>
  <c r="W276" i="42"/>
  <c r="W275" i="42"/>
  <c r="U274" i="42"/>
  <c r="W260" i="42"/>
  <c r="W259" i="42"/>
  <c r="U258" i="42"/>
  <c r="W244" i="42"/>
  <c r="W243" i="42"/>
  <c r="U242" i="42"/>
  <c r="O237" i="42"/>
  <c r="W237" i="42"/>
  <c r="Q233" i="42"/>
  <c r="S229" i="42"/>
  <c r="T225" i="42"/>
  <c r="O219" i="42"/>
  <c r="W219" i="42"/>
  <c r="K219" i="42"/>
  <c r="T219" i="42"/>
  <c r="M219" i="42"/>
  <c r="V219" i="42"/>
  <c r="J216" i="42"/>
  <c r="S216" i="42"/>
  <c r="U216" i="42"/>
  <c r="W198" i="42"/>
  <c r="S197" i="42"/>
  <c r="T193" i="42"/>
  <c r="K187" i="42"/>
  <c r="S187" i="42"/>
  <c r="Q187" i="42"/>
  <c r="J187" i="42"/>
  <c r="U187" i="42"/>
  <c r="L187" i="42"/>
  <c r="V187" i="42"/>
  <c r="M187" i="42"/>
  <c r="W187" i="42"/>
  <c r="O187" i="42"/>
  <c r="N161" i="42"/>
  <c r="K152" i="42"/>
  <c r="M152" i="42"/>
  <c r="O152" i="42"/>
  <c r="W152" i="42"/>
  <c r="U152" i="42"/>
  <c r="Q118" i="42"/>
  <c r="P83" i="42"/>
  <c r="J83" i="42"/>
  <c r="S83" i="42"/>
  <c r="L83" i="42"/>
  <c r="U83" i="42"/>
  <c r="Q83" i="42"/>
  <c r="R83" i="42"/>
  <c r="M83" i="42"/>
  <c r="N83" i="42"/>
  <c r="O83" i="42"/>
  <c r="K83" i="42"/>
  <c r="V83" i="42"/>
  <c r="P81" i="42"/>
  <c r="V181" i="42"/>
  <c r="K181" i="42"/>
  <c r="N169" i="42"/>
  <c r="V169" i="42"/>
  <c r="P169" i="42"/>
  <c r="L169" i="42"/>
  <c r="T169" i="42"/>
  <c r="J166" i="42"/>
  <c r="M166" i="42"/>
  <c r="Q166" i="42"/>
  <c r="K165" i="42"/>
  <c r="K153" i="42"/>
  <c r="J151" i="42"/>
  <c r="M149" i="42"/>
  <c r="Q117" i="42"/>
  <c r="P117" i="42"/>
  <c r="R117" i="42"/>
  <c r="J117" i="42"/>
  <c r="S117" i="42"/>
  <c r="N117" i="42"/>
  <c r="W117" i="42"/>
  <c r="J110" i="42"/>
  <c r="O110" i="42"/>
  <c r="Q110" i="42"/>
  <c r="S110" i="42"/>
  <c r="U110" i="42"/>
  <c r="K110" i="42"/>
  <c r="P107" i="42"/>
  <c r="N107" i="42"/>
  <c r="V107" i="42"/>
  <c r="J107" i="42"/>
  <c r="T107" i="42"/>
  <c r="K107" i="42"/>
  <c r="U107" i="42"/>
  <c r="L107" i="42"/>
  <c r="W107" i="42"/>
  <c r="R107" i="42"/>
  <c r="J98" i="42"/>
  <c r="S98" i="42"/>
  <c r="O98" i="42"/>
  <c r="M98" i="42"/>
  <c r="Q98" i="42"/>
  <c r="U98" i="42"/>
  <c r="M45" i="42"/>
  <c r="U45" i="42"/>
  <c r="L45" i="42"/>
  <c r="V45" i="42"/>
  <c r="O45" i="42"/>
  <c r="J45" i="42"/>
  <c r="S45" i="42"/>
  <c r="K45" i="42"/>
  <c r="T45" i="42"/>
  <c r="N45" i="42"/>
  <c r="P45" i="42"/>
  <c r="Q45" i="42"/>
  <c r="Q32" i="42"/>
  <c r="J32" i="42"/>
  <c r="R32" i="42"/>
  <c r="K32" i="42"/>
  <c r="U32" i="42"/>
  <c r="M32" i="42"/>
  <c r="W32" i="42"/>
  <c r="S32" i="42"/>
  <c r="T32" i="42"/>
  <c r="O32" i="42"/>
  <c r="P32" i="42"/>
  <c r="V32" i="42"/>
  <c r="L32" i="42"/>
  <c r="M231" i="42"/>
  <c r="U231" i="42"/>
  <c r="K227" i="42"/>
  <c r="S227" i="42"/>
  <c r="N217" i="42"/>
  <c r="V217" i="42"/>
  <c r="L213" i="42"/>
  <c r="T213" i="42"/>
  <c r="J209" i="42"/>
  <c r="R209" i="42"/>
  <c r="V205" i="42"/>
  <c r="K203" i="42"/>
  <c r="S203" i="42"/>
  <c r="Q203" i="42"/>
  <c r="J202" i="42"/>
  <c r="Q202" i="42"/>
  <c r="M202" i="42"/>
  <c r="M191" i="42"/>
  <c r="U191" i="42"/>
  <c r="K191" i="42"/>
  <c r="S191" i="42"/>
  <c r="J177" i="42"/>
  <c r="R177" i="42"/>
  <c r="P177" i="42"/>
  <c r="J176" i="42"/>
  <c r="O176" i="42"/>
  <c r="K176" i="42"/>
  <c r="O169" i="42"/>
  <c r="U166" i="42"/>
  <c r="J164" i="42"/>
  <c r="S164" i="42"/>
  <c r="W164" i="42"/>
  <c r="O164" i="42"/>
  <c r="K146" i="42"/>
  <c r="Q146" i="42"/>
  <c r="U146" i="42"/>
  <c r="K130" i="42"/>
  <c r="Q130" i="42"/>
  <c r="U130" i="42"/>
  <c r="J120" i="42"/>
  <c r="Q120" i="42"/>
  <c r="K120" i="42"/>
  <c r="U120" i="42"/>
  <c r="O117" i="42"/>
  <c r="S107" i="42"/>
  <c r="L181" i="42"/>
  <c r="T181" i="42"/>
  <c r="J181" i="42"/>
  <c r="R181" i="42"/>
  <c r="J180" i="42"/>
  <c r="S180" i="42"/>
  <c r="O180" i="42"/>
  <c r="L165" i="42"/>
  <c r="T165" i="42"/>
  <c r="N165" i="42"/>
  <c r="V165" i="42"/>
  <c r="J165" i="42"/>
  <c r="R165" i="42"/>
  <c r="J160" i="42"/>
  <c r="O160" i="42"/>
  <c r="Q160" i="42"/>
  <c r="S160" i="42"/>
  <c r="K160" i="42"/>
  <c r="P153" i="42"/>
  <c r="Q153" i="42"/>
  <c r="J153" i="42"/>
  <c r="R153" i="42"/>
  <c r="N153" i="42"/>
  <c r="V153" i="42"/>
  <c r="K151" i="42"/>
  <c r="S151" i="42"/>
  <c r="L151" i="42"/>
  <c r="T151" i="42"/>
  <c r="M151" i="42"/>
  <c r="U151" i="42"/>
  <c r="Q151" i="42"/>
  <c r="J149" i="42"/>
  <c r="R149" i="42"/>
  <c r="K149" i="42"/>
  <c r="S149" i="42"/>
  <c r="L149" i="42"/>
  <c r="T149" i="42"/>
  <c r="P149" i="42"/>
  <c r="L145" i="42"/>
  <c r="T145" i="42"/>
  <c r="M145" i="42"/>
  <c r="U145" i="42"/>
  <c r="N145" i="42"/>
  <c r="V145" i="42"/>
  <c r="J145" i="42"/>
  <c r="R145" i="42"/>
  <c r="P137" i="42"/>
  <c r="Q137" i="42"/>
  <c r="J137" i="42"/>
  <c r="R137" i="42"/>
  <c r="N137" i="42"/>
  <c r="V137" i="42"/>
  <c r="K135" i="42"/>
  <c r="S135" i="42"/>
  <c r="L135" i="42"/>
  <c r="T135" i="42"/>
  <c r="M135" i="42"/>
  <c r="U135" i="42"/>
  <c r="Q135" i="42"/>
  <c r="J133" i="42"/>
  <c r="R133" i="42"/>
  <c r="K133" i="42"/>
  <c r="S133" i="42"/>
  <c r="L133" i="42"/>
  <c r="T133" i="42"/>
  <c r="P133" i="42"/>
  <c r="L129" i="42"/>
  <c r="T129" i="42"/>
  <c r="M129" i="42"/>
  <c r="U129" i="42"/>
  <c r="N129" i="42"/>
  <c r="V129" i="42"/>
  <c r="J129" i="42"/>
  <c r="R129" i="42"/>
  <c r="M117" i="42"/>
  <c r="L115" i="42"/>
  <c r="T115" i="42"/>
  <c r="Q115" i="42"/>
  <c r="R115" i="42"/>
  <c r="J115" i="42"/>
  <c r="S115" i="42"/>
  <c r="O115" i="42"/>
  <c r="J112" i="42"/>
  <c r="O112" i="42"/>
  <c r="Q112" i="42"/>
  <c r="S112" i="42"/>
  <c r="K112" i="42"/>
  <c r="J111" i="42"/>
  <c r="R111" i="42"/>
  <c r="L111" i="42"/>
  <c r="U111" i="42"/>
  <c r="M111" i="42"/>
  <c r="V111" i="42"/>
  <c r="N111" i="42"/>
  <c r="W111" i="42"/>
  <c r="S111" i="42"/>
  <c r="Q107" i="42"/>
  <c r="L99" i="42"/>
  <c r="T99" i="42"/>
  <c r="J99" i="42"/>
  <c r="R99" i="42"/>
  <c r="M99" i="42"/>
  <c r="W99" i="42"/>
  <c r="N99" i="42"/>
  <c r="O99" i="42"/>
  <c r="U99" i="42"/>
  <c r="J95" i="42"/>
  <c r="R95" i="42"/>
  <c r="P95" i="42"/>
  <c r="Q95" i="42"/>
  <c r="L95" i="42"/>
  <c r="W95" i="42"/>
  <c r="M95" i="42"/>
  <c r="N95" i="42"/>
  <c r="U95" i="42"/>
  <c r="Q53" i="42"/>
  <c r="L53" i="42"/>
  <c r="U53" i="42"/>
  <c r="N53" i="42"/>
  <c r="W53" i="42"/>
  <c r="J53" i="42"/>
  <c r="S53" i="42"/>
  <c r="K53" i="42"/>
  <c r="T53" i="42"/>
  <c r="M53" i="42"/>
  <c r="V53" i="42"/>
  <c r="M29" i="42"/>
  <c r="U29" i="42"/>
  <c r="N29" i="42"/>
  <c r="V29" i="42"/>
  <c r="L29" i="42"/>
  <c r="P29" i="42"/>
  <c r="J29" i="42"/>
  <c r="T29" i="42"/>
  <c r="K29" i="42"/>
  <c r="W29" i="42"/>
  <c r="O29" i="42"/>
  <c r="J20" i="42"/>
  <c r="R20" i="42"/>
  <c r="K20" i="42"/>
  <c r="S20" i="42"/>
  <c r="P20" i="42"/>
  <c r="T20" i="42"/>
  <c r="N20" i="42"/>
  <c r="O20" i="42"/>
  <c r="Q20" i="42"/>
  <c r="U20" i="42"/>
  <c r="V20" i="42"/>
  <c r="L20" i="42"/>
  <c r="P231" i="42"/>
  <c r="P227" i="42"/>
  <c r="J205" i="42"/>
  <c r="R205" i="42"/>
  <c r="P205" i="42"/>
  <c r="J204" i="42"/>
  <c r="K204" i="42"/>
  <c r="W204" i="42"/>
  <c r="N185" i="42"/>
  <c r="V185" i="42"/>
  <c r="L185" i="42"/>
  <c r="T185" i="42"/>
  <c r="J184" i="42"/>
  <c r="W184" i="42"/>
  <c r="S184" i="42"/>
  <c r="P181" i="42"/>
  <c r="W180" i="42"/>
  <c r="K171" i="42"/>
  <c r="S171" i="42"/>
  <c r="Q171" i="42"/>
  <c r="K169" i="42"/>
  <c r="O166" i="42"/>
  <c r="Q165" i="42"/>
  <c r="S153" i="42"/>
  <c r="R151" i="42"/>
  <c r="U149" i="42"/>
  <c r="S145" i="42"/>
  <c r="S137" i="42"/>
  <c r="R135" i="42"/>
  <c r="U133" i="42"/>
  <c r="S129" i="42"/>
  <c r="L117" i="42"/>
  <c r="U115" i="42"/>
  <c r="T111" i="42"/>
  <c r="W110" i="42"/>
  <c r="O107" i="42"/>
  <c r="J104" i="42"/>
  <c r="Q104" i="42"/>
  <c r="M104" i="42"/>
  <c r="K104" i="42"/>
  <c r="W104" i="42"/>
  <c r="V99" i="42"/>
  <c r="W98" i="42"/>
  <c r="V95" i="42"/>
  <c r="Q77" i="42"/>
  <c r="K77" i="42"/>
  <c r="T77" i="42"/>
  <c r="M77" i="42"/>
  <c r="V77" i="42"/>
  <c r="R77" i="42"/>
  <c r="J77" i="42"/>
  <c r="S77" i="42"/>
  <c r="L77" i="42"/>
  <c r="U77" i="42"/>
  <c r="M61" i="42"/>
  <c r="U61" i="42"/>
  <c r="L61" i="42"/>
  <c r="V61" i="42"/>
  <c r="O61" i="42"/>
  <c r="J61" i="42"/>
  <c r="S61" i="42"/>
  <c r="K61" i="42"/>
  <c r="T61" i="42"/>
  <c r="P61" i="42"/>
  <c r="Q61" i="42"/>
  <c r="R61" i="42"/>
  <c r="W45" i="42"/>
  <c r="K42" i="42"/>
  <c r="U42" i="42"/>
  <c r="M42" i="42"/>
  <c r="Q42" i="42"/>
  <c r="J33" i="42"/>
  <c r="S33" i="42"/>
  <c r="T33" i="42"/>
  <c r="O33" i="42"/>
  <c r="Q33" i="42"/>
  <c r="K33" i="42"/>
  <c r="W33" i="42"/>
  <c r="M33" i="42"/>
  <c r="U33" i="42"/>
  <c r="V33" i="42"/>
  <c r="P33" i="42"/>
  <c r="K54" i="42"/>
  <c r="U54" i="42"/>
  <c r="M54" i="42"/>
  <c r="Q54" i="42"/>
  <c r="R45" i="42"/>
  <c r="N32" i="42"/>
  <c r="U195" i="42"/>
  <c r="Q190" i="42"/>
  <c r="U179" i="42"/>
  <c r="Q174" i="42"/>
  <c r="M170" i="42"/>
  <c r="U163" i="42"/>
  <c r="S159" i="42"/>
  <c r="K159" i="42"/>
  <c r="Q158" i="42"/>
  <c r="T157" i="42"/>
  <c r="L157" i="42"/>
  <c r="S147" i="42"/>
  <c r="K147" i="42"/>
  <c r="O144" i="42"/>
  <c r="U143" i="42"/>
  <c r="Q142" i="42"/>
  <c r="T141" i="42"/>
  <c r="L141" i="42"/>
  <c r="S131" i="42"/>
  <c r="K131" i="42"/>
  <c r="O128" i="42"/>
  <c r="U127" i="42"/>
  <c r="T125" i="42"/>
  <c r="V123" i="42"/>
  <c r="M123" i="42"/>
  <c r="W121" i="42"/>
  <c r="W119" i="42"/>
  <c r="J116" i="42"/>
  <c r="M116" i="42"/>
  <c r="J114" i="42"/>
  <c r="S114" i="42"/>
  <c r="W103" i="42"/>
  <c r="K89" i="42"/>
  <c r="S89" i="42"/>
  <c r="Q89" i="42"/>
  <c r="J89" i="42"/>
  <c r="R89" i="42"/>
  <c r="J82" i="42"/>
  <c r="K82" i="42"/>
  <c r="O82" i="42"/>
  <c r="S82" i="42"/>
  <c r="M82" i="42"/>
  <c r="N79" i="42"/>
  <c r="V79" i="42"/>
  <c r="J79" i="42"/>
  <c r="S79" i="42"/>
  <c r="L79" i="42"/>
  <c r="U79" i="42"/>
  <c r="Q79" i="42"/>
  <c r="R79" i="42"/>
  <c r="K70" i="42"/>
  <c r="U70" i="42"/>
  <c r="M70" i="42"/>
  <c r="Q70" i="42"/>
  <c r="Q69" i="42"/>
  <c r="L69" i="42"/>
  <c r="U69" i="42"/>
  <c r="N69" i="42"/>
  <c r="W69" i="42"/>
  <c r="J69" i="42"/>
  <c r="S69" i="42"/>
  <c r="K69" i="42"/>
  <c r="T69" i="42"/>
  <c r="K58" i="42"/>
  <c r="U58" i="42"/>
  <c r="M58" i="42"/>
  <c r="Q58" i="42"/>
  <c r="L35" i="42"/>
  <c r="T35" i="42"/>
  <c r="M35" i="42"/>
  <c r="U35" i="42"/>
  <c r="N35" i="42"/>
  <c r="P35" i="42"/>
  <c r="J35" i="42"/>
  <c r="V35" i="42"/>
  <c r="K35" i="42"/>
  <c r="W35" i="42"/>
  <c r="P157" i="42"/>
  <c r="W144" i="42"/>
  <c r="P141" i="42"/>
  <c r="W128" i="42"/>
  <c r="J127" i="42"/>
  <c r="R127" i="42"/>
  <c r="M125" i="42"/>
  <c r="U125" i="42"/>
  <c r="N103" i="42"/>
  <c r="V103" i="42"/>
  <c r="L103" i="42"/>
  <c r="T103" i="42"/>
  <c r="J102" i="42"/>
  <c r="W102" i="42"/>
  <c r="S102" i="42"/>
  <c r="M93" i="42"/>
  <c r="U93" i="42"/>
  <c r="K93" i="42"/>
  <c r="S93" i="42"/>
  <c r="L93" i="42"/>
  <c r="T93" i="42"/>
  <c r="J90" i="42"/>
  <c r="K90" i="42"/>
  <c r="W90" i="42"/>
  <c r="J76" i="42"/>
  <c r="M76" i="42"/>
  <c r="Q76" i="42"/>
  <c r="U76" i="42"/>
  <c r="K76" i="42"/>
  <c r="O76" i="42"/>
  <c r="L75" i="42"/>
  <c r="T75" i="42"/>
  <c r="K75" i="42"/>
  <c r="U75" i="42"/>
  <c r="N75" i="42"/>
  <c r="W75" i="42"/>
  <c r="R75" i="42"/>
  <c r="J75" i="42"/>
  <c r="S75" i="42"/>
  <c r="J55" i="42"/>
  <c r="R55" i="42"/>
  <c r="O55" i="42"/>
  <c r="Q55" i="42"/>
  <c r="M55" i="42"/>
  <c r="V55" i="42"/>
  <c r="N55" i="42"/>
  <c r="W55" i="42"/>
  <c r="P43" i="42"/>
  <c r="N43" i="42"/>
  <c r="W43" i="42"/>
  <c r="Q43" i="42"/>
  <c r="L43" i="42"/>
  <c r="U43" i="42"/>
  <c r="M43" i="42"/>
  <c r="V43" i="42"/>
  <c r="K14" i="42"/>
  <c r="S14" i="42"/>
  <c r="L14" i="42"/>
  <c r="T14" i="42"/>
  <c r="Q14" i="42"/>
  <c r="J14" i="42"/>
  <c r="W14" i="42"/>
  <c r="M14" i="42"/>
  <c r="N14" i="42"/>
  <c r="U14" i="42"/>
  <c r="V14" i="42"/>
  <c r="J5" i="42"/>
  <c r="M5" i="42"/>
  <c r="O5" i="42"/>
  <c r="Q5" i="42"/>
  <c r="V5" i="42"/>
  <c r="S5" i="42"/>
  <c r="T5" i="42"/>
  <c r="U5" i="42"/>
  <c r="K5" i="42"/>
  <c r="J126" i="42"/>
  <c r="O126" i="42"/>
  <c r="J100" i="42"/>
  <c r="M100" i="42"/>
  <c r="J71" i="42"/>
  <c r="R71" i="42"/>
  <c r="O71" i="42"/>
  <c r="Q71" i="42"/>
  <c r="M71" i="42"/>
  <c r="V71" i="42"/>
  <c r="N71" i="42"/>
  <c r="W71" i="42"/>
  <c r="P59" i="42"/>
  <c r="N59" i="42"/>
  <c r="W59" i="42"/>
  <c r="Q59" i="42"/>
  <c r="L59" i="42"/>
  <c r="U59" i="42"/>
  <c r="M59" i="42"/>
  <c r="V59" i="42"/>
  <c r="L51" i="42"/>
  <c r="T51" i="42"/>
  <c r="M51" i="42"/>
  <c r="V51" i="42"/>
  <c r="O51" i="42"/>
  <c r="J51" i="42"/>
  <c r="S51" i="42"/>
  <c r="K51" i="42"/>
  <c r="U51" i="42"/>
  <c r="J39" i="42"/>
  <c r="R39" i="42"/>
  <c r="K39" i="42"/>
  <c r="S39" i="42"/>
  <c r="M39" i="42"/>
  <c r="W39" i="42"/>
  <c r="O39" i="42"/>
  <c r="U39" i="42"/>
  <c r="L39" i="42"/>
  <c r="V39" i="42"/>
  <c r="Q170" i="42"/>
  <c r="U159" i="42"/>
  <c r="U158" i="42"/>
  <c r="V157" i="42"/>
  <c r="U147" i="42"/>
  <c r="V141" i="42"/>
  <c r="U131" i="42"/>
  <c r="W127" i="42"/>
  <c r="N127" i="42"/>
  <c r="U126" i="42"/>
  <c r="W125" i="42"/>
  <c r="N125" i="42"/>
  <c r="K121" i="42"/>
  <c r="S121" i="42"/>
  <c r="N119" i="42"/>
  <c r="V119" i="42"/>
  <c r="O103" i="42"/>
  <c r="Q102" i="42"/>
  <c r="U100" i="42"/>
  <c r="P93" i="42"/>
  <c r="S90" i="42"/>
  <c r="J78" i="42"/>
  <c r="W78" i="42"/>
  <c r="M78" i="42"/>
  <c r="Q78" i="42"/>
  <c r="K78" i="42"/>
  <c r="Q75" i="42"/>
  <c r="T71" i="42"/>
  <c r="L67" i="42"/>
  <c r="T67" i="42"/>
  <c r="M67" i="42"/>
  <c r="V67" i="42"/>
  <c r="O67" i="42"/>
  <c r="J67" i="42"/>
  <c r="S67" i="42"/>
  <c r="K67" i="42"/>
  <c r="U67" i="42"/>
  <c r="S59" i="42"/>
  <c r="S55" i="42"/>
  <c r="W51" i="42"/>
  <c r="R43" i="42"/>
  <c r="K40" i="42"/>
  <c r="U40" i="42"/>
  <c r="Q40" i="42"/>
  <c r="S40" i="42"/>
  <c r="O88" i="42"/>
  <c r="Q68" i="42"/>
  <c r="K65" i="42"/>
  <c r="S65" i="42"/>
  <c r="N63" i="42"/>
  <c r="V63" i="42"/>
  <c r="Q52" i="42"/>
  <c r="K49" i="42"/>
  <c r="S49" i="42"/>
  <c r="N47" i="42"/>
  <c r="V47" i="42"/>
  <c r="K34" i="42"/>
  <c r="M34" i="42"/>
  <c r="Q34" i="42"/>
  <c r="V27" i="42"/>
  <c r="L27" i="42"/>
  <c r="S26" i="42"/>
  <c r="M18" i="42"/>
  <c r="U18" i="42"/>
  <c r="N18" i="42"/>
  <c r="V18" i="42"/>
  <c r="K18" i="42"/>
  <c r="S18" i="42"/>
  <c r="J11" i="42"/>
  <c r="W11" i="42"/>
  <c r="S11" i="42"/>
  <c r="V91" i="42"/>
  <c r="N91" i="42"/>
  <c r="M88" i="42"/>
  <c r="S86" i="42"/>
  <c r="W85" i="42"/>
  <c r="O85" i="42"/>
  <c r="O68" i="42"/>
  <c r="K66" i="42"/>
  <c r="M66" i="42"/>
  <c r="O65" i="42"/>
  <c r="O63" i="42"/>
  <c r="O52" i="42"/>
  <c r="K50" i="42"/>
  <c r="M50" i="42"/>
  <c r="O49" i="42"/>
  <c r="O47" i="42"/>
  <c r="U27" i="42"/>
  <c r="P24" i="42"/>
  <c r="Q24" i="42"/>
  <c r="Q18" i="42"/>
  <c r="J13" i="42"/>
  <c r="Q13" i="42"/>
  <c r="S13" i="42"/>
  <c r="M13" i="42"/>
  <c r="U11" i="42"/>
  <c r="L8" i="42"/>
  <c r="T8" i="42"/>
  <c r="M8" i="42"/>
  <c r="U8" i="42"/>
  <c r="J8" i="42"/>
  <c r="R8" i="42"/>
  <c r="K62" i="42"/>
  <c r="U62" i="42"/>
  <c r="K46" i="42"/>
  <c r="U46" i="42"/>
  <c r="P27" i="42"/>
  <c r="Q27" i="42"/>
  <c r="J26" i="42"/>
  <c r="K26" i="42"/>
  <c r="M26" i="42"/>
  <c r="J19" i="42"/>
  <c r="O19" i="42"/>
  <c r="Q19" i="42"/>
  <c r="K19" i="42"/>
  <c r="J18" i="42"/>
  <c r="K11" i="42"/>
  <c r="J15" i="42"/>
  <c r="K15" i="42"/>
  <c r="M15" i="42"/>
  <c r="W15" i="42"/>
  <c r="K13" i="42"/>
  <c r="J9" i="42"/>
  <c r="M9" i="42"/>
  <c r="O9" i="42"/>
  <c r="K8" i="42"/>
  <c r="Q88" i="42"/>
  <c r="W86" i="42"/>
  <c r="Q85" i="42"/>
  <c r="S68" i="42"/>
  <c r="Q65" i="42"/>
  <c r="Q63" i="42"/>
  <c r="S52" i="42"/>
  <c r="Q49" i="42"/>
  <c r="Q47" i="42"/>
  <c r="Q37" i="42"/>
  <c r="J37" i="42"/>
  <c r="R37" i="42"/>
  <c r="M36" i="42"/>
  <c r="O36" i="42"/>
  <c r="J31" i="42"/>
  <c r="R31" i="42"/>
  <c r="K31" i="42"/>
  <c r="S31" i="42"/>
  <c r="J30" i="42"/>
  <c r="O30" i="42"/>
  <c r="Q30" i="42"/>
  <c r="W27" i="42"/>
  <c r="M27" i="42"/>
  <c r="U26" i="42"/>
  <c r="S24" i="42"/>
  <c r="W19" i="42"/>
  <c r="T18" i="42"/>
  <c r="P16" i="42"/>
  <c r="Q16" i="42"/>
  <c r="N16" i="42"/>
  <c r="V16" i="42"/>
  <c r="W8" i="42"/>
  <c r="R10" i="42"/>
  <c r="J10" i="42"/>
  <c r="V12" i="42"/>
  <c r="S7" i="42"/>
  <c r="V300" i="42"/>
  <c r="T300" i="42"/>
  <c r="R300" i="42"/>
  <c r="P300" i="42"/>
  <c r="N300" i="42"/>
  <c r="L300" i="42"/>
  <c r="V298" i="42"/>
  <c r="T298" i="42"/>
  <c r="R298" i="42"/>
  <c r="P298" i="42"/>
  <c r="N298" i="42"/>
  <c r="L298" i="42"/>
  <c r="V296" i="42"/>
  <c r="T296" i="42"/>
  <c r="R296" i="42"/>
  <c r="P296" i="42"/>
  <c r="N296" i="42"/>
  <c r="L296" i="42"/>
  <c r="V294" i="42"/>
  <c r="T294" i="42"/>
  <c r="R294" i="42"/>
  <c r="P294" i="42"/>
  <c r="N294" i="42"/>
  <c r="L294" i="42"/>
  <c r="V292" i="42"/>
  <c r="T292" i="42"/>
  <c r="R292" i="42"/>
  <c r="P292" i="42"/>
  <c r="N292" i="42"/>
  <c r="L292" i="42"/>
  <c r="V290" i="42"/>
  <c r="T290" i="42"/>
  <c r="R290" i="42"/>
  <c r="P290" i="42"/>
  <c r="N290" i="42"/>
  <c r="L290" i="42"/>
  <c r="V288" i="42"/>
  <c r="T288" i="42"/>
  <c r="R288" i="42"/>
  <c r="P288" i="42"/>
  <c r="N288" i="42"/>
  <c r="L288" i="42"/>
  <c r="V286" i="42"/>
  <c r="T286" i="42"/>
  <c r="R286" i="42"/>
  <c r="P286" i="42"/>
  <c r="N286" i="42"/>
  <c r="L286" i="42"/>
  <c r="V284" i="42"/>
  <c r="T284" i="42"/>
  <c r="R284" i="42"/>
  <c r="P284" i="42"/>
  <c r="N284" i="42"/>
  <c r="L284" i="42"/>
  <c r="V282" i="42"/>
  <c r="T282" i="42"/>
  <c r="R282" i="42"/>
  <c r="P282" i="42"/>
  <c r="N282" i="42"/>
  <c r="L282" i="42"/>
  <c r="V280" i="42"/>
  <c r="T280" i="42"/>
  <c r="R280" i="42"/>
  <c r="P280" i="42"/>
  <c r="N280" i="42"/>
  <c r="L280" i="42"/>
  <c r="V278" i="42"/>
  <c r="T278" i="42"/>
  <c r="R278" i="42"/>
  <c r="P278" i="42"/>
  <c r="N278" i="42"/>
  <c r="L278" i="42"/>
  <c r="V276" i="42"/>
  <c r="T276" i="42"/>
  <c r="R276" i="42"/>
  <c r="P276" i="42"/>
  <c r="N276" i="42"/>
  <c r="L276" i="42"/>
  <c r="V274" i="42"/>
  <c r="T274" i="42"/>
  <c r="R274" i="42"/>
  <c r="P274" i="42"/>
  <c r="N274" i="42"/>
  <c r="L274" i="42"/>
  <c r="V272" i="42"/>
  <c r="T272" i="42"/>
  <c r="R272" i="42"/>
  <c r="P272" i="42"/>
  <c r="N272" i="42"/>
  <c r="L272" i="42"/>
  <c r="V270" i="42"/>
  <c r="T270" i="42"/>
  <c r="R270" i="42"/>
  <c r="P270" i="42"/>
  <c r="N270" i="42"/>
  <c r="L270" i="42"/>
  <c r="V268" i="42"/>
  <c r="T268" i="42"/>
  <c r="R268" i="42"/>
  <c r="P268" i="42"/>
  <c r="N268" i="42"/>
  <c r="L268" i="42"/>
  <c r="V266" i="42"/>
  <c r="T266" i="42"/>
  <c r="R266" i="42"/>
  <c r="P266" i="42"/>
  <c r="N266" i="42"/>
  <c r="L266" i="42"/>
  <c r="V264" i="42"/>
  <c r="T264" i="42"/>
  <c r="R264" i="42"/>
  <c r="P264" i="42"/>
  <c r="N264" i="42"/>
  <c r="L264" i="42"/>
  <c r="V262" i="42"/>
  <c r="T262" i="42"/>
  <c r="R262" i="42"/>
  <c r="P262" i="42"/>
  <c r="N262" i="42"/>
  <c r="L262" i="42"/>
  <c r="V260" i="42"/>
  <c r="T260" i="42"/>
  <c r="R260" i="42"/>
  <c r="P260" i="42"/>
  <c r="N260" i="42"/>
  <c r="L260" i="42"/>
  <c r="V258" i="42"/>
  <c r="T258" i="42"/>
  <c r="R258" i="42"/>
  <c r="P258" i="42"/>
  <c r="N258" i="42"/>
  <c r="L258" i="42"/>
  <c r="V256" i="42"/>
  <c r="T256" i="42"/>
  <c r="R256" i="42"/>
  <c r="P256" i="42"/>
  <c r="N256" i="42"/>
  <c r="L256" i="42"/>
  <c r="V254" i="42"/>
  <c r="T254" i="42"/>
  <c r="R254" i="42"/>
  <c r="P254" i="42"/>
  <c r="N254" i="42"/>
  <c r="L254" i="42"/>
  <c r="V252" i="42"/>
  <c r="T252" i="42"/>
  <c r="R252" i="42"/>
  <c r="P252" i="42"/>
  <c r="N252" i="42"/>
  <c r="L252" i="42"/>
  <c r="V250" i="42"/>
  <c r="T250" i="42"/>
  <c r="R250" i="42"/>
  <c r="P250" i="42"/>
  <c r="N250" i="42"/>
  <c r="L250" i="42"/>
  <c r="V248" i="42"/>
  <c r="T248" i="42"/>
  <c r="R248" i="42"/>
  <c r="P248" i="42"/>
  <c r="N248" i="42"/>
  <c r="L248" i="42"/>
  <c r="V246" i="42"/>
  <c r="T246" i="42"/>
  <c r="R246" i="42"/>
  <c r="P246" i="42"/>
  <c r="N246" i="42"/>
  <c r="L246" i="42"/>
  <c r="V244" i="42"/>
  <c r="T244" i="42"/>
  <c r="R244" i="42"/>
  <c r="P244" i="42"/>
  <c r="N244" i="42"/>
  <c r="L244" i="42"/>
  <c r="V242" i="42"/>
  <c r="T242" i="42"/>
  <c r="R242" i="42"/>
  <c r="P242" i="42"/>
  <c r="N242" i="42"/>
  <c r="L242" i="42"/>
  <c r="V240" i="42"/>
  <c r="T240" i="42"/>
  <c r="R240" i="42"/>
  <c r="P240" i="42"/>
  <c r="N240" i="42"/>
  <c r="L240" i="42"/>
  <c r="V238" i="42"/>
  <c r="T238" i="42"/>
  <c r="R238" i="42"/>
  <c r="P238" i="42"/>
  <c r="N238" i="42"/>
  <c r="L238" i="42"/>
  <c r="V236" i="42"/>
  <c r="T236" i="42"/>
  <c r="R236" i="42"/>
  <c r="P236" i="42"/>
  <c r="N236" i="42"/>
  <c r="L236" i="42"/>
  <c r="V234" i="42"/>
  <c r="T234" i="42"/>
  <c r="R234" i="42"/>
  <c r="P234" i="42"/>
  <c r="N234" i="42"/>
  <c r="L234" i="42"/>
  <c r="V232" i="42"/>
  <c r="T232" i="42"/>
  <c r="R232" i="42"/>
  <c r="P232" i="42"/>
  <c r="N232" i="42"/>
  <c r="L232" i="42"/>
  <c r="V230" i="42"/>
  <c r="T230" i="42"/>
  <c r="R230" i="42"/>
  <c r="P230" i="42"/>
  <c r="N230" i="42"/>
  <c r="L230" i="42"/>
  <c r="V228" i="42"/>
  <c r="T228" i="42"/>
  <c r="R228" i="42"/>
  <c r="P228" i="42"/>
  <c r="N228" i="42"/>
  <c r="L228" i="42"/>
  <c r="V226" i="42"/>
  <c r="T226" i="42"/>
  <c r="R226" i="42"/>
  <c r="P226" i="42"/>
  <c r="N226" i="42"/>
  <c r="L226" i="42"/>
  <c r="V224" i="42"/>
  <c r="T224" i="42"/>
  <c r="R224" i="42"/>
  <c r="P224" i="42"/>
  <c r="N224" i="42"/>
  <c r="L224" i="42"/>
  <c r="V222" i="42"/>
  <c r="T222" i="42"/>
  <c r="R222" i="42"/>
  <c r="P222" i="42"/>
  <c r="N222" i="42"/>
  <c r="L222" i="42"/>
  <c r="V220" i="42"/>
  <c r="T220" i="42"/>
  <c r="R220" i="42"/>
  <c r="P220" i="42"/>
  <c r="N220" i="42"/>
  <c r="L220" i="42"/>
  <c r="V218" i="42"/>
  <c r="T218" i="42"/>
  <c r="R218" i="42"/>
  <c r="P218" i="42"/>
  <c r="N218" i="42"/>
  <c r="L218" i="42"/>
  <c r="V216" i="42"/>
  <c r="T216" i="42"/>
  <c r="R216" i="42"/>
  <c r="P216" i="42"/>
  <c r="N216" i="42"/>
  <c r="L216" i="42"/>
  <c r="V214" i="42"/>
  <c r="T214" i="42"/>
  <c r="R214" i="42"/>
  <c r="P214" i="42"/>
  <c r="N214" i="42"/>
  <c r="L214" i="42"/>
  <c r="V212" i="42"/>
  <c r="T212" i="42"/>
  <c r="R212" i="42"/>
  <c r="P212" i="42"/>
  <c r="N212" i="42"/>
  <c r="L212" i="42"/>
  <c r="V210" i="42"/>
  <c r="T210" i="42"/>
  <c r="R210" i="42"/>
  <c r="P210" i="42"/>
  <c r="N210" i="42"/>
  <c r="L210" i="42"/>
  <c r="V208" i="42"/>
  <c r="T208" i="42"/>
  <c r="R208" i="42"/>
  <c r="P208" i="42"/>
  <c r="N208" i="42"/>
  <c r="L208" i="42"/>
  <c r="V206" i="42"/>
  <c r="T206" i="42"/>
  <c r="R206" i="42"/>
  <c r="P206" i="42"/>
  <c r="N206" i="42"/>
  <c r="L206" i="42"/>
  <c r="V204" i="42"/>
  <c r="T204" i="42"/>
  <c r="R204" i="42"/>
  <c r="P204" i="42"/>
  <c r="N204" i="42"/>
  <c r="L204" i="42"/>
  <c r="V202" i="42"/>
  <c r="T202" i="42"/>
  <c r="R202" i="42"/>
  <c r="P202" i="42"/>
  <c r="N202" i="42"/>
  <c r="L202" i="42"/>
  <c r="V200" i="42"/>
  <c r="T200" i="42"/>
  <c r="R200" i="42"/>
  <c r="P200" i="42"/>
  <c r="N200" i="42"/>
  <c r="L200" i="42"/>
  <c r="V198" i="42"/>
  <c r="T198" i="42"/>
  <c r="R198" i="42"/>
  <c r="P198" i="42"/>
  <c r="N198" i="42"/>
  <c r="L198" i="42"/>
  <c r="V196" i="42"/>
  <c r="T196" i="42"/>
  <c r="R196" i="42"/>
  <c r="P196" i="42"/>
  <c r="N196" i="42"/>
  <c r="L196" i="42"/>
  <c r="V194" i="42"/>
  <c r="T194" i="42"/>
  <c r="R194" i="42"/>
  <c r="P194" i="42"/>
  <c r="N194" i="42"/>
  <c r="L194" i="42"/>
  <c r="V192" i="42"/>
  <c r="T192" i="42"/>
  <c r="R192" i="42"/>
  <c r="P192" i="42"/>
  <c r="N192" i="42"/>
  <c r="L192" i="42"/>
  <c r="V190" i="42"/>
  <c r="T190" i="42"/>
  <c r="R190" i="42"/>
  <c r="P190" i="42"/>
  <c r="N190" i="42"/>
  <c r="L190" i="42"/>
  <c r="V188" i="42"/>
  <c r="T188" i="42"/>
  <c r="R188" i="42"/>
  <c r="P188" i="42"/>
  <c r="N188" i="42"/>
  <c r="L188" i="42"/>
  <c r="V186" i="42"/>
  <c r="T186" i="42"/>
  <c r="R186" i="42"/>
  <c r="P186" i="42"/>
  <c r="N186" i="42"/>
  <c r="L186" i="42"/>
  <c r="V184" i="42"/>
  <c r="T184" i="42"/>
  <c r="R184" i="42"/>
  <c r="P184" i="42"/>
  <c r="N184" i="42"/>
  <c r="L184" i="42"/>
  <c r="V182" i="42"/>
  <c r="T182" i="42"/>
  <c r="R182" i="42"/>
  <c r="P182" i="42"/>
  <c r="N182" i="42"/>
  <c r="L182" i="42"/>
  <c r="V180" i="42"/>
  <c r="T180" i="42"/>
  <c r="R180" i="42"/>
  <c r="P180" i="42"/>
  <c r="N180" i="42"/>
  <c r="L180" i="42"/>
  <c r="V178" i="42"/>
  <c r="T178" i="42"/>
  <c r="R178" i="42"/>
  <c r="P178" i="42"/>
  <c r="N178" i="42"/>
  <c r="L178" i="42"/>
  <c r="V176" i="42"/>
  <c r="T176" i="42"/>
  <c r="R176" i="42"/>
  <c r="P176" i="42"/>
  <c r="N176" i="42"/>
  <c r="L176" i="42"/>
  <c r="V174" i="42"/>
  <c r="T174" i="42"/>
  <c r="R174" i="42"/>
  <c r="P174" i="42"/>
  <c r="N174" i="42"/>
  <c r="L174" i="42"/>
  <c r="V172" i="42"/>
  <c r="T172" i="42"/>
  <c r="R172" i="42"/>
  <c r="P172" i="42"/>
  <c r="N172" i="42"/>
  <c r="L172" i="42"/>
  <c r="V170" i="42"/>
  <c r="T170" i="42"/>
  <c r="R170" i="42"/>
  <c r="P170" i="42"/>
  <c r="N170" i="42"/>
  <c r="L170" i="42"/>
  <c r="V168" i="42"/>
  <c r="T168" i="42"/>
  <c r="R168" i="42"/>
  <c r="P168" i="42"/>
  <c r="N168" i="42"/>
  <c r="L168" i="42"/>
  <c r="V166" i="42"/>
  <c r="T166" i="42"/>
  <c r="R166" i="42"/>
  <c r="P166" i="42"/>
  <c r="N166" i="42"/>
  <c r="L166" i="42"/>
  <c r="V164" i="42"/>
  <c r="T164" i="42"/>
  <c r="R164" i="42"/>
  <c r="P164" i="42"/>
  <c r="N164" i="42"/>
  <c r="L164" i="42"/>
  <c r="V162" i="42"/>
  <c r="T162" i="42"/>
  <c r="R162" i="42"/>
  <c r="P162" i="42"/>
  <c r="N162" i="42"/>
  <c r="L162" i="42"/>
  <c r="V160" i="42"/>
  <c r="T160" i="42"/>
  <c r="R160" i="42"/>
  <c r="P160" i="42"/>
  <c r="N160" i="42"/>
  <c r="L160" i="42"/>
  <c r="V158" i="42"/>
  <c r="T158" i="42"/>
  <c r="R158" i="42"/>
  <c r="O158" i="42"/>
  <c r="J156" i="42"/>
  <c r="L156" i="42"/>
  <c r="N156" i="42"/>
  <c r="P156" i="42"/>
  <c r="R156" i="42"/>
  <c r="T156" i="42"/>
  <c r="V156" i="42"/>
  <c r="W154" i="42"/>
  <c r="S154" i="42"/>
  <c r="O154" i="42"/>
  <c r="J152" i="42"/>
  <c r="L152" i="42"/>
  <c r="N152" i="42"/>
  <c r="P152" i="42"/>
  <c r="R152" i="42"/>
  <c r="T152" i="42"/>
  <c r="V152" i="42"/>
  <c r="W150" i="42"/>
  <c r="S150" i="42"/>
  <c r="O150" i="42"/>
  <c r="J148" i="42"/>
  <c r="L148" i="42"/>
  <c r="N148" i="42"/>
  <c r="P148" i="42"/>
  <c r="R148" i="42"/>
  <c r="T148" i="42"/>
  <c r="V148" i="42"/>
  <c r="W146" i="42"/>
  <c r="S146" i="42"/>
  <c r="O146" i="42"/>
  <c r="J144" i="42"/>
  <c r="L144" i="42"/>
  <c r="N144" i="42"/>
  <c r="P144" i="42"/>
  <c r="R144" i="42"/>
  <c r="T144" i="42"/>
  <c r="V144" i="42"/>
  <c r="W142" i="42"/>
  <c r="S142" i="42"/>
  <c r="O142" i="42"/>
  <c r="J140" i="42"/>
  <c r="L140" i="42"/>
  <c r="N140" i="42"/>
  <c r="P140" i="42"/>
  <c r="R140" i="42"/>
  <c r="T140" i="42"/>
  <c r="V140" i="42"/>
  <c r="W138" i="42"/>
  <c r="S138" i="42"/>
  <c r="O138" i="42"/>
  <c r="J136" i="42"/>
  <c r="L136" i="42"/>
  <c r="N136" i="42"/>
  <c r="P136" i="42"/>
  <c r="R136" i="42"/>
  <c r="T136" i="42"/>
  <c r="V136" i="42"/>
  <c r="W134" i="42"/>
  <c r="S134" i="42"/>
  <c r="O134" i="42"/>
  <c r="J132" i="42"/>
  <c r="L132" i="42"/>
  <c r="N132" i="42"/>
  <c r="P132" i="42"/>
  <c r="R132" i="42"/>
  <c r="T132" i="42"/>
  <c r="V132" i="42"/>
  <c r="W130" i="42"/>
  <c r="S130" i="42"/>
  <c r="O130" i="42"/>
  <c r="J128" i="42"/>
  <c r="L128" i="42"/>
  <c r="N128" i="42"/>
  <c r="P128" i="42"/>
  <c r="R128" i="42"/>
  <c r="T128" i="42"/>
  <c r="V128" i="42"/>
  <c r="J158" i="42"/>
  <c r="L158" i="42"/>
  <c r="N158" i="42"/>
  <c r="P158" i="42"/>
  <c r="J154" i="42"/>
  <c r="L154" i="42"/>
  <c r="N154" i="42"/>
  <c r="P154" i="42"/>
  <c r="R154" i="42"/>
  <c r="T154" i="42"/>
  <c r="V154" i="42"/>
  <c r="J150" i="42"/>
  <c r="L150" i="42"/>
  <c r="N150" i="42"/>
  <c r="P150" i="42"/>
  <c r="R150" i="42"/>
  <c r="T150" i="42"/>
  <c r="V150" i="42"/>
  <c r="J146" i="42"/>
  <c r="L146" i="42"/>
  <c r="N146" i="42"/>
  <c r="P146" i="42"/>
  <c r="R146" i="42"/>
  <c r="T146" i="42"/>
  <c r="V146" i="42"/>
  <c r="J142" i="42"/>
  <c r="L142" i="42"/>
  <c r="N142" i="42"/>
  <c r="P142" i="42"/>
  <c r="R142" i="42"/>
  <c r="T142" i="42"/>
  <c r="V142" i="42"/>
  <c r="J138" i="42"/>
  <c r="L138" i="42"/>
  <c r="N138" i="42"/>
  <c r="P138" i="42"/>
  <c r="R138" i="42"/>
  <c r="T138" i="42"/>
  <c r="V138" i="42"/>
  <c r="J134" i="42"/>
  <c r="L134" i="42"/>
  <c r="N134" i="42"/>
  <c r="P134" i="42"/>
  <c r="R134" i="42"/>
  <c r="T134" i="42"/>
  <c r="V134" i="42"/>
  <c r="J130" i="42"/>
  <c r="L130" i="42"/>
  <c r="N130" i="42"/>
  <c r="P130" i="42"/>
  <c r="R130" i="42"/>
  <c r="T130" i="42"/>
  <c r="V130" i="42"/>
  <c r="V126" i="42"/>
  <c r="T126" i="42"/>
  <c r="R126" i="42"/>
  <c r="P126" i="42"/>
  <c r="N126" i="42"/>
  <c r="L126" i="42"/>
  <c r="V124" i="42"/>
  <c r="T124" i="42"/>
  <c r="R124" i="42"/>
  <c r="P124" i="42"/>
  <c r="N124" i="42"/>
  <c r="L124" i="42"/>
  <c r="V122" i="42"/>
  <c r="T122" i="42"/>
  <c r="R122" i="42"/>
  <c r="P122" i="42"/>
  <c r="N122" i="42"/>
  <c r="L122" i="42"/>
  <c r="V120" i="42"/>
  <c r="T120" i="42"/>
  <c r="R120" i="42"/>
  <c r="P120" i="42"/>
  <c r="N120" i="42"/>
  <c r="L120" i="42"/>
  <c r="V118" i="42"/>
  <c r="T118" i="42"/>
  <c r="R118" i="42"/>
  <c r="P118" i="42"/>
  <c r="N118" i="42"/>
  <c r="L118" i="42"/>
  <c r="V116" i="42"/>
  <c r="T116" i="42"/>
  <c r="R116" i="42"/>
  <c r="P116" i="42"/>
  <c r="N116" i="42"/>
  <c r="L116" i="42"/>
  <c r="V114" i="42"/>
  <c r="T114" i="42"/>
  <c r="R114" i="42"/>
  <c r="P114" i="42"/>
  <c r="N114" i="42"/>
  <c r="L114" i="42"/>
  <c r="V112" i="42"/>
  <c r="T112" i="42"/>
  <c r="R112" i="42"/>
  <c r="P112" i="42"/>
  <c r="N112" i="42"/>
  <c r="L112" i="42"/>
  <c r="V110" i="42"/>
  <c r="T110" i="42"/>
  <c r="R110" i="42"/>
  <c r="P110" i="42"/>
  <c r="N110" i="42"/>
  <c r="L110" i="42"/>
  <c r="V108" i="42"/>
  <c r="T108" i="42"/>
  <c r="R108" i="42"/>
  <c r="P108" i="42"/>
  <c r="N108" i="42"/>
  <c r="L108" i="42"/>
  <c r="V106" i="42"/>
  <c r="T106" i="42"/>
  <c r="R106" i="42"/>
  <c r="P106" i="42"/>
  <c r="N106" i="42"/>
  <c r="L106" i="42"/>
  <c r="V104" i="42"/>
  <c r="T104" i="42"/>
  <c r="R104" i="42"/>
  <c r="P104" i="42"/>
  <c r="N104" i="42"/>
  <c r="L104" i="42"/>
  <c r="V102" i="42"/>
  <c r="T102" i="42"/>
  <c r="R102" i="42"/>
  <c r="P102" i="42"/>
  <c r="N102" i="42"/>
  <c r="L102" i="42"/>
  <c r="V100" i="42"/>
  <c r="T100" i="42"/>
  <c r="R100" i="42"/>
  <c r="P100" i="42"/>
  <c r="N100" i="42"/>
  <c r="L100" i="42"/>
  <c r="V98" i="42"/>
  <c r="T98" i="42"/>
  <c r="R98" i="42"/>
  <c r="P98" i="42"/>
  <c r="N98" i="42"/>
  <c r="L98" i="42"/>
  <c r="V96" i="42"/>
  <c r="T96" i="42"/>
  <c r="R96" i="42"/>
  <c r="P96" i="42"/>
  <c r="N96" i="42"/>
  <c r="L96" i="42"/>
  <c r="V94" i="42"/>
  <c r="T94" i="42"/>
  <c r="R94" i="42"/>
  <c r="P94" i="42"/>
  <c r="N94" i="42"/>
  <c r="L94" i="42"/>
  <c r="V92" i="42"/>
  <c r="T92" i="42"/>
  <c r="R92" i="42"/>
  <c r="P92" i="42"/>
  <c r="N92" i="42"/>
  <c r="L92" i="42"/>
  <c r="V90" i="42"/>
  <c r="T90" i="42"/>
  <c r="R90" i="42"/>
  <c r="P90" i="42"/>
  <c r="N90" i="42"/>
  <c r="L90" i="42"/>
  <c r="V88" i="42"/>
  <c r="T88" i="42"/>
  <c r="R88" i="42"/>
  <c r="P88" i="42"/>
  <c r="N88" i="42"/>
  <c r="L88" i="42"/>
  <c r="V86" i="42"/>
  <c r="T86" i="42"/>
  <c r="R86" i="42"/>
  <c r="P86" i="42"/>
  <c r="N86" i="42"/>
  <c r="L86" i="42"/>
  <c r="V84" i="42"/>
  <c r="T84" i="42"/>
  <c r="R84" i="42"/>
  <c r="P84" i="42"/>
  <c r="N84" i="42"/>
  <c r="L84" i="42"/>
  <c r="V82" i="42"/>
  <c r="T82" i="42"/>
  <c r="R82" i="42"/>
  <c r="P82" i="42"/>
  <c r="N82" i="42"/>
  <c r="L82" i="42"/>
  <c r="V80" i="42"/>
  <c r="T80" i="42"/>
  <c r="R80" i="42"/>
  <c r="P80" i="42"/>
  <c r="N80" i="42"/>
  <c r="L80" i="42"/>
  <c r="V78" i="42"/>
  <c r="T78" i="42"/>
  <c r="R78" i="42"/>
  <c r="P78" i="42"/>
  <c r="N78" i="42"/>
  <c r="L78" i="42"/>
  <c r="V76" i="42"/>
  <c r="T76" i="42"/>
  <c r="R76" i="42"/>
  <c r="P76" i="42"/>
  <c r="N76" i="42"/>
  <c r="L76" i="42"/>
  <c r="V74" i="42"/>
  <c r="T74" i="42"/>
  <c r="R74" i="42"/>
  <c r="P74" i="42"/>
  <c r="N74" i="42"/>
  <c r="L74" i="42"/>
  <c r="J72" i="42"/>
  <c r="L72" i="42"/>
  <c r="N72" i="42"/>
  <c r="P72" i="42"/>
  <c r="R72" i="42"/>
  <c r="T72" i="42"/>
  <c r="V72" i="42"/>
  <c r="W70" i="42"/>
  <c r="S70" i="42"/>
  <c r="O70" i="42"/>
  <c r="J68" i="42"/>
  <c r="L68" i="42"/>
  <c r="N68" i="42"/>
  <c r="P68" i="42"/>
  <c r="R68" i="42"/>
  <c r="T68" i="42"/>
  <c r="V68" i="42"/>
  <c r="W66" i="42"/>
  <c r="S66" i="42"/>
  <c r="O66" i="42"/>
  <c r="J64" i="42"/>
  <c r="L64" i="42"/>
  <c r="N64" i="42"/>
  <c r="P64" i="42"/>
  <c r="R64" i="42"/>
  <c r="T64" i="42"/>
  <c r="V64" i="42"/>
  <c r="W62" i="42"/>
  <c r="S62" i="42"/>
  <c r="O62" i="42"/>
  <c r="J60" i="42"/>
  <c r="L60" i="42"/>
  <c r="N60" i="42"/>
  <c r="P60" i="42"/>
  <c r="R60" i="42"/>
  <c r="T60" i="42"/>
  <c r="V60" i="42"/>
  <c r="W58" i="42"/>
  <c r="S58" i="42"/>
  <c r="O58" i="42"/>
  <c r="J56" i="42"/>
  <c r="L56" i="42"/>
  <c r="N56" i="42"/>
  <c r="P56" i="42"/>
  <c r="R56" i="42"/>
  <c r="T56" i="42"/>
  <c r="V56" i="42"/>
  <c r="W54" i="42"/>
  <c r="S54" i="42"/>
  <c r="O54" i="42"/>
  <c r="J52" i="42"/>
  <c r="L52" i="42"/>
  <c r="N52" i="42"/>
  <c r="P52" i="42"/>
  <c r="R52" i="42"/>
  <c r="T52" i="42"/>
  <c r="V52" i="42"/>
  <c r="W50" i="42"/>
  <c r="S50" i="42"/>
  <c r="O50" i="42"/>
  <c r="J48" i="42"/>
  <c r="L48" i="42"/>
  <c r="N48" i="42"/>
  <c r="P48" i="42"/>
  <c r="R48" i="42"/>
  <c r="T48" i="42"/>
  <c r="V48" i="42"/>
  <c r="W46" i="42"/>
  <c r="S46" i="42"/>
  <c r="O46" i="42"/>
  <c r="J44" i="42"/>
  <c r="L44" i="42"/>
  <c r="N44" i="42"/>
  <c r="P44" i="42"/>
  <c r="R44" i="42"/>
  <c r="T44" i="42"/>
  <c r="V44" i="42"/>
  <c r="W42" i="42"/>
  <c r="S42" i="42"/>
  <c r="O42" i="42"/>
  <c r="J40" i="42"/>
  <c r="L40" i="42"/>
  <c r="N40" i="42"/>
  <c r="P40" i="42"/>
  <c r="R40" i="42"/>
  <c r="T40" i="42"/>
  <c r="V40" i="42"/>
  <c r="W38" i="42"/>
  <c r="S38" i="42"/>
  <c r="O38" i="42"/>
  <c r="J36" i="42"/>
  <c r="L36" i="42"/>
  <c r="N36" i="42"/>
  <c r="P36" i="42"/>
  <c r="R36" i="42"/>
  <c r="T36" i="42"/>
  <c r="V36" i="42"/>
  <c r="W34" i="42"/>
  <c r="S34" i="42"/>
  <c r="O34" i="42"/>
  <c r="J70" i="42"/>
  <c r="L70" i="42"/>
  <c r="N70" i="42"/>
  <c r="P70" i="42"/>
  <c r="R70" i="42"/>
  <c r="T70" i="42"/>
  <c r="V70" i="42"/>
  <c r="J66" i="42"/>
  <c r="L66" i="42"/>
  <c r="N66" i="42"/>
  <c r="P66" i="42"/>
  <c r="R66" i="42"/>
  <c r="T66" i="42"/>
  <c r="V66" i="42"/>
  <c r="J62" i="42"/>
  <c r="L62" i="42"/>
  <c r="N62" i="42"/>
  <c r="P62" i="42"/>
  <c r="R62" i="42"/>
  <c r="T62" i="42"/>
  <c r="V62" i="42"/>
  <c r="J58" i="42"/>
  <c r="L58" i="42"/>
  <c r="N58" i="42"/>
  <c r="P58" i="42"/>
  <c r="R58" i="42"/>
  <c r="T58" i="42"/>
  <c r="V58" i="42"/>
  <c r="J54" i="42"/>
  <c r="L54" i="42"/>
  <c r="N54" i="42"/>
  <c r="P54" i="42"/>
  <c r="R54" i="42"/>
  <c r="T54" i="42"/>
  <c r="V54" i="42"/>
  <c r="J50" i="42"/>
  <c r="L50" i="42"/>
  <c r="N50" i="42"/>
  <c r="P50" i="42"/>
  <c r="R50" i="42"/>
  <c r="T50" i="42"/>
  <c r="V50" i="42"/>
  <c r="J46" i="42"/>
  <c r="L46" i="42"/>
  <c r="N46" i="42"/>
  <c r="P46" i="42"/>
  <c r="R46" i="42"/>
  <c r="T46" i="42"/>
  <c r="V46" i="42"/>
  <c r="J42" i="42"/>
  <c r="L42" i="42"/>
  <c r="N42" i="42"/>
  <c r="P42" i="42"/>
  <c r="R42" i="42"/>
  <c r="T42" i="42"/>
  <c r="V42" i="42"/>
  <c r="J38" i="42"/>
  <c r="L38" i="42"/>
  <c r="N38" i="42"/>
  <c r="P38" i="42"/>
  <c r="R38" i="42"/>
  <c r="T38" i="42"/>
  <c r="V38" i="42"/>
  <c r="J34" i="42"/>
  <c r="L34" i="42"/>
  <c r="N34" i="42"/>
  <c r="P34" i="42"/>
  <c r="R34" i="42"/>
  <c r="T34" i="42"/>
  <c r="V34" i="42"/>
  <c r="V30" i="42"/>
  <c r="T30" i="42"/>
  <c r="R30" i="42"/>
  <c r="P30" i="42"/>
  <c r="N30" i="42"/>
  <c r="L30" i="42"/>
  <c r="V28" i="42"/>
  <c r="T28" i="42"/>
  <c r="R28" i="42"/>
  <c r="P28" i="42"/>
  <c r="N28" i="42"/>
  <c r="L28" i="42"/>
  <c r="V26" i="42"/>
  <c r="T26" i="42"/>
  <c r="R26" i="42"/>
  <c r="P26" i="42"/>
  <c r="N26" i="42"/>
  <c r="L26" i="42"/>
  <c r="J25" i="42"/>
  <c r="L25" i="42"/>
  <c r="N25" i="42"/>
  <c r="P25" i="42"/>
  <c r="W23" i="42"/>
  <c r="S23" i="42"/>
  <c r="O23" i="42"/>
  <c r="J21" i="42"/>
  <c r="L21" i="42"/>
  <c r="N21" i="42"/>
  <c r="P21" i="42"/>
  <c r="R21" i="42"/>
  <c r="T21" i="42"/>
  <c r="V21" i="42"/>
  <c r="N33" i="42"/>
  <c r="L33" i="42"/>
  <c r="J23" i="42"/>
  <c r="L23" i="42"/>
  <c r="N23" i="42"/>
  <c r="P23" i="42"/>
  <c r="R23" i="42"/>
  <c r="T23" i="42"/>
  <c r="V23" i="42"/>
  <c r="H1" i="42"/>
  <c r="V19" i="42"/>
  <c r="T19" i="42"/>
  <c r="R19" i="42"/>
  <c r="P19" i="42"/>
  <c r="N19" i="42"/>
  <c r="L19" i="42"/>
  <c r="V17" i="42"/>
  <c r="T17" i="42"/>
  <c r="R17" i="42"/>
  <c r="P17" i="42"/>
  <c r="N17" i="42"/>
  <c r="L17" i="42"/>
  <c r="V15" i="42"/>
  <c r="T15" i="42"/>
  <c r="R15" i="42"/>
  <c r="P15" i="42"/>
  <c r="N15" i="42"/>
  <c r="L15" i="42"/>
  <c r="V13" i="42"/>
  <c r="T13" i="42"/>
  <c r="R13" i="42"/>
  <c r="P13" i="42"/>
  <c r="N13" i="42"/>
  <c r="L13" i="42"/>
  <c r="V11" i="42"/>
  <c r="T11" i="42"/>
  <c r="R11" i="42"/>
  <c r="P11" i="42"/>
  <c r="N11" i="42"/>
  <c r="L11" i="42"/>
  <c r="V9" i="42"/>
  <c r="T9" i="42"/>
  <c r="R9" i="42"/>
  <c r="P9" i="42"/>
  <c r="N9" i="42"/>
  <c r="L9" i="42"/>
  <c r="V7" i="42"/>
  <c r="T7" i="42"/>
  <c r="R7" i="42"/>
  <c r="P7" i="42"/>
  <c r="N7" i="42"/>
  <c r="L7" i="42"/>
  <c r="R5" i="42"/>
  <c r="P5" i="42"/>
  <c r="N5" i="42"/>
  <c r="L5" i="42"/>
  <c r="V300" i="41"/>
  <c r="T300" i="41"/>
  <c r="R300" i="41"/>
  <c r="P300" i="41"/>
  <c r="N300" i="41"/>
  <c r="L300" i="41"/>
  <c r="V298" i="41"/>
  <c r="T298" i="41"/>
  <c r="R298" i="41"/>
  <c r="P298" i="41"/>
  <c r="N298" i="41"/>
  <c r="L298" i="41"/>
  <c r="V296" i="41"/>
  <c r="T296" i="41"/>
  <c r="R296" i="41"/>
  <c r="P296" i="41"/>
  <c r="N296" i="41"/>
  <c r="L296" i="41"/>
  <c r="V294" i="41"/>
  <c r="T294" i="41"/>
  <c r="R294" i="41"/>
  <c r="P294" i="41"/>
  <c r="N294" i="41"/>
  <c r="L294" i="41"/>
  <c r="V292" i="41"/>
  <c r="T292" i="41"/>
  <c r="R292" i="41"/>
  <c r="P292" i="41"/>
  <c r="N292" i="41"/>
  <c r="L292" i="41"/>
  <c r="V290" i="41"/>
  <c r="T290" i="41"/>
  <c r="R290" i="41"/>
  <c r="P290" i="41"/>
  <c r="N290" i="41"/>
  <c r="L290" i="41"/>
  <c r="V288" i="41"/>
  <c r="T288" i="41"/>
  <c r="R288" i="41"/>
  <c r="P288" i="41"/>
  <c r="N288" i="41"/>
  <c r="L288" i="41"/>
  <c r="V286" i="41"/>
  <c r="T286" i="41"/>
  <c r="R286" i="41"/>
  <c r="P286" i="41"/>
  <c r="N286" i="41"/>
  <c r="L286" i="41"/>
  <c r="V284" i="41"/>
  <c r="T284" i="41"/>
  <c r="R284" i="41"/>
  <c r="P284" i="41"/>
  <c r="N284" i="41"/>
  <c r="L284" i="41"/>
  <c r="V282" i="41"/>
  <c r="T282" i="41"/>
  <c r="R282" i="41"/>
  <c r="P282" i="41"/>
  <c r="N282" i="41"/>
  <c r="L282" i="41"/>
  <c r="V280" i="41"/>
  <c r="T280" i="41"/>
  <c r="R280" i="41"/>
  <c r="P280" i="41"/>
  <c r="N280" i="41"/>
  <c r="L280" i="41"/>
  <c r="V278" i="41"/>
  <c r="T278" i="41"/>
  <c r="R278" i="41"/>
  <c r="P278" i="41"/>
  <c r="N278" i="41"/>
  <c r="L278" i="41"/>
  <c r="V276" i="41"/>
  <c r="T276" i="41"/>
  <c r="R276" i="41"/>
  <c r="P276" i="41"/>
  <c r="N276" i="41"/>
  <c r="L276" i="41"/>
  <c r="V274" i="41"/>
  <c r="T274" i="41"/>
  <c r="R274" i="41"/>
  <c r="P274" i="41"/>
  <c r="N274" i="41"/>
  <c r="L274" i="41"/>
  <c r="V272" i="41"/>
  <c r="T272" i="41"/>
  <c r="R272" i="41"/>
  <c r="P272" i="41"/>
  <c r="N272" i="41"/>
  <c r="L272" i="41"/>
  <c r="V270" i="41"/>
  <c r="T270" i="41"/>
  <c r="R270" i="41"/>
  <c r="P270" i="41"/>
  <c r="N270" i="41"/>
  <c r="L270" i="41"/>
  <c r="V268" i="41"/>
  <c r="T268" i="41"/>
  <c r="R268" i="41"/>
  <c r="P268" i="41"/>
  <c r="N268" i="41"/>
  <c r="L268" i="41"/>
  <c r="V266" i="41"/>
  <c r="T266" i="41"/>
  <c r="R266" i="41"/>
  <c r="P266" i="41"/>
  <c r="N266" i="41"/>
  <c r="L266" i="41"/>
  <c r="V264" i="41"/>
  <c r="T264" i="41"/>
  <c r="R264" i="41"/>
  <c r="P264" i="41"/>
  <c r="N264" i="41"/>
  <c r="L264" i="41"/>
  <c r="V262" i="41"/>
  <c r="T262" i="41"/>
  <c r="R262" i="41"/>
  <c r="P262" i="41"/>
  <c r="N262" i="41"/>
  <c r="L262" i="41"/>
  <c r="V260" i="41"/>
  <c r="T260" i="41"/>
  <c r="R260" i="41"/>
  <c r="P260" i="41"/>
  <c r="N260" i="41"/>
  <c r="L260" i="41"/>
  <c r="V258" i="41"/>
  <c r="T258" i="41"/>
  <c r="R258" i="41"/>
  <c r="P258" i="41"/>
  <c r="N258" i="41"/>
  <c r="L258" i="41"/>
  <c r="V256" i="41"/>
  <c r="T256" i="41"/>
  <c r="R256" i="41"/>
  <c r="P256" i="41"/>
  <c r="N256" i="41"/>
  <c r="L256" i="41"/>
  <c r="V254" i="41"/>
  <c r="T254" i="41"/>
  <c r="R254" i="41"/>
  <c r="P254" i="41"/>
  <c r="N254" i="41"/>
  <c r="L254" i="41"/>
  <c r="V252" i="41"/>
  <c r="T252" i="41"/>
  <c r="R252" i="41"/>
  <c r="P252" i="41"/>
  <c r="N252" i="41"/>
  <c r="L252" i="41"/>
  <c r="V250" i="41"/>
  <c r="T250" i="41"/>
  <c r="R250" i="41"/>
  <c r="P250" i="41"/>
  <c r="N250" i="41"/>
  <c r="L250" i="41"/>
  <c r="V248" i="41"/>
  <c r="T248" i="41"/>
  <c r="R248" i="41"/>
  <c r="P248" i="41"/>
  <c r="N248" i="41"/>
  <c r="L248" i="41"/>
  <c r="V246" i="41"/>
  <c r="T246" i="41"/>
  <c r="R246" i="41"/>
  <c r="P246" i="41"/>
  <c r="N246" i="41"/>
  <c r="L246" i="41"/>
  <c r="V244" i="41"/>
  <c r="T244" i="41"/>
  <c r="R244" i="41"/>
  <c r="P244" i="41"/>
  <c r="N244" i="41"/>
  <c r="L244" i="41"/>
  <c r="V242" i="41"/>
  <c r="T242" i="41"/>
  <c r="R242" i="41"/>
  <c r="P242" i="41"/>
  <c r="N242" i="41"/>
  <c r="L242" i="41"/>
  <c r="V240" i="41"/>
  <c r="T240" i="41"/>
  <c r="R240" i="41"/>
  <c r="P240" i="41"/>
  <c r="N240" i="41"/>
  <c r="L240" i="41"/>
  <c r="V238" i="41"/>
  <c r="T238" i="41"/>
  <c r="R238" i="41"/>
  <c r="P238" i="41"/>
  <c r="N238" i="41"/>
  <c r="L238" i="41"/>
  <c r="V236" i="41"/>
  <c r="T236" i="41"/>
  <c r="R236" i="41"/>
  <c r="P236" i="41"/>
  <c r="N236" i="41"/>
  <c r="L236" i="41"/>
  <c r="V234" i="41"/>
  <c r="T234" i="41"/>
  <c r="R234" i="41"/>
  <c r="P234" i="41"/>
  <c r="N234" i="41"/>
  <c r="L234" i="41"/>
  <c r="V232" i="41"/>
  <c r="T232" i="41"/>
  <c r="R232" i="41"/>
  <c r="P232" i="41"/>
  <c r="N232" i="41"/>
  <c r="L232" i="41"/>
  <c r="V230" i="41"/>
  <c r="T230" i="41"/>
  <c r="R230" i="41"/>
  <c r="P230" i="41"/>
  <c r="N230" i="41"/>
  <c r="L230" i="41"/>
  <c r="V228" i="41"/>
  <c r="T228" i="41"/>
  <c r="R228" i="41"/>
  <c r="P228" i="41"/>
  <c r="N228" i="41"/>
  <c r="L228" i="41"/>
  <c r="V226" i="41"/>
  <c r="T226" i="41"/>
  <c r="R226" i="41"/>
  <c r="P226" i="41"/>
  <c r="N226" i="41"/>
  <c r="L226" i="41"/>
  <c r="V224" i="41"/>
  <c r="T224" i="41"/>
  <c r="R224" i="41"/>
  <c r="P224" i="41"/>
  <c r="N224" i="41"/>
  <c r="L224" i="41"/>
  <c r="V222" i="41"/>
  <c r="T222" i="41"/>
  <c r="R222" i="41"/>
  <c r="P222" i="41"/>
  <c r="N222" i="41"/>
  <c r="L222" i="41"/>
  <c r="V220" i="41"/>
  <c r="T220" i="41"/>
  <c r="R220" i="41"/>
  <c r="P220" i="41"/>
  <c r="N220" i="41"/>
  <c r="L220" i="41"/>
  <c r="V218" i="41"/>
  <c r="T218" i="41"/>
  <c r="R218" i="41"/>
  <c r="P218" i="41"/>
  <c r="N218" i="41"/>
  <c r="L218" i="41"/>
  <c r="V216" i="41"/>
  <c r="T216" i="41"/>
  <c r="R216" i="41"/>
  <c r="P216" i="41"/>
  <c r="N216" i="41"/>
  <c r="L216" i="41"/>
  <c r="V214" i="41"/>
  <c r="T214" i="41"/>
  <c r="R214" i="41"/>
  <c r="P214" i="41"/>
  <c r="N214" i="41"/>
  <c r="L214" i="41"/>
  <c r="V212" i="41"/>
  <c r="T212" i="41"/>
  <c r="R212" i="41"/>
  <c r="P212" i="41"/>
  <c r="N212" i="41"/>
  <c r="L212" i="41"/>
  <c r="V210" i="41"/>
  <c r="T210" i="41"/>
  <c r="R210" i="41"/>
  <c r="P210" i="41"/>
  <c r="N210" i="41"/>
  <c r="L210" i="41"/>
  <c r="V208" i="41"/>
  <c r="T208" i="41"/>
  <c r="R208" i="41"/>
  <c r="P208" i="41"/>
  <c r="N208" i="41"/>
  <c r="L208" i="41"/>
  <c r="V206" i="41"/>
  <c r="T206" i="41"/>
  <c r="R206" i="41"/>
  <c r="P206" i="41"/>
  <c r="N206" i="41"/>
  <c r="L206" i="41"/>
  <c r="V204" i="41"/>
  <c r="T204" i="41"/>
  <c r="R204" i="41"/>
  <c r="P204" i="41"/>
  <c r="N204" i="41"/>
  <c r="L204" i="41"/>
  <c r="V202" i="41"/>
  <c r="T202" i="41"/>
  <c r="R202" i="41"/>
  <c r="P202" i="41"/>
  <c r="N202" i="41"/>
  <c r="L202" i="41"/>
  <c r="V200" i="41"/>
  <c r="T200" i="41"/>
  <c r="R200" i="41"/>
  <c r="P200" i="41"/>
  <c r="N200" i="41"/>
  <c r="L200" i="41"/>
  <c r="V198" i="41"/>
  <c r="T198" i="41"/>
  <c r="R198" i="41"/>
  <c r="P198" i="41"/>
  <c r="N198" i="41"/>
  <c r="L198" i="41"/>
  <c r="V196" i="41"/>
  <c r="T196" i="41"/>
  <c r="R196" i="41"/>
  <c r="P196" i="41"/>
  <c r="N196" i="41"/>
  <c r="L196" i="41"/>
  <c r="V194" i="41"/>
  <c r="T194" i="41"/>
  <c r="R194" i="41"/>
  <c r="P194" i="41"/>
  <c r="N194" i="41"/>
  <c r="L194" i="41"/>
  <c r="V192" i="41"/>
  <c r="T192" i="41"/>
  <c r="R192" i="41"/>
  <c r="P192" i="41"/>
  <c r="N192" i="41"/>
  <c r="L192" i="41"/>
  <c r="V190" i="41"/>
  <c r="T190" i="41"/>
  <c r="R190" i="41"/>
  <c r="P190" i="41"/>
  <c r="N190" i="41"/>
  <c r="L190" i="41"/>
  <c r="V188" i="41"/>
  <c r="T188" i="41"/>
  <c r="R188" i="41"/>
  <c r="P188" i="41"/>
  <c r="N188" i="41"/>
  <c r="L188" i="41"/>
  <c r="V186" i="41"/>
  <c r="T186" i="41"/>
  <c r="R186" i="41"/>
  <c r="P186" i="41"/>
  <c r="N186" i="41"/>
  <c r="L186" i="41"/>
  <c r="V184" i="41"/>
  <c r="T184" i="41"/>
  <c r="R184" i="41"/>
  <c r="P184" i="41"/>
  <c r="N184" i="41"/>
  <c r="L184" i="41"/>
  <c r="V182" i="41"/>
  <c r="T182" i="41"/>
  <c r="R182" i="41"/>
  <c r="P182" i="41"/>
  <c r="N182" i="41"/>
  <c r="L182" i="41"/>
  <c r="W181" i="41"/>
  <c r="U181" i="41"/>
  <c r="S181" i="41"/>
  <c r="Q181" i="41"/>
  <c r="O181" i="41"/>
  <c r="J179" i="41"/>
  <c r="L179" i="41"/>
  <c r="N179" i="41"/>
  <c r="P179" i="41"/>
  <c r="R179" i="41"/>
  <c r="T179" i="41"/>
  <c r="V179" i="41"/>
  <c r="W177" i="41"/>
  <c r="S177" i="41"/>
  <c r="O177" i="41"/>
  <c r="J175" i="41"/>
  <c r="L175" i="41"/>
  <c r="N175" i="41"/>
  <c r="P175" i="41"/>
  <c r="R175" i="41"/>
  <c r="T175" i="41"/>
  <c r="V175" i="41"/>
  <c r="W173" i="41"/>
  <c r="S173" i="41"/>
  <c r="O173" i="41"/>
  <c r="J171" i="41"/>
  <c r="L171" i="41"/>
  <c r="N171" i="41"/>
  <c r="P171" i="41"/>
  <c r="R171" i="41"/>
  <c r="T171" i="41"/>
  <c r="V171" i="41"/>
  <c r="W169" i="41"/>
  <c r="S169" i="41"/>
  <c r="O169" i="41"/>
  <c r="J167" i="41"/>
  <c r="L167" i="41"/>
  <c r="N167" i="41"/>
  <c r="P167" i="41"/>
  <c r="R167" i="41"/>
  <c r="T167" i="41"/>
  <c r="V167" i="41"/>
  <c r="W165" i="41"/>
  <c r="S165" i="41"/>
  <c r="O165" i="41"/>
  <c r="J163" i="41"/>
  <c r="L163" i="41"/>
  <c r="N163" i="41"/>
  <c r="P163" i="41"/>
  <c r="R163" i="41"/>
  <c r="T163" i="41"/>
  <c r="V163" i="41"/>
  <c r="W161" i="41"/>
  <c r="S161" i="41"/>
  <c r="O161" i="41"/>
  <c r="J159" i="41"/>
  <c r="L159" i="41"/>
  <c r="N159" i="41"/>
  <c r="P159" i="41"/>
  <c r="R159" i="41"/>
  <c r="T159" i="41"/>
  <c r="V159" i="41"/>
  <c r="W157" i="41"/>
  <c r="S157" i="41"/>
  <c r="O157" i="41"/>
  <c r="J155" i="41"/>
  <c r="L155" i="41"/>
  <c r="N155" i="41"/>
  <c r="P155" i="41"/>
  <c r="R155" i="41"/>
  <c r="T155" i="41"/>
  <c r="V155" i="41"/>
  <c r="W153" i="41"/>
  <c r="S153" i="41"/>
  <c r="O153" i="41"/>
  <c r="J151" i="41"/>
  <c r="L151" i="41"/>
  <c r="N151" i="41"/>
  <c r="P151" i="41"/>
  <c r="R151" i="41"/>
  <c r="T151" i="41"/>
  <c r="V151" i="41"/>
  <c r="J181" i="41"/>
  <c r="L181" i="41"/>
  <c r="N181" i="41"/>
  <c r="J177" i="41"/>
  <c r="L177" i="41"/>
  <c r="N177" i="41"/>
  <c r="P177" i="41"/>
  <c r="R177" i="41"/>
  <c r="T177" i="41"/>
  <c r="V177" i="41"/>
  <c r="J173" i="41"/>
  <c r="L173" i="41"/>
  <c r="N173" i="41"/>
  <c r="P173" i="41"/>
  <c r="R173" i="41"/>
  <c r="T173" i="41"/>
  <c r="V173" i="41"/>
  <c r="J169" i="41"/>
  <c r="L169" i="41"/>
  <c r="N169" i="41"/>
  <c r="P169" i="41"/>
  <c r="R169" i="41"/>
  <c r="T169" i="41"/>
  <c r="V169" i="41"/>
  <c r="J165" i="41"/>
  <c r="L165" i="41"/>
  <c r="N165" i="41"/>
  <c r="P165" i="41"/>
  <c r="R165" i="41"/>
  <c r="T165" i="41"/>
  <c r="V165" i="41"/>
  <c r="J161" i="41"/>
  <c r="L161" i="41"/>
  <c r="N161" i="41"/>
  <c r="P161" i="41"/>
  <c r="R161" i="41"/>
  <c r="T161" i="41"/>
  <c r="V161" i="41"/>
  <c r="J157" i="41"/>
  <c r="L157" i="41"/>
  <c r="N157" i="41"/>
  <c r="P157" i="41"/>
  <c r="R157" i="41"/>
  <c r="T157" i="41"/>
  <c r="V157" i="41"/>
  <c r="J153" i="41"/>
  <c r="L153" i="41"/>
  <c r="N153" i="41"/>
  <c r="P153" i="41"/>
  <c r="R153" i="41"/>
  <c r="T153" i="41"/>
  <c r="V153" i="41"/>
  <c r="V149" i="41"/>
  <c r="T149" i="41"/>
  <c r="R149" i="41"/>
  <c r="P149" i="41"/>
  <c r="N149" i="41"/>
  <c r="L149" i="41"/>
  <c r="V147" i="41"/>
  <c r="T147" i="41"/>
  <c r="R147" i="41"/>
  <c r="P147" i="41"/>
  <c r="N147" i="41"/>
  <c r="L147" i="41"/>
  <c r="V145" i="41"/>
  <c r="T145" i="41"/>
  <c r="R145" i="41"/>
  <c r="P145" i="41"/>
  <c r="N145" i="41"/>
  <c r="L145" i="41"/>
  <c r="V143" i="41"/>
  <c r="T143" i="41"/>
  <c r="R143" i="41"/>
  <c r="P143" i="41"/>
  <c r="N143" i="41"/>
  <c r="L143" i="41"/>
  <c r="V141" i="41"/>
  <c r="T141" i="41"/>
  <c r="R141" i="41"/>
  <c r="P141" i="41"/>
  <c r="N141" i="41"/>
  <c r="L141" i="41"/>
  <c r="V139" i="41"/>
  <c r="T139" i="41"/>
  <c r="R139" i="41"/>
  <c r="P139" i="41"/>
  <c r="N139" i="41"/>
  <c r="L139" i="41"/>
  <c r="V137" i="41"/>
  <c r="T137" i="41"/>
  <c r="R137" i="41"/>
  <c r="P137" i="41"/>
  <c r="N137" i="41"/>
  <c r="L137" i="41"/>
  <c r="V135" i="41"/>
  <c r="T135" i="41"/>
  <c r="R135" i="41"/>
  <c r="P135" i="41"/>
  <c r="N135" i="41"/>
  <c r="L135" i="41"/>
  <c r="V133" i="41"/>
  <c r="T133" i="41"/>
  <c r="R133" i="41"/>
  <c r="P133" i="41"/>
  <c r="N133" i="41"/>
  <c r="L133" i="41"/>
  <c r="V131" i="41"/>
  <c r="T131" i="41"/>
  <c r="R131" i="41"/>
  <c r="P131" i="41"/>
  <c r="N131" i="41"/>
  <c r="L131" i="41"/>
  <c r="V129" i="41"/>
  <c r="T129" i="41"/>
  <c r="R129" i="41"/>
  <c r="P129" i="41"/>
  <c r="N129" i="41"/>
  <c r="L129" i="41"/>
  <c r="V127" i="41"/>
  <c r="T127" i="41"/>
  <c r="R127" i="41"/>
  <c r="P127" i="41"/>
  <c r="N127" i="41"/>
  <c r="L127" i="41"/>
  <c r="V125" i="41"/>
  <c r="T125" i="41"/>
  <c r="R125" i="41"/>
  <c r="P125" i="41"/>
  <c r="N125" i="41"/>
  <c r="L125" i="41"/>
  <c r="V123" i="41"/>
  <c r="T123" i="41"/>
  <c r="R123" i="41"/>
  <c r="P123" i="41"/>
  <c r="N123" i="41"/>
  <c r="L123" i="41"/>
  <c r="V121" i="41"/>
  <c r="T121" i="41"/>
  <c r="R121" i="41"/>
  <c r="P121" i="41"/>
  <c r="N121" i="41"/>
  <c r="L121" i="41"/>
  <c r="V119" i="41"/>
  <c r="T119" i="41"/>
  <c r="R119" i="41"/>
  <c r="P119" i="41"/>
  <c r="N119" i="41"/>
  <c r="L119" i="41"/>
  <c r="V117" i="41"/>
  <c r="T117" i="41"/>
  <c r="R117" i="41"/>
  <c r="P117" i="41"/>
  <c r="N117" i="41"/>
  <c r="L117" i="41"/>
  <c r="V115" i="41"/>
  <c r="T115" i="41"/>
  <c r="R115" i="41"/>
  <c r="P115" i="41"/>
  <c r="N115" i="41"/>
  <c r="L115" i="41"/>
  <c r="V113" i="41"/>
  <c r="T113" i="41"/>
  <c r="R113" i="41"/>
  <c r="P113" i="41"/>
  <c r="N113" i="41"/>
  <c r="L113" i="41"/>
  <c r="V111" i="41"/>
  <c r="T111" i="41"/>
  <c r="R111" i="41"/>
  <c r="P111" i="41"/>
  <c r="N111" i="41"/>
  <c r="L111" i="41"/>
  <c r="V109" i="41"/>
  <c r="T109" i="41"/>
  <c r="R109" i="41"/>
  <c r="P109" i="41"/>
  <c r="N109" i="41"/>
  <c r="L109" i="41"/>
  <c r="V107" i="41"/>
  <c r="T107" i="41"/>
  <c r="R107" i="41"/>
  <c r="P107" i="41"/>
  <c r="N107" i="41"/>
  <c r="L107" i="41"/>
  <c r="V105" i="41"/>
  <c r="T105" i="41"/>
  <c r="R105" i="41"/>
  <c r="P105" i="41"/>
  <c r="N105" i="41"/>
  <c r="L105" i="41"/>
  <c r="V103" i="41"/>
  <c r="T103" i="41"/>
  <c r="R103" i="41"/>
  <c r="P103" i="41"/>
  <c r="N103" i="41"/>
  <c r="L103" i="41"/>
  <c r="V101" i="41"/>
  <c r="T101" i="41"/>
  <c r="R101" i="41"/>
  <c r="P101" i="41"/>
  <c r="N101" i="41"/>
  <c r="L101" i="41"/>
  <c r="V99" i="41"/>
  <c r="T99" i="41"/>
  <c r="R99" i="41"/>
  <c r="P99" i="41"/>
  <c r="N99" i="41"/>
  <c r="L99" i="41"/>
  <c r="V97" i="41"/>
  <c r="T97" i="41"/>
  <c r="R97" i="41"/>
  <c r="P97" i="41"/>
  <c r="N97" i="41"/>
  <c r="L97" i="41"/>
  <c r="V95" i="41"/>
  <c r="T95" i="41"/>
  <c r="R95" i="41"/>
  <c r="P95" i="41"/>
  <c r="N95" i="41"/>
  <c r="L95" i="41"/>
  <c r="V93" i="41"/>
  <c r="T93" i="41"/>
  <c r="R93" i="41"/>
  <c r="P93" i="41"/>
  <c r="N93" i="41"/>
  <c r="L93" i="41"/>
  <c r="V91" i="41"/>
  <c r="T91" i="41"/>
  <c r="R91" i="41"/>
  <c r="P91" i="41"/>
  <c r="N91" i="41"/>
  <c r="L91" i="41"/>
  <c r="W90" i="41"/>
  <c r="U90" i="41"/>
  <c r="S90" i="41"/>
  <c r="O90" i="41"/>
  <c r="J88" i="41"/>
  <c r="L88" i="41"/>
  <c r="N88" i="41"/>
  <c r="P88" i="41"/>
  <c r="R88" i="41"/>
  <c r="T88" i="41"/>
  <c r="V88" i="41"/>
  <c r="W86" i="41"/>
  <c r="S86" i="41"/>
  <c r="O86" i="41"/>
  <c r="J84" i="41"/>
  <c r="L84" i="41"/>
  <c r="N84" i="41"/>
  <c r="P84" i="41"/>
  <c r="R84" i="41"/>
  <c r="T84" i="41"/>
  <c r="V84" i="41"/>
  <c r="W82" i="41"/>
  <c r="S82" i="41"/>
  <c r="O82" i="41"/>
  <c r="J80" i="41"/>
  <c r="L80" i="41"/>
  <c r="N80" i="41"/>
  <c r="P80" i="41"/>
  <c r="R80" i="41"/>
  <c r="T80" i="41"/>
  <c r="V80" i="41"/>
  <c r="W78" i="41"/>
  <c r="S78" i="41"/>
  <c r="O78" i="41"/>
  <c r="J76" i="41"/>
  <c r="L76" i="41"/>
  <c r="N76" i="41"/>
  <c r="P76" i="41"/>
  <c r="R76" i="41"/>
  <c r="T76" i="41"/>
  <c r="V76" i="41"/>
  <c r="W74" i="41"/>
  <c r="S74" i="41"/>
  <c r="O74" i="41"/>
  <c r="J72" i="41"/>
  <c r="L72" i="41"/>
  <c r="N72" i="41"/>
  <c r="P72" i="41"/>
  <c r="R72" i="41"/>
  <c r="T72" i="41"/>
  <c r="V72" i="41"/>
  <c r="J90" i="41"/>
  <c r="L90" i="41"/>
  <c r="N90" i="41"/>
  <c r="P90" i="41"/>
  <c r="R90" i="41"/>
  <c r="J86" i="41"/>
  <c r="L86" i="41"/>
  <c r="N86" i="41"/>
  <c r="P86" i="41"/>
  <c r="R86" i="41"/>
  <c r="T86" i="41"/>
  <c r="V86" i="41"/>
  <c r="J82" i="41"/>
  <c r="L82" i="41"/>
  <c r="N82" i="41"/>
  <c r="P82" i="41"/>
  <c r="R82" i="41"/>
  <c r="T82" i="41"/>
  <c r="V82" i="41"/>
  <c r="J78" i="41"/>
  <c r="L78" i="41"/>
  <c r="N78" i="41"/>
  <c r="P78" i="41"/>
  <c r="R78" i="41"/>
  <c r="T78" i="41"/>
  <c r="V78" i="41"/>
  <c r="J74" i="41"/>
  <c r="L74" i="41"/>
  <c r="N74" i="41"/>
  <c r="P74" i="41"/>
  <c r="R74" i="41"/>
  <c r="T74" i="41"/>
  <c r="V74" i="41"/>
  <c r="J68" i="41"/>
  <c r="L68" i="41"/>
  <c r="N68" i="41"/>
  <c r="P68" i="41"/>
  <c r="R68" i="41"/>
  <c r="T68" i="41"/>
  <c r="V68" i="41"/>
  <c r="J64" i="41"/>
  <c r="L64" i="41"/>
  <c r="N64" i="41"/>
  <c r="P64" i="41"/>
  <c r="R64" i="41"/>
  <c r="T64" i="41"/>
  <c r="V64" i="41"/>
  <c r="J60" i="41"/>
  <c r="L60" i="41"/>
  <c r="N60" i="41"/>
  <c r="P60" i="41"/>
  <c r="R60" i="41"/>
  <c r="T60" i="41"/>
  <c r="V60" i="41"/>
  <c r="J56" i="41"/>
  <c r="L56" i="41"/>
  <c r="N56" i="41"/>
  <c r="P56" i="41"/>
  <c r="R56" i="41"/>
  <c r="T56" i="41"/>
  <c r="V56" i="41"/>
  <c r="J70" i="41"/>
  <c r="L70" i="41"/>
  <c r="N70" i="41"/>
  <c r="P70" i="41"/>
  <c r="R70" i="41"/>
  <c r="T70" i="41"/>
  <c r="V70" i="41"/>
  <c r="W68" i="41"/>
  <c r="S68" i="41"/>
  <c r="O68" i="41"/>
  <c r="K68" i="41"/>
  <c r="J66" i="41"/>
  <c r="L66" i="41"/>
  <c r="N66" i="41"/>
  <c r="P66" i="41"/>
  <c r="R66" i="41"/>
  <c r="T66" i="41"/>
  <c r="V66" i="41"/>
  <c r="W64" i="41"/>
  <c r="S64" i="41"/>
  <c r="O64" i="41"/>
  <c r="K64" i="41"/>
  <c r="J62" i="41"/>
  <c r="L62" i="41"/>
  <c r="N62" i="41"/>
  <c r="P62" i="41"/>
  <c r="R62" i="41"/>
  <c r="T62" i="41"/>
  <c r="V62" i="41"/>
  <c r="W60" i="41"/>
  <c r="S60" i="41"/>
  <c r="O60" i="41"/>
  <c r="K60" i="41"/>
  <c r="J58" i="41"/>
  <c r="L58" i="41"/>
  <c r="N58" i="41"/>
  <c r="P58" i="41"/>
  <c r="R58" i="41"/>
  <c r="T58" i="41"/>
  <c r="V58" i="41"/>
  <c r="W56" i="41"/>
  <c r="S56" i="41"/>
  <c r="O56" i="41"/>
  <c r="K56" i="41"/>
  <c r="V54" i="41"/>
  <c r="T54" i="41"/>
  <c r="R54" i="41"/>
  <c r="P54" i="41"/>
  <c r="N54" i="41"/>
  <c r="L54" i="41"/>
  <c r="V52" i="41"/>
  <c r="T52" i="41"/>
  <c r="R52" i="41"/>
  <c r="P52" i="41"/>
  <c r="N52" i="41"/>
  <c r="L52" i="41"/>
  <c r="V50" i="41"/>
  <c r="T50" i="41"/>
  <c r="R50" i="41"/>
  <c r="P50" i="41"/>
  <c r="N50" i="41"/>
  <c r="L50" i="41"/>
  <c r="V48" i="41"/>
  <c r="T48" i="41"/>
  <c r="R48" i="41"/>
  <c r="P48" i="41"/>
  <c r="N48" i="41"/>
  <c r="L48" i="41"/>
  <c r="V46" i="41"/>
  <c r="T46" i="41"/>
  <c r="R46" i="41"/>
  <c r="P46" i="41"/>
  <c r="N46" i="41"/>
  <c r="L46" i="41"/>
  <c r="V44" i="41"/>
  <c r="T44" i="41"/>
  <c r="R44" i="41"/>
  <c r="P44" i="41"/>
  <c r="N44" i="41"/>
  <c r="L44" i="41"/>
  <c r="V42" i="41"/>
  <c r="T42" i="41"/>
  <c r="R42" i="41"/>
  <c r="P42" i="41"/>
  <c r="N42" i="41"/>
  <c r="L42" i="41"/>
  <c r="V40" i="41"/>
  <c r="T40" i="41"/>
  <c r="R40" i="41"/>
  <c r="P40" i="41"/>
  <c r="N40" i="41"/>
  <c r="L40" i="41"/>
  <c r="V38" i="41"/>
  <c r="T38" i="41"/>
  <c r="R38" i="41"/>
  <c r="P38" i="41"/>
  <c r="N38" i="41"/>
  <c r="L38" i="41"/>
  <c r="V36" i="41"/>
  <c r="T36" i="41"/>
  <c r="R36" i="41"/>
  <c r="P36" i="41"/>
  <c r="N36" i="41"/>
  <c r="L36" i="41"/>
  <c r="V34" i="41"/>
  <c r="T34" i="41"/>
  <c r="R34" i="41"/>
  <c r="P34" i="41"/>
  <c r="N34" i="41"/>
  <c r="L34" i="41"/>
  <c r="V32" i="41"/>
  <c r="T32" i="41"/>
  <c r="R32" i="41"/>
  <c r="P32" i="41"/>
  <c r="N32" i="41"/>
  <c r="L32" i="41"/>
  <c r="V30" i="41"/>
  <c r="T30" i="41"/>
  <c r="R30" i="41"/>
  <c r="P30" i="41"/>
  <c r="N30" i="41"/>
  <c r="L30" i="41"/>
  <c r="V28" i="41"/>
  <c r="T28" i="41"/>
  <c r="R28" i="41"/>
  <c r="P28" i="41"/>
  <c r="N28" i="41"/>
  <c r="L28" i="41"/>
  <c r="V26" i="41"/>
  <c r="T26" i="41"/>
  <c r="R26" i="41"/>
  <c r="P26" i="41"/>
  <c r="N26" i="41"/>
  <c r="L26" i="41"/>
  <c r="J25" i="41"/>
  <c r="L25" i="41"/>
  <c r="N25" i="41"/>
  <c r="P25" i="41"/>
  <c r="W23" i="41"/>
  <c r="S23" i="41"/>
  <c r="O23" i="41"/>
  <c r="J21" i="41"/>
  <c r="L21" i="41"/>
  <c r="N21" i="41"/>
  <c r="P21" i="41"/>
  <c r="R21" i="41"/>
  <c r="T21" i="41"/>
  <c r="V21" i="41"/>
  <c r="J23" i="41"/>
  <c r="L23" i="41"/>
  <c r="N23" i="41"/>
  <c r="P23" i="41"/>
  <c r="R23" i="41"/>
  <c r="T23" i="41"/>
  <c r="V23" i="41"/>
  <c r="H1" i="41"/>
  <c r="V19" i="41"/>
  <c r="T19" i="41"/>
  <c r="R19" i="41"/>
  <c r="P19" i="41"/>
  <c r="N19" i="41"/>
  <c r="L19" i="41"/>
  <c r="V17" i="41"/>
  <c r="T17" i="41"/>
  <c r="R17" i="41"/>
  <c r="P17" i="41"/>
  <c r="N17" i="41"/>
  <c r="L17" i="41"/>
  <c r="V15" i="41"/>
  <c r="T15" i="41"/>
  <c r="R15" i="41"/>
  <c r="P15" i="41"/>
  <c r="N15" i="41"/>
  <c r="L15" i="41"/>
  <c r="V13" i="41"/>
  <c r="T13" i="41"/>
  <c r="R13" i="41"/>
  <c r="P13" i="41"/>
  <c r="N13" i="41"/>
  <c r="L13" i="41"/>
  <c r="V11" i="41"/>
  <c r="T11" i="41"/>
  <c r="R11" i="41"/>
  <c r="P11" i="41"/>
  <c r="N11" i="41"/>
  <c r="L11" i="41"/>
  <c r="V9" i="41"/>
  <c r="T9" i="41"/>
  <c r="R9" i="41"/>
  <c r="P9" i="41"/>
  <c r="N9" i="41"/>
  <c r="L9" i="41"/>
  <c r="V7" i="41"/>
  <c r="T7" i="41"/>
  <c r="R7" i="41"/>
  <c r="P7" i="41"/>
  <c r="N7" i="41"/>
  <c r="L7" i="41"/>
  <c r="R5" i="41"/>
  <c r="P5" i="41"/>
  <c r="N5" i="41"/>
  <c r="L5" i="41"/>
  <c r="V299" i="40"/>
  <c r="T299" i="40"/>
  <c r="R299" i="40"/>
  <c r="P299" i="40"/>
  <c r="N299" i="40"/>
  <c r="L299" i="40"/>
  <c r="V297" i="40"/>
  <c r="T297" i="40"/>
  <c r="R297" i="40"/>
  <c r="P297" i="40"/>
  <c r="N297" i="40"/>
  <c r="L297" i="40"/>
  <c r="V295" i="40"/>
  <c r="T295" i="40"/>
  <c r="R295" i="40"/>
  <c r="P295" i="40"/>
  <c r="N295" i="40"/>
  <c r="L295" i="40"/>
  <c r="V293" i="40"/>
  <c r="T293" i="40"/>
  <c r="R293" i="40"/>
  <c r="P293" i="40"/>
  <c r="N293" i="40"/>
  <c r="L293" i="40"/>
  <c r="V291" i="40"/>
  <c r="T291" i="40"/>
  <c r="R291" i="40"/>
  <c r="P291" i="40"/>
  <c r="N291" i="40"/>
  <c r="L291" i="40"/>
  <c r="V289" i="40"/>
  <c r="T289" i="40"/>
  <c r="R289" i="40"/>
  <c r="P289" i="40"/>
  <c r="N289" i="40"/>
  <c r="L289" i="40"/>
  <c r="V287" i="40"/>
  <c r="T287" i="40"/>
  <c r="R287" i="40"/>
  <c r="P287" i="40"/>
  <c r="N287" i="40"/>
  <c r="L287" i="40"/>
  <c r="V285" i="40"/>
  <c r="T285" i="40"/>
  <c r="R285" i="40"/>
  <c r="P285" i="40"/>
  <c r="N285" i="40"/>
  <c r="L285" i="40"/>
  <c r="V283" i="40"/>
  <c r="T283" i="40"/>
  <c r="R283" i="40"/>
  <c r="P283" i="40"/>
  <c r="N283" i="40"/>
  <c r="L283" i="40"/>
  <c r="V281" i="40"/>
  <c r="T281" i="40"/>
  <c r="R281" i="40"/>
  <c r="P281" i="40"/>
  <c r="N281" i="40"/>
  <c r="L281" i="40"/>
  <c r="V279" i="40"/>
  <c r="T279" i="40"/>
  <c r="R279" i="40"/>
  <c r="P279" i="40"/>
  <c r="N279" i="40"/>
  <c r="L279" i="40"/>
  <c r="V277" i="40"/>
  <c r="T277" i="40"/>
  <c r="R277" i="40"/>
  <c r="P277" i="40"/>
  <c r="N277" i="40"/>
  <c r="L277" i="40"/>
  <c r="V275" i="40"/>
  <c r="T275" i="40"/>
  <c r="R275" i="40"/>
  <c r="P275" i="40"/>
  <c r="N275" i="40"/>
  <c r="L275" i="40"/>
  <c r="V273" i="40"/>
  <c r="T273" i="40"/>
  <c r="R273" i="40"/>
  <c r="P273" i="40"/>
  <c r="N273" i="40"/>
  <c r="L273" i="40"/>
  <c r="V271" i="40"/>
  <c r="T271" i="40"/>
  <c r="R271" i="40"/>
  <c r="P271" i="40"/>
  <c r="N271" i="40"/>
  <c r="L271" i="40"/>
  <c r="V269" i="40"/>
  <c r="T269" i="40"/>
  <c r="R269" i="40"/>
  <c r="P269" i="40"/>
  <c r="N269" i="40"/>
  <c r="L269" i="40"/>
  <c r="V267" i="40"/>
  <c r="T267" i="40"/>
  <c r="R267" i="40"/>
  <c r="P267" i="40"/>
  <c r="N267" i="40"/>
  <c r="L267" i="40"/>
  <c r="V265" i="40"/>
  <c r="T265" i="40"/>
  <c r="R265" i="40"/>
  <c r="P265" i="40"/>
  <c r="N265" i="40"/>
  <c r="L265" i="40"/>
  <c r="V263" i="40"/>
  <c r="T263" i="40"/>
  <c r="R263" i="40"/>
  <c r="P263" i="40"/>
  <c r="N263" i="40"/>
  <c r="L263" i="40"/>
  <c r="V261" i="40"/>
  <c r="T261" i="40"/>
  <c r="R261" i="40"/>
  <c r="P261" i="40"/>
  <c r="N261" i="40"/>
  <c r="L261" i="40"/>
  <c r="V259" i="40"/>
  <c r="T259" i="40"/>
  <c r="R259" i="40"/>
  <c r="P259" i="40"/>
  <c r="N259" i="40"/>
  <c r="L259" i="40"/>
  <c r="V257" i="40"/>
  <c r="T257" i="40"/>
  <c r="R257" i="40"/>
  <c r="P257" i="40"/>
  <c r="N257" i="40"/>
  <c r="L257" i="40"/>
  <c r="V255" i="40"/>
  <c r="T255" i="40"/>
  <c r="R255" i="40"/>
  <c r="P255" i="40"/>
  <c r="N255" i="40"/>
  <c r="L255" i="40"/>
  <c r="V253" i="40"/>
  <c r="T253" i="40"/>
  <c r="R253" i="40"/>
  <c r="P253" i="40"/>
  <c r="N253" i="40"/>
  <c r="L253" i="40"/>
  <c r="V251" i="40"/>
  <c r="T251" i="40"/>
  <c r="R251" i="40"/>
  <c r="P251" i="40"/>
  <c r="N251" i="40"/>
  <c r="L251" i="40"/>
  <c r="V249" i="40"/>
  <c r="T249" i="40"/>
  <c r="R249" i="40"/>
  <c r="P249" i="40"/>
  <c r="N249" i="40"/>
  <c r="L249" i="40"/>
  <c r="V247" i="40"/>
  <c r="T247" i="40"/>
  <c r="R247" i="40"/>
  <c r="P247" i="40"/>
  <c r="N247" i="40"/>
  <c r="L247" i="40"/>
  <c r="V245" i="40"/>
  <c r="T245" i="40"/>
  <c r="R245" i="40"/>
  <c r="P245" i="40"/>
  <c r="N245" i="40"/>
  <c r="L245" i="40"/>
  <c r="V243" i="40"/>
  <c r="T243" i="40"/>
  <c r="R243" i="40"/>
  <c r="P243" i="40"/>
  <c r="N243" i="40"/>
  <c r="L243" i="40"/>
  <c r="V241" i="40"/>
  <c r="T241" i="40"/>
  <c r="R241" i="40"/>
  <c r="P241" i="40"/>
  <c r="N241" i="40"/>
  <c r="L241" i="40"/>
  <c r="V239" i="40"/>
  <c r="T239" i="40"/>
  <c r="R239" i="40"/>
  <c r="P239" i="40"/>
  <c r="N239" i="40"/>
  <c r="L239" i="40"/>
  <c r="V237" i="40"/>
  <c r="T237" i="40"/>
  <c r="R237" i="40"/>
  <c r="P237" i="40"/>
  <c r="N237" i="40"/>
  <c r="L237" i="40"/>
  <c r="V235" i="40"/>
  <c r="T235" i="40"/>
  <c r="R235" i="40"/>
  <c r="P235" i="40"/>
  <c r="N235" i="40"/>
  <c r="L235" i="40"/>
  <c r="V233" i="40"/>
  <c r="T233" i="40"/>
  <c r="R233" i="40"/>
  <c r="P233" i="40"/>
  <c r="N233" i="40"/>
  <c r="L233" i="40"/>
  <c r="V231" i="40"/>
  <c r="T231" i="40"/>
  <c r="R231" i="40"/>
  <c r="P231" i="40"/>
  <c r="N231" i="40"/>
  <c r="L231" i="40"/>
  <c r="V229" i="40"/>
  <c r="T229" i="40"/>
  <c r="R229" i="40"/>
  <c r="P229" i="40"/>
  <c r="N229" i="40"/>
  <c r="L229" i="40"/>
  <c r="V227" i="40"/>
  <c r="T227" i="40"/>
  <c r="R227" i="40"/>
  <c r="P227" i="40"/>
  <c r="N227" i="40"/>
  <c r="L227" i="40"/>
  <c r="V225" i="40"/>
  <c r="T225" i="40"/>
  <c r="R225" i="40"/>
  <c r="P225" i="40"/>
  <c r="N225" i="40"/>
  <c r="L225" i="40"/>
  <c r="V223" i="40"/>
  <c r="T223" i="40"/>
  <c r="R223" i="40"/>
  <c r="P223" i="40"/>
  <c r="N223" i="40"/>
  <c r="L223" i="40"/>
  <c r="V221" i="40"/>
  <c r="T221" i="40"/>
  <c r="R221" i="40"/>
  <c r="P221" i="40"/>
  <c r="N221" i="40"/>
  <c r="L221" i="40"/>
  <c r="V219" i="40"/>
  <c r="T219" i="40"/>
  <c r="R219" i="40"/>
  <c r="P219" i="40"/>
  <c r="N219" i="40"/>
  <c r="L219" i="40"/>
  <c r="V217" i="40"/>
  <c r="T217" i="40"/>
  <c r="R217" i="40"/>
  <c r="P217" i="40"/>
  <c r="N217" i="40"/>
  <c r="L217" i="40"/>
  <c r="V215" i="40"/>
  <c r="T215" i="40"/>
  <c r="R215" i="40"/>
  <c r="P215" i="40"/>
  <c r="N215" i="40"/>
  <c r="L215" i="40"/>
  <c r="V213" i="40"/>
  <c r="T213" i="40"/>
  <c r="R213" i="40"/>
  <c r="P213" i="40"/>
  <c r="N213" i="40"/>
  <c r="L213" i="40"/>
  <c r="V211" i="40"/>
  <c r="T211" i="40"/>
  <c r="R211" i="40"/>
  <c r="P211" i="40"/>
  <c r="N211" i="40"/>
  <c r="L211" i="40"/>
  <c r="V209" i="40"/>
  <c r="T209" i="40"/>
  <c r="R209" i="40"/>
  <c r="P209" i="40"/>
  <c r="N209" i="40"/>
  <c r="L209" i="40"/>
  <c r="V207" i="40"/>
  <c r="T207" i="40"/>
  <c r="R207" i="40"/>
  <c r="P207" i="40"/>
  <c r="N207" i="40"/>
  <c r="L207" i="40"/>
  <c r="V205" i="40"/>
  <c r="T205" i="40"/>
  <c r="R205" i="40"/>
  <c r="P205" i="40"/>
  <c r="N205" i="40"/>
  <c r="L205" i="40"/>
  <c r="V203" i="40"/>
  <c r="T203" i="40"/>
  <c r="R203" i="40"/>
  <c r="P203" i="40"/>
  <c r="N203" i="40"/>
  <c r="L203" i="40"/>
  <c r="V201" i="40"/>
  <c r="T201" i="40"/>
  <c r="R201" i="40"/>
  <c r="P201" i="40"/>
  <c r="N201" i="40"/>
  <c r="L201" i="40"/>
  <c r="V199" i="40"/>
  <c r="T199" i="40"/>
  <c r="R199" i="40"/>
  <c r="P199" i="40"/>
  <c r="N199" i="40"/>
  <c r="L199" i="40"/>
  <c r="V197" i="40"/>
  <c r="T197" i="40"/>
  <c r="R197" i="40"/>
  <c r="P197" i="40"/>
  <c r="N197" i="40"/>
  <c r="L197" i="40"/>
  <c r="V195" i="40"/>
  <c r="T195" i="40"/>
  <c r="R195" i="40"/>
  <c r="P195" i="40"/>
  <c r="N195" i="40"/>
  <c r="L195" i="40"/>
  <c r="V193" i="40"/>
  <c r="T193" i="40"/>
  <c r="R193" i="40"/>
  <c r="P193" i="40"/>
  <c r="N193" i="40"/>
  <c r="L193" i="40"/>
  <c r="V191" i="40"/>
  <c r="T191" i="40"/>
  <c r="R191" i="40"/>
  <c r="P191" i="40"/>
  <c r="N191" i="40"/>
  <c r="L191" i="40"/>
  <c r="V189" i="40"/>
  <c r="T189" i="40"/>
  <c r="R189" i="40"/>
  <c r="P189" i="40"/>
  <c r="N189" i="40"/>
  <c r="L189" i="40"/>
  <c r="V187" i="40"/>
  <c r="T187" i="40"/>
  <c r="R187" i="40"/>
  <c r="P187" i="40"/>
  <c r="N187" i="40"/>
  <c r="L187" i="40"/>
  <c r="V185" i="40"/>
  <c r="T185" i="40"/>
  <c r="R185" i="40"/>
  <c r="P185" i="40"/>
  <c r="N185" i="40"/>
  <c r="J183" i="40"/>
  <c r="L183" i="40"/>
  <c r="N183" i="40"/>
  <c r="P183" i="40"/>
  <c r="R183" i="40"/>
  <c r="T183" i="40"/>
  <c r="V183" i="40"/>
  <c r="W181" i="40"/>
  <c r="S181" i="40"/>
  <c r="O181" i="40"/>
  <c r="J179" i="40"/>
  <c r="L179" i="40"/>
  <c r="N179" i="40"/>
  <c r="P179" i="40"/>
  <c r="R179" i="40"/>
  <c r="T179" i="40"/>
  <c r="V179" i="40"/>
  <c r="W177" i="40"/>
  <c r="S177" i="40"/>
  <c r="O177" i="40"/>
  <c r="J175" i="40"/>
  <c r="L175" i="40"/>
  <c r="N175" i="40"/>
  <c r="P175" i="40"/>
  <c r="R175" i="40"/>
  <c r="T175" i="40"/>
  <c r="V175" i="40"/>
  <c r="W173" i="40"/>
  <c r="S173" i="40"/>
  <c r="O173" i="40"/>
  <c r="J171" i="40"/>
  <c r="L171" i="40"/>
  <c r="N171" i="40"/>
  <c r="P171" i="40"/>
  <c r="R171" i="40"/>
  <c r="T171" i="40"/>
  <c r="V171" i="40"/>
  <c r="W169" i="40"/>
  <c r="S169" i="40"/>
  <c r="O169" i="40"/>
  <c r="J167" i="40"/>
  <c r="L167" i="40"/>
  <c r="N167" i="40"/>
  <c r="P167" i="40"/>
  <c r="R167" i="40"/>
  <c r="T167" i="40"/>
  <c r="V167" i="40"/>
  <c r="W165" i="40"/>
  <c r="S165" i="40"/>
  <c r="O165" i="40"/>
  <c r="J163" i="40"/>
  <c r="L163" i="40"/>
  <c r="N163" i="40"/>
  <c r="P163" i="40"/>
  <c r="R163" i="40"/>
  <c r="T163" i="40"/>
  <c r="V163" i="40"/>
  <c r="W161" i="40"/>
  <c r="S161" i="40"/>
  <c r="O161" i="40"/>
  <c r="J159" i="40"/>
  <c r="L159" i="40"/>
  <c r="N159" i="40"/>
  <c r="P159" i="40"/>
  <c r="R159" i="40"/>
  <c r="T159" i="40"/>
  <c r="V159" i="40"/>
  <c r="W157" i="40"/>
  <c r="S157" i="40"/>
  <c r="O157" i="40"/>
  <c r="J185" i="40"/>
  <c r="L185" i="40"/>
  <c r="J181" i="40"/>
  <c r="L181" i="40"/>
  <c r="N181" i="40"/>
  <c r="P181" i="40"/>
  <c r="R181" i="40"/>
  <c r="T181" i="40"/>
  <c r="V181" i="40"/>
  <c r="J177" i="40"/>
  <c r="L177" i="40"/>
  <c r="N177" i="40"/>
  <c r="P177" i="40"/>
  <c r="R177" i="40"/>
  <c r="T177" i="40"/>
  <c r="V177" i="40"/>
  <c r="J173" i="40"/>
  <c r="L173" i="40"/>
  <c r="N173" i="40"/>
  <c r="P173" i="40"/>
  <c r="R173" i="40"/>
  <c r="T173" i="40"/>
  <c r="V173" i="40"/>
  <c r="J169" i="40"/>
  <c r="L169" i="40"/>
  <c r="N169" i="40"/>
  <c r="P169" i="40"/>
  <c r="R169" i="40"/>
  <c r="T169" i="40"/>
  <c r="V169" i="40"/>
  <c r="J165" i="40"/>
  <c r="L165" i="40"/>
  <c r="N165" i="40"/>
  <c r="P165" i="40"/>
  <c r="R165" i="40"/>
  <c r="T165" i="40"/>
  <c r="V165" i="40"/>
  <c r="J161" i="40"/>
  <c r="L161" i="40"/>
  <c r="N161" i="40"/>
  <c r="P161" i="40"/>
  <c r="R161" i="40"/>
  <c r="T161" i="40"/>
  <c r="V161" i="40"/>
  <c r="J157" i="40"/>
  <c r="L157" i="40"/>
  <c r="N157" i="40"/>
  <c r="P157" i="40"/>
  <c r="R157" i="40"/>
  <c r="T157" i="40"/>
  <c r="V157" i="40"/>
  <c r="V155" i="40"/>
  <c r="T155" i="40"/>
  <c r="R155" i="40"/>
  <c r="P155" i="40"/>
  <c r="N155" i="40"/>
  <c r="L155" i="40"/>
  <c r="V153" i="40"/>
  <c r="T153" i="40"/>
  <c r="R153" i="40"/>
  <c r="P153" i="40"/>
  <c r="N153" i="40"/>
  <c r="L153" i="40"/>
  <c r="V151" i="40"/>
  <c r="T151" i="40"/>
  <c r="R151" i="40"/>
  <c r="P151" i="40"/>
  <c r="N151" i="40"/>
  <c r="L151" i="40"/>
  <c r="V149" i="40"/>
  <c r="T149" i="40"/>
  <c r="R149" i="40"/>
  <c r="P149" i="40"/>
  <c r="N149" i="40"/>
  <c r="L149" i="40"/>
  <c r="V147" i="40"/>
  <c r="T147" i="40"/>
  <c r="R147" i="40"/>
  <c r="P147" i="40"/>
  <c r="N147" i="40"/>
  <c r="L147" i="40"/>
  <c r="V145" i="40"/>
  <c r="T145" i="40"/>
  <c r="R145" i="40"/>
  <c r="P145" i="40"/>
  <c r="N145" i="40"/>
  <c r="L145" i="40"/>
  <c r="V143" i="40"/>
  <c r="T143" i="40"/>
  <c r="R143" i="40"/>
  <c r="P143" i="40"/>
  <c r="N143" i="40"/>
  <c r="L143" i="40"/>
  <c r="V141" i="40"/>
  <c r="T141" i="40"/>
  <c r="R141" i="40"/>
  <c r="P141" i="40"/>
  <c r="N141" i="40"/>
  <c r="L141" i="40"/>
  <c r="V139" i="40"/>
  <c r="T139" i="40"/>
  <c r="R139" i="40"/>
  <c r="P139" i="40"/>
  <c r="N139" i="40"/>
  <c r="L139" i="40"/>
  <c r="V137" i="40"/>
  <c r="T137" i="40"/>
  <c r="R137" i="40"/>
  <c r="P137" i="40"/>
  <c r="N137" i="40"/>
  <c r="L137" i="40"/>
  <c r="V135" i="40"/>
  <c r="T135" i="40"/>
  <c r="R135" i="40"/>
  <c r="P135" i="40"/>
  <c r="N135" i="40"/>
  <c r="L135" i="40"/>
  <c r="V133" i="40"/>
  <c r="T133" i="40"/>
  <c r="R133" i="40"/>
  <c r="P133" i="40"/>
  <c r="N133" i="40"/>
  <c r="L133" i="40"/>
  <c r="V131" i="40"/>
  <c r="T131" i="40"/>
  <c r="R131" i="40"/>
  <c r="P131" i="40"/>
  <c r="N131" i="40"/>
  <c r="L131" i="40"/>
  <c r="V129" i="40"/>
  <c r="T129" i="40"/>
  <c r="R129" i="40"/>
  <c r="P129" i="40"/>
  <c r="N129" i="40"/>
  <c r="L129" i="40"/>
  <c r="V127" i="40"/>
  <c r="T127" i="40"/>
  <c r="R127" i="40"/>
  <c r="P127" i="40"/>
  <c r="N127" i="40"/>
  <c r="L127" i="40"/>
  <c r="V125" i="40"/>
  <c r="T125" i="40"/>
  <c r="R125" i="40"/>
  <c r="P125" i="40"/>
  <c r="N125" i="40"/>
  <c r="L125" i="40"/>
  <c r="V123" i="40"/>
  <c r="T123" i="40"/>
  <c r="R123" i="40"/>
  <c r="P123" i="40"/>
  <c r="N123" i="40"/>
  <c r="L123" i="40"/>
  <c r="V121" i="40"/>
  <c r="T121" i="40"/>
  <c r="R121" i="40"/>
  <c r="P121" i="40"/>
  <c r="N121" i="40"/>
  <c r="L121" i="40"/>
  <c r="V119" i="40"/>
  <c r="T119" i="40"/>
  <c r="R119" i="40"/>
  <c r="P119" i="40"/>
  <c r="N119" i="40"/>
  <c r="L119" i="40"/>
  <c r="V117" i="40"/>
  <c r="T117" i="40"/>
  <c r="R117" i="40"/>
  <c r="P117" i="40"/>
  <c r="N117" i="40"/>
  <c r="L117" i="40"/>
  <c r="V115" i="40"/>
  <c r="T115" i="40"/>
  <c r="R115" i="40"/>
  <c r="P115" i="40"/>
  <c r="N115" i="40"/>
  <c r="L115" i="40"/>
  <c r="V113" i="40"/>
  <c r="T113" i="40"/>
  <c r="R113" i="40"/>
  <c r="P113" i="40"/>
  <c r="N113" i="40"/>
  <c r="L113" i="40"/>
  <c r="V111" i="40"/>
  <c r="T111" i="40"/>
  <c r="R111" i="40"/>
  <c r="P111" i="40"/>
  <c r="N111" i="40"/>
  <c r="L111" i="40"/>
  <c r="V109" i="40"/>
  <c r="T109" i="40"/>
  <c r="R109" i="40"/>
  <c r="P109" i="40"/>
  <c r="N109" i="40"/>
  <c r="L109" i="40"/>
  <c r="V107" i="40"/>
  <c r="T107" i="40"/>
  <c r="R107" i="40"/>
  <c r="P107" i="40"/>
  <c r="N107" i="40"/>
  <c r="L107" i="40"/>
  <c r="V105" i="40"/>
  <c r="T105" i="40"/>
  <c r="R105" i="40"/>
  <c r="P105" i="40"/>
  <c r="N105" i="40"/>
  <c r="L105" i="40"/>
  <c r="V103" i="40"/>
  <c r="T103" i="40"/>
  <c r="R103" i="40"/>
  <c r="P103" i="40"/>
  <c r="N103" i="40"/>
  <c r="L103" i="40"/>
  <c r="V101" i="40"/>
  <c r="T101" i="40"/>
  <c r="R101" i="40"/>
  <c r="P101" i="40"/>
  <c r="N101" i="40"/>
  <c r="L101" i="40"/>
  <c r="V99" i="40"/>
  <c r="T99" i="40"/>
  <c r="R99" i="40"/>
  <c r="P99" i="40"/>
  <c r="N99" i="40"/>
  <c r="L99" i="40"/>
  <c r="V97" i="40"/>
  <c r="T97" i="40"/>
  <c r="R97" i="40"/>
  <c r="P97" i="40"/>
  <c r="N97" i="40"/>
  <c r="L97" i="40"/>
  <c r="V95" i="40"/>
  <c r="T95" i="40"/>
  <c r="R95" i="40"/>
  <c r="P95" i="40"/>
  <c r="N95" i="40"/>
  <c r="L95" i="40"/>
  <c r="V93" i="40"/>
  <c r="T93" i="40"/>
  <c r="R93" i="40"/>
  <c r="P93" i="40"/>
  <c r="N93" i="40"/>
  <c r="L93" i="40"/>
  <c r="V91" i="40"/>
  <c r="T91" i="40"/>
  <c r="R91" i="40"/>
  <c r="P91" i="40"/>
  <c r="N91" i="40"/>
  <c r="L91" i="40"/>
  <c r="W90" i="40"/>
  <c r="U90" i="40"/>
  <c r="S90" i="40"/>
  <c r="O90" i="40"/>
  <c r="J88" i="40"/>
  <c r="L88" i="40"/>
  <c r="N88" i="40"/>
  <c r="P88" i="40"/>
  <c r="R88" i="40"/>
  <c r="T88" i="40"/>
  <c r="V88" i="40"/>
  <c r="W86" i="40"/>
  <c r="S86" i="40"/>
  <c r="O86" i="40"/>
  <c r="J84" i="40"/>
  <c r="L84" i="40"/>
  <c r="N84" i="40"/>
  <c r="P84" i="40"/>
  <c r="R84" i="40"/>
  <c r="T84" i="40"/>
  <c r="V84" i="40"/>
  <c r="J90" i="40"/>
  <c r="L90" i="40"/>
  <c r="N90" i="40"/>
  <c r="P90" i="40"/>
  <c r="R90" i="40"/>
  <c r="J86" i="40"/>
  <c r="L86" i="40"/>
  <c r="N86" i="40"/>
  <c r="P86" i="40"/>
  <c r="R86" i="40"/>
  <c r="T86" i="40"/>
  <c r="V86" i="40"/>
  <c r="J68" i="40"/>
  <c r="L68" i="40"/>
  <c r="N68" i="40"/>
  <c r="P68" i="40"/>
  <c r="R68" i="40"/>
  <c r="T68" i="40"/>
  <c r="V68" i="40"/>
  <c r="J64" i="40"/>
  <c r="L64" i="40"/>
  <c r="N64" i="40"/>
  <c r="P64" i="40"/>
  <c r="R64" i="40"/>
  <c r="T64" i="40"/>
  <c r="V64" i="40"/>
  <c r="J60" i="40"/>
  <c r="L60" i="40"/>
  <c r="N60" i="40"/>
  <c r="P60" i="40"/>
  <c r="R60" i="40"/>
  <c r="T60" i="40"/>
  <c r="V60" i="40"/>
  <c r="J56" i="40"/>
  <c r="L56" i="40"/>
  <c r="N56" i="40"/>
  <c r="P56" i="40"/>
  <c r="R56" i="40"/>
  <c r="T56" i="40"/>
  <c r="V56" i="40"/>
  <c r="V82" i="40"/>
  <c r="T82" i="40"/>
  <c r="R82" i="40"/>
  <c r="P82" i="40"/>
  <c r="N82" i="40"/>
  <c r="L82" i="40"/>
  <c r="V80" i="40"/>
  <c r="T80" i="40"/>
  <c r="R80" i="40"/>
  <c r="P80" i="40"/>
  <c r="N80" i="40"/>
  <c r="L80" i="40"/>
  <c r="V78" i="40"/>
  <c r="T78" i="40"/>
  <c r="R78" i="40"/>
  <c r="P78" i="40"/>
  <c r="N78" i="40"/>
  <c r="L78" i="40"/>
  <c r="V76" i="40"/>
  <c r="T76" i="40"/>
  <c r="R76" i="40"/>
  <c r="P76" i="40"/>
  <c r="N76" i="40"/>
  <c r="L76" i="40"/>
  <c r="V74" i="40"/>
  <c r="T74" i="40"/>
  <c r="R74" i="40"/>
  <c r="P74" i="40"/>
  <c r="N74" i="40"/>
  <c r="L74" i="40"/>
  <c r="V72" i="40"/>
  <c r="T72" i="40"/>
  <c r="R72" i="40"/>
  <c r="P72" i="40"/>
  <c r="N72" i="40"/>
  <c r="L72" i="40"/>
  <c r="W68" i="40"/>
  <c r="S68" i="40"/>
  <c r="O68" i="40"/>
  <c r="K68" i="40"/>
  <c r="J66" i="40"/>
  <c r="L66" i="40"/>
  <c r="N66" i="40"/>
  <c r="P66" i="40"/>
  <c r="R66" i="40"/>
  <c r="T66" i="40"/>
  <c r="V66" i="40"/>
  <c r="W64" i="40"/>
  <c r="S64" i="40"/>
  <c r="O64" i="40"/>
  <c r="K64" i="40"/>
  <c r="J62" i="40"/>
  <c r="L62" i="40"/>
  <c r="N62" i="40"/>
  <c r="P62" i="40"/>
  <c r="R62" i="40"/>
  <c r="T62" i="40"/>
  <c r="V62" i="40"/>
  <c r="W60" i="40"/>
  <c r="S60" i="40"/>
  <c r="O60" i="40"/>
  <c r="K60" i="40"/>
  <c r="J58" i="40"/>
  <c r="L58" i="40"/>
  <c r="N58" i="40"/>
  <c r="P58" i="40"/>
  <c r="R58" i="40"/>
  <c r="T58" i="40"/>
  <c r="V58" i="40"/>
  <c r="W56" i="40"/>
  <c r="S56" i="40"/>
  <c r="O56" i="40"/>
  <c r="K56" i="40"/>
  <c r="V54" i="40"/>
  <c r="T54" i="40"/>
  <c r="R54" i="40"/>
  <c r="P54" i="40"/>
  <c r="N54" i="40"/>
  <c r="L54" i="40"/>
  <c r="V52" i="40"/>
  <c r="T52" i="40"/>
  <c r="R52" i="40"/>
  <c r="P52" i="40"/>
  <c r="N52" i="40"/>
  <c r="L52" i="40"/>
  <c r="V50" i="40"/>
  <c r="T50" i="40"/>
  <c r="R50" i="40"/>
  <c r="P50" i="40"/>
  <c r="N50" i="40"/>
  <c r="L50" i="40"/>
  <c r="V48" i="40"/>
  <c r="T48" i="40"/>
  <c r="R48" i="40"/>
  <c r="P48" i="40"/>
  <c r="N48" i="40"/>
  <c r="L48" i="40"/>
  <c r="V46" i="40"/>
  <c r="T46" i="40"/>
  <c r="R46" i="40"/>
  <c r="P46" i="40"/>
  <c r="N46" i="40"/>
  <c r="L46" i="40"/>
  <c r="V44" i="40"/>
  <c r="T44" i="40"/>
  <c r="R44" i="40"/>
  <c r="P44" i="40"/>
  <c r="N44" i="40"/>
  <c r="L44" i="40"/>
  <c r="V42" i="40"/>
  <c r="T42" i="40"/>
  <c r="R42" i="40"/>
  <c r="P42" i="40"/>
  <c r="N42" i="40"/>
  <c r="L42" i="40"/>
  <c r="V40" i="40"/>
  <c r="T40" i="40"/>
  <c r="R40" i="40"/>
  <c r="P40" i="40"/>
  <c r="N40" i="40"/>
  <c r="L40" i="40"/>
  <c r="V38" i="40"/>
  <c r="T38" i="40"/>
  <c r="R38" i="40"/>
  <c r="P38" i="40"/>
  <c r="N38" i="40"/>
  <c r="L38" i="40"/>
  <c r="V36" i="40"/>
  <c r="T36" i="40"/>
  <c r="R36" i="40"/>
  <c r="P36" i="40"/>
  <c r="N36" i="40"/>
  <c r="L36" i="40"/>
  <c r="V34" i="40"/>
  <c r="T34" i="40"/>
  <c r="R34" i="40"/>
  <c r="P34" i="40"/>
  <c r="N34" i="40"/>
  <c r="L34" i="40"/>
  <c r="V32" i="40"/>
  <c r="T32" i="40"/>
  <c r="R32" i="40"/>
  <c r="P32" i="40"/>
  <c r="N32" i="40"/>
  <c r="L32" i="40"/>
  <c r="V30" i="40"/>
  <c r="T30" i="40"/>
  <c r="R30" i="40"/>
  <c r="P30" i="40"/>
  <c r="N30" i="40"/>
  <c r="L30" i="40"/>
  <c r="V28" i="40"/>
  <c r="T28" i="40"/>
  <c r="R28" i="40"/>
  <c r="P28" i="40"/>
  <c r="N28" i="40"/>
  <c r="L28" i="40"/>
  <c r="V26" i="40"/>
  <c r="T26" i="40"/>
  <c r="R26" i="40"/>
  <c r="P26" i="40"/>
  <c r="N26" i="40"/>
  <c r="L26" i="40"/>
  <c r="W25" i="40"/>
  <c r="U25" i="40"/>
  <c r="S25" i="40"/>
  <c r="Q25" i="40"/>
  <c r="O25" i="40"/>
  <c r="J23" i="40"/>
  <c r="L23" i="40"/>
  <c r="N23" i="40"/>
  <c r="P23" i="40"/>
  <c r="R23" i="40"/>
  <c r="T23" i="40"/>
  <c r="V23" i="40"/>
  <c r="W21" i="40"/>
  <c r="S21" i="40"/>
  <c r="O21" i="40"/>
  <c r="J25" i="40"/>
  <c r="L25" i="40"/>
  <c r="N25" i="40"/>
  <c r="J21" i="40"/>
  <c r="L21" i="40"/>
  <c r="N21" i="40"/>
  <c r="P21" i="40"/>
  <c r="R21" i="40"/>
  <c r="T21" i="40"/>
  <c r="V21" i="40"/>
  <c r="H1" i="40"/>
  <c r="V19" i="40"/>
  <c r="T19" i="40"/>
  <c r="R19" i="40"/>
  <c r="P19" i="40"/>
  <c r="N19" i="40"/>
  <c r="L19" i="40"/>
  <c r="V17" i="40"/>
  <c r="T17" i="40"/>
  <c r="R17" i="40"/>
  <c r="P17" i="40"/>
  <c r="N17" i="40"/>
  <c r="L17" i="40"/>
  <c r="V15" i="40"/>
  <c r="T15" i="40"/>
  <c r="R15" i="40"/>
  <c r="P15" i="40"/>
  <c r="N15" i="40"/>
  <c r="L15" i="40"/>
  <c r="V13" i="40"/>
  <c r="T13" i="40"/>
  <c r="R13" i="40"/>
  <c r="P13" i="40"/>
  <c r="N13" i="40"/>
  <c r="L13" i="40"/>
  <c r="V11" i="40"/>
  <c r="T11" i="40"/>
  <c r="R11" i="40"/>
  <c r="P11" i="40"/>
  <c r="N11" i="40"/>
  <c r="L11" i="40"/>
  <c r="V9" i="40"/>
  <c r="T9" i="40"/>
  <c r="R9" i="40"/>
  <c r="P9" i="40"/>
  <c r="N9" i="40"/>
  <c r="L9" i="40"/>
  <c r="V7" i="40"/>
  <c r="T7" i="40"/>
  <c r="R7" i="40"/>
  <c r="P7" i="40"/>
  <c r="N7" i="40"/>
  <c r="L7" i="40"/>
  <c r="T5" i="40"/>
  <c r="R5" i="40"/>
  <c r="P5" i="40"/>
  <c r="N5" i="40"/>
  <c r="L5" i="40"/>
  <c r="V300" i="39"/>
  <c r="T300" i="39"/>
  <c r="R300" i="39"/>
  <c r="P300" i="39"/>
  <c r="N300" i="39"/>
  <c r="L300" i="39"/>
  <c r="V298" i="39"/>
  <c r="T298" i="39"/>
  <c r="R298" i="39"/>
  <c r="P298" i="39"/>
  <c r="N298" i="39"/>
  <c r="L298" i="39"/>
  <c r="V296" i="39"/>
  <c r="T296" i="39"/>
  <c r="R296" i="39"/>
  <c r="P296" i="39"/>
  <c r="N296" i="39"/>
  <c r="L296" i="39"/>
  <c r="V294" i="39"/>
  <c r="T294" i="39"/>
  <c r="R294" i="39"/>
  <c r="P294" i="39"/>
  <c r="N294" i="39"/>
  <c r="L294" i="39"/>
  <c r="V292" i="39"/>
  <c r="T292" i="39"/>
  <c r="R292" i="39"/>
  <c r="P292" i="39"/>
  <c r="N292" i="39"/>
  <c r="L292" i="39"/>
  <c r="V290" i="39"/>
  <c r="T290" i="39"/>
  <c r="R290" i="39"/>
  <c r="P290" i="39"/>
  <c r="N290" i="39"/>
  <c r="L290" i="39"/>
  <c r="V288" i="39"/>
  <c r="T288" i="39"/>
  <c r="R288" i="39"/>
  <c r="P288" i="39"/>
  <c r="N288" i="39"/>
  <c r="L288" i="39"/>
  <c r="V286" i="39"/>
  <c r="T286" i="39"/>
  <c r="R286" i="39"/>
  <c r="P286" i="39"/>
  <c r="N286" i="39"/>
  <c r="L286" i="39"/>
  <c r="V284" i="39"/>
  <c r="T284" i="39"/>
  <c r="R284" i="39"/>
  <c r="P284" i="39"/>
  <c r="N284" i="39"/>
  <c r="L284" i="39"/>
  <c r="V282" i="39"/>
  <c r="T282" i="39"/>
  <c r="R282" i="39"/>
  <c r="P282" i="39"/>
  <c r="N282" i="39"/>
  <c r="L282" i="39"/>
  <c r="V280" i="39"/>
  <c r="T280" i="39"/>
  <c r="R280" i="39"/>
  <c r="P280" i="39"/>
  <c r="N280" i="39"/>
  <c r="L280" i="39"/>
  <c r="V278" i="39"/>
  <c r="T278" i="39"/>
  <c r="R278" i="39"/>
  <c r="P278" i="39"/>
  <c r="N278" i="39"/>
  <c r="L278" i="39"/>
  <c r="V276" i="39"/>
  <c r="T276" i="39"/>
  <c r="R276" i="39"/>
  <c r="P276" i="39"/>
  <c r="N276" i="39"/>
  <c r="L276" i="39"/>
  <c r="V274" i="39"/>
  <c r="T274" i="39"/>
  <c r="R274" i="39"/>
  <c r="P274" i="39"/>
  <c r="N274" i="39"/>
  <c r="L274" i="39"/>
  <c r="V272" i="39"/>
  <c r="T272" i="39"/>
  <c r="R272" i="39"/>
  <c r="P272" i="39"/>
  <c r="N272" i="39"/>
  <c r="L272" i="39"/>
  <c r="V270" i="39"/>
  <c r="T270" i="39"/>
  <c r="R270" i="39"/>
  <c r="P270" i="39"/>
  <c r="N270" i="39"/>
  <c r="L270" i="39"/>
  <c r="V268" i="39"/>
  <c r="T268" i="39"/>
  <c r="R268" i="39"/>
  <c r="P268" i="39"/>
  <c r="N268" i="39"/>
  <c r="L268" i="39"/>
  <c r="V266" i="39"/>
  <c r="T266" i="39"/>
  <c r="R266" i="39"/>
  <c r="P266" i="39"/>
  <c r="N266" i="39"/>
  <c r="L266" i="39"/>
  <c r="V264" i="39"/>
  <c r="T264" i="39"/>
  <c r="R264" i="39"/>
  <c r="P264" i="39"/>
  <c r="N264" i="39"/>
  <c r="L264" i="39"/>
  <c r="V262" i="39"/>
  <c r="T262" i="39"/>
  <c r="R262" i="39"/>
  <c r="P262" i="39"/>
  <c r="N262" i="39"/>
  <c r="L262" i="39"/>
  <c r="V260" i="39"/>
  <c r="T260" i="39"/>
  <c r="R260" i="39"/>
  <c r="P260" i="39"/>
  <c r="N260" i="39"/>
  <c r="L260" i="39"/>
  <c r="V258" i="39"/>
  <c r="T258" i="39"/>
  <c r="R258" i="39"/>
  <c r="P258" i="39"/>
  <c r="N258" i="39"/>
  <c r="L258" i="39"/>
  <c r="V256" i="39"/>
  <c r="T256" i="39"/>
  <c r="R256" i="39"/>
  <c r="P256" i="39"/>
  <c r="N256" i="39"/>
  <c r="L256" i="39"/>
  <c r="V254" i="39"/>
  <c r="T254" i="39"/>
  <c r="R254" i="39"/>
  <c r="P254" i="39"/>
  <c r="N254" i="39"/>
  <c r="L254" i="39"/>
  <c r="V252" i="39"/>
  <c r="T252" i="39"/>
  <c r="R252" i="39"/>
  <c r="P252" i="39"/>
  <c r="N252" i="39"/>
  <c r="L252" i="39"/>
  <c r="V250" i="39"/>
  <c r="T250" i="39"/>
  <c r="R250" i="39"/>
  <c r="P250" i="39"/>
  <c r="N250" i="39"/>
  <c r="L250" i="39"/>
  <c r="V248" i="39"/>
  <c r="T248" i="39"/>
  <c r="R248" i="39"/>
  <c r="P248" i="39"/>
  <c r="N248" i="39"/>
  <c r="L248" i="39"/>
  <c r="V246" i="39"/>
  <c r="T246" i="39"/>
  <c r="R246" i="39"/>
  <c r="P246" i="39"/>
  <c r="N246" i="39"/>
  <c r="L246" i="39"/>
  <c r="V244" i="39"/>
  <c r="T244" i="39"/>
  <c r="R244" i="39"/>
  <c r="P244" i="39"/>
  <c r="N244" i="39"/>
  <c r="L244" i="39"/>
  <c r="V242" i="39"/>
  <c r="T242" i="39"/>
  <c r="R242" i="39"/>
  <c r="P242" i="39"/>
  <c r="N242" i="39"/>
  <c r="L242" i="39"/>
  <c r="V240" i="39"/>
  <c r="T240" i="39"/>
  <c r="R240" i="39"/>
  <c r="P240" i="39"/>
  <c r="N240" i="39"/>
  <c r="L240" i="39"/>
  <c r="V238" i="39"/>
  <c r="T238" i="39"/>
  <c r="R238" i="39"/>
  <c r="P238" i="39"/>
  <c r="N238" i="39"/>
  <c r="L238" i="39"/>
  <c r="V236" i="39"/>
  <c r="T236" i="39"/>
  <c r="R236" i="39"/>
  <c r="P236" i="39"/>
  <c r="N236" i="39"/>
  <c r="L236" i="39"/>
  <c r="V234" i="39"/>
  <c r="T234" i="39"/>
  <c r="R234" i="39"/>
  <c r="P234" i="39"/>
  <c r="N234" i="39"/>
  <c r="L234" i="39"/>
  <c r="V232" i="39"/>
  <c r="T232" i="39"/>
  <c r="R232" i="39"/>
  <c r="P232" i="39"/>
  <c r="N232" i="39"/>
  <c r="L232" i="39"/>
  <c r="V230" i="39"/>
  <c r="T230" i="39"/>
  <c r="R230" i="39"/>
  <c r="P230" i="39"/>
  <c r="N230" i="39"/>
  <c r="L230" i="39"/>
  <c r="V228" i="39"/>
  <c r="T228" i="39"/>
  <c r="R228" i="39"/>
  <c r="P228" i="39"/>
  <c r="N228" i="39"/>
  <c r="L228" i="39"/>
  <c r="V226" i="39"/>
  <c r="T226" i="39"/>
  <c r="R226" i="39"/>
  <c r="P226" i="39"/>
  <c r="N226" i="39"/>
  <c r="L226" i="39"/>
  <c r="V224" i="39"/>
  <c r="T224" i="39"/>
  <c r="R224" i="39"/>
  <c r="P224" i="39"/>
  <c r="N224" i="39"/>
  <c r="L224" i="39"/>
  <c r="V222" i="39"/>
  <c r="T222" i="39"/>
  <c r="R222" i="39"/>
  <c r="P222" i="39"/>
  <c r="N222" i="39"/>
  <c r="L222" i="39"/>
  <c r="V220" i="39"/>
  <c r="T220" i="39"/>
  <c r="R220" i="39"/>
  <c r="P220" i="39"/>
  <c r="N220" i="39"/>
  <c r="L220" i="39"/>
  <c r="V218" i="39"/>
  <c r="T218" i="39"/>
  <c r="R218" i="39"/>
  <c r="P218" i="39"/>
  <c r="N218" i="39"/>
  <c r="L218" i="39"/>
  <c r="V216" i="39"/>
  <c r="T216" i="39"/>
  <c r="R216" i="39"/>
  <c r="P216" i="39"/>
  <c r="N216" i="39"/>
  <c r="L216" i="39"/>
  <c r="V214" i="39"/>
  <c r="T214" i="39"/>
  <c r="R214" i="39"/>
  <c r="P214" i="39"/>
  <c r="N214" i="39"/>
  <c r="L214" i="39"/>
  <c r="V212" i="39"/>
  <c r="T212" i="39"/>
  <c r="R212" i="39"/>
  <c r="P212" i="39"/>
  <c r="N212" i="39"/>
  <c r="L212" i="39"/>
  <c r="V210" i="39"/>
  <c r="T210" i="39"/>
  <c r="R210" i="39"/>
  <c r="P210" i="39"/>
  <c r="N210" i="39"/>
  <c r="L210" i="39"/>
  <c r="V208" i="39"/>
  <c r="T208" i="39"/>
  <c r="R208" i="39"/>
  <c r="P208" i="39"/>
  <c r="N208" i="39"/>
  <c r="L208" i="39"/>
  <c r="V206" i="39"/>
  <c r="T206" i="39"/>
  <c r="R206" i="39"/>
  <c r="P206" i="39"/>
  <c r="N206" i="39"/>
  <c r="L206" i="39"/>
  <c r="V204" i="39"/>
  <c r="T204" i="39"/>
  <c r="R204" i="39"/>
  <c r="P204" i="39"/>
  <c r="N204" i="39"/>
  <c r="L204" i="39"/>
  <c r="V202" i="39"/>
  <c r="T202" i="39"/>
  <c r="R202" i="39"/>
  <c r="P202" i="39"/>
  <c r="N202" i="39"/>
  <c r="L202" i="39"/>
  <c r="V200" i="39"/>
  <c r="T200" i="39"/>
  <c r="R200" i="39"/>
  <c r="P200" i="39"/>
  <c r="N200" i="39"/>
  <c r="L200" i="39"/>
  <c r="V198" i="39"/>
  <c r="T198" i="39"/>
  <c r="R198" i="39"/>
  <c r="P198" i="39"/>
  <c r="N198" i="39"/>
  <c r="L198" i="39"/>
  <c r="V196" i="39"/>
  <c r="T196" i="39"/>
  <c r="R196" i="39"/>
  <c r="P196" i="39"/>
  <c r="N196" i="39"/>
  <c r="L196" i="39"/>
  <c r="V194" i="39"/>
  <c r="T194" i="39"/>
  <c r="R194" i="39"/>
  <c r="P194" i="39"/>
  <c r="N194" i="39"/>
  <c r="L194" i="39"/>
  <c r="V192" i="39"/>
  <c r="T192" i="39"/>
  <c r="R192" i="39"/>
  <c r="P192" i="39"/>
  <c r="N192" i="39"/>
  <c r="L192" i="39"/>
  <c r="V190" i="39"/>
  <c r="T190" i="39"/>
  <c r="R190" i="39"/>
  <c r="P190" i="39"/>
  <c r="N190" i="39"/>
  <c r="L190" i="39"/>
  <c r="V188" i="39"/>
  <c r="T188" i="39"/>
  <c r="R188" i="39"/>
  <c r="P188" i="39"/>
  <c r="N188" i="39"/>
  <c r="J186" i="39"/>
  <c r="L186" i="39"/>
  <c r="N186" i="39"/>
  <c r="P186" i="39"/>
  <c r="R186" i="39"/>
  <c r="T186" i="39"/>
  <c r="V186" i="39"/>
  <c r="W184" i="39"/>
  <c r="S184" i="39"/>
  <c r="O184" i="39"/>
  <c r="J182" i="39"/>
  <c r="L182" i="39"/>
  <c r="N182" i="39"/>
  <c r="P182" i="39"/>
  <c r="R182" i="39"/>
  <c r="T182" i="39"/>
  <c r="V182" i="39"/>
  <c r="W180" i="39"/>
  <c r="S180" i="39"/>
  <c r="O180" i="39"/>
  <c r="J178" i="39"/>
  <c r="L178" i="39"/>
  <c r="N178" i="39"/>
  <c r="P178" i="39"/>
  <c r="R178" i="39"/>
  <c r="T178" i="39"/>
  <c r="V178" i="39"/>
  <c r="W176" i="39"/>
  <c r="S176" i="39"/>
  <c r="O176" i="39"/>
  <c r="J174" i="39"/>
  <c r="L174" i="39"/>
  <c r="N174" i="39"/>
  <c r="P174" i="39"/>
  <c r="R174" i="39"/>
  <c r="T174" i="39"/>
  <c r="V174" i="39"/>
  <c r="W172" i="39"/>
  <c r="S172" i="39"/>
  <c r="O172" i="39"/>
  <c r="J170" i="39"/>
  <c r="L170" i="39"/>
  <c r="N170" i="39"/>
  <c r="P170" i="39"/>
  <c r="R170" i="39"/>
  <c r="T170" i="39"/>
  <c r="V170" i="39"/>
  <c r="W168" i="39"/>
  <c r="S168" i="39"/>
  <c r="O168" i="39"/>
  <c r="J166" i="39"/>
  <c r="L166" i="39"/>
  <c r="N166" i="39"/>
  <c r="P166" i="39"/>
  <c r="R166" i="39"/>
  <c r="T166" i="39"/>
  <c r="V166" i="39"/>
  <c r="W164" i="39"/>
  <c r="S164" i="39"/>
  <c r="O164" i="39"/>
  <c r="J162" i="39"/>
  <c r="L162" i="39"/>
  <c r="N162" i="39"/>
  <c r="P162" i="39"/>
  <c r="R162" i="39"/>
  <c r="T162" i="39"/>
  <c r="V162" i="39"/>
  <c r="W160" i="39"/>
  <c r="S160" i="39"/>
  <c r="O160" i="39"/>
  <c r="J188" i="39"/>
  <c r="L188" i="39"/>
  <c r="J184" i="39"/>
  <c r="L184" i="39"/>
  <c r="N184" i="39"/>
  <c r="P184" i="39"/>
  <c r="R184" i="39"/>
  <c r="T184" i="39"/>
  <c r="V184" i="39"/>
  <c r="J180" i="39"/>
  <c r="L180" i="39"/>
  <c r="N180" i="39"/>
  <c r="P180" i="39"/>
  <c r="R180" i="39"/>
  <c r="T180" i="39"/>
  <c r="V180" i="39"/>
  <c r="J176" i="39"/>
  <c r="L176" i="39"/>
  <c r="N176" i="39"/>
  <c r="P176" i="39"/>
  <c r="R176" i="39"/>
  <c r="T176" i="39"/>
  <c r="V176" i="39"/>
  <c r="J172" i="39"/>
  <c r="L172" i="39"/>
  <c r="N172" i="39"/>
  <c r="P172" i="39"/>
  <c r="R172" i="39"/>
  <c r="T172" i="39"/>
  <c r="V172" i="39"/>
  <c r="J168" i="39"/>
  <c r="L168" i="39"/>
  <c r="N168" i="39"/>
  <c r="P168" i="39"/>
  <c r="R168" i="39"/>
  <c r="T168" i="39"/>
  <c r="V168" i="39"/>
  <c r="J164" i="39"/>
  <c r="L164" i="39"/>
  <c r="N164" i="39"/>
  <c r="P164" i="39"/>
  <c r="R164" i="39"/>
  <c r="T164" i="39"/>
  <c r="V164" i="39"/>
  <c r="J160" i="39"/>
  <c r="L160" i="39"/>
  <c r="N160" i="39"/>
  <c r="P160" i="39"/>
  <c r="R160" i="39"/>
  <c r="T160" i="39"/>
  <c r="V160" i="39"/>
  <c r="V158" i="39"/>
  <c r="T158" i="39"/>
  <c r="R158" i="39"/>
  <c r="P158" i="39"/>
  <c r="N158" i="39"/>
  <c r="L158" i="39"/>
  <c r="V156" i="39"/>
  <c r="T156" i="39"/>
  <c r="R156" i="39"/>
  <c r="P156" i="39"/>
  <c r="N156" i="39"/>
  <c r="L156" i="39"/>
  <c r="V154" i="39"/>
  <c r="T154" i="39"/>
  <c r="R154" i="39"/>
  <c r="P154" i="39"/>
  <c r="N154" i="39"/>
  <c r="L154" i="39"/>
  <c r="V152" i="39"/>
  <c r="T152" i="39"/>
  <c r="R152" i="39"/>
  <c r="P152" i="39"/>
  <c r="N152" i="39"/>
  <c r="L152" i="39"/>
  <c r="V150" i="39"/>
  <c r="T150" i="39"/>
  <c r="R150" i="39"/>
  <c r="P150" i="39"/>
  <c r="N150" i="39"/>
  <c r="L150" i="39"/>
  <c r="V148" i="39"/>
  <c r="T148" i="39"/>
  <c r="R148" i="39"/>
  <c r="P148" i="39"/>
  <c r="N148" i="39"/>
  <c r="L148" i="39"/>
  <c r="V146" i="39"/>
  <c r="T146" i="39"/>
  <c r="R146" i="39"/>
  <c r="P146" i="39"/>
  <c r="N146" i="39"/>
  <c r="L146" i="39"/>
  <c r="V144" i="39"/>
  <c r="T144" i="39"/>
  <c r="R144" i="39"/>
  <c r="P144" i="39"/>
  <c r="N144" i="39"/>
  <c r="L144" i="39"/>
  <c r="V142" i="39"/>
  <c r="T142" i="39"/>
  <c r="R142" i="39"/>
  <c r="P142" i="39"/>
  <c r="N142" i="39"/>
  <c r="L142" i="39"/>
  <c r="V140" i="39"/>
  <c r="T140" i="39"/>
  <c r="R140" i="39"/>
  <c r="P140" i="39"/>
  <c r="N140" i="39"/>
  <c r="L140" i="39"/>
  <c r="V138" i="39"/>
  <c r="T138" i="39"/>
  <c r="R138" i="39"/>
  <c r="P138" i="39"/>
  <c r="N138" i="39"/>
  <c r="L138" i="39"/>
  <c r="V136" i="39"/>
  <c r="T136" i="39"/>
  <c r="R136" i="39"/>
  <c r="P136" i="39"/>
  <c r="N136" i="39"/>
  <c r="L136" i="39"/>
  <c r="V134" i="39"/>
  <c r="T134" i="39"/>
  <c r="R134" i="39"/>
  <c r="P134" i="39"/>
  <c r="N134" i="39"/>
  <c r="L134" i="39"/>
  <c r="V132" i="39"/>
  <c r="T132" i="39"/>
  <c r="R132" i="39"/>
  <c r="P132" i="39"/>
  <c r="N132" i="39"/>
  <c r="L132" i="39"/>
  <c r="V130" i="39"/>
  <c r="T130" i="39"/>
  <c r="R130" i="39"/>
  <c r="P130" i="39"/>
  <c r="N130" i="39"/>
  <c r="L130" i="39"/>
  <c r="V128" i="39"/>
  <c r="T128" i="39"/>
  <c r="R128" i="39"/>
  <c r="P128" i="39"/>
  <c r="N128" i="39"/>
  <c r="L128" i="39"/>
  <c r="V126" i="39"/>
  <c r="T126" i="39"/>
  <c r="R126" i="39"/>
  <c r="P126" i="39"/>
  <c r="N126" i="39"/>
  <c r="L126" i="39"/>
  <c r="V124" i="39"/>
  <c r="T124" i="39"/>
  <c r="R124" i="39"/>
  <c r="P124" i="39"/>
  <c r="N124" i="39"/>
  <c r="L124" i="39"/>
  <c r="V122" i="39"/>
  <c r="T122" i="39"/>
  <c r="R122" i="39"/>
  <c r="P122" i="39"/>
  <c r="N122" i="39"/>
  <c r="L122" i="39"/>
  <c r="V120" i="39"/>
  <c r="T120" i="39"/>
  <c r="R120" i="39"/>
  <c r="P120" i="39"/>
  <c r="N120" i="39"/>
  <c r="L120" i="39"/>
  <c r="V118" i="39"/>
  <c r="T118" i="39"/>
  <c r="R118" i="39"/>
  <c r="P118" i="39"/>
  <c r="N118" i="39"/>
  <c r="L118" i="39"/>
  <c r="V116" i="39"/>
  <c r="T116" i="39"/>
  <c r="R116" i="39"/>
  <c r="P116" i="39"/>
  <c r="N116" i="39"/>
  <c r="L116" i="39"/>
  <c r="V114" i="39"/>
  <c r="T114" i="39"/>
  <c r="R114" i="39"/>
  <c r="P114" i="39"/>
  <c r="N114" i="39"/>
  <c r="L114" i="39"/>
  <c r="V112" i="39"/>
  <c r="T112" i="39"/>
  <c r="R112" i="39"/>
  <c r="P112" i="39"/>
  <c r="N112" i="39"/>
  <c r="L112" i="39"/>
  <c r="V110" i="39"/>
  <c r="T110" i="39"/>
  <c r="R110" i="39"/>
  <c r="P110" i="39"/>
  <c r="N110" i="39"/>
  <c r="L110" i="39"/>
  <c r="V108" i="39"/>
  <c r="T108" i="39"/>
  <c r="R108" i="39"/>
  <c r="P108" i="39"/>
  <c r="N108" i="39"/>
  <c r="L108" i="39"/>
  <c r="V106" i="39"/>
  <c r="T106" i="39"/>
  <c r="R106" i="39"/>
  <c r="P106" i="39"/>
  <c r="N106" i="39"/>
  <c r="L106" i="39"/>
  <c r="V104" i="39"/>
  <c r="T104" i="39"/>
  <c r="R104" i="39"/>
  <c r="P104" i="39"/>
  <c r="N104" i="39"/>
  <c r="L104" i="39"/>
  <c r="V102" i="39"/>
  <c r="T102" i="39"/>
  <c r="R102" i="39"/>
  <c r="P102" i="39"/>
  <c r="N102" i="39"/>
  <c r="L102" i="39"/>
  <c r="V100" i="39"/>
  <c r="T100" i="39"/>
  <c r="R100" i="39"/>
  <c r="P100" i="39"/>
  <c r="N100" i="39"/>
  <c r="L100" i="39"/>
  <c r="V98" i="39"/>
  <c r="T98" i="39"/>
  <c r="R98" i="39"/>
  <c r="P98" i="39"/>
  <c r="N98" i="39"/>
  <c r="L98" i="39"/>
  <c r="V96" i="39"/>
  <c r="T96" i="39"/>
  <c r="R96" i="39"/>
  <c r="P96" i="39"/>
  <c r="N96" i="39"/>
  <c r="L96" i="39"/>
  <c r="W92" i="39"/>
  <c r="S92" i="39"/>
  <c r="O92" i="39"/>
  <c r="J90" i="39"/>
  <c r="L90" i="39"/>
  <c r="N90" i="39"/>
  <c r="P90" i="39"/>
  <c r="R90" i="39"/>
  <c r="T90" i="39"/>
  <c r="V90" i="39"/>
  <c r="W88" i="39"/>
  <c r="S88" i="39"/>
  <c r="O88" i="39"/>
  <c r="J86" i="39"/>
  <c r="L86" i="39"/>
  <c r="N86" i="39"/>
  <c r="P86" i="39"/>
  <c r="R86" i="39"/>
  <c r="T86" i="39"/>
  <c r="V86" i="39"/>
  <c r="W84" i="39"/>
  <c r="S84" i="39"/>
  <c r="O84" i="39"/>
  <c r="J82" i="39"/>
  <c r="L82" i="39"/>
  <c r="N82" i="39"/>
  <c r="P82" i="39"/>
  <c r="R82" i="39"/>
  <c r="T82" i="39"/>
  <c r="V82" i="39"/>
  <c r="W80" i="39"/>
  <c r="S80" i="39"/>
  <c r="O80" i="39"/>
  <c r="J78" i="39"/>
  <c r="L78" i="39"/>
  <c r="N78" i="39"/>
  <c r="P78" i="39"/>
  <c r="R78" i="39"/>
  <c r="T78" i="39"/>
  <c r="V78" i="39"/>
  <c r="J92" i="39"/>
  <c r="L92" i="39"/>
  <c r="N92" i="39"/>
  <c r="P92" i="39"/>
  <c r="R92" i="39"/>
  <c r="T92" i="39"/>
  <c r="V92" i="39"/>
  <c r="J88" i="39"/>
  <c r="L88" i="39"/>
  <c r="N88" i="39"/>
  <c r="P88" i="39"/>
  <c r="R88" i="39"/>
  <c r="T88" i="39"/>
  <c r="V88" i="39"/>
  <c r="J84" i="39"/>
  <c r="L84" i="39"/>
  <c r="N84" i="39"/>
  <c r="P84" i="39"/>
  <c r="R84" i="39"/>
  <c r="T84" i="39"/>
  <c r="V84" i="39"/>
  <c r="J80" i="39"/>
  <c r="L80" i="39"/>
  <c r="N80" i="39"/>
  <c r="P80" i="39"/>
  <c r="R80" i="39"/>
  <c r="T80" i="39"/>
  <c r="V80" i="39"/>
  <c r="V76" i="39"/>
  <c r="T76" i="39"/>
  <c r="R76" i="39"/>
  <c r="P76" i="39"/>
  <c r="N76" i="39"/>
  <c r="L76" i="39"/>
  <c r="V74" i="39"/>
  <c r="T74" i="39"/>
  <c r="R74" i="39"/>
  <c r="P74" i="39"/>
  <c r="N74" i="39"/>
  <c r="L74" i="39"/>
  <c r="V72" i="39"/>
  <c r="T72" i="39"/>
  <c r="R72" i="39"/>
  <c r="P72" i="39"/>
  <c r="N72" i="39"/>
  <c r="L72" i="39"/>
  <c r="V70" i="39"/>
  <c r="T70" i="39"/>
  <c r="R70" i="39"/>
  <c r="P70" i="39"/>
  <c r="N70" i="39"/>
  <c r="L70" i="39"/>
  <c r="V68" i="39"/>
  <c r="T68" i="39"/>
  <c r="R68" i="39"/>
  <c r="P68" i="39"/>
  <c r="N68" i="39"/>
  <c r="L68" i="39"/>
  <c r="V66" i="39"/>
  <c r="T66" i="39"/>
  <c r="R66" i="39"/>
  <c r="P66" i="39"/>
  <c r="N66" i="39"/>
  <c r="L66" i="39"/>
  <c r="V64" i="39"/>
  <c r="T64" i="39"/>
  <c r="R64" i="39"/>
  <c r="P64" i="39"/>
  <c r="N64" i="39"/>
  <c r="L64" i="39"/>
  <c r="V62" i="39"/>
  <c r="T62" i="39"/>
  <c r="R62" i="39"/>
  <c r="P62" i="39"/>
  <c r="N62" i="39"/>
  <c r="L62" i="39"/>
  <c r="V60" i="39"/>
  <c r="T60" i="39"/>
  <c r="R60" i="39"/>
  <c r="P60" i="39"/>
  <c r="N60" i="39"/>
  <c r="L60" i="39"/>
  <c r="V58" i="39"/>
  <c r="T58" i="39"/>
  <c r="R58" i="39"/>
  <c r="P58" i="39"/>
  <c r="N58" i="39"/>
  <c r="L58" i="39"/>
  <c r="V56" i="39"/>
  <c r="T56" i="39"/>
  <c r="R56" i="39"/>
  <c r="P56" i="39"/>
  <c r="N56" i="39"/>
  <c r="L56" i="39"/>
  <c r="V54" i="39"/>
  <c r="T54" i="39"/>
  <c r="R54" i="39"/>
  <c r="P54" i="39"/>
  <c r="N54" i="39"/>
  <c r="L54" i="39"/>
  <c r="V52" i="39"/>
  <c r="T52" i="39"/>
  <c r="R52" i="39"/>
  <c r="P52" i="39"/>
  <c r="N52" i="39"/>
  <c r="L52" i="39"/>
  <c r="V50" i="39"/>
  <c r="T50" i="39"/>
  <c r="R50" i="39"/>
  <c r="P50" i="39"/>
  <c r="N50" i="39"/>
  <c r="L50" i="39"/>
  <c r="V48" i="39"/>
  <c r="T48" i="39"/>
  <c r="R48" i="39"/>
  <c r="P48" i="39"/>
  <c r="N48" i="39"/>
  <c r="L48" i="39"/>
  <c r="J47" i="39"/>
  <c r="L47" i="39"/>
  <c r="N47" i="39"/>
  <c r="P47" i="39"/>
  <c r="W45" i="39"/>
  <c r="S45" i="39"/>
  <c r="O45" i="39"/>
  <c r="J43" i="39"/>
  <c r="L43" i="39"/>
  <c r="N43" i="39"/>
  <c r="P43" i="39"/>
  <c r="R43" i="39"/>
  <c r="T43" i="39"/>
  <c r="V43" i="39"/>
  <c r="W41" i="39"/>
  <c r="S41" i="39"/>
  <c r="O41" i="39"/>
  <c r="J45" i="39"/>
  <c r="L45" i="39"/>
  <c r="N45" i="39"/>
  <c r="P45" i="39"/>
  <c r="R45" i="39"/>
  <c r="T45" i="39"/>
  <c r="V45" i="39"/>
  <c r="J41" i="39"/>
  <c r="L41" i="39"/>
  <c r="N41" i="39"/>
  <c r="P41" i="39"/>
  <c r="R41" i="39"/>
  <c r="T41" i="39"/>
  <c r="V41" i="39"/>
  <c r="J25" i="39"/>
  <c r="L25" i="39"/>
  <c r="N25" i="39"/>
  <c r="P25" i="39"/>
  <c r="S23" i="39"/>
  <c r="O23" i="39"/>
  <c r="J21" i="39"/>
  <c r="L21" i="39"/>
  <c r="N21" i="39"/>
  <c r="P21" i="39"/>
  <c r="R21" i="39"/>
  <c r="T21" i="39"/>
  <c r="V21" i="39"/>
  <c r="H1" i="39"/>
  <c r="V39" i="39"/>
  <c r="T39" i="39"/>
  <c r="R39" i="39"/>
  <c r="P39" i="39"/>
  <c r="N39" i="39"/>
  <c r="L39" i="39"/>
  <c r="V37" i="39"/>
  <c r="T37" i="39"/>
  <c r="R37" i="39"/>
  <c r="P37" i="39"/>
  <c r="N37" i="39"/>
  <c r="L37" i="39"/>
  <c r="V35" i="39"/>
  <c r="T35" i="39"/>
  <c r="R35" i="39"/>
  <c r="P35" i="39"/>
  <c r="N35" i="39"/>
  <c r="L35" i="39"/>
  <c r="V33" i="39"/>
  <c r="T33" i="39"/>
  <c r="R33" i="39"/>
  <c r="P33" i="39"/>
  <c r="N33" i="39"/>
  <c r="L33" i="39"/>
  <c r="V31" i="39"/>
  <c r="T31" i="39"/>
  <c r="R31" i="39"/>
  <c r="P31" i="39"/>
  <c r="N31" i="39"/>
  <c r="L31" i="39"/>
  <c r="V29" i="39"/>
  <c r="T29" i="39"/>
  <c r="R29" i="39"/>
  <c r="P29" i="39"/>
  <c r="N29" i="39"/>
  <c r="L29" i="39"/>
  <c r="V27" i="39"/>
  <c r="T27" i="39"/>
  <c r="R27" i="39"/>
  <c r="P27" i="39"/>
  <c r="N27" i="39"/>
  <c r="L27" i="39"/>
  <c r="V25" i="39"/>
  <c r="T25" i="39"/>
  <c r="R25" i="39"/>
  <c r="O25" i="39"/>
  <c r="K25" i="39"/>
  <c r="J23" i="39"/>
  <c r="L23" i="39"/>
  <c r="N23" i="39"/>
  <c r="P23" i="39"/>
  <c r="R23" i="39"/>
  <c r="T23" i="39"/>
  <c r="V23" i="39"/>
  <c r="V19" i="39"/>
  <c r="T19" i="39"/>
  <c r="R19" i="39"/>
  <c r="P19" i="39"/>
  <c r="N19" i="39"/>
  <c r="L19" i="39"/>
  <c r="V17" i="39"/>
  <c r="T17" i="39"/>
  <c r="R17" i="39"/>
  <c r="P17" i="39"/>
  <c r="N17" i="39"/>
  <c r="L17" i="39"/>
  <c r="V15" i="39"/>
  <c r="T15" i="39"/>
  <c r="R15" i="39"/>
  <c r="P15" i="39"/>
  <c r="N15" i="39"/>
  <c r="L15" i="39"/>
  <c r="V13" i="39"/>
  <c r="T13" i="39"/>
  <c r="R13" i="39"/>
  <c r="P13" i="39"/>
  <c r="N13" i="39"/>
  <c r="L13" i="39"/>
  <c r="V11" i="39"/>
  <c r="T11" i="39"/>
  <c r="R11" i="39"/>
  <c r="P11" i="39"/>
  <c r="N11" i="39"/>
  <c r="L11" i="39"/>
  <c r="V9" i="39"/>
  <c r="T9" i="39"/>
  <c r="R9" i="39"/>
  <c r="P9" i="39"/>
  <c r="N9" i="39"/>
  <c r="L9" i="39"/>
  <c r="V7" i="39"/>
  <c r="T7" i="39"/>
  <c r="R7" i="39"/>
  <c r="P7" i="39"/>
  <c r="N7" i="39"/>
  <c r="L7" i="39"/>
  <c r="T5" i="39"/>
  <c r="R5" i="39"/>
  <c r="P5" i="39"/>
  <c r="N5" i="39"/>
  <c r="L5" i="39"/>
  <c r="V300" i="38"/>
  <c r="T300" i="38"/>
  <c r="R300" i="38"/>
  <c r="P300" i="38"/>
  <c r="N300" i="38"/>
  <c r="L300" i="38"/>
  <c r="V298" i="38"/>
  <c r="T298" i="38"/>
  <c r="R298" i="38"/>
  <c r="P298" i="38"/>
  <c r="N298" i="38"/>
  <c r="L298" i="38"/>
  <c r="V296" i="38"/>
  <c r="T296" i="38"/>
  <c r="R296" i="38"/>
  <c r="P296" i="38"/>
  <c r="N296" i="38"/>
  <c r="L296" i="38"/>
  <c r="V294" i="38"/>
  <c r="T294" i="38"/>
  <c r="R294" i="38"/>
  <c r="P294" i="38"/>
  <c r="N294" i="38"/>
  <c r="L294" i="38"/>
  <c r="V292" i="38"/>
  <c r="T292" i="38"/>
  <c r="R292" i="38"/>
  <c r="P292" i="38"/>
  <c r="N292" i="38"/>
  <c r="L292" i="38"/>
  <c r="V290" i="38"/>
  <c r="T290" i="38"/>
  <c r="R290" i="38"/>
  <c r="P290" i="38"/>
  <c r="N290" i="38"/>
  <c r="L290" i="38"/>
  <c r="V288" i="38"/>
  <c r="T288" i="38"/>
  <c r="R288" i="38"/>
  <c r="P288" i="38"/>
  <c r="N288" i="38"/>
  <c r="L288" i="38"/>
  <c r="V286" i="38"/>
  <c r="T286" i="38"/>
  <c r="R286" i="38"/>
  <c r="P286" i="38"/>
  <c r="N286" i="38"/>
  <c r="L286" i="38"/>
  <c r="V284" i="38"/>
  <c r="T284" i="38"/>
  <c r="R284" i="38"/>
  <c r="P284" i="38"/>
  <c r="N284" i="38"/>
  <c r="L284" i="38"/>
  <c r="V282" i="38"/>
  <c r="T282" i="38"/>
  <c r="R282" i="38"/>
  <c r="P282" i="38"/>
  <c r="N282" i="38"/>
  <c r="L282" i="38"/>
  <c r="V280" i="38"/>
  <c r="T280" i="38"/>
  <c r="R280" i="38"/>
  <c r="P280" i="38"/>
  <c r="N280" i="38"/>
  <c r="L280" i="38"/>
  <c r="V278" i="38"/>
  <c r="T278" i="38"/>
  <c r="R278" i="38"/>
  <c r="P278" i="38"/>
  <c r="N278" i="38"/>
  <c r="L278" i="38"/>
  <c r="V276" i="38"/>
  <c r="T276" i="38"/>
  <c r="R276" i="38"/>
  <c r="P276" i="38"/>
  <c r="N276" i="38"/>
  <c r="L276" i="38"/>
  <c r="V274" i="38"/>
  <c r="T274" i="38"/>
  <c r="R274" i="38"/>
  <c r="P274" i="38"/>
  <c r="N274" i="38"/>
  <c r="L274" i="38"/>
  <c r="V272" i="38"/>
  <c r="T272" i="38"/>
  <c r="R272" i="38"/>
  <c r="P272" i="38"/>
  <c r="N272" i="38"/>
  <c r="L272" i="38"/>
  <c r="V270" i="38"/>
  <c r="T270" i="38"/>
  <c r="R270" i="38"/>
  <c r="P270" i="38"/>
  <c r="N270" i="38"/>
  <c r="L270" i="38"/>
  <c r="V268" i="38"/>
  <c r="T268" i="38"/>
  <c r="R268" i="38"/>
  <c r="P268" i="38"/>
  <c r="N268" i="38"/>
  <c r="L268" i="38"/>
  <c r="V266" i="38"/>
  <c r="T266" i="38"/>
  <c r="R266" i="38"/>
  <c r="P266" i="38"/>
  <c r="N266" i="38"/>
  <c r="L266" i="38"/>
  <c r="V264" i="38"/>
  <c r="T264" i="38"/>
  <c r="R264" i="38"/>
  <c r="P264" i="38"/>
  <c r="N264" i="38"/>
  <c r="L264" i="38"/>
  <c r="V262" i="38"/>
  <c r="T262" i="38"/>
  <c r="R262" i="38"/>
  <c r="P262" i="38"/>
  <c r="N262" i="38"/>
  <c r="L262" i="38"/>
  <c r="V260" i="38"/>
  <c r="T260" i="38"/>
  <c r="R260" i="38"/>
  <c r="P260" i="38"/>
  <c r="N260" i="38"/>
  <c r="L260" i="38"/>
  <c r="V258" i="38"/>
  <c r="T258" i="38"/>
  <c r="R258" i="38"/>
  <c r="P258" i="38"/>
  <c r="N258" i="38"/>
  <c r="L258" i="38"/>
  <c r="V256" i="38"/>
  <c r="T256" i="38"/>
  <c r="R256" i="38"/>
  <c r="P256" i="38"/>
  <c r="N256" i="38"/>
  <c r="L256" i="38"/>
  <c r="V254" i="38"/>
  <c r="T254" i="38"/>
  <c r="R254" i="38"/>
  <c r="P254" i="38"/>
  <c r="N254" i="38"/>
  <c r="L254" i="38"/>
  <c r="V252" i="38"/>
  <c r="T252" i="38"/>
  <c r="R252" i="38"/>
  <c r="P252" i="38"/>
  <c r="N252" i="38"/>
  <c r="L252" i="38"/>
  <c r="V250" i="38"/>
  <c r="T250" i="38"/>
  <c r="R250" i="38"/>
  <c r="P250" i="38"/>
  <c r="N250" i="38"/>
  <c r="L250" i="38"/>
  <c r="V248" i="38"/>
  <c r="T248" i="38"/>
  <c r="R248" i="38"/>
  <c r="P248" i="38"/>
  <c r="N248" i="38"/>
  <c r="L248" i="38"/>
  <c r="V246" i="38"/>
  <c r="T246" i="38"/>
  <c r="R246" i="38"/>
  <c r="P246" i="38"/>
  <c r="N246" i="38"/>
  <c r="L246" i="38"/>
  <c r="V244" i="38"/>
  <c r="T244" i="38"/>
  <c r="R244" i="38"/>
  <c r="P244" i="38"/>
  <c r="N244" i="38"/>
  <c r="L244" i="38"/>
  <c r="V242" i="38"/>
  <c r="T242" i="38"/>
  <c r="R242" i="38"/>
  <c r="P242" i="38"/>
  <c r="N242" i="38"/>
  <c r="L242" i="38"/>
  <c r="V240" i="38"/>
  <c r="T240" i="38"/>
  <c r="R240" i="38"/>
  <c r="P240" i="38"/>
  <c r="N240" i="38"/>
  <c r="L240" i="38"/>
  <c r="V238" i="38"/>
  <c r="T238" i="38"/>
  <c r="R238" i="38"/>
  <c r="P238" i="38"/>
  <c r="N238" i="38"/>
  <c r="L238" i="38"/>
  <c r="V236" i="38"/>
  <c r="T236" i="38"/>
  <c r="R236" i="38"/>
  <c r="P236" i="38"/>
  <c r="N236" i="38"/>
  <c r="L236" i="38"/>
  <c r="V234" i="38"/>
  <c r="T234" i="38"/>
  <c r="R234" i="38"/>
  <c r="P234" i="38"/>
  <c r="N234" i="38"/>
  <c r="L234" i="38"/>
  <c r="V232" i="38"/>
  <c r="T232" i="38"/>
  <c r="R232" i="38"/>
  <c r="P232" i="38"/>
  <c r="N232" i="38"/>
  <c r="L232" i="38"/>
  <c r="V230" i="38"/>
  <c r="T230" i="38"/>
  <c r="R230" i="38"/>
  <c r="P230" i="38"/>
  <c r="N230" i="38"/>
  <c r="L230" i="38"/>
  <c r="V228" i="38"/>
  <c r="T228" i="38"/>
  <c r="R228" i="38"/>
  <c r="P228" i="38"/>
  <c r="N228" i="38"/>
  <c r="L228" i="38"/>
  <c r="V226" i="38"/>
  <c r="T226" i="38"/>
  <c r="R226" i="38"/>
  <c r="P226" i="38"/>
  <c r="N226" i="38"/>
  <c r="L226" i="38"/>
  <c r="V224" i="38"/>
  <c r="T224" i="38"/>
  <c r="R224" i="38"/>
  <c r="P224" i="38"/>
  <c r="N224" i="38"/>
  <c r="L224" i="38"/>
  <c r="V222" i="38"/>
  <c r="T222" i="38"/>
  <c r="R222" i="38"/>
  <c r="P222" i="38"/>
  <c r="N222" i="38"/>
  <c r="L222" i="38"/>
  <c r="V220" i="38"/>
  <c r="T220" i="38"/>
  <c r="R220" i="38"/>
  <c r="P220" i="38"/>
  <c r="N220" i="38"/>
  <c r="L220" i="38"/>
  <c r="V218" i="38"/>
  <c r="T218" i="38"/>
  <c r="R218" i="38"/>
  <c r="P218" i="38"/>
  <c r="N218" i="38"/>
  <c r="L218" i="38"/>
  <c r="V216" i="38"/>
  <c r="T216" i="38"/>
  <c r="R216" i="38"/>
  <c r="P216" i="38"/>
  <c r="N216" i="38"/>
  <c r="L216" i="38"/>
  <c r="V214" i="38"/>
  <c r="T214" i="38"/>
  <c r="R214" i="38"/>
  <c r="P214" i="38"/>
  <c r="N214" i="38"/>
  <c r="L214" i="38"/>
  <c r="V212" i="38"/>
  <c r="T212" i="38"/>
  <c r="R212" i="38"/>
  <c r="P212" i="38"/>
  <c r="N212" i="38"/>
  <c r="L212" i="38"/>
  <c r="V210" i="38"/>
  <c r="T210" i="38"/>
  <c r="R210" i="38"/>
  <c r="P210" i="38"/>
  <c r="N210" i="38"/>
  <c r="L210" i="38"/>
  <c r="V208" i="38"/>
  <c r="T208" i="38"/>
  <c r="R208" i="38"/>
  <c r="P208" i="38"/>
  <c r="N208" i="38"/>
  <c r="L208" i="38"/>
  <c r="V206" i="38"/>
  <c r="T206" i="38"/>
  <c r="R206" i="38"/>
  <c r="P206" i="38"/>
  <c r="N206" i="38"/>
  <c r="L206" i="38"/>
  <c r="V204" i="38"/>
  <c r="T204" i="38"/>
  <c r="R204" i="38"/>
  <c r="P204" i="38"/>
  <c r="N204" i="38"/>
  <c r="L204" i="38"/>
  <c r="V202" i="38"/>
  <c r="T202" i="38"/>
  <c r="R202" i="38"/>
  <c r="P202" i="38"/>
  <c r="N202" i="38"/>
  <c r="L202" i="38"/>
  <c r="V200" i="38"/>
  <c r="T200" i="38"/>
  <c r="R200" i="38"/>
  <c r="P200" i="38"/>
  <c r="N200" i="38"/>
  <c r="L200" i="38"/>
  <c r="V198" i="38"/>
  <c r="T198" i="38"/>
  <c r="R198" i="38"/>
  <c r="P198" i="38"/>
  <c r="N198" i="38"/>
  <c r="L198" i="38"/>
  <c r="V196" i="38"/>
  <c r="T196" i="38"/>
  <c r="R196" i="38"/>
  <c r="P196" i="38"/>
  <c r="N196" i="38"/>
  <c r="L196" i="38"/>
  <c r="V194" i="38"/>
  <c r="T194" i="38"/>
  <c r="R194" i="38"/>
  <c r="P194" i="38"/>
  <c r="N194" i="38"/>
  <c r="L194" i="38"/>
  <c r="V192" i="38"/>
  <c r="T192" i="38"/>
  <c r="R192" i="38"/>
  <c r="P192" i="38"/>
  <c r="N192" i="38"/>
  <c r="L192" i="38"/>
  <c r="V190" i="38"/>
  <c r="T190" i="38"/>
  <c r="R190" i="38"/>
  <c r="P190" i="38"/>
  <c r="N190" i="38"/>
  <c r="L190" i="38"/>
  <c r="V188" i="38"/>
  <c r="T188" i="38"/>
  <c r="R188" i="38"/>
  <c r="P188" i="38"/>
  <c r="N188" i="38"/>
  <c r="L188" i="38"/>
  <c r="V186" i="38"/>
  <c r="T186" i="38"/>
  <c r="R186" i="38"/>
  <c r="P186" i="38"/>
  <c r="N186" i="38"/>
  <c r="L186" i="38"/>
  <c r="V184" i="38"/>
  <c r="T184" i="38"/>
  <c r="R184" i="38"/>
  <c r="P184" i="38"/>
  <c r="N184" i="38"/>
  <c r="L184" i="38"/>
  <c r="V182" i="38"/>
  <c r="T182" i="38"/>
  <c r="R182" i="38"/>
  <c r="P182" i="38"/>
  <c r="N182" i="38"/>
  <c r="L182" i="38"/>
  <c r="V180" i="38"/>
  <c r="T180" i="38"/>
  <c r="R180" i="38"/>
  <c r="P180" i="38"/>
  <c r="N180" i="38"/>
  <c r="L180" i="38"/>
  <c r="V178" i="38"/>
  <c r="T178" i="38"/>
  <c r="R178" i="38"/>
  <c r="P178" i="38"/>
  <c r="N178" i="38"/>
  <c r="L178" i="38"/>
  <c r="V176" i="38"/>
  <c r="T176" i="38"/>
  <c r="R176" i="38"/>
  <c r="P176" i="38"/>
  <c r="N176" i="38"/>
  <c r="L176" i="38"/>
  <c r="V174" i="38"/>
  <c r="T174" i="38"/>
  <c r="R174" i="38"/>
  <c r="P174" i="38"/>
  <c r="N174" i="38"/>
  <c r="L174" i="38"/>
  <c r="V172" i="38"/>
  <c r="T172" i="38"/>
  <c r="R172" i="38"/>
  <c r="P172" i="38"/>
  <c r="N172" i="38"/>
  <c r="L172" i="38"/>
  <c r="V170" i="38"/>
  <c r="T170" i="38"/>
  <c r="R170" i="38"/>
  <c r="P170" i="38"/>
  <c r="N170" i="38"/>
  <c r="L170" i="38"/>
  <c r="W166" i="38"/>
  <c r="S166" i="38"/>
  <c r="O166" i="38"/>
  <c r="J164" i="38"/>
  <c r="L164" i="38"/>
  <c r="N164" i="38"/>
  <c r="P164" i="38"/>
  <c r="R164" i="38"/>
  <c r="T164" i="38"/>
  <c r="V164" i="38"/>
  <c r="W162" i="38"/>
  <c r="S162" i="38"/>
  <c r="O162" i="38"/>
  <c r="J160" i="38"/>
  <c r="L160" i="38"/>
  <c r="N160" i="38"/>
  <c r="P160" i="38"/>
  <c r="R160" i="38"/>
  <c r="T160" i="38"/>
  <c r="V160" i="38"/>
  <c r="W158" i="38"/>
  <c r="S158" i="38"/>
  <c r="O158" i="38"/>
  <c r="J156" i="38"/>
  <c r="L156" i="38"/>
  <c r="N156" i="38"/>
  <c r="P156" i="38"/>
  <c r="R156" i="38"/>
  <c r="T156" i="38"/>
  <c r="V156" i="38"/>
  <c r="W154" i="38"/>
  <c r="S154" i="38"/>
  <c r="O154" i="38"/>
  <c r="J152" i="38"/>
  <c r="L152" i="38"/>
  <c r="N152" i="38"/>
  <c r="P152" i="38"/>
  <c r="R152" i="38"/>
  <c r="T152" i="38"/>
  <c r="V152" i="38"/>
  <c r="W150" i="38"/>
  <c r="S150" i="38"/>
  <c r="O150" i="38"/>
  <c r="J148" i="38"/>
  <c r="L148" i="38"/>
  <c r="N148" i="38"/>
  <c r="P148" i="38"/>
  <c r="R148" i="38"/>
  <c r="T148" i="38"/>
  <c r="V148" i="38"/>
  <c r="W146" i="38"/>
  <c r="S146" i="38"/>
  <c r="O146" i="38"/>
  <c r="J144" i="38"/>
  <c r="L144" i="38"/>
  <c r="N144" i="38"/>
  <c r="P144" i="38"/>
  <c r="R144" i="38"/>
  <c r="T144" i="38"/>
  <c r="V144" i="38"/>
  <c r="W142" i="38"/>
  <c r="S142" i="38"/>
  <c r="O142" i="38"/>
  <c r="J140" i="38"/>
  <c r="L140" i="38"/>
  <c r="N140" i="38"/>
  <c r="P140" i="38"/>
  <c r="R140" i="38"/>
  <c r="T140" i="38"/>
  <c r="V140" i="38"/>
  <c r="W138" i="38"/>
  <c r="S138" i="38"/>
  <c r="O138" i="38"/>
  <c r="J166" i="38"/>
  <c r="L166" i="38"/>
  <c r="N166" i="38"/>
  <c r="P166" i="38"/>
  <c r="R166" i="38"/>
  <c r="T166" i="38"/>
  <c r="V166" i="38"/>
  <c r="J162" i="38"/>
  <c r="L162" i="38"/>
  <c r="N162" i="38"/>
  <c r="P162" i="38"/>
  <c r="R162" i="38"/>
  <c r="T162" i="38"/>
  <c r="V162" i="38"/>
  <c r="J158" i="38"/>
  <c r="L158" i="38"/>
  <c r="N158" i="38"/>
  <c r="P158" i="38"/>
  <c r="R158" i="38"/>
  <c r="T158" i="38"/>
  <c r="V158" i="38"/>
  <c r="J154" i="38"/>
  <c r="L154" i="38"/>
  <c r="N154" i="38"/>
  <c r="P154" i="38"/>
  <c r="R154" i="38"/>
  <c r="T154" i="38"/>
  <c r="V154" i="38"/>
  <c r="J150" i="38"/>
  <c r="L150" i="38"/>
  <c r="N150" i="38"/>
  <c r="P150" i="38"/>
  <c r="R150" i="38"/>
  <c r="T150" i="38"/>
  <c r="V150" i="38"/>
  <c r="J146" i="38"/>
  <c r="L146" i="38"/>
  <c r="N146" i="38"/>
  <c r="P146" i="38"/>
  <c r="R146" i="38"/>
  <c r="T146" i="38"/>
  <c r="V146" i="38"/>
  <c r="J142" i="38"/>
  <c r="L142" i="38"/>
  <c r="N142" i="38"/>
  <c r="P142" i="38"/>
  <c r="R142" i="38"/>
  <c r="T142" i="38"/>
  <c r="V142" i="38"/>
  <c r="J138" i="38"/>
  <c r="L138" i="38"/>
  <c r="N138" i="38"/>
  <c r="P138" i="38"/>
  <c r="R138" i="38"/>
  <c r="T138" i="38"/>
  <c r="V138" i="38"/>
  <c r="V136" i="38"/>
  <c r="T136" i="38"/>
  <c r="R136" i="38"/>
  <c r="P136" i="38"/>
  <c r="N136" i="38"/>
  <c r="L136" i="38"/>
  <c r="V134" i="38"/>
  <c r="T134" i="38"/>
  <c r="R134" i="38"/>
  <c r="P134" i="38"/>
  <c r="N134" i="38"/>
  <c r="L134" i="38"/>
  <c r="V132" i="38"/>
  <c r="T132" i="38"/>
  <c r="R132" i="38"/>
  <c r="P132" i="38"/>
  <c r="N132" i="38"/>
  <c r="L132" i="38"/>
  <c r="V130" i="38"/>
  <c r="T130" i="38"/>
  <c r="R130" i="38"/>
  <c r="P130" i="38"/>
  <c r="N130" i="38"/>
  <c r="L130" i="38"/>
  <c r="V128" i="38"/>
  <c r="T128" i="38"/>
  <c r="R128" i="38"/>
  <c r="P128" i="38"/>
  <c r="N128" i="38"/>
  <c r="L128" i="38"/>
  <c r="V126" i="38"/>
  <c r="T126" i="38"/>
  <c r="R126" i="38"/>
  <c r="P126" i="38"/>
  <c r="N126" i="38"/>
  <c r="L126" i="38"/>
  <c r="V124" i="38"/>
  <c r="T124" i="38"/>
  <c r="R124" i="38"/>
  <c r="P124" i="38"/>
  <c r="N124" i="38"/>
  <c r="L124" i="38"/>
  <c r="V122" i="38"/>
  <c r="T122" i="38"/>
  <c r="R122" i="38"/>
  <c r="P122" i="38"/>
  <c r="N122" i="38"/>
  <c r="L122" i="38"/>
  <c r="V120" i="38"/>
  <c r="T120" i="38"/>
  <c r="R120" i="38"/>
  <c r="P120" i="38"/>
  <c r="N120" i="38"/>
  <c r="L120" i="38"/>
  <c r="V118" i="38"/>
  <c r="T118" i="38"/>
  <c r="R118" i="38"/>
  <c r="P118" i="38"/>
  <c r="N118" i="38"/>
  <c r="L118" i="38"/>
  <c r="V116" i="38"/>
  <c r="T116" i="38"/>
  <c r="R116" i="38"/>
  <c r="P116" i="38"/>
  <c r="N116" i="38"/>
  <c r="L116" i="38"/>
  <c r="V114" i="38"/>
  <c r="T114" i="38"/>
  <c r="R114" i="38"/>
  <c r="P114" i="38"/>
  <c r="N114" i="38"/>
  <c r="L114" i="38"/>
  <c r="V112" i="38"/>
  <c r="T112" i="38"/>
  <c r="R112" i="38"/>
  <c r="P112" i="38"/>
  <c r="N112" i="38"/>
  <c r="L112" i="38"/>
  <c r="V110" i="38"/>
  <c r="T110" i="38"/>
  <c r="R110" i="38"/>
  <c r="P110" i="38"/>
  <c r="N110" i="38"/>
  <c r="L110" i="38"/>
  <c r="V108" i="38"/>
  <c r="T108" i="38"/>
  <c r="R108" i="38"/>
  <c r="P108" i="38"/>
  <c r="N108" i="38"/>
  <c r="L108" i="38"/>
  <c r="V106" i="38"/>
  <c r="T106" i="38"/>
  <c r="R106" i="38"/>
  <c r="P106" i="38"/>
  <c r="N106" i="38"/>
  <c r="L106" i="38"/>
  <c r="V104" i="38"/>
  <c r="T104" i="38"/>
  <c r="R104" i="38"/>
  <c r="P104" i="38"/>
  <c r="N104" i="38"/>
  <c r="L104" i="38"/>
  <c r="V102" i="38"/>
  <c r="T102" i="38"/>
  <c r="R102" i="38"/>
  <c r="P102" i="38"/>
  <c r="N102" i="38"/>
  <c r="L102" i="38"/>
  <c r="V100" i="38"/>
  <c r="T100" i="38"/>
  <c r="R100" i="38"/>
  <c r="P100" i="38"/>
  <c r="N100" i="38"/>
  <c r="L100" i="38"/>
  <c r="V98" i="38"/>
  <c r="T98" i="38"/>
  <c r="R98" i="38"/>
  <c r="P98" i="38"/>
  <c r="N98" i="38"/>
  <c r="L98" i="38"/>
  <c r="V96" i="38"/>
  <c r="T96" i="38"/>
  <c r="R96" i="38"/>
  <c r="P96" i="38"/>
  <c r="N96" i="38"/>
  <c r="L96" i="38"/>
  <c r="V94" i="38"/>
  <c r="T94" i="38"/>
  <c r="R94" i="38"/>
  <c r="P94" i="38"/>
  <c r="N94" i="38"/>
  <c r="L94" i="38"/>
  <c r="V92" i="38"/>
  <c r="T92" i="38"/>
  <c r="R92" i="38"/>
  <c r="P92" i="38"/>
  <c r="N92" i="38"/>
  <c r="L92" i="38"/>
  <c r="V90" i="38"/>
  <c r="T90" i="38"/>
  <c r="R90" i="38"/>
  <c r="P90" i="38"/>
  <c r="N90" i="38"/>
  <c r="L90" i="38"/>
  <c r="V88" i="38"/>
  <c r="T88" i="38"/>
  <c r="R88" i="38"/>
  <c r="P88" i="38"/>
  <c r="N88" i="38"/>
  <c r="L88" i="38"/>
  <c r="V86" i="38"/>
  <c r="T86" i="38"/>
  <c r="R86" i="38"/>
  <c r="P86" i="38"/>
  <c r="N86" i="38"/>
  <c r="L86" i="38"/>
  <c r="V84" i="38"/>
  <c r="T84" i="38"/>
  <c r="R84" i="38"/>
  <c r="P84" i="38"/>
  <c r="N84" i="38"/>
  <c r="L84" i="38"/>
  <c r="V82" i="38"/>
  <c r="T82" i="38"/>
  <c r="R82" i="38"/>
  <c r="P82" i="38"/>
  <c r="N82" i="38"/>
  <c r="L82" i="38"/>
  <c r="V80" i="38"/>
  <c r="T80" i="38"/>
  <c r="R80" i="38"/>
  <c r="P80" i="38"/>
  <c r="N80" i="38"/>
  <c r="L80" i="38"/>
  <c r="V78" i="38"/>
  <c r="T78" i="38"/>
  <c r="R78" i="38"/>
  <c r="P78" i="38"/>
  <c r="N78" i="38"/>
  <c r="L78" i="38"/>
  <c r="V76" i="38"/>
  <c r="T76" i="38"/>
  <c r="R76" i="38"/>
  <c r="P76" i="38"/>
  <c r="N76" i="38"/>
  <c r="L76" i="38"/>
  <c r="V74" i="38"/>
  <c r="T74" i="38"/>
  <c r="R74" i="38"/>
  <c r="O74" i="38"/>
  <c r="J72" i="38"/>
  <c r="L72" i="38"/>
  <c r="N72" i="38"/>
  <c r="P72" i="38"/>
  <c r="R72" i="38"/>
  <c r="T72" i="38"/>
  <c r="V72" i="38"/>
  <c r="W70" i="38"/>
  <c r="S70" i="38"/>
  <c r="O70" i="38"/>
  <c r="J68" i="38"/>
  <c r="L68" i="38"/>
  <c r="N68" i="38"/>
  <c r="P68" i="38"/>
  <c r="R68" i="38"/>
  <c r="T68" i="38"/>
  <c r="V68" i="38"/>
  <c r="W66" i="38"/>
  <c r="S66" i="38"/>
  <c r="O66" i="38"/>
  <c r="J64" i="38"/>
  <c r="L64" i="38"/>
  <c r="N64" i="38"/>
  <c r="P64" i="38"/>
  <c r="R64" i="38"/>
  <c r="T64" i="38"/>
  <c r="V64" i="38"/>
  <c r="W62" i="38"/>
  <c r="S62" i="38"/>
  <c r="O62" i="38"/>
  <c r="J74" i="38"/>
  <c r="L74" i="38"/>
  <c r="N74" i="38"/>
  <c r="P74" i="38"/>
  <c r="J70" i="38"/>
  <c r="L70" i="38"/>
  <c r="N70" i="38"/>
  <c r="P70" i="38"/>
  <c r="R70" i="38"/>
  <c r="T70" i="38"/>
  <c r="V70" i="38"/>
  <c r="J66" i="38"/>
  <c r="L66" i="38"/>
  <c r="N66" i="38"/>
  <c r="P66" i="38"/>
  <c r="R66" i="38"/>
  <c r="T66" i="38"/>
  <c r="V66" i="38"/>
  <c r="J62" i="38"/>
  <c r="L62" i="38"/>
  <c r="N62" i="38"/>
  <c r="P62" i="38"/>
  <c r="R62" i="38"/>
  <c r="T62" i="38"/>
  <c r="V62" i="38"/>
  <c r="V60" i="38"/>
  <c r="T60" i="38"/>
  <c r="R60" i="38"/>
  <c r="P60" i="38"/>
  <c r="N60" i="38"/>
  <c r="L60" i="38"/>
  <c r="V58" i="38"/>
  <c r="T58" i="38"/>
  <c r="R58" i="38"/>
  <c r="P58" i="38"/>
  <c r="N58" i="38"/>
  <c r="L58" i="38"/>
  <c r="V56" i="38"/>
  <c r="T56" i="38"/>
  <c r="R56" i="38"/>
  <c r="P56" i="38"/>
  <c r="N56" i="38"/>
  <c r="L56" i="38"/>
  <c r="V54" i="38"/>
  <c r="T54" i="38"/>
  <c r="R54" i="38"/>
  <c r="P54" i="38"/>
  <c r="N54" i="38"/>
  <c r="L54" i="38"/>
  <c r="V52" i="38"/>
  <c r="T52" i="38"/>
  <c r="R52" i="38"/>
  <c r="P52" i="38"/>
  <c r="N52" i="38"/>
  <c r="L52" i="38"/>
  <c r="V50" i="38"/>
  <c r="T50" i="38"/>
  <c r="R50" i="38"/>
  <c r="P50" i="38"/>
  <c r="N50" i="38"/>
  <c r="L50" i="38"/>
  <c r="V48" i="38"/>
  <c r="T48" i="38"/>
  <c r="R48" i="38"/>
  <c r="P48" i="38"/>
  <c r="N48" i="38"/>
  <c r="L48" i="38"/>
  <c r="V46" i="38"/>
  <c r="T46" i="38"/>
  <c r="R46" i="38"/>
  <c r="P46" i="38"/>
  <c r="N46" i="38"/>
  <c r="L46" i="38"/>
  <c r="V44" i="38"/>
  <c r="T44" i="38"/>
  <c r="R44" i="38"/>
  <c r="P44" i="38"/>
  <c r="N44" i="38"/>
  <c r="L44" i="38"/>
  <c r="V42" i="38"/>
  <c r="T42" i="38"/>
  <c r="R42" i="38"/>
  <c r="P42" i="38"/>
  <c r="N42" i="38"/>
  <c r="L42" i="38"/>
  <c r="V40" i="38"/>
  <c r="T40" i="38"/>
  <c r="R40" i="38"/>
  <c r="P40" i="38"/>
  <c r="N40" i="38"/>
  <c r="L40" i="38"/>
  <c r="V38" i="38"/>
  <c r="T38" i="38"/>
  <c r="R38" i="38"/>
  <c r="P38" i="38"/>
  <c r="N38" i="38"/>
  <c r="L38" i="38"/>
  <c r="V36" i="38"/>
  <c r="T36" i="38"/>
  <c r="R36" i="38"/>
  <c r="P36" i="38"/>
  <c r="N36" i="38"/>
  <c r="L36" i="38"/>
  <c r="V34" i="38"/>
  <c r="T34" i="38"/>
  <c r="R34" i="38"/>
  <c r="P34" i="38"/>
  <c r="N34" i="38"/>
  <c r="L34" i="38"/>
  <c r="V32" i="38"/>
  <c r="T32" i="38"/>
  <c r="R32" i="38"/>
  <c r="P32" i="38"/>
  <c r="N32" i="38"/>
  <c r="L32" i="38"/>
  <c r="V30" i="38"/>
  <c r="T30" i="38"/>
  <c r="R30" i="38"/>
  <c r="P30" i="38"/>
  <c r="N30" i="38"/>
  <c r="L30" i="38"/>
  <c r="O29" i="38"/>
  <c r="J27" i="38"/>
  <c r="L27" i="38"/>
  <c r="N27" i="38"/>
  <c r="P27" i="38"/>
  <c r="R27" i="38"/>
  <c r="T27" i="38"/>
  <c r="V27" i="38"/>
  <c r="W25" i="38"/>
  <c r="S25" i="38"/>
  <c r="O25" i="38"/>
  <c r="J23" i="38"/>
  <c r="L23" i="38"/>
  <c r="N23" i="38"/>
  <c r="P23" i="38"/>
  <c r="R23" i="38"/>
  <c r="T23" i="38"/>
  <c r="V23" i="38"/>
  <c r="J29" i="38"/>
  <c r="L29" i="38"/>
  <c r="N29" i="38"/>
  <c r="P29" i="38"/>
  <c r="R29" i="38"/>
  <c r="T29" i="38"/>
  <c r="V29" i="38"/>
  <c r="W27" i="38"/>
  <c r="S27" i="38"/>
  <c r="O27" i="38"/>
  <c r="K27" i="38"/>
  <c r="J25" i="38"/>
  <c r="L25" i="38"/>
  <c r="N25" i="38"/>
  <c r="P25" i="38"/>
  <c r="R25" i="38"/>
  <c r="T25" i="38"/>
  <c r="V25" i="38"/>
  <c r="W23" i="38"/>
  <c r="S23" i="38"/>
  <c r="O23" i="38"/>
  <c r="K23" i="38"/>
  <c r="H1" i="38"/>
  <c r="V21" i="38"/>
  <c r="T21" i="38"/>
  <c r="R21" i="38"/>
  <c r="P21" i="38"/>
  <c r="N21" i="38"/>
  <c r="L21" i="38"/>
  <c r="V19" i="38"/>
  <c r="T19" i="38"/>
  <c r="R19" i="38"/>
  <c r="P19" i="38"/>
  <c r="N19" i="38"/>
  <c r="L19" i="38"/>
  <c r="V17" i="38"/>
  <c r="T17" i="38"/>
  <c r="R17" i="38"/>
  <c r="P17" i="38"/>
  <c r="N17" i="38"/>
  <c r="L17" i="38"/>
  <c r="V15" i="38"/>
  <c r="T15" i="38"/>
  <c r="R15" i="38"/>
  <c r="P15" i="38"/>
  <c r="N15" i="38"/>
  <c r="L15" i="38"/>
  <c r="V13" i="38"/>
  <c r="T13" i="38"/>
  <c r="R13" i="38"/>
  <c r="P13" i="38"/>
  <c r="N13" i="38"/>
  <c r="L13" i="38"/>
  <c r="V11" i="38"/>
  <c r="T11" i="38"/>
  <c r="R11" i="38"/>
  <c r="P11" i="38"/>
  <c r="N11" i="38"/>
  <c r="L11" i="38"/>
  <c r="V299" i="37"/>
  <c r="T299" i="37"/>
  <c r="R299" i="37"/>
  <c r="P299" i="37"/>
  <c r="N299" i="37"/>
  <c r="L299" i="37"/>
  <c r="V297" i="37"/>
  <c r="T297" i="37"/>
  <c r="R297" i="37"/>
  <c r="P297" i="37"/>
  <c r="N297" i="37"/>
  <c r="L297" i="37"/>
  <c r="V295" i="37"/>
  <c r="T295" i="37"/>
  <c r="R295" i="37"/>
  <c r="P295" i="37"/>
  <c r="N295" i="37"/>
  <c r="L295" i="37"/>
  <c r="V293" i="37"/>
  <c r="T293" i="37"/>
  <c r="R293" i="37"/>
  <c r="P293" i="37"/>
  <c r="N293" i="37"/>
  <c r="L293" i="37"/>
  <c r="V291" i="37"/>
  <c r="T291" i="37"/>
  <c r="R291" i="37"/>
  <c r="P291" i="37"/>
  <c r="N291" i="37"/>
  <c r="L291" i="37"/>
  <c r="V289" i="37"/>
  <c r="T289" i="37"/>
  <c r="R289" i="37"/>
  <c r="P289" i="37"/>
  <c r="N289" i="37"/>
  <c r="L289" i="37"/>
  <c r="V287" i="37"/>
  <c r="T287" i="37"/>
  <c r="R287" i="37"/>
  <c r="P287" i="37"/>
  <c r="N287" i="37"/>
  <c r="L287" i="37"/>
  <c r="V285" i="37"/>
  <c r="T285" i="37"/>
  <c r="R285" i="37"/>
  <c r="P285" i="37"/>
  <c r="N285" i="37"/>
  <c r="L285" i="37"/>
  <c r="V283" i="37"/>
  <c r="T283" i="37"/>
  <c r="R283" i="37"/>
  <c r="P283" i="37"/>
  <c r="N283" i="37"/>
  <c r="L283" i="37"/>
  <c r="V281" i="37"/>
  <c r="T281" i="37"/>
  <c r="R281" i="37"/>
  <c r="P281" i="37"/>
  <c r="N281" i="37"/>
  <c r="L281" i="37"/>
  <c r="V279" i="37"/>
  <c r="T279" i="37"/>
  <c r="R279" i="37"/>
  <c r="P279" i="37"/>
  <c r="N279" i="37"/>
  <c r="L279" i="37"/>
  <c r="V277" i="37"/>
  <c r="T277" i="37"/>
  <c r="R277" i="37"/>
  <c r="P277" i="37"/>
  <c r="N277" i="37"/>
  <c r="L277" i="37"/>
  <c r="V275" i="37"/>
  <c r="T275" i="37"/>
  <c r="R275" i="37"/>
  <c r="P275" i="37"/>
  <c r="N275" i="37"/>
  <c r="L275" i="37"/>
  <c r="V273" i="37"/>
  <c r="T273" i="37"/>
  <c r="R273" i="37"/>
  <c r="P273" i="37"/>
  <c r="N273" i="37"/>
  <c r="L273" i="37"/>
  <c r="V271" i="37"/>
  <c r="T271" i="37"/>
  <c r="R271" i="37"/>
  <c r="P271" i="37"/>
  <c r="N271" i="37"/>
  <c r="L271" i="37"/>
  <c r="V269" i="37"/>
  <c r="T269" i="37"/>
  <c r="R269" i="37"/>
  <c r="P269" i="37"/>
  <c r="N269" i="37"/>
  <c r="L269" i="37"/>
  <c r="V267" i="37"/>
  <c r="T267" i="37"/>
  <c r="R267" i="37"/>
  <c r="P267" i="37"/>
  <c r="N267" i="37"/>
  <c r="L267" i="37"/>
  <c r="V265" i="37"/>
  <c r="T265" i="37"/>
  <c r="R265" i="37"/>
  <c r="P265" i="37"/>
  <c r="N265" i="37"/>
  <c r="L265" i="37"/>
  <c r="V263" i="37"/>
  <c r="T263" i="37"/>
  <c r="R263" i="37"/>
  <c r="P263" i="37"/>
  <c r="N263" i="37"/>
  <c r="L263" i="37"/>
  <c r="V261" i="37"/>
  <c r="T261" i="37"/>
  <c r="R261" i="37"/>
  <c r="P261" i="37"/>
  <c r="N261" i="37"/>
  <c r="L261" i="37"/>
  <c r="V259" i="37"/>
  <c r="T259" i="37"/>
  <c r="R259" i="37"/>
  <c r="P259" i="37"/>
  <c r="N259" i="37"/>
  <c r="L259" i="37"/>
  <c r="V257" i="37"/>
  <c r="T257" i="37"/>
  <c r="R257" i="37"/>
  <c r="P257" i="37"/>
  <c r="N257" i="37"/>
  <c r="L257" i="37"/>
  <c r="V255" i="37"/>
  <c r="T255" i="37"/>
  <c r="R255" i="37"/>
  <c r="P255" i="37"/>
  <c r="N255" i="37"/>
  <c r="L255" i="37"/>
  <c r="V253" i="37"/>
  <c r="T253" i="37"/>
  <c r="R253" i="37"/>
  <c r="P253" i="37"/>
  <c r="N253" i="37"/>
  <c r="L253" i="37"/>
  <c r="V251" i="37"/>
  <c r="T251" i="37"/>
  <c r="R251" i="37"/>
  <c r="P251" i="37"/>
  <c r="N251" i="37"/>
  <c r="L251" i="37"/>
  <c r="V249" i="37"/>
  <c r="T249" i="37"/>
  <c r="R249" i="37"/>
  <c r="P249" i="37"/>
  <c r="N249" i="37"/>
  <c r="L249" i="37"/>
  <c r="V247" i="37"/>
  <c r="T247" i="37"/>
  <c r="R247" i="37"/>
  <c r="P247" i="37"/>
  <c r="N247" i="37"/>
  <c r="L247" i="37"/>
  <c r="V245" i="37"/>
  <c r="T245" i="37"/>
  <c r="R245" i="37"/>
  <c r="P245" i="37"/>
  <c r="N245" i="37"/>
  <c r="L245" i="37"/>
  <c r="V243" i="37"/>
  <c r="T243" i="37"/>
  <c r="R243" i="37"/>
  <c r="P243" i="37"/>
  <c r="N243" i="37"/>
  <c r="L243" i="37"/>
  <c r="V241" i="37"/>
  <c r="T241" i="37"/>
  <c r="R241" i="37"/>
  <c r="P241" i="37"/>
  <c r="N241" i="37"/>
  <c r="L241" i="37"/>
  <c r="V239" i="37"/>
  <c r="T239" i="37"/>
  <c r="R239" i="37"/>
  <c r="P239" i="37"/>
  <c r="N239" i="37"/>
  <c r="L239" i="37"/>
  <c r="V237" i="37"/>
  <c r="T237" i="37"/>
  <c r="R237" i="37"/>
  <c r="P237" i="37"/>
  <c r="N237" i="37"/>
  <c r="L237" i="37"/>
  <c r="V235" i="37"/>
  <c r="T235" i="37"/>
  <c r="R235" i="37"/>
  <c r="P235" i="37"/>
  <c r="N235" i="37"/>
  <c r="L235" i="37"/>
  <c r="V233" i="37"/>
  <c r="T233" i="37"/>
  <c r="R233" i="37"/>
  <c r="P233" i="37"/>
  <c r="N233" i="37"/>
  <c r="L233" i="37"/>
  <c r="V231" i="37"/>
  <c r="T231" i="37"/>
  <c r="R231" i="37"/>
  <c r="P231" i="37"/>
  <c r="N231" i="37"/>
  <c r="L231" i="37"/>
  <c r="V229" i="37"/>
  <c r="T229" i="37"/>
  <c r="R229" i="37"/>
  <c r="P229" i="37"/>
  <c r="N229" i="37"/>
  <c r="L229" i="37"/>
  <c r="V227" i="37"/>
  <c r="T227" i="37"/>
  <c r="R227" i="37"/>
  <c r="P227" i="37"/>
  <c r="N227" i="37"/>
  <c r="L227" i="37"/>
  <c r="V225" i="37"/>
  <c r="T225" i="37"/>
  <c r="R225" i="37"/>
  <c r="P225" i="37"/>
  <c r="N225" i="37"/>
  <c r="L225" i="37"/>
  <c r="V223" i="37"/>
  <c r="T223" i="37"/>
  <c r="R223" i="37"/>
  <c r="P223" i="37"/>
  <c r="N223" i="37"/>
  <c r="L223" i="37"/>
  <c r="V221" i="37"/>
  <c r="T221" i="37"/>
  <c r="R221" i="37"/>
  <c r="P221" i="37"/>
  <c r="N221" i="37"/>
  <c r="L221" i="37"/>
  <c r="V219" i="37"/>
  <c r="T219" i="37"/>
  <c r="R219" i="37"/>
  <c r="P219" i="37"/>
  <c r="N219" i="37"/>
  <c r="L219" i="37"/>
  <c r="V217" i="37"/>
  <c r="T217" i="37"/>
  <c r="R217" i="37"/>
  <c r="P217" i="37"/>
  <c r="N217" i="37"/>
  <c r="L217" i="37"/>
  <c r="V215" i="37"/>
  <c r="T215" i="37"/>
  <c r="R215" i="37"/>
  <c r="P215" i="37"/>
  <c r="N215" i="37"/>
  <c r="L215" i="37"/>
  <c r="V213" i="37"/>
  <c r="T213" i="37"/>
  <c r="R213" i="37"/>
  <c r="P213" i="37"/>
  <c r="N213" i="37"/>
  <c r="L213" i="37"/>
  <c r="V211" i="37"/>
  <c r="T211" i="37"/>
  <c r="R211" i="37"/>
  <c r="P211" i="37"/>
  <c r="N211" i="37"/>
  <c r="L211" i="37"/>
  <c r="V209" i="37"/>
  <c r="T209" i="37"/>
  <c r="R209" i="37"/>
  <c r="P209" i="37"/>
  <c r="N209" i="37"/>
  <c r="L209" i="37"/>
  <c r="V207" i="37"/>
  <c r="T207" i="37"/>
  <c r="R207" i="37"/>
  <c r="P207" i="37"/>
  <c r="N207" i="37"/>
  <c r="L207" i="37"/>
  <c r="V205" i="37"/>
  <c r="T205" i="37"/>
  <c r="R205" i="37"/>
  <c r="P205" i="37"/>
  <c r="N205" i="37"/>
  <c r="L205" i="37"/>
  <c r="V203" i="37"/>
  <c r="T203" i="37"/>
  <c r="R203" i="37"/>
  <c r="P203" i="37"/>
  <c r="N203" i="37"/>
  <c r="L203" i="37"/>
  <c r="V201" i="37"/>
  <c r="T201" i="37"/>
  <c r="R201" i="37"/>
  <c r="P201" i="37"/>
  <c r="N201" i="37"/>
  <c r="L201" i="37"/>
  <c r="V199" i="37"/>
  <c r="T199" i="37"/>
  <c r="R199" i="37"/>
  <c r="P199" i="37"/>
  <c r="N199" i="37"/>
  <c r="L199" i="37"/>
  <c r="V197" i="37"/>
  <c r="T197" i="37"/>
  <c r="R197" i="37"/>
  <c r="P197" i="37"/>
  <c r="N197" i="37"/>
  <c r="L197" i="37"/>
  <c r="V195" i="37"/>
  <c r="T195" i="37"/>
  <c r="R195" i="37"/>
  <c r="P195" i="37"/>
  <c r="N195" i="37"/>
  <c r="L195" i="37"/>
  <c r="V193" i="37"/>
  <c r="T193" i="37"/>
  <c r="R193" i="37"/>
  <c r="P193" i="37"/>
  <c r="N193" i="37"/>
  <c r="L193" i="37"/>
  <c r="V191" i="37"/>
  <c r="T191" i="37"/>
  <c r="R191" i="37"/>
  <c r="P191" i="37"/>
  <c r="N191" i="37"/>
  <c r="L191" i="37"/>
  <c r="V189" i="37"/>
  <c r="T189" i="37"/>
  <c r="R189" i="37"/>
  <c r="P189" i="37"/>
  <c r="N189" i="37"/>
  <c r="L189" i="37"/>
  <c r="V187" i="37"/>
  <c r="T187" i="37"/>
  <c r="R187" i="37"/>
  <c r="P187" i="37"/>
  <c r="N187" i="37"/>
  <c r="L187" i="37"/>
  <c r="V185" i="37"/>
  <c r="T185" i="37"/>
  <c r="R185" i="37"/>
  <c r="P185" i="37"/>
  <c r="N185" i="37"/>
  <c r="L185" i="37"/>
  <c r="V183" i="37"/>
  <c r="T183" i="37"/>
  <c r="R183" i="37"/>
  <c r="P183" i="37"/>
  <c r="N183" i="37"/>
  <c r="L183" i="37"/>
  <c r="V181" i="37"/>
  <c r="T181" i="37"/>
  <c r="R181" i="37"/>
  <c r="P181" i="37"/>
  <c r="N181" i="37"/>
  <c r="L181" i="37"/>
  <c r="V179" i="37"/>
  <c r="T179" i="37"/>
  <c r="R179" i="37"/>
  <c r="P179" i="37"/>
  <c r="N179" i="37"/>
  <c r="L179" i="37"/>
  <c r="V177" i="37"/>
  <c r="T177" i="37"/>
  <c r="R177" i="37"/>
  <c r="P177" i="37"/>
  <c r="N177" i="37"/>
  <c r="L177" i="37"/>
  <c r="V175" i="37"/>
  <c r="T175" i="37"/>
  <c r="R175" i="37"/>
  <c r="P175" i="37"/>
  <c r="N175" i="37"/>
  <c r="L175" i="37"/>
  <c r="V173" i="37"/>
  <c r="T173" i="37"/>
  <c r="R173" i="37"/>
  <c r="P173" i="37"/>
  <c r="N173" i="37"/>
  <c r="L173" i="37"/>
  <c r="V171" i="37"/>
  <c r="T171" i="37"/>
  <c r="R171" i="37"/>
  <c r="P171" i="37"/>
  <c r="N171" i="37"/>
  <c r="L171" i="37"/>
  <c r="V169" i="37"/>
  <c r="T169" i="37"/>
  <c r="R169" i="37"/>
  <c r="P169" i="37"/>
  <c r="N169" i="37"/>
  <c r="L169" i="37"/>
  <c r="V167" i="37"/>
  <c r="T167" i="37"/>
  <c r="R167" i="37"/>
  <c r="P167" i="37"/>
  <c r="N167" i="37"/>
  <c r="L167" i="37"/>
  <c r="V165" i="37"/>
  <c r="T165" i="37"/>
  <c r="R165" i="37"/>
  <c r="P165" i="37"/>
  <c r="N165" i="37"/>
  <c r="L165" i="37"/>
  <c r="V163" i="37"/>
  <c r="T163" i="37"/>
  <c r="R163" i="37"/>
  <c r="P163" i="37"/>
  <c r="N163" i="37"/>
  <c r="J161" i="37"/>
  <c r="L161" i="37"/>
  <c r="N161" i="37"/>
  <c r="P161" i="37"/>
  <c r="R161" i="37"/>
  <c r="T161" i="37"/>
  <c r="V161" i="37"/>
  <c r="W159" i="37"/>
  <c r="S159" i="37"/>
  <c r="O159" i="37"/>
  <c r="J157" i="37"/>
  <c r="L157" i="37"/>
  <c r="N157" i="37"/>
  <c r="P157" i="37"/>
  <c r="R157" i="37"/>
  <c r="T157" i="37"/>
  <c r="V157" i="37"/>
  <c r="W155" i="37"/>
  <c r="S155" i="37"/>
  <c r="O155" i="37"/>
  <c r="J153" i="37"/>
  <c r="L153" i="37"/>
  <c r="N153" i="37"/>
  <c r="P153" i="37"/>
  <c r="R153" i="37"/>
  <c r="T153" i="37"/>
  <c r="V153" i="37"/>
  <c r="W151" i="37"/>
  <c r="S151" i="37"/>
  <c r="O151" i="37"/>
  <c r="J149" i="37"/>
  <c r="L149" i="37"/>
  <c r="N149" i="37"/>
  <c r="P149" i="37"/>
  <c r="R149" i="37"/>
  <c r="T149" i="37"/>
  <c r="V149" i="37"/>
  <c r="W147" i="37"/>
  <c r="S147" i="37"/>
  <c r="O147" i="37"/>
  <c r="J145" i="37"/>
  <c r="L145" i="37"/>
  <c r="N145" i="37"/>
  <c r="P145" i="37"/>
  <c r="R145" i="37"/>
  <c r="T145" i="37"/>
  <c r="V145" i="37"/>
  <c r="W143" i="37"/>
  <c r="S143" i="37"/>
  <c r="O143" i="37"/>
  <c r="J141" i="37"/>
  <c r="L141" i="37"/>
  <c r="N141" i="37"/>
  <c r="P141" i="37"/>
  <c r="R141" i="37"/>
  <c r="T141" i="37"/>
  <c r="V141" i="37"/>
  <c r="W139" i="37"/>
  <c r="S139" i="37"/>
  <c r="O139" i="37"/>
  <c r="J137" i="37"/>
  <c r="L137" i="37"/>
  <c r="N137" i="37"/>
  <c r="P137" i="37"/>
  <c r="R137" i="37"/>
  <c r="T137" i="37"/>
  <c r="V137" i="37"/>
  <c r="W135" i="37"/>
  <c r="S135" i="37"/>
  <c r="O135" i="37"/>
  <c r="J133" i="37"/>
  <c r="L133" i="37"/>
  <c r="N133" i="37"/>
  <c r="P133" i="37"/>
  <c r="R133" i="37"/>
  <c r="T133" i="37"/>
  <c r="V133" i="37"/>
  <c r="W131" i="37"/>
  <c r="S131" i="37"/>
  <c r="O131" i="37"/>
  <c r="J163" i="37"/>
  <c r="L163" i="37"/>
  <c r="J159" i="37"/>
  <c r="L159" i="37"/>
  <c r="N159" i="37"/>
  <c r="P159" i="37"/>
  <c r="R159" i="37"/>
  <c r="T159" i="37"/>
  <c r="V159" i="37"/>
  <c r="J155" i="37"/>
  <c r="L155" i="37"/>
  <c r="N155" i="37"/>
  <c r="P155" i="37"/>
  <c r="R155" i="37"/>
  <c r="T155" i="37"/>
  <c r="V155" i="37"/>
  <c r="J151" i="37"/>
  <c r="L151" i="37"/>
  <c r="N151" i="37"/>
  <c r="P151" i="37"/>
  <c r="R151" i="37"/>
  <c r="T151" i="37"/>
  <c r="V151" i="37"/>
  <c r="J147" i="37"/>
  <c r="L147" i="37"/>
  <c r="N147" i="37"/>
  <c r="P147" i="37"/>
  <c r="R147" i="37"/>
  <c r="T147" i="37"/>
  <c r="V147" i="37"/>
  <c r="J143" i="37"/>
  <c r="L143" i="37"/>
  <c r="N143" i="37"/>
  <c r="P143" i="37"/>
  <c r="R143" i="37"/>
  <c r="T143" i="37"/>
  <c r="V143" i="37"/>
  <c r="J139" i="37"/>
  <c r="L139" i="37"/>
  <c r="N139" i="37"/>
  <c r="P139" i="37"/>
  <c r="R139" i="37"/>
  <c r="T139" i="37"/>
  <c r="V139" i="37"/>
  <c r="J135" i="37"/>
  <c r="L135" i="37"/>
  <c r="N135" i="37"/>
  <c r="P135" i="37"/>
  <c r="R135" i="37"/>
  <c r="T135" i="37"/>
  <c r="V135" i="37"/>
  <c r="J131" i="37"/>
  <c r="L131" i="37"/>
  <c r="N131" i="37"/>
  <c r="P131" i="37"/>
  <c r="R131" i="37"/>
  <c r="T131" i="37"/>
  <c r="V131" i="37"/>
  <c r="V129" i="37"/>
  <c r="T129" i="37"/>
  <c r="R129" i="37"/>
  <c r="P129" i="37"/>
  <c r="N129" i="37"/>
  <c r="L129" i="37"/>
  <c r="V127" i="37"/>
  <c r="T127" i="37"/>
  <c r="R127" i="37"/>
  <c r="P127" i="37"/>
  <c r="N127" i="37"/>
  <c r="L127" i="37"/>
  <c r="V125" i="37"/>
  <c r="T125" i="37"/>
  <c r="R125" i="37"/>
  <c r="P125" i="37"/>
  <c r="N125" i="37"/>
  <c r="L125" i="37"/>
  <c r="V123" i="37"/>
  <c r="T123" i="37"/>
  <c r="R123" i="37"/>
  <c r="P123" i="37"/>
  <c r="N123" i="37"/>
  <c r="L123" i="37"/>
  <c r="V121" i="37"/>
  <c r="T121" i="37"/>
  <c r="R121" i="37"/>
  <c r="P121" i="37"/>
  <c r="N121" i="37"/>
  <c r="L121" i="37"/>
  <c r="V119" i="37"/>
  <c r="T119" i="37"/>
  <c r="R119" i="37"/>
  <c r="P119" i="37"/>
  <c r="N119" i="37"/>
  <c r="L119" i="37"/>
  <c r="V117" i="37"/>
  <c r="T117" i="37"/>
  <c r="R117" i="37"/>
  <c r="P117" i="37"/>
  <c r="N117" i="37"/>
  <c r="L117" i="37"/>
  <c r="V115" i="37"/>
  <c r="T115" i="37"/>
  <c r="R115" i="37"/>
  <c r="P115" i="37"/>
  <c r="N115" i="37"/>
  <c r="L115" i="37"/>
  <c r="V113" i="37"/>
  <c r="T113" i="37"/>
  <c r="R113" i="37"/>
  <c r="P113" i="37"/>
  <c r="N113" i="37"/>
  <c r="L113" i="37"/>
  <c r="V111" i="37"/>
  <c r="T111" i="37"/>
  <c r="R111" i="37"/>
  <c r="P111" i="37"/>
  <c r="N111" i="37"/>
  <c r="L111" i="37"/>
  <c r="V109" i="37"/>
  <c r="T109" i="37"/>
  <c r="R109" i="37"/>
  <c r="P109" i="37"/>
  <c r="N109" i="37"/>
  <c r="L109" i="37"/>
  <c r="V107" i="37"/>
  <c r="T107" i="37"/>
  <c r="R107" i="37"/>
  <c r="P107" i="37"/>
  <c r="N107" i="37"/>
  <c r="L107" i="37"/>
  <c r="V105" i="37"/>
  <c r="T105" i="37"/>
  <c r="R105" i="37"/>
  <c r="P105" i="37"/>
  <c r="N105" i="37"/>
  <c r="L105" i="37"/>
  <c r="V103" i="37"/>
  <c r="T103" i="37"/>
  <c r="R103" i="37"/>
  <c r="P103" i="37"/>
  <c r="N103" i="37"/>
  <c r="L103" i="37"/>
  <c r="V101" i="37"/>
  <c r="T101" i="37"/>
  <c r="R101" i="37"/>
  <c r="P101" i="37"/>
  <c r="N101" i="37"/>
  <c r="L101" i="37"/>
  <c r="V99" i="37"/>
  <c r="T99" i="37"/>
  <c r="R99" i="37"/>
  <c r="P99" i="37"/>
  <c r="N99" i="37"/>
  <c r="L99" i="37"/>
  <c r="V97" i="37"/>
  <c r="T97" i="37"/>
  <c r="R97" i="37"/>
  <c r="P97" i="37"/>
  <c r="N97" i="37"/>
  <c r="L97" i="37"/>
  <c r="V95" i="37"/>
  <c r="T95" i="37"/>
  <c r="R95" i="37"/>
  <c r="P95" i="37"/>
  <c r="N95" i="37"/>
  <c r="L95" i="37"/>
  <c r="V93" i="37"/>
  <c r="T93" i="37"/>
  <c r="R93" i="37"/>
  <c r="P93" i="37"/>
  <c r="N93" i="37"/>
  <c r="L93" i="37"/>
  <c r="V91" i="37"/>
  <c r="T91" i="37"/>
  <c r="R91" i="37"/>
  <c r="P91" i="37"/>
  <c r="N91" i="37"/>
  <c r="L91" i="37"/>
  <c r="V89" i="37"/>
  <c r="T89" i="37"/>
  <c r="R89" i="37"/>
  <c r="P89" i="37"/>
  <c r="N89" i="37"/>
  <c r="L89" i="37"/>
  <c r="V87" i="37"/>
  <c r="T87" i="37"/>
  <c r="R87" i="37"/>
  <c r="P87" i="37"/>
  <c r="N87" i="37"/>
  <c r="L87" i="37"/>
  <c r="V85" i="37"/>
  <c r="T85" i="37"/>
  <c r="R85" i="37"/>
  <c r="P85" i="37"/>
  <c r="N85" i="37"/>
  <c r="L85" i="37"/>
  <c r="V83" i="37"/>
  <c r="T83" i="37"/>
  <c r="R83" i="37"/>
  <c r="P83" i="37"/>
  <c r="N83" i="37"/>
  <c r="L83" i="37"/>
  <c r="V81" i="37"/>
  <c r="T81" i="37"/>
  <c r="R81" i="37"/>
  <c r="P81" i="37"/>
  <c r="N81" i="37"/>
  <c r="L81" i="37"/>
  <c r="V79" i="37"/>
  <c r="T79" i="37"/>
  <c r="R79" i="37"/>
  <c r="P79" i="37"/>
  <c r="N79" i="37"/>
  <c r="L79" i="37"/>
  <c r="V77" i="37"/>
  <c r="T77" i="37"/>
  <c r="R77" i="37"/>
  <c r="P77" i="37"/>
  <c r="N77" i="37"/>
  <c r="L77" i="37"/>
  <c r="V75" i="37"/>
  <c r="T75" i="37"/>
  <c r="R75" i="37"/>
  <c r="P75" i="37"/>
  <c r="N75" i="37"/>
  <c r="L75" i="37"/>
  <c r="V73" i="37"/>
  <c r="T73" i="37"/>
  <c r="R73" i="37"/>
  <c r="P73" i="37"/>
  <c r="N73" i="37"/>
  <c r="L73" i="37"/>
  <c r="V71" i="37"/>
  <c r="T71" i="37"/>
  <c r="R71" i="37"/>
  <c r="P71" i="37"/>
  <c r="N71" i="37"/>
  <c r="L71" i="37"/>
  <c r="W70" i="37"/>
  <c r="S70" i="37"/>
  <c r="O70" i="37"/>
  <c r="J68" i="37"/>
  <c r="L68" i="37"/>
  <c r="N68" i="37"/>
  <c r="P68" i="37"/>
  <c r="R68" i="37"/>
  <c r="T68" i="37"/>
  <c r="V68" i="37"/>
  <c r="W66" i="37"/>
  <c r="S66" i="37"/>
  <c r="O66" i="37"/>
  <c r="J64" i="37"/>
  <c r="L64" i="37"/>
  <c r="N64" i="37"/>
  <c r="P64" i="37"/>
  <c r="R64" i="37"/>
  <c r="T64" i="37"/>
  <c r="V64" i="37"/>
  <c r="W62" i="37"/>
  <c r="S62" i="37"/>
  <c r="O62" i="37"/>
  <c r="J60" i="37"/>
  <c r="L60" i="37"/>
  <c r="N60" i="37"/>
  <c r="P60" i="37"/>
  <c r="R60" i="37"/>
  <c r="T60" i="37"/>
  <c r="V60" i="37"/>
  <c r="W58" i="37"/>
  <c r="S58" i="37"/>
  <c r="O58" i="37"/>
  <c r="J70" i="37"/>
  <c r="L70" i="37"/>
  <c r="N70" i="37"/>
  <c r="P70" i="37"/>
  <c r="R70" i="37"/>
  <c r="T70" i="37"/>
  <c r="V70" i="37"/>
  <c r="J66" i="37"/>
  <c r="L66" i="37"/>
  <c r="N66" i="37"/>
  <c r="P66" i="37"/>
  <c r="R66" i="37"/>
  <c r="T66" i="37"/>
  <c r="V66" i="37"/>
  <c r="J62" i="37"/>
  <c r="L62" i="37"/>
  <c r="N62" i="37"/>
  <c r="P62" i="37"/>
  <c r="R62" i="37"/>
  <c r="T62" i="37"/>
  <c r="V62" i="37"/>
  <c r="J58" i="37"/>
  <c r="L58" i="37"/>
  <c r="N58" i="37"/>
  <c r="P58" i="37"/>
  <c r="R58" i="37"/>
  <c r="T58" i="37"/>
  <c r="V58" i="37"/>
  <c r="V56" i="37"/>
  <c r="T56" i="37"/>
  <c r="R56" i="37"/>
  <c r="P56" i="37"/>
  <c r="N56" i="37"/>
  <c r="L56" i="37"/>
  <c r="V54" i="37"/>
  <c r="T54" i="37"/>
  <c r="R54" i="37"/>
  <c r="P54" i="37"/>
  <c r="N54" i="37"/>
  <c r="L54" i="37"/>
  <c r="V52" i="37"/>
  <c r="T52" i="37"/>
  <c r="R52" i="37"/>
  <c r="P52" i="37"/>
  <c r="N52" i="37"/>
  <c r="L52" i="37"/>
  <c r="V50" i="37"/>
  <c r="T50" i="37"/>
  <c r="R50" i="37"/>
  <c r="P50" i="37"/>
  <c r="N50" i="37"/>
  <c r="L50" i="37"/>
  <c r="V48" i="37"/>
  <c r="T48" i="37"/>
  <c r="R48" i="37"/>
  <c r="P48" i="37"/>
  <c r="N48" i="37"/>
  <c r="L48" i="37"/>
  <c r="V46" i="37"/>
  <c r="T46" i="37"/>
  <c r="R46" i="37"/>
  <c r="P46" i="37"/>
  <c r="N46" i="37"/>
  <c r="L46" i="37"/>
  <c r="V44" i="37"/>
  <c r="T44" i="37"/>
  <c r="R44" i="37"/>
  <c r="P44" i="37"/>
  <c r="N44" i="37"/>
  <c r="L44" i="37"/>
  <c r="V42" i="37"/>
  <c r="T42" i="37"/>
  <c r="R42" i="37"/>
  <c r="P42" i="37"/>
  <c r="N42" i="37"/>
  <c r="L42" i="37"/>
  <c r="V40" i="37"/>
  <c r="T40" i="37"/>
  <c r="R40" i="37"/>
  <c r="P40" i="37"/>
  <c r="N40" i="37"/>
  <c r="L40" i="37"/>
  <c r="V38" i="37"/>
  <c r="T38" i="37"/>
  <c r="R38" i="37"/>
  <c r="P38" i="37"/>
  <c r="N38" i="37"/>
  <c r="L38" i="37"/>
  <c r="V36" i="37"/>
  <c r="T36" i="37"/>
  <c r="R36" i="37"/>
  <c r="P36" i="37"/>
  <c r="N36" i="37"/>
  <c r="L36" i="37"/>
  <c r="V34" i="37"/>
  <c r="T34" i="37"/>
  <c r="R34" i="37"/>
  <c r="P34" i="37"/>
  <c r="N34" i="37"/>
  <c r="L34" i="37"/>
  <c r="V32" i="37"/>
  <c r="T32" i="37"/>
  <c r="R32" i="37"/>
  <c r="P32" i="37"/>
  <c r="N32" i="37"/>
  <c r="L32" i="37"/>
  <c r="V30" i="37"/>
  <c r="T30" i="37"/>
  <c r="R30" i="37"/>
  <c r="P30" i="37"/>
  <c r="N30" i="37"/>
  <c r="L30" i="37"/>
  <c r="V28" i="37"/>
  <c r="T28" i="37"/>
  <c r="R28" i="37"/>
  <c r="P28" i="37"/>
  <c r="N28" i="37"/>
  <c r="L28" i="37"/>
  <c r="V26" i="37"/>
  <c r="T26" i="37"/>
  <c r="R26" i="37"/>
  <c r="P26" i="37"/>
  <c r="N26" i="37"/>
  <c r="L26" i="37"/>
  <c r="J25" i="37"/>
  <c r="L25" i="37"/>
  <c r="N25" i="37"/>
  <c r="P25" i="37"/>
  <c r="W23" i="37"/>
  <c r="S23" i="37"/>
  <c r="O23" i="37"/>
  <c r="J21" i="37"/>
  <c r="L21" i="37"/>
  <c r="N21" i="37"/>
  <c r="P21" i="37"/>
  <c r="R21" i="37"/>
  <c r="T21" i="37"/>
  <c r="V21" i="37"/>
  <c r="J23" i="37"/>
  <c r="L23" i="37"/>
  <c r="N23" i="37"/>
  <c r="P23" i="37"/>
  <c r="R23" i="37"/>
  <c r="T23" i="37"/>
  <c r="V23" i="37"/>
  <c r="W21" i="37"/>
  <c r="S21" i="37"/>
  <c r="O21" i="37"/>
  <c r="K21" i="37"/>
  <c r="H1" i="37"/>
  <c r="V19" i="37"/>
  <c r="T19" i="37"/>
  <c r="R19" i="37"/>
  <c r="P19" i="37"/>
  <c r="N19" i="37"/>
  <c r="L19" i="37"/>
  <c r="V17" i="37"/>
  <c r="T17" i="37"/>
  <c r="R17" i="37"/>
  <c r="P17" i="37"/>
  <c r="N17" i="37"/>
  <c r="L17" i="37"/>
  <c r="V15" i="37"/>
  <c r="T15" i="37"/>
  <c r="R15" i="37"/>
  <c r="P15" i="37"/>
  <c r="N15" i="37"/>
  <c r="L15" i="37"/>
  <c r="V13" i="37"/>
  <c r="T13" i="37"/>
  <c r="R13" i="37"/>
  <c r="P13" i="37"/>
  <c r="N13" i="37"/>
  <c r="L13" i="37"/>
  <c r="V11" i="37"/>
  <c r="T11" i="37"/>
  <c r="R11" i="37"/>
  <c r="P11" i="37"/>
  <c r="N11" i="37"/>
  <c r="L11" i="37"/>
  <c r="V9" i="37"/>
  <c r="T9" i="37"/>
  <c r="R9" i="37"/>
  <c r="P9" i="37"/>
  <c r="N9" i="37"/>
  <c r="L9" i="37"/>
  <c r="V7" i="37"/>
  <c r="T7" i="37"/>
  <c r="R7" i="37"/>
  <c r="P7" i="37"/>
  <c r="N7" i="37"/>
  <c r="L7" i="37"/>
  <c r="R5" i="37"/>
  <c r="P5" i="37"/>
  <c r="N5" i="37"/>
  <c r="L5" i="37"/>
  <c r="J145" i="36"/>
  <c r="L145" i="36"/>
  <c r="N145" i="36"/>
  <c r="P145" i="36"/>
  <c r="R145" i="36"/>
  <c r="T145" i="36"/>
  <c r="V145" i="36"/>
  <c r="J141" i="36"/>
  <c r="L141" i="36"/>
  <c r="N141" i="36"/>
  <c r="P141" i="36"/>
  <c r="R141" i="36"/>
  <c r="T141" i="36"/>
  <c r="V141" i="36"/>
  <c r="J137" i="36"/>
  <c r="L137" i="36"/>
  <c r="N137" i="36"/>
  <c r="P137" i="36"/>
  <c r="R137" i="36"/>
  <c r="T137" i="36"/>
  <c r="V137" i="36"/>
  <c r="J133" i="36"/>
  <c r="L133" i="36"/>
  <c r="N133" i="36"/>
  <c r="P133" i="36"/>
  <c r="R133" i="36"/>
  <c r="T133" i="36"/>
  <c r="V133" i="36"/>
  <c r="J129" i="36"/>
  <c r="L129" i="36"/>
  <c r="N129" i="36"/>
  <c r="P129" i="36"/>
  <c r="R129" i="36"/>
  <c r="T129" i="36"/>
  <c r="V129" i="36"/>
  <c r="J125" i="36"/>
  <c r="L125" i="36"/>
  <c r="N125" i="36"/>
  <c r="P125" i="36"/>
  <c r="R125" i="36"/>
  <c r="T125" i="36"/>
  <c r="V125" i="36"/>
  <c r="J121" i="36"/>
  <c r="L121" i="36"/>
  <c r="N121" i="36"/>
  <c r="P121" i="36"/>
  <c r="R121" i="36"/>
  <c r="T121" i="36"/>
  <c r="V121" i="36"/>
  <c r="J117" i="36"/>
  <c r="L117" i="36"/>
  <c r="N117" i="36"/>
  <c r="P117" i="36"/>
  <c r="R117" i="36"/>
  <c r="T117" i="36"/>
  <c r="V117" i="36"/>
  <c r="J113" i="36"/>
  <c r="L113" i="36"/>
  <c r="N113" i="36"/>
  <c r="P113" i="36"/>
  <c r="R113" i="36"/>
  <c r="T113" i="36"/>
  <c r="V113" i="36"/>
  <c r="J109" i="36"/>
  <c r="L109" i="36"/>
  <c r="N109" i="36"/>
  <c r="P109" i="36"/>
  <c r="R109" i="36"/>
  <c r="T109" i="36"/>
  <c r="V109" i="36"/>
  <c r="J105" i="36"/>
  <c r="L105" i="36"/>
  <c r="N105" i="36"/>
  <c r="P105" i="36"/>
  <c r="R105" i="36"/>
  <c r="T105" i="36"/>
  <c r="V105" i="36"/>
  <c r="J101" i="36"/>
  <c r="L101" i="36"/>
  <c r="N101" i="36"/>
  <c r="P101" i="36"/>
  <c r="R101" i="36"/>
  <c r="T101" i="36"/>
  <c r="V101" i="36"/>
  <c r="J97" i="36"/>
  <c r="L97" i="36"/>
  <c r="N97" i="36"/>
  <c r="P97" i="36"/>
  <c r="R97" i="36"/>
  <c r="T97" i="36"/>
  <c r="V97" i="36"/>
  <c r="J93" i="36"/>
  <c r="L93" i="36"/>
  <c r="N93" i="36"/>
  <c r="P93" i="36"/>
  <c r="R93" i="36"/>
  <c r="T93" i="36"/>
  <c r="V93" i="36"/>
  <c r="J89" i="36"/>
  <c r="L89" i="36"/>
  <c r="N89" i="36"/>
  <c r="P89" i="36"/>
  <c r="R89" i="36"/>
  <c r="T89" i="36"/>
  <c r="V89" i="36"/>
  <c r="J85" i="36"/>
  <c r="L85" i="36"/>
  <c r="N85" i="36"/>
  <c r="P85" i="36"/>
  <c r="R85" i="36"/>
  <c r="T85" i="36"/>
  <c r="V85" i="36"/>
  <c r="J81" i="36"/>
  <c r="L81" i="36"/>
  <c r="N81" i="36"/>
  <c r="P81" i="36"/>
  <c r="R81" i="36"/>
  <c r="T81" i="36"/>
  <c r="V81" i="36"/>
  <c r="J77" i="36"/>
  <c r="L77" i="36"/>
  <c r="N77" i="36"/>
  <c r="P77" i="36"/>
  <c r="R77" i="36"/>
  <c r="T77" i="36"/>
  <c r="V77" i="36"/>
  <c r="J73" i="36"/>
  <c r="L73" i="36"/>
  <c r="N73" i="36"/>
  <c r="P73" i="36"/>
  <c r="R73" i="36"/>
  <c r="T73" i="36"/>
  <c r="V73" i="36"/>
  <c r="J69" i="36"/>
  <c r="L69" i="36"/>
  <c r="N69" i="36"/>
  <c r="P69" i="36"/>
  <c r="R69" i="36"/>
  <c r="T69" i="36"/>
  <c r="V69" i="36"/>
  <c r="J65" i="36"/>
  <c r="L65" i="36"/>
  <c r="N65" i="36"/>
  <c r="P65" i="36"/>
  <c r="R65" i="36"/>
  <c r="T65" i="36"/>
  <c r="V65" i="36"/>
  <c r="J61" i="36"/>
  <c r="L61" i="36"/>
  <c r="N61" i="36"/>
  <c r="P61" i="36"/>
  <c r="R61" i="36"/>
  <c r="T61" i="36"/>
  <c r="V61" i="36"/>
  <c r="K61" i="36"/>
  <c r="O61" i="36"/>
  <c r="S61" i="36"/>
  <c r="W61" i="36"/>
  <c r="J57" i="36"/>
  <c r="L57" i="36"/>
  <c r="N57" i="36"/>
  <c r="P57" i="36"/>
  <c r="R57" i="36"/>
  <c r="T57" i="36"/>
  <c r="V57" i="36"/>
  <c r="K57" i="36"/>
  <c r="O57" i="36"/>
  <c r="S57" i="36"/>
  <c r="W57" i="36"/>
  <c r="J53" i="36"/>
  <c r="L53" i="36"/>
  <c r="N53" i="36"/>
  <c r="P53" i="36"/>
  <c r="R53" i="36"/>
  <c r="T53" i="36"/>
  <c r="V53" i="36"/>
  <c r="K53" i="36"/>
  <c r="O53" i="36"/>
  <c r="S53" i="36"/>
  <c r="W53" i="36"/>
  <c r="J49" i="36"/>
  <c r="L49" i="36"/>
  <c r="N49" i="36"/>
  <c r="P49" i="36"/>
  <c r="R49" i="36"/>
  <c r="T49" i="36"/>
  <c r="V49" i="36"/>
  <c r="K49" i="36"/>
  <c r="O49" i="36"/>
  <c r="S49" i="36"/>
  <c r="W49" i="36"/>
  <c r="J45" i="36"/>
  <c r="L45" i="36"/>
  <c r="N45" i="36"/>
  <c r="P45" i="36"/>
  <c r="R45" i="36"/>
  <c r="T45" i="36"/>
  <c r="V45" i="36"/>
  <c r="K45" i="36"/>
  <c r="O45" i="36"/>
  <c r="S45" i="36"/>
  <c r="W45" i="36"/>
  <c r="J41" i="36"/>
  <c r="L41" i="36"/>
  <c r="N41" i="36"/>
  <c r="P41" i="36"/>
  <c r="R41" i="36"/>
  <c r="T41" i="36"/>
  <c r="V41" i="36"/>
  <c r="K41" i="36"/>
  <c r="O41" i="36"/>
  <c r="S41" i="36"/>
  <c r="W41" i="36"/>
  <c r="J37" i="36"/>
  <c r="L37" i="36"/>
  <c r="N37" i="36"/>
  <c r="P37" i="36"/>
  <c r="R37" i="36"/>
  <c r="T37" i="36"/>
  <c r="V37" i="36"/>
  <c r="K37" i="36"/>
  <c r="O37" i="36"/>
  <c r="S37" i="36"/>
  <c r="W37" i="36"/>
  <c r="J33" i="36"/>
  <c r="L33" i="36"/>
  <c r="N33" i="36"/>
  <c r="P33" i="36"/>
  <c r="R33" i="36"/>
  <c r="T33" i="36"/>
  <c r="V33" i="36"/>
  <c r="K33" i="36"/>
  <c r="O33" i="36"/>
  <c r="S33" i="36"/>
  <c r="W33" i="36"/>
  <c r="J29" i="36"/>
  <c r="L29" i="36"/>
  <c r="N29" i="36"/>
  <c r="P29" i="36"/>
  <c r="R29" i="36"/>
  <c r="T29" i="36"/>
  <c r="V29" i="36"/>
  <c r="K29" i="36"/>
  <c r="O29" i="36"/>
  <c r="S29" i="36"/>
  <c r="W29" i="36"/>
  <c r="V299" i="36"/>
  <c r="T299" i="36"/>
  <c r="R299" i="36"/>
  <c r="P299" i="36"/>
  <c r="N299" i="36"/>
  <c r="L299" i="36"/>
  <c r="V297" i="36"/>
  <c r="T297" i="36"/>
  <c r="R297" i="36"/>
  <c r="P297" i="36"/>
  <c r="N297" i="36"/>
  <c r="L297" i="36"/>
  <c r="V295" i="36"/>
  <c r="T295" i="36"/>
  <c r="R295" i="36"/>
  <c r="P295" i="36"/>
  <c r="N295" i="36"/>
  <c r="L295" i="36"/>
  <c r="V293" i="36"/>
  <c r="T293" i="36"/>
  <c r="R293" i="36"/>
  <c r="P293" i="36"/>
  <c r="N293" i="36"/>
  <c r="L293" i="36"/>
  <c r="V291" i="36"/>
  <c r="T291" i="36"/>
  <c r="R291" i="36"/>
  <c r="P291" i="36"/>
  <c r="N291" i="36"/>
  <c r="L291" i="36"/>
  <c r="V289" i="36"/>
  <c r="T289" i="36"/>
  <c r="R289" i="36"/>
  <c r="P289" i="36"/>
  <c r="N289" i="36"/>
  <c r="L289" i="36"/>
  <c r="V287" i="36"/>
  <c r="T287" i="36"/>
  <c r="R287" i="36"/>
  <c r="P287" i="36"/>
  <c r="N287" i="36"/>
  <c r="L287" i="36"/>
  <c r="V285" i="36"/>
  <c r="T285" i="36"/>
  <c r="R285" i="36"/>
  <c r="P285" i="36"/>
  <c r="N285" i="36"/>
  <c r="L285" i="36"/>
  <c r="V283" i="36"/>
  <c r="T283" i="36"/>
  <c r="R283" i="36"/>
  <c r="P283" i="36"/>
  <c r="N283" i="36"/>
  <c r="L283" i="36"/>
  <c r="V281" i="36"/>
  <c r="T281" i="36"/>
  <c r="R281" i="36"/>
  <c r="P281" i="36"/>
  <c r="N281" i="36"/>
  <c r="L281" i="36"/>
  <c r="V279" i="36"/>
  <c r="T279" i="36"/>
  <c r="R279" i="36"/>
  <c r="P279" i="36"/>
  <c r="N279" i="36"/>
  <c r="L279" i="36"/>
  <c r="V277" i="36"/>
  <c r="T277" i="36"/>
  <c r="R277" i="36"/>
  <c r="P277" i="36"/>
  <c r="N277" i="36"/>
  <c r="L277" i="36"/>
  <c r="V275" i="36"/>
  <c r="T275" i="36"/>
  <c r="R275" i="36"/>
  <c r="P275" i="36"/>
  <c r="N275" i="36"/>
  <c r="L275" i="36"/>
  <c r="V273" i="36"/>
  <c r="T273" i="36"/>
  <c r="R273" i="36"/>
  <c r="P273" i="36"/>
  <c r="N273" i="36"/>
  <c r="L273" i="36"/>
  <c r="V271" i="36"/>
  <c r="T271" i="36"/>
  <c r="R271" i="36"/>
  <c r="P271" i="36"/>
  <c r="N271" i="36"/>
  <c r="L271" i="36"/>
  <c r="V269" i="36"/>
  <c r="T269" i="36"/>
  <c r="R269" i="36"/>
  <c r="P269" i="36"/>
  <c r="N269" i="36"/>
  <c r="L269" i="36"/>
  <c r="V267" i="36"/>
  <c r="T267" i="36"/>
  <c r="R267" i="36"/>
  <c r="P267" i="36"/>
  <c r="N267" i="36"/>
  <c r="L267" i="36"/>
  <c r="V265" i="36"/>
  <c r="T265" i="36"/>
  <c r="R265" i="36"/>
  <c r="P265" i="36"/>
  <c r="N265" i="36"/>
  <c r="L265" i="36"/>
  <c r="V263" i="36"/>
  <c r="T263" i="36"/>
  <c r="R263" i="36"/>
  <c r="P263" i="36"/>
  <c r="N263" i="36"/>
  <c r="L263" i="36"/>
  <c r="V261" i="36"/>
  <c r="T261" i="36"/>
  <c r="R261" i="36"/>
  <c r="P261" i="36"/>
  <c r="N261" i="36"/>
  <c r="L261" i="36"/>
  <c r="V259" i="36"/>
  <c r="T259" i="36"/>
  <c r="R259" i="36"/>
  <c r="P259" i="36"/>
  <c r="N259" i="36"/>
  <c r="L259" i="36"/>
  <c r="V257" i="36"/>
  <c r="T257" i="36"/>
  <c r="R257" i="36"/>
  <c r="P257" i="36"/>
  <c r="N257" i="36"/>
  <c r="L257" i="36"/>
  <c r="V255" i="36"/>
  <c r="T255" i="36"/>
  <c r="R255" i="36"/>
  <c r="P255" i="36"/>
  <c r="N255" i="36"/>
  <c r="L255" i="36"/>
  <c r="V253" i="36"/>
  <c r="T253" i="36"/>
  <c r="R253" i="36"/>
  <c r="P253" i="36"/>
  <c r="N253" i="36"/>
  <c r="L253" i="36"/>
  <c r="V251" i="36"/>
  <c r="T251" i="36"/>
  <c r="R251" i="36"/>
  <c r="P251" i="36"/>
  <c r="N251" i="36"/>
  <c r="L251" i="36"/>
  <c r="V249" i="36"/>
  <c r="T249" i="36"/>
  <c r="R249" i="36"/>
  <c r="P249" i="36"/>
  <c r="N249" i="36"/>
  <c r="L249" i="36"/>
  <c r="V247" i="36"/>
  <c r="T247" i="36"/>
  <c r="R247" i="36"/>
  <c r="P247" i="36"/>
  <c r="N247" i="36"/>
  <c r="L247" i="36"/>
  <c r="V245" i="36"/>
  <c r="T245" i="36"/>
  <c r="R245" i="36"/>
  <c r="P245" i="36"/>
  <c r="N245" i="36"/>
  <c r="L245" i="36"/>
  <c r="V243" i="36"/>
  <c r="T243" i="36"/>
  <c r="R243" i="36"/>
  <c r="P243" i="36"/>
  <c r="N243" i="36"/>
  <c r="L243" i="36"/>
  <c r="V241" i="36"/>
  <c r="T241" i="36"/>
  <c r="R241" i="36"/>
  <c r="P241" i="36"/>
  <c r="N241" i="36"/>
  <c r="L241" i="36"/>
  <c r="V239" i="36"/>
  <c r="T239" i="36"/>
  <c r="R239" i="36"/>
  <c r="P239" i="36"/>
  <c r="N239" i="36"/>
  <c r="L239" i="36"/>
  <c r="V237" i="36"/>
  <c r="T237" i="36"/>
  <c r="R237" i="36"/>
  <c r="P237" i="36"/>
  <c r="N237" i="36"/>
  <c r="L237" i="36"/>
  <c r="V235" i="36"/>
  <c r="T235" i="36"/>
  <c r="R235" i="36"/>
  <c r="P235" i="36"/>
  <c r="N235" i="36"/>
  <c r="L235" i="36"/>
  <c r="V233" i="36"/>
  <c r="T233" i="36"/>
  <c r="R233" i="36"/>
  <c r="P233" i="36"/>
  <c r="N233" i="36"/>
  <c r="L233" i="36"/>
  <c r="V231" i="36"/>
  <c r="T231" i="36"/>
  <c r="R231" i="36"/>
  <c r="P231" i="36"/>
  <c r="N231" i="36"/>
  <c r="L231" i="36"/>
  <c r="V229" i="36"/>
  <c r="T229" i="36"/>
  <c r="R229" i="36"/>
  <c r="P229" i="36"/>
  <c r="N229" i="36"/>
  <c r="L229" i="36"/>
  <c r="V227" i="36"/>
  <c r="T227" i="36"/>
  <c r="R227" i="36"/>
  <c r="P227" i="36"/>
  <c r="N227" i="36"/>
  <c r="L227" i="36"/>
  <c r="V225" i="36"/>
  <c r="T225" i="36"/>
  <c r="R225" i="36"/>
  <c r="P225" i="36"/>
  <c r="N225" i="36"/>
  <c r="L225" i="36"/>
  <c r="V223" i="36"/>
  <c r="T223" i="36"/>
  <c r="R223" i="36"/>
  <c r="P223" i="36"/>
  <c r="N223" i="36"/>
  <c r="L223" i="36"/>
  <c r="V221" i="36"/>
  <c r="T221" i="36"/>
  <c r="R221" i="36"/>
  <c r="P221" i="36"/>
  <c r="N221" i="36"/>
  <c r="L221" i="36"/>
  <c r="V219" i="36"/>
  <c r="T219" i="36"/>
  <c r="R219" i="36"/>
  <c r="P219" i="36"/>
  <c r="N219" i="36"/>
  <c r="L219" i="36"/>
  <c r="V217" i="36"/>
  <c r="T217" i="36"/>
  <c r="R217" i="36"/>
  <c r="P217" i="36"/>
  <c r="N217" i="36"/>
  <c r="L217" i="36"/>
  <c r="V215" i="36"/>
  <c r="T215" i="36"/>
  <c r="R215" i="36"/>
  <c r="P215" i="36"/>
  <c r="N215" i="36"/>
  <c r="L215" i="36"/>
  <c r="V213" i="36"/>
  <c r="T213" i="36"/>
  <c r="R213" i="36"/>
  <c r="P213" i="36"/>
  <c r="N213" i="36"/>
  <c r="L213" i="36"/>
  <c r="V211" i="36"/>
  <c r="T211" i="36"/>
  <c r="R211" i="36"/>
  <c r="P211" i="36"/>
  <c r="N211" i="36"/>
  <c r="L211" i="36"/>
  <c r="V209" i="36"/>
  <c r="T209" i="36"/>
  <c r="R209" i="36"/>
  <c r="P209" i="36"/>
  <c r="N209" i="36"/>
  <c r="L209" i="36"/>
  <c r="V207" i="36"/>
  <c r="T207" i="36"/>
  <c r="R207" i="36"/>
  <c r="P207" i="36"/>
  <c r="N207" i="36"/>
  <c r="L207" i="36"/>
  <c r="V205" i="36"/>
  <c r="T205" i="36"/>
  <c r="R205" i="36"/>
  <c r="P205" i="36"/>
  <c r="N205" i="36"/>
  <c r="L205" i="36"/>
  <c r="V203" i="36"/>
  <c r="T203" i="36"/>
  <c r="R203" i="36"/>
  <c r="P203" i="36"/>
  <c r="N203" i="36"/>
  <c r="L203" i="36"/>
  <c r="V201" i="36"/>
  <c r="T201" i="36"/>
  <c r="R201" i="36"/>
  <c r="P201" i="36"/>
  <c r="N201" i="36"/>
  <c r="L201" i="36"/>
  <c r="V199" i="36"/>
  <c r="T199" i="36"/>
  <c r="R199" i="36"/>
  <c r="P199" i="36"/>
  <c r="N199" i="36"/>
  <c r="L199" i="36"/>
  <c r="V197" i="36"/>
  <c r="T197" i="36"/>
  <c r="R197" i="36"/>
  <c r="P197" i="36"/>
  <c r="N197" i="36"/>
  <c r="L197" i="36"/>
  <c r="V195" i="36"/>
  <c r="T195" i="36"/>
  <c r="R195" i="36"/>
  <c r="P195" i="36"/>
  <c r="N195" i="36"/>
  <c r="L195" i="36"/>
  <c r="V193" i="36"/>
  <c r="T193" i="36"/>
  <c r="R193" i="36"/>
  <c r="P193" i="36"/>
  <c r="N193" i="36"/>
  <c r="L193" i="36"/>
  <c r="V191" i="36"/>
  <c r="T191" i="36"/>
  <c r="R191" i="36"/>
  <c r="P191" i="36"/>
  <c r="N191" i="36"/>
  <c r="L191" i="36"/>
  <c r="V189" i="36"/>
  <c r="T189" i="36"/>
  <c r="R189" i="36"/>
  <c r="P189" i="36"/>
  <c r="N189" i="36"/>
  <c r="L189" i="36"/>
  <c r="V187" i="36"/>
  <c r="T187" i="36"/>
  <c r="R187" i="36"/>
  <c r="P187" i="36"/>
  <c r="N187" i="36"/>
  <c r="L187" i="36"/>
  <c r="V185" i="36"/>
  <c r="T185" i="36"/>
  <c r="R185" i="36"/>
  <c r="P185" i="36"/>
  <c r="N185" i="36"/>
  <c r="L185" i="36"/>
  <c r="V183" i="36"/>
  <c r="T183" i="36"/>
  <c r="R183" i="36"/>
  <c r="P183" i="36"/>
  <c r="N183" i="36"/>
  <c r="L183" i="36"/>
  <c r="V181" i="36"/>
  <c r="T181" i="36"/>
  <c r="R181" i="36"/>
  <c r="P181" i="36"/>
  <c r="N181" i="36"/>
  <c r="L181" i="36"/>
  <c r="V179" i="36"/>
  <c r="T179" i="36"/>
  <c r="R179" i="36"/>
  <c r="P179" i="36"/>
  <c r="N179" i="36"/>
  <c r="L179" i="36"/>
  <c r="V177" i="36"/>
  <c r="T177" i="36"/>
  <c r="R177" i="36"/>
  <c r="P177" i="36"/>
  <c r="N177" i="36"/>
  <c r="L177" i="36"/>
  <c r="V175" i="36"/>
  <c r="T175" i="36"/>
  <c r="R175" i="36"/>
  <c r="P175" i="36"/>
  <c r="N175" i="36"/>
  <c r="L175" i="36"/>
  <c r="V173" i="36"/>
  <c r="T173" i="36"/>
  <c r="R173" i="36"/>
  <c r="P173" i="36"/>
  <c r="N173" i="36"/>
  <c r="L173" i="36"/>
  <c r="V171" i="36"/>
  <c r="T171" i="36"/>
  <c r="R171" i="36"/>
  <c r="P171" i="36"/>
  <c r="N171" i="36"/>
  <c r="L171" i="36"/>
  <c r="V169" i="36"/>
  <c r="T169" i="36"/>
  <c r="R169" i="36"/>
  <c r="P169" i="36"/>
  <c r="N169" i="36"/>
  <c r="L169" i="36"/>
  <c r="V167" i="36"/>
  <c r="T167" i="36"/>
  <c r="R167" i="36"/>
  <c r="P167" i="36"/>
  <c r="N167" i="36"/>
  <c r="L167" i="36"/>
  <c r="V165" i="36"/>
  <c r="T165" i="36"/>
  <c r="R165" i="36"/>
  <c r="P165" i="36"/>
  <c r="N165" i="36"/>
  <c r="L165" i="36"/>
  <c r="V163" i="36"/>
  <c r="T163" i="36"/>
  <c r="R163" i="36"/>
  <c r="P163" i="36"/>
  <c r="N163" i="36"/>
  <c r="L163" i="36"/>
  <c r="V161" i="36"/>
  <c r="T161" i="36"/>
  <c r="R161" i="36"/>
  <c r="P161" i="36"/>
  <c r="N161" i="36"/>
  <c r="L161" i="36"/>
  <c r="V159" i="36"/>
  <c r="T159" i="36"/>
  <c r="R159" i="36"/>
  <c r="P159" i="36"/>
  <c r="N159" i="36"/>
  <c r="L159" i="36"/>
  <c r="V157" i="36"/>
  <c r="T157" i="36"/>
  <c r="R157" i="36"/>
  <c r="P157" i="36"/>
  <c r="N157" i="36"/>
  <c r="L157" i="36"/>
  <c r="V155" i="36"/>
  <c r="T155" i="36"/>
  <c r="R155" i="36"/>
  <c r="P155" i="36"/>
  <c r="N155" i="36"/>
  <c r="L155" i="36"/>
  <c r="V153" i="36"/>
  <c r="T153" i="36"/>
  <c r="R153" i="36"/>
  <c r="P153" i="36"/>
  <c r="N153" i="36"/>
  <c r="L153" i="36"/>
  <c r="V151" i="36"/>
  <c r="T151" i="36"/>
  <c r="R151" i="36"/>
  <c r="P151" i="36"/>
  <c r="N151" i="36"/>
  <c r="L151" i="36"/>
  <c r="V149" i="36"/>
  <c r="T149" i="36"/>
  <c r="R149" i="36"/>
  <c r="P149" i="36"/>
  <c r="N149" i="36"/>
  <c r="L149" i="36"/>
  <c r="J147" i="36"/>
  <c r="L147" i="36"/>
  <c r="N147" i="36"/>
  <c r="P147" i="36"/>
  <c r="R147" i="36"/>
  <c r="W145" i="36"/>
  <c r="S145" i="36"/>
  <c r="O145" i="36"/>
  <c r="K145" i="36"/>
  <c r="J143" i="36"/>
  <c r="L143" i="36"/>
  <c r="N143" i="36"/>
  <c r="P143" i="36"/>
  <c r="R143" i="36"/>
  <c r="T143" i="36"/>
  <c r="V143" i="36"/>
  <c r="W141" i="36"/>
  <c r="S141" i="36"/>
  <c r="O141" i="36"/>
  <c r="K141" i="36"/>
  <c r="J139" i="36"/>
  <c r="L139" i="36"/>
  <c r="N139" i="36"/>
  <c r="P139" i="36"/>
  <c r="R139" i="36"/>
  <c r="T139" i="36"/>
  <c r="V139" i="36"/>
  <c r="W137" i="36"/>
  <c r="S137" i="36"/>
  <c r="O137" i="36"/>
  <c r="K137" i="36"/>
  <c r="J135" i="36"/>
  <c r="L135" i="36"/>
  <c r="N135" i="36"/>
  <c r="P135" i="36"/>
  <c r="R135" i="36"/>
  <c r="T135" i="36"/>
  <c r="V135" i="36"/>
  <c r="W133" i="36"/>
  <c r="S133" i="36"/>
  <c r="O133" i="36"/>
  <c r="K133" i="36"/>
  <c r="J131" i="36"/>
  <c r="L131" i="36"/>
  <c r="N131" i="36"/>
  <c r="P131" i="36"/>
  <c r="R131" i="36"/>
  <c r="T131" i="36"/>
  <c r="V131" i="36"/>
  <c r="W129" i="36"/>
  <c r="S129" i="36"/>
  <c r="O129" i="36"/>
  <c r="K129" i="36"/>
  <c r="J127" i="36"/>
  <c r="L127" i="36"/>
  <c r="N127" i="36"/>
  <c r="P127" i="36"/>
  <c r="R127" i="36"/>
  <c r="T127" i="36"/>
  <c r="V127" i="36"/>
  <c r="W125" i="36"/>
  <c r="S125" i="36"/>
  <c r="O125" i="36"/>
  <c r="K125" i="36"/>
  <c r="J123" i="36"/>
  <c r="L123" i="36"/>
  <c r="N123" i="36"/>
  <c r="P123" i="36"/>
  <c r="R123" i="36"/>
  <c r="T123" i="36"/>
  <c r="V123" i="36"/>
  <c r="W121" i="36"/>
  <c r="S121" i="36"/>
  <c r="O121" i="36"/>
  <c r="K121" i="36"/>
  <c r="J119" i="36"/>
  <c r="L119" i="36"/>
  <c r="N119" i="36"/>
  <c r="P119" i="36"/>
  <c r="R119" i="36"/>
  <c r="T119" i="36"/>
  <c r="V119" i="36"/>
  <c r="W117" i="36"/>
  <c r="S117" i="36"/>
  <c r="O117" i="36"/>
  <c r="K117" i="36"/>
  <c r="J115" i="36"/>
  <c r="L115" i="36"/>
  <c r="N115" i="36"/>
  <c r="P115" i="36"/>
  <c r="R115" i="36"/>
  <c r="T115" i="36"/>
  <c r="V115" i="36"/>
  <c r="W113" i="36"/>
  <c r="S113" i="36"/>
  <c r="O113" i="36"/>
  <c r="K113" i="36"/>
  <c r="J111" i="36"/>
  <c r="L111" i="36"/>
  <c r="N111" i="36"/>
  <c r="P111" i="36"/>
  <c r="R111" i="36"/>
  <c r="T111" i="36"/>
  <c r="V111" i="36"/>
  <c r="W109" i="36"/>
  <c r="S109" i="36"/>
  <c r="O109" i="36"/>
  <c r="K109" i="36"/>
  <c r="J107" i="36"/>
  <c r="L107" i="36"/>
  <c r="N107" i="36"/>
  <c r="P107" i="36"/>
  <c r="R107" i="36"/>
  <c r="T107" i="36"/>
  <c r="V107" i="36"/>
  <c r="W105" i="36"/>
  <c r="S105" i="36"/>
  <c r="O105" i="36"/>
  <c r="K105" i="36"/>
  <c r="J103" i="36"/>
  <c r="L103" i="36"/>
  <c r="N103" i="36"/>
  <c r="P103" i="36"/>
  <c r="R103" i="36"/>
  <c r="T103" i="36"/>
  <c r="V103" i="36"/>
  <c r="W101" i="36"/>
  <c r="S101" i="36"/>
  <c r="O101" i="36"/>
  <c r="K101" i="36"/>
  <c r="J99" i="36"/>
  <c r="L99" i="36"/>
  <c r="N99" i="36"/>
  <c r="P99" i="36"/>
  <c r="R99" i="36"/>
  <c r="T99" i="36"/>
  <c r="V99" i="36"/>
  <c r="W97" i="36"/>
  <c r="S97" i="36"/>
  <c r="O97" i="36"/>
  <c r="K97" i="36"/>
  <c r="J95" i="36"/>
  <c r="L95" i="36"/>
  <c r="N95" i="36"/>
  <c r="P95" i="36"/>
  <c r="R95" i="36"/>
  <c r="T95" i="36"/>
  <c r="V95" i="36"/>
  <c r="W93" i="36"/>
  <c r="S93" i="36"/>
  <c r="O93" i="36"/>
  <c r="K93" i="36"/>
  <c r="J91" i="36"/>
  <c r="L91" i="36"/>
  <c r="N91" i="36"/>
  <c r="P91" i="36"/>
  <c r="R91" i="36"/>
  <c r="T91" i="36"/>
  <c r="V91" i="36"/>
  <c r="W89" i="36"/>
  <c r="S89" i="36"/>
  <c r="O89" i="36"/>
  <c r="K89" i="36"/>
  <c r="J87" i="36"/>
  <c r="L87" i="36"/>
  <c r="N87" i="36"/>
  <c r="P87" i="36"/>
  <c r="R87" i="36"/>
  <c r="T87" i="36"/>
  <c r="V87" i="36"/>
  <c r="W85" i="36"/>
  <c r="S85" i="36"/>
  <c r="O85" i="36"/>
  <c r="K85" i="36"/>
  <c r="J83" i="36"/>
  <c r="L83" i="36"/>
  <c r="N83" i="36"/>
  <c r="P83" i="36"/>
  <c r="R83" i="36"/>
  <c r="T83" i="36"/>
  <c r="V83" i="36"/>
  <c r="W81" i="36"/>
  <c r="S81" i="36"/>
  <c r="O81" i="36"/>
  <c r="K81" i="36"/>
  <c r="J79" i="36"/>
  <c r="L79" i="36"/>
  <c r="N79" i="36"/>
  <c r="P79" i="36"/>
  <c r="R79" i="36"/>
  <c r="T79" i="36"/>
  <c r="V79" i="36"/>
  <c r="W77" i="36"/>
  <c r="S77" i="36"/>
  <c r="O77" i="36"/>
  <c r="K77" i="36"/>
  <c r="J75" i="36"/>
  <c r="L75" i="36"/>
  <c r="N75" i="36"/>
  <c r="P75" i="36"/>
  <c r="R75" i="36"/>
  <c r="T75" i="36"/>
  <c r="V75" i="36"/>
  <c r="W73" i="36"/>
  <c r="S73" i="36"/>
  <c r="O73" i="36"/>
  <c r="K73" i="36"/>
  <c r="J71" i="36"/>
  <c r="L71" i="36"/>
  <c r="N71" i="36"/>
  <c r="P71" i="36"/>
  <c r="R71" i="36"/>
  <c r="T71" i="36"/>
  <c r="V71" i="36"/>
  <c r="W69" i="36"/>
  <c r="S69" i="36"/>
  <c r="O69" i="36"/>
  <c r="K69" i="36"/>
  <c r="J67" i="36"/>
  <c r="L67" i="36"/>
  <c r="N67" i="36"/>
  <c r="P67" i="36"/>
  <c r="R67" i="36"/>
  <c r="T67" i="36"/>
  <c r="V67" i="36"/>
  <c r="W65" i="36"/>
  <c r="S65" i="36"/>
  <c r="O65" i="36"/>
  <c r="K65" i="36"/>
  <c r="U61" i="36"/>
  <c r="M61" i="36"/>
  <c r="U57" i="36"/>
  <c r="M57" i="36"/>
  <c r="U53" i="36"/>
  <c r="M53" i="36"/>
  <c r="U49" i="36"/>
  <c r="M49" i="36"/>
  <c r="U45" i="36"/>
  <c r="M45" i="36"/>
  <c r="U41" i="36"/>
  <c r="M41" i="36"/>
  <c r="U37" i="36"/>
  <c r="M37" i="36"/>
  <c r="U33" i="36"/>
  <c r="M33" i="36"/>
  <c r="U29" i="36"/>
  <c r="M29" i="36"/>
  <c r="J63" i="36"/>
  <c r="L63" i="36"/>
  <c r="N63" i="36"/>
  <c r="J59" i="36"/>
  <c r="L59" i="36"/>
  <c r="N59" i="36"/>
  <c r="P59" i="36"/>
  <c r="R59" i="36"/>
  <c r="T59" i="36"/>
  <c r="V59" i="36"/>
  <c r="J55" i="36"/>
  <c r="L55" i="36"/>
  <c r="N55" i="36"/>
  <c r="P55" i="36"/>
  <c r="R55" i="36"/>
  <c r="T55" i="36"/>
  <c r="V55" i="36"/>
  <c r="J51" i="36"/>
  <c r="L51" i="36"/>
  <c r="N51" i="36"/>
  <c r="P51" i="36"/>
  <c r="R51" i="36"/>
  <c r="T51" i="36"/>
  <c r="V51" i="36"/>
  <c r="J47" i="36"/>
  <c r="L47" i="36"/>
  <c r="N47" i="36"/>
  <c r="P47" i="36"/>
  <c r="R47" i="36"/>
  <c r="T47" i="36"/>
  <c r="V47" i="36"/>
  <c r="J43" i="36"/>
  <c r="L43" i="36"/>
  <c r="N43" i="36"/>
  <c r="P43" i="36"/>
  <c r="R43" i="36"/>
  <c r="T43" i="36"/>
  <c r="V43" i="36"/>
  <c r="J39" i="36"/>
  <c r="L39" i="36"/>
  <c r="N39" i="36"/>
  <c r="P39" i="36"/>
  <c r="R39" i="36"/>
  <c r="T39" i="36"/>
  <c r="V39" i="36"/>
  <c r="J35" i="36"/>
  <c r="L35" i="36"/>
  <c r="N35" i="36"/>
  <c r="P35" i="36"/>
  <c r="R35" i="36"/>
  <c r="T35" i="36"/>
  <c r="V35" i="36"/>
  <c r="J31" i="36"/>
  <c r="L31" i="36"/>
  <c r="N31" i="36"/>
  <c r="P31" i="36"/>
  <c r="R31" i="36"/>
  <c r="T31" i="36"/>
  <c r="V31" i="36"/>
  <c r="J27" i="36"/>
  <c r="L27" i="36"/>
  <c r="N27" i="36"/>
  <c r="P27" i="36"/>
  <c r="R27" i="36"/>
  <c r="T27" i="36"/>
  <c r="V27" i="36"/>
  <c r="J26" i="36"/>
  <c r="L26" i="36"/>
  <c r="N26" i="36"/>
  <c r="K26" i="36"/>
  <c r="O26" i="36"/>
  <c r="Q26" i="36"/>
  <c r="S26" i="36"/>
  <c r="U26" i="36"/>
  <c r="W26" i="36"/>
  <c r="J22" i="36"/>
  <c r="L22" i="36"/>
  <c r="N22" i="36"/>
  <c r="P22" i="36"/>
  <c r="R22" i="36"/>
  <c r="T22" i="36"/>
  <c r="V22" i="36"/>
  <c r="K22" i="36"/>
  <c r="O22" i="36"/>
  <c r="S22" i="36"/>
  <c r="W22" i="36"/>
  <c r="J18" i="36"/>
  <c r="L18" i="36"/>
  <c r="N18" i="36"/>
  <c r="P18" i="36"/>
  <c r="R18" i="36"/>
  <c r="T18" i="36"/>
  <c r="V18" i="36"/>
  <c r="K18" i="36"/>
  <c r="O18" i="36"/>
  <c r="S18" i="36"/>
  <c r="W18" i="36"/>
  <c r="J14" i="36"/>
  <c r="L14" i="36"/>
  <c r="N14" i="36"/>
  <c r="P14" i="36"/>
  <c r="R14" i="36"/>
  <c r="T14" i="36"/>
  <c r="V14" i="36"/>
  <c r="K14" i="36"/>
  <c r="O14" i="36"/>
  <c r="S14" i="36"/>
  <c r="W14" i="36"/>
  <c r="J10" i="36"/>
  <c r="L10" i="36"/>
  <c r="N10" i="36"/>
  <c r="P10" i="36"/>
  <c r="R10" i="36"/>
  <c r="T10" i="36"/>
  <c r="V10" i="36"/>
  <c r="K10" i="36"/>
  <c r="O10" i="36"/>
  <c r="S10" i="36"/>
  <c r="W10" i="36"/>
  <c r="J6" i="36"/>
  <c r="L6" i="36"/>
  <c r="N6" i="36"/>
  <c r="P6" i="36"/>
  <c r="R6" i="36"/>
  <c r="T6" i="36"/>
  <c r="V6" i="36"/>
  <c r="K6" i="36"/>
  <c r="O6" i="36"/>
  <c r="S6" i="36"/>
  <c r="W6" i="36"/>
  <c r="H1" i="36"/>
  <c r="J24" i="36"/>
  <c r="L24" i="36"/>
  <c r="N24" i="36"/>
  <c r="P24" i="36"/>
  <c r="R24" i="36"/>
  <c r="T24" i="36"/>
  <c r="V24" i="36"/>
  <c r="J20" i="36"/>
  <c r="L20" i="36"/>
  <c r="N20" i="36"/>
  <c r="P20" i="36"/>
  <c r="R20" i="36"/>
  <c r="T20" i="36"/>
  <c r="V20" i="36"/>
  <c r="J16" i="36"/>
  <c r="L16" i="36"/>
  <c r="N16" i="36"/>
  <c r="P16" i="36"/>
  <c r="R16" i="36"/>
  <c r="T16" i="36"/>
  <c r="V16" i="36"/>
  <c r="J12" i="36"/>
  <c r="L12" i="36"/>
  <c r="N12" i="36"/>
  <c r="P12" i="36"/>
  <c r="R12" i="36"/>
  <c r="T12" i="36"/>
  <c r="V12" i="36"/>
  <c r="J8" i="36"/>
  <c r="L8" i="36"/>
  <c r="N8" i="36"/>
  <c r="P8" i="36"/>
  <c r="R8" i="36"/>
  <c r="T8" i="36"/>
  <c r="V8" i="36"/>
  <c r="V300" i="35"/>
  <c r="T300" i="35"/>
  <c r="R300" i="35"/>
  <c r="P300" i="35"/>
  <c r="N300" i="35"/>
  <c r="L300" i="35"/>
  <c r="V298" i="35"/>
  <c r="T298" i="35"/>
  <c r="R298" i="35"/>
  <c r="P298" i="35"/>
  <c r="N298" i="35"/>
  <c r="L298" i="35"/>
  <c r="V296" i="35"/>
  <c r="T296" i="35"/>
  <c r="R296" i="35"/>
  <c r="P296" i="35"/>
  <c r="N296" i="35"/>
  <c r="L296" i="35"/>
  <c r="V294" i="35"/>
  <c r="T294" i="35"/>
  <c r="R294" i="35"/>
  <c r="P294" i="35"/>
  <c r="N294" i="35"/>
  <c r="L294" i="35"/>
  <c r="V292" i="35"/>
  <c r="T292" i="35"/>
  <c r="R292" i="35"/>
  <c r="P292" i="35"/>
  <c r="N292" i="35"/>
  <c r="L292" i="35"/>
  <c r="V290" i="35"/>
  <c r="T290" i="35"/>
  <c r="R290" i="35"/>
  <c r="P290" i="35"/>
  <c r="N290" i="35"/>
  <c r="L290" i="35"/>
  <c r="V288" i="35"/>
  <c r="T288" i="35"/>
  <c r="R288" i="35"/>
  <c r="P288" i="35"/>
  <c r="N288" i="35"/>
  <c r="L288" i="35"/>
  <c r="V286" i="35"/>
  <c r="T286" i="35"/>
  <c r="R286" i="35"/>
  <c r="P286" i="35"/>
  <c r="N286" i="35"/>
  <c r="L286" i="35"/>
  <c r="V284" i="35"/>
  <c r="T284" i="35"/>
  <c r="R284" i="35"/>
  <c r="P284" i="35"/>
  <c r="N284" i="35"/>
  <c r="L284" i="35"/>
  <c r="V282" i="35"/>
  <c r="T282" i="35"/>
  <c r="R282" i="35"/>
  <c r="P282" i="35"/>
  <c r="N282" i="35"/>
  <c r="L282" i="35"/>
  <c r="V280" i="35"/>
  <c r="T280" i="35"/>
  <c r="R280" i="35"/>
  <c r="P280" i="35"/>
  <c r="N280" i="35"/>
  <c r="L280" i="35"/>
  <c r="V278" i="35"/>
  <c r="T278" i="35"/>
  <c r="R278" i="35"/>
  <c r="P278" i="35"/>
  <c r="N278" i="35"/>
  <c r="L278" i="35"/>
  <c r="V276" i="35"/>
  <c r="T276" i="35"/>
  <c r="R276" i="35"/>
  <c r="P276" i="35"/>
  <c r="N276" i="35"/>
  <c r="L276" i="35"/>
  <c r="V274" i="35"/>
  <c r="T274" i="35"/>
  <c r="R274" i="35"/>
  <c r="P274" i="35"/>
  <c r="N274" i="35"/>
  <c r="L274" i="35"/>
  <c r="V272" i="35"/>
  <c r="T272" i="35"/>
  <c r="R272" i="35"/>
  <c r="P272" i="35"/>
  <c r="N272" i="35"/>
  <c r="L272" i="35"/>
  <c r="V270" i="35"/>
  <c r="T270" i="35"/>
  <c r="R270" i="35"/>
  <c r="P270" i="35"/>
  <c r="N270" i="35"/>
  <c r="L270" i="35"/>
  <c r="V268" i="35"/>
  <c r="T268" i="35"/>
  <c r="R268" i="35"/>
  <c r="P268" i="35"/>
  <c r="N268" i="35"/>
  <c r="L268" i="35"/>
  <c r="V266" i="35"/>
  <c r="T266" i="35"/>
  <c r="R266" i="35"/>
  <c r="P266" i="35"/>
  <c r="N266" i="35"/>
  <c r="L266" i="35"/>
  <c r="V264" i="35"/>
  <c r="T264" i="35"/>
  <c r="R264" i="35"/>
  <c r="P264" i="35"/>
  <c r="N264" i="35"/>
  <c r="L264" i="35"/>
  <c r="V262" i="35"/>
  <c r="T262" i="35"/>
  <c r="R262" i="35"/>
  <c r="P262" i="35"/>
  <c r="N262" i="35"/>
  <c r="L262" i="35"/>
  <c r="V260" i="35"/>
  <c r="T260" i="35"/>
  <c r="R260" i="35"/>
  <c r="P260" i="35"/>
  <c r="N260" i="35"/>
  <c r="L260" i="35"/>
  <c r="V258" i="35"/>
  <c r="T258" i="35"/>
  <c r="R258" i="35"/>
  <c r="P258" i="35"/>
  <c r="N258" i="35"/>
  <c r="L258" i="35"/>
  <c r="V256" i="35"/>
  <c r="T256" i="35"/>
  <c r="R256" i="35"/>
  <c r="P256" i="35"/>
  <c r="N256" i="35"/>
  <c r="L256" i="35"/>
  <c r="V254" i="35"/>
  <c r="T254" i="35"/>
  <c r="R254" i="35"/>
  <c r="P254" i="35"/>
  <c r="N254" i="35"/>
  <c r="L254" i="35"/>
  <c r="V252" i="35"/>
  <c r="T252" i="35"/>
  <c r="R252" i="35"/>
  <c r="P252" i="35"/>
  <c r="N252" i="35"/>
  <c r="L252" i="35"/>
  <c r="V250" i="35"/>
  <c r="T250" i="35"/>
  <c r="R250" i="35"/>
  <c r="P250" i="35"/>
  <c r="N250" i="35"/>
  <c r="L250" i="35"/>
  <c r="V248" i="35"/>
  <c r="T248" i="35"/>
  <c r="R248" i="35"/>
  <c r="P248" i="35"/>
  <c r="N248" i="35"/>
  <c r="L248" i="35"/>
  <c r="V246" i="35"/>
  <c r="T246" i="35"/>
  <c r="R246" i="35"/>
  <c r="P246" i="35"/>
  <c r="N246" i="35"/>
  <c r="L246" i="35"/>
  <c r="V244" i="35"/>
  <c r="T244" i="35"/>
  <c r="R244" i="35"/>
  <c r="P244" i="35"/>
  <c r="N244" i="35"/>
  <c r="L244" i="35"/>
  <c r="V242" i="35"/>
  <c r="T242" i="35"/>
  <c r="R242" i="35"/>
  <c r="P242" i="35"/>
  <c r="N242" i="35"/>
  <c r="L242" i="35"/>
  <c r="V240" i="35"/>
  <c r="T240" i="35"/>
  <c r="R240" i="35"/>
  <c r="P240" i="35"/>
  <c r="N240" i="35"/>
  <c r="L240" i="35"/>
  <c r="V238" i="35"/>
  <c r="T238" i="35"/>
  <c r="R238" i="35"/>
  <c r="P238" i="35"/>
  <c r="N238" i="35"/>
  <c r="L238" i="35"/>
  <c r="V236" i="35"/>
  <c r="T236" i="35"/>
  <c r="R236" i="35"/>
  <c r="P236" i="35"/>
  <c r="N236" i="35"/>
  <c r="L236" i="35"/>
  <c r="V234" i="35"/>
  <c r="T234" i="35"/>
  <c r="R234" i="35"/>
  <c r="P234" i="35"/>
  <c r="N234" i="35"/>
  <c r="L234" i="35"/>
  <c r="V232" i="35"/>
  <c r="T232" i="35"/>
  <c r="R232" i="35"/>
  <c r="P232" i="35"/>
  <c r="N232" i="35"/>
  <c r="L232" i="35"/>
  <c r="V230" i="35"/>
  <c r="T230" i="35"/>
  <c r="R230" i="35"/>
  <c r="P230" i="35"/>
  <c r="N230" i="35"/>
  <c r="L230" i="35"/>
  <c r="V228" i="35"/>
  <c r="T228" i="35"/>
  <c r="R228" i="35"/>
  <c r="P228" i="35"/>
  <c r="N228" i="35"/>
  <c r="L228" i="35"/>
  <c r="V226" i="35"/>
  <c r="T226" i="35"/>
  <c r="R226" i="35"/>
  <c r="P226" i="35"/>
  <c r="N226" i="35"/>
  <c r="L226" i="35"/>
  <c r="V224" i="35"/>
  <c r="T224" i="35"/>
  <c r="R224" i="35"/>
  <c r="P224" i="35"/>
  <c r="N224" i="35"/>
  <c r="L224" i="35"/>
  <c r="V222" i="35"/>
  <c r="T222" i="35"/>
  <c r="R222" i="35"/>
  <c r="P222" i="35"/>
  <c r="N222" i="35"/>
  <c r="L222" i="35"/>
  <c r="V220" i="35"/>
  <c r="T220" i="35"/>
  <c r="R220" i="35"/>
  <c r="P220" i="35"/>
  <c r="N220" i="35"/>
  <c r="L220" i="35"/>
  <c r="V218" i="35"/>
  <c r="T218" i="35"/>
  <c r="R218" i="35"/>
  <c r="P218" i="35"/>
  <c r="N218" i="35"/>
  <c r="L218" i="35"/>
  <c r="V216" i="35"/>
  <c r="T216" i="35"/>
  <c r="R216" i="35"/>
  <c r="P216" i="35"/>
  <c r="N216" i="35"/>
  <c r="L216" i="35"/>
  <c r="V214" i="35"/>
  <c r="T214" i="35"/>
  <c r="R214" i="35"/>
  <c r="P214" i="35"/>
  <c r="N214" i="35"/>
  <c r="L214" i="35"/>
  <c r="V212" i="35"/>
  <c r="T212" i="35"/>
  <c r="R212" i="35"/>
  <c r="P212" i="35"/>
  <c r="N212" i="35"/>
  <c r="L212" i="35"/>
  <c r="V210" i="35"/>
  <c r="T210" i="35"/>
  <c r="R210" i="35"/>
  <c r="P210" i="35"/>
  <c r="N210" i="35"/>
  <c r="L210" i="35"/>
  <c r="V208" i="35"/>
  <c r="T208" i="35"/>
  <c r="R208" i="35"/>
  <c r="P208" i="35"/>
  <c r="N208" i="35"/>
  <c r="L208" i="35"/>
  <c r="V206" i="35"/>
  <c r="T206" i="35"/>
  <c r="R206" i="35"/>
  <c r="P206" i="35"/>
  <c r="N206" i="35"/>
  <c r="L206" i="35"/>
  <c r="V204" i="35"/>
  <c r="T204" i="35"/>
  <c r="R204" i="35"/>
  <c r="P204" i="35"/>
  <c r="N204" i="35"/>
  <c r="L204" i="35"/>
  <c r="V202" i="35"/>
  <c r="T202" i="35"/>
  <c r="R202" i="35"/>
  <c r="P202" i="35"/>
  <c r="N202" i="35"/>
  <c r="L202" i="35"/>
  <c r="V200" i="35"/>
  <c r="T200" i="35"/>
  <c r="R200" i="35"/>
  <c r="P200" i="35"/>
  <c r="N200" i="35"/>
  <c r="L200" i="35"/>
  <c r="V198" i="35"/>
  <c r="T198" i="35"/>
  <c r="R198" i="35"/>
  <c r="P198" i="35"/>
  <c r="N198" i="35"/>
  <c r="L198" i="35"/>
  <c r="V196" i="35"/>
  <c r="T196" i="35"/>
  <c r="R196" i="35"/>
  <c r="P196" i="35"/>
  <c r="N196" i="35"/>
  <c r="L196" i="35"/>
  <c r="V194" i="35"/>
  <c r="T194" i="35"/>
  <c r="R194" i="35"/>
  <c r="P194" i="35"/>
  <c r="N194" i="35"/>
  <c r="L194" i="35"/>
  <c r="V192" i="35"/>
  <c r="T192" i="35"/>
  <c r="R192" i="35"/>
  <c r="P192" i="35"/>
  <c r="N192" i="35"/>
  <c r="L192" i="35"/>
  <c r="V190" i="35"/>
  <c r="T190" i="35"/>
  <c r="R190" i="35"/>
  <c r="P190" i="35"/>
  <c r="N190" i="35"/>
  <c r="L190" i="35"/>
  <c r="V188" i="35"/>
  <c r="T188" i="35"/>
  <c r="R188" i="35"/>
  <c r="P188" i="35"/>
  <c r="N188" i="35"/>
  <c r="L188" i="35"/>
  <c r="V186" i="35"/>
  <c r="T186" i="35"/>
  <c r="R186" i="35"/>
  <c r="P186" i="35"/>
  <c r="N186" i="35"/>
  <c r="L186" i="35"/>
  <c r="V184" i="35"/>
  <c r="T184" i="35"/>
  <c r="R184" i="35"/>
  <c r="P184" i="35"/>
  <c r="N184" i="35"/>
  <c r="L184" i="35"/>
  <c r="V182" i="35"/>
  <c r="T182" i="35"/>
  <c r="R182" i="35"/>
  <c r="P182" i="35"/>
  <c r="N182" i="35"/>
  <c r="L182" i="35"/>
  <c r="V180" i="35"/>
  <c r="T180" i="35"/>
  <c r="R180" i="35"/>
  <c r="P180" i="35"/>
  <c r="N180" i="35"/>
  <c r="L180" i="35"/>
  <c r="V178" i="35"/>
  <c r="T178" i="35"/>
  <c r="R178" i="35"/>
  <c r="P178" i="35"/>
  <c r="N178" i="35"/>
  <c r="L178" i="35"/>
  <c r="V176" i="35"/>
  <c r="T176" i="35"/>
  <c r="R176" i="35"/>
  <c r="P176" i="35"/>
  <c r="N176" i="35"/>
  <c r="L176" i="35"/>
  <c r="V174" i="35"/>
  <c r="T174" i="35"/>
  <c r="R174" i="35"/>
  <c r="P174" i="35"/>
  <c r="N174" i="35"/>
  <c r="L174" i="35"/>
  <c r="V172" i="35"/>
  <c r="T172" i="35"/>
  <c r="R172" i="35"/>
  <c r="P172" i="35"/>
  <c r="N172" i="35"/>
  <c r="L172" i="35"/>
  <c r="V170" i="35"/>
  <c r="T170" i="35"/>
  <c r="R170" i="35"/>
  <c r="P170" i="35"/>
  <c r="N170" i="35"/>
  <c r="L170" i="35"/>
  <c r="V168" i="35"/>
  <c r="T168" i="35"/>
  <c r="R168" i="35"/>
  <c r="P168" i="35"/>
  <c r="N168" i="35"/>
  <c r="L168" i="35"/>
  <c r="V166" i="35"/>
  <c r="T166" i="35"/>
  <c r="R166" i="35"/>
  <c r="P166" i="35"/>
  <c r="N166" i="35"/>
  <c r="L166" i="35"/>
  <c r="V164" i="35"/>
  <c r="T164" i="35"/>
  <c r="R164" i="35"/>
  <c r="P164" i="35"/>
  <c r="N164" i="35"/>
  <c r="L164" i="35"/>
  <c r="V162" i="35"/>
  <c r="T162" i="35"/>
  <c r="R162" i="35"/>
  <c r="P162" i="35"/>
  <c r="N162" i="35"/>
  <c r="L162" i="35"/>
  <c r="V160" i="35"/>
  <c r="T160" i="35"/>
  <c r="R160" i="35"/>
  <c r="P160" i="35"/>
  <c r="N160" i="35"/>
  <c r="L160" i="35"/>
  <c r="V158" i="35"/>
  <c r="T158" i="35"/>
  <c r="R158" i="35"/>
  <c r="P158" i="35"/>
  <c r="N158" i="35"/>
  <c r="L158" i="35"/>
  <c r="V156" i="35"/>
  <c r="T156" i="35"/>
  <c r="R156" i="35"/>
  <c r="P156" i="35"/>
  <c r="N156" i="35"/>
  <c r="L156" i="35"/>
  <c r="V154" i="35"/>
  <c r="T154" i="35"/>
  <c r="R154" i="35"/>
  <c r="P154" i="35"/>
  <c r="N154" i="35"/>
  <c r="L154" i="35"/>
  <c r="V152" i="35"/>
  <c r="T152" i="35"/>
  <c r="R152" i="35"/>
  <c r="P152" i="35"/>
  <c r="N152" i="35"/>
  <c r="L152" i="35"/>
  <c r="W148" i="35"/>
  <c r="S148" i="35"/>
  <c r="O148" i="35"/>
  <c r="J146" i="35"/>
  <c r="L146" i="35"/>
  <c r="N146" i="35"/>
  <c r="P146" i="35"/>
  <c r="R146" i="35"/>
  <c r="T146" i="35"/>
  <c r="V146" i="35"/>
  <c r="W144" i="35"/>
  <c r="S144" i="35"/>
  <c r="O144" i="35"/>
  <c r="J142" i="35"/>
  <c r="L142" i="35"/>
  <c r="N142" i="35"/>
  <c r="P142" i="35"/>
  <c r="R142" i="35"/>
  <c r="T142" i="35"/>
  <c r="V142" i="35"/>
  <c r="W140" i="35"/>
  <c r="S140" i="35"/>
  <c r="O140" i="35"/>
  <c r="J138" i="35"/>
  <c r="L138" i="35"/>
  <c r="N138" i="35"/>
  <c r="P138" i="35"/>
  <c r="R138" i="35"/>
  <c r="T138" i="35"/>
  <c r="V138" i="35"/>
  <c r="W136" i="35"/>
  <c r="S136" i="35"/>
  <c r="O136" i="35"/>
  <c r="J134" i="35"/>
  <c r="L134" i="35"/>
  <c r="N134" i="35"/>
  <c r="P134" i="35"/>
  <c r="R134" i="35"/>
  <c r="T134" i="35"/>
  <c r="V134" i="35"/>
  <c r="W132" i="35"/>
  <c r="S132" i="35"/>
  <c r="O132" i="35"/>
  <c r="J130" i="35"/>
  <c r="L130" i="35"/>
  <c r="N130" i="35"/>
  <c r="P130" i="35"/>
  <c r="R130" i="35"/>
  <c r="T130" i="35"/>
  <c r="V130" i="35"/>
  <c r="W128" i="35"/>
  <c r="S128" i="35"/>
  <c r="O128" i="35"/>
  <c r="J126" i="35"/>
  <c r="L126" i="35"/>
  <c r="N126" i="35"/>
  <c r="P126" i="35"/>
  <c r="R126" i="35"/>
  <c r="T126" i="35"/>
  <c r="V126" i="35"/>
  <c r="W124" i="35"/>
  <c r="S124" i="35"/>
  <c r="O124" i="35"/>
  <c r="J122" i="35"/>
  <c r="L122" i="35"/>
  <c r="N122" i="35"/>
  <c r="P122" i="35"/>
  <c r="R122" i="35"/>
  <c r="T122" i="35"/>
  <c r="V122" i="35"/>
  <c r="W120" i="35"/>
  <c r="S120" i="35"/>
  <c r="O120" i="35"/>
  <c r="J118" i="35"/>
  <c r="L118" i="35"/>
  <c r="N118" i="35"/>
  <c r="P118" i="35"/>
  <c r="R118" i="35"/>
  <c r="T118" i="35"/>
  <c r="V118" i="35"/>
  <c r="W116" i="35"/>
  <c r="S116" i="35"/>
  <c r="O116" i="35"/>
  <c r="J114" i="35"/>
  <c r="L114" i="35"/>
  <c r="N114" i="35"/>
  <c r="P114" i="35"/>
  <c r="R114" i="35"/>
  <c r="T114" i="35"/>
  <c r="V114" i="35"/>
  <c r="W112" i="35"/>
  <c r="S112" i="35"/>
  <c r="O112" i="35"/>
  <c r="J110" i="35"/>
  <c r="L110" i="35"/>
  <c r="N110" i="35"/>
  <c r="P110" i="35"/>
  <c r="R110" i="35"/>
  <c r="T110" i="35"/>
  <c r="V110" i="35"/>
  <c r="W108" i="35"/>
  <c r="S108" i="35"/>
  <c r="O108" i="35"/>
  <c r="J106" i="35"/>
  <c r="L106" i="35"/>
  <c r="N106" i="35"/>
  <c r="P106" i="35"/>
  <c r="R106" i="35"/>
  <c r="T106" i="35"/>
  <c r="V106" i="35"/>
  <c r="W104" i="35"/>
  <c r="S104" i="35"/>
  <c r="O104" i="35"/>
  <c r="J102" i="35"/>
  <c r="L102" i="35"/>
  <c r="N102" i="35"/>
  <c r="P102" i="35"/>
  <c r="R102" i="35"/>
  <c r="T102" i="35"/>
  <c r="V102" i="35"/>
  <c r="J98" i="35"/>
  <c r="L98" i="35"/>
  <c r="N98" i="35"/>
  <c r="P98" i="35"/>
  <c r="R98" i="35"/>
  <c r="T98" i="35"/>
  <c r="V98" i="35"/>
  <c r="J94" i="35"/>
  <c r="L94" i="35"/>
  <c r="N94" i="35"/>
  <c r="P94" i="35"/>
  <c r="R94" i="35"/>
  <c r="T94" i="35"/>
  <c r="V94" i="35"/>
  <c r="J90" i="35"/>
  <c r="L90" i="35"/>
  <c r="N90" i="35"/>
  <c r="P90" i="35"/>
  <c r="R90" i="35"/>
  <c r="T90" i="35"/>
  <c r="V90" i="35"/>
  <c r="J148" i="35"/>
  <c r="L148" i="35"/>
  <c r="N148" i="35"/>
  <c r="P148" i="35"/>
  <c r="R148" i="35"/>
  <c r="T148" i="35"/>
  <c r="V148" i="35"/>
  <c r="J144" i="35"/>
  <c r="L144" i="35"/>
  <c r="N144" i="35"/>
  <c r="P144" i="35"/>
  <c r="R144" i="35"/>
  <c r="T144" i="35"/>
  <c r="V144" i="35"/>
  <c r="J140" i="35"/>
  <c r="L140" i="35"/>
  <c r="N140" i="35"/>
  <c r="P140" i="35"/>
  <c r="R140" i="35"/>
  <c r="T140" i="35"/>
  <c r="V140" i="35"/>
  <c r="J136" i="35"/>
  <c r="L136" i="35"/>
  <c r="N136" i="35"/>
  <c r="P136" i="35"/>
  <c r="R136" i="35"/>
  <c r="T136" i="35"/>
  <c r="V136" i="35"/>
  <c r="J132" i="35"/>
  <c r="L132" i="35"/>
  <c r="N132" i="35"/>
  <c r="P132" i="35"/>
  <c r="R132" i="35"/>
  <c r="T132" i="35"/>
  <c r="V132" i="35"/>
  <c r="J128" i="35"/>
  <c r="L128" i="35"/>
  <c r="N128" i="35"/>
  <c r="P128" i="35"/>
  <c r="R128" i="35"/>
  <c r="T128" i="35"/>
  <c r="V128" i="35"/>
  <c r="S126" i="35"/>
  <c r="O126" i="35"/>
  <c r="K126" i="35"/>
  <c r="J124" i="35"/>
  <c r="L124" i="35"/>
  <c r="N124" i="35"/>
  <c r="P124" i="35"/>
  <c r="R124" i="35"/>
  <c r="T124" i="35"/>
  <c r="V124" i="35"/>
  <c r="W122" i="35"/>
  <c r="S122" i="35"/>
  <c r="O122" i="35"/>
  <c r="K122" i="35"/>
  <c r="J120" i="35"/>
  <c r="L120" i="35"/>
  <c r="N120" i="35"/>
  <c r="P120" i="35"/>
  <c r="R120" i="35"/>
  <c r="T120" i="35"/>
  <c r="V120" i="35"/>
  <c r="W118" i="35"/>
  <c r="S118" i="35"/>
  <c r="O118" i="35"/>
  <c r="K118" i="35"/>
  <c r="J116" i="35"/>
  <c r="L116" i="35"/>
  <c r="N116" i="35"/>
  <c r="P116" i="35"/>
  <c r="R116" i="35"/>
  <c r="T116" i="35"/>
  <c r="V116" i="35"/>
  <c r="W114" i="35"/>
  <c r="S114" i="35"/>
  <c r="O114" i="35"/>
  <c r="K114" i="35"/>
  <c r="J112" i="35"/>
  <c r="L112" i="35"/>
  <c r="N112" i="35"/>
  <c r="P112" i="35"/>
  <c r="R112" i="35"/>
  <c r="T112" i="35"/>
  <c r="V112" i="35"/>
  <c r="W110" i="35"/>
  <c r="S110" i="35"/>
  <c r="O110" i="35"/>
  <c r="K110" i="35"/>
  <c r="J108" i="35"/>
  <c r="L108" i="35"/>
  <c r="N108" i="35"/>
  <c r="P108" i="35"/>
  <c r="R108" i="35"/>
  <c r="T108" i="35"/>
  <c r="V108" i="35"/>
  <c r="W106" i="35"/>
  <c r="S106" i="35"/>
  <c r="O106" i="35"/>
  <c r="K106" i="35"/>
  <c r="J104" i="35"/>
  <c r="L104" i="35"/>
  <c r="N104" i="35"/>
  <c r="P104" i="35"/>
  <c r="R104" i="35"/>
  <c r="T104" i="35"/>
  <c r="V104" i="35"/>
  <c r="W102" i="35"/>
  <c r="S102" i="35"/>
  <c r="O102" i="35"/>
  <c r="K102" i="35"/>
  <c r="J100" i="35"/>
  <c r="L100" i="35"/>
  <c r="N100" i="35"/>
  <c r="P100" i="35"/>
  <c r="R100" i="35"/>
  <c r="T100" i="35"/>
  <c r="V100" i="35"/>
  <c r="W98" i="35"/>
  <c r="S98" i="35"/>
  <c r="O98" i="35"/>
  <c r="K98" i="35"/>
  <c r="J96" i="35"/>
  <c r="L96" i="35"/>
  <c r="N96" i="35"/>
  <c r="P96" i="35"/>
  <c r="R96" i="35"/>
  <c r="T96" i="35"/>
  <c r="V96" i="35"/>
  <c r="W94" i="35"/>
  <c r="S94" i="35"/>
  <c r="O94" i="35"/>
  <c r="K94" i="35"/>
  <c r="J92" i="35"/>
  <c r="L92" i="35"/>
  <c r="N92" i="35"/>
  <c r="P92" i="35"/>
  <c r="R92" i="35"/>
  <c r="T92" i="35"/>
  <c r="V92" i="35"/>
  <c r="W90" i="35"/>
  <c r="S90" i="35"/>
  <c r="O90" i="35"/>
  <c r="K90" i="35"/>
  <c r="J88" i="35"/>
  <c r="L88" i="35"/>
  <c r="N88" i="35"/>
  <c r="P88" i="35"/>
  <c r="R88" i="35"/>
  <c r="T88" i="35"/>
  <c r="V88" i="35"/>
  <c r="V86" i="35"/>
  <c r="T86" i="35"/>
  <c r="R86" i="35"/>
  <c r="P86" i="35"/>
  <c r="N86" i="35"/>
  <c r="L86" i="35"/>
  <c r="V84" i="35"/>
  <c r="T84" i="35"/>
  <c r="R84" i="35"/>
  <c r="P84" i="35"/>
  <c r="N84" i="35"/>
  <c r="L84" i="35"/>
  <c r="V82" i="35"/>
  <c r="T82" i="35"/>
  <c r="R82" i="35"/>
  <c r="P82" i="35"/>
  <c r="N82" i="35"/>
  <c r="L82" i="35"/>
  <c r="V80" i="35"/>
  <c r="T80" i="35"/>
  <c r="R80" i="35"/>
  <c r="P80" i="35"/>
  <c r="N80" i="35"/>
  <c r="L80" i="35"/>
  <c r="V78" i="35"/>
  <c r="T78" i="35"/>
  <c r="R78" i="35"/>
  <c r="P78" i="35"/>
  <c r="N78" i="35"/>
  <c r="L78" i="35"/>
  <c r="V76" i="35"/>
  <c r="T76" i="35"/>
  <c r="R76" i="35"/>
  <c r="P76" i="35"/>
  <c r="N76" i="35"/>
  <c r="L76" i="35"/>
  <c r="V74" i="35"/>
  <c r="T74" i="35"/>
  <c r="R74" i="35"/>
  <c r="P74" i="35"/>
  <c r="N74" i="35"/>
  <c r="L74" i="35"/>
  <c r="V72" i="35"/>
  <c r="T72" i="35"/>
  <c r="R72" i="35"/>
  <c r="P72" i="35"/>
  <c r="N72" i="35"/>
  <c r="L72" i="35"/>
  <c r="V70" i="35"/>
  <c r="T70" i="35"/>
  <c r="R70" i="35"/>
  <c r="P70" i="35"/>
  <c r="N70" i="35"/>
  <c r="L70" i="35"/>
  <c r="V68" i="35"/>
  <c r="T68" i="35"/>
  <c r="R68" i="35"/>
  <c r="P68" i="35"/>
  <c r="N68" i="35"/>
  <c r="J66" i="35"/>
  <c r="L66" i="35"/>
  <c r="N66" i="35"/>
  <c r="P66" i="35"/>
  <c r="R66" i="35"/>
  <c r="T66" i="35"/>
  <c r="V66" i="35"/>
  <c r="W64" i="35"/>
  <c r="S64" i="35"/>
  <c r="O64" i="35"/>
  <c r="J62" i="35"/>
  <c r="L62" i="35"/>
  <c r="N62" i="35"/>
  <c r="P62" i="35"/>
  <c r="R62" i="35"/>
  <c r="T62" i="35"/>
  <c r="V62" i="35"/>
  <c r="W60" i="35"/>
  <c r="S60" i="35"/>
  <c r="O60" i="35"/>
  <c r="J58" i="35"/>
  <c r="L58" i="35"/>
  <c r="N58" i="35"/>
  <c r="P58" i="35"/>
  <c r="R58" i="35"/>
  <c r="T58" i="35"/>
  <c r="V58" i="35"/>
  <c r="W56" i="35"/>
  <c r="S56" i="35"/>
  <c r="O56" i="35"/>
  <c r="J54" i="35"/>
  <c r="L54" i="35"/>
  <c r="N54" i="35"/>
  <c r="P54" i="35"/>
  <c r="R54" i="35"/>
  <c r="T54" i="35"/>
  <c r="V54" i="35"/>
  <c r="W52" i="35"/>
  <c r="S52" i="35"/>
  <c r="O52" i="35"/>
  <c r="J50" i="35"/>
  <c r="L50" i="35"/>
  <c r="N50" i="35"/>
  <c r="P50" i="35"/>
  <c r="R50" i="35"/>
  <c r="T50" i="35"/>
  <c r="V50" i="35"/>
  <c r="W48" i="35"/>
  <c r="S48" i="35"/>
  <c r="O48" i="35"/>
  <c r="J46" i="35"/>
  <c r="L46" i="35"/>
  <c r="N46" i="35"/>
  <c r="P46" i="35"/>
  <c r="R46" i="35"/>
  <c r="T46" i="35"/>
  <c r="V46" i="35"/>
  <c r="W44" i="35"/>
  <c r="S44" i="35"/>
  <c r="O44" i="35"/>
  <c r="J42" i="35"/>
  <c r="L42" i="35"/>
  <c r="N42" i="35"/>
  <c r="P42" i="35"/>
  <c r="R42" i="35"/>
  <c r="T42" i="35"/>
  <c r="V42" i="35"/>
  <c r="W40" i="35"/>
  <c r="S40" i="35"/>
  <c r="O40" i="35"/>
  <c r="J38" i="35"/>
  <c r="L38" i="35"/>
  <c r="N38" i="35"/>
  <c r="P38" i="35"/>
  <c r="R38" i="35"/>
  <c r="T38" i="35"/>
  <c r="V38" i="35"/>
  <c r="W36" i="35"/>
  <c r="S36" i="35"/>
  <c r="O36" i="35"/>
  <c r="J34" i="35"/>
  <c r="L34" i="35"/>
  <c r="N34" i="35"/>
  <c r="P34" i="35"/>
  <c r="R34" i="35"/>
  <c r="T34" i="35"/>
  <c r="V34" i="35"/>
  <c r="W32" i="35"/>
  <c r="S32" i="35"/>
  <c r="O32" i="35"/>
  <c r="J30" i="35"/>
  <c r="L30" i="35"/>
  <c r="N30" i="35"/>
  <c r="P30" i="35"/>
  <c r="R30" i="35"/>
  <c r="T30" i="35"/>
  <c r="V30" i="35"/>
  <c r="W28" i="35"/>
  <c r="S28" i="35"/>
  <c r="O28" i="35"/>
  <c r="V27" i="35"/>
  <c r="R27" i="35"/>
  <c r="U23" i="35"/>
  <c r="U19" i="35"/>
  <c r="U15" i="35"/>
  <c r="U11" i="35"/>
  <c r="J68" i="35"/>
  <c r="L68" i="35"/>
  <c r="J64" i="35"/>
  <c r="L64" i="35"/>
  <c r="N64" i="35"/>
  <c r="P64" i="35"/>
  <c r="R64" i="35"/>
  <c r="T64" i="35"/>
  <c r="V64" i="35"/>
  <c r="J60" i="35"/>
  <c r="L60" i="35"/>
  <c r="N60" i="35"/>
  <c r="P60" i="35"/>
  <c r="R60" i="35"/>
  <c r="T60" i="35"/>
  <c r="V60" i="35"/>
  <c r="J56" i="35"/>
  <c r="L56" i="35"/>
  <c r="N56" i="35"/>
  <c r="P56" i="35"/>
  <c r="R56" i="35"/>
  <c r="T56" i="35"/>
  <c r="V56" i="35"/>
  <c r="J52" i="35"/>
  <c r="L52" i="35"/>
  <c r="N52" i="35"/>
  <c r="P52" i="35"/>
  <c r="R52" i="35"/>
  <c r="T52" i="35"/>
  <c r="V52" i="35"/>
  <c r="J48" i="35"/>
  <c r="L48" i="35"/>
  <c r="N48" i="35"/>
  <c r="P48" i="35"/>
  <c r="R48" i="35"/>
  <c r="T48" i="35"/>
  <c r="V48" i="35"/>
  <c r="J44" i="35"/>
  <c r="L44" i="35"/>
  <c r="N44" i="35"/>
  <c r="P44" i="35"/>
  <c r="R44" i="35"/>
  <c r="T44" i="35"/>
  <c r="V44" i="35"/>
  <c r="J40" i="35"/>
  <c r="L40" i="35"/>
  <c r="N40" i="35"/>
  <c r="P40" i="35"/>
  <c r="R40" i="35"/>
  <c r="T40" i="35"/>
  <c r="V40" i="35"/>
  <c r="J36" i="35"/>
  <c r="L36" i="35"/>
  <c r="N36" i="35"/>
  <c r="P36" i="35"/>
  <c r="R36" i="35"/>
  <c r="T36" i="35"/>
  <c r="V36" i="35"/>
  <c r="J32" i="35"/>
  <c r="L32" i="35"/>
  <c r="N32" i="35"/>
  <c r="P32" i="35"/>
  <c r="R32" i="35"/>
  <c r="T32" i="35"/>
  <c r="V32" i="35"/>
  <c r="J28" i="35"/>
  <c r="L28" i="35"/>
  <c r="N28" i="35"/>
  <c r="P28" i="35"/>
  <c r="R28" i="35"/>
  <c r="T28" i="35"/>
  <c r="V28" i="35"/>
  <c r="J27" i="35"/>
  <c r="L27" i="35"/>
  <c r="N27" i="35"/>
  <c r="K27" i="35"/>
  <c r="O27" i="35"/>
  <c r="Q27" i="35"/>
  <c r="S27" i="35"/>
  <c r="U27" i="35"/>
  <c r="W27" i="35"/>
  <c r="J23" i="35"/>
  <c r="L23" i="35"/>
  <c r="N23" i="35"/>
  <c r="P23" i="35"/>
  <c r="R23" i="35"/>
  <c r="T23" i="35"/>
  <c r="V23" i="35"/>
  <c r="K23" i="35"/>
  <c r="O23" i="35"/>
  <c r="S23" i="35"/>
  <c r="W23" i="35"/>
  <c r="J19" i="35"/>
  <c r="L19" i="35"/>
  <c r="N19" i="35"/>
  <c r="P19" i="35"/>
  <c r="R19" i="35"/>
  <c r="T19" i="35"/>
  <c r="V19" i="35"/>
  <c r="K19" i="35"/>
  <c r="O19" i="35"/>
  <c r="S19" i="35"/>
  <c r="W19" i="35"/>
  <c r="J15" i="35"/>
  <c r="L15" i="35"/>
  <c r="N15" i="35"/>
  <c r="P15" i="35"/>
  <c r="R15" i="35"/>
  <c r="T15" i="35"/>
  <c r="V15" i="35"/>
  <c r="K15" i="35"/>
  <c r="O15" i="35"/>
  <c r="S15" i="35"/>
  <c r="W15" i="35"/>
  <c r="J11" i="35"/>
  <c r="L11" i="35"/>
  <c r="N11" i="35"/>
  <c r="P11" i="35"/>
  <c r="R11" i="35"/>
  <c r="T11" i="35"/>
  <c r="V11" i="35"/>
  <c r="K11" i="35"/>
  <c r="O11" i="35"/>
  <c r="S11" i="35"/>
  <c r="W11" i="35"/>
  <c r="H1" i="35"/>
  <c r="J25" i="35"/>
  <c r="L25" i="35"/>
  <c r="N25" i="35"/>
  <c r="P25" i="35"/>
  <c r="R25" i="35"/>
  <c r="T25" i="35"/>
  <c r="V25" i="35"/>
  <c r="J21" i="35"/>
  <c r="L21" i="35"/>
  <c r="N21" i="35"/>
  <c r="P21" i="35"/>
  <c r="R21" i="35"/>
  <c r="T21" i="35"/>
  <c r="V21" i="35"/>
  <c r="J17" i="35"/>
  <c r="L17" i="35"/>
  <c r="N17" i="35"/>
  <c r="P17" i="35"/>
  <c r="R17" i="35"/>
  <c r="T17" i="35"/>
  <c r="V17" i="35"/>
  <c r="J13" i="35"/>
  <c r="L13" i="35"/>
  <c r="N13" i="35"/>
  <c r="P13" i="35"/>
  <c r="R13" i="35"/>
  <c r="T13" i="35"/>
  <c r="V13" i="35"/>
  <c r="J9" i="35"/>
  <c r="L9" i="35"/>
  <c r="N9" i="35"/>
  <c r="P9" i="35"/>
  <c r="R9" i="35"/>
  <c r="T9" i="35"/>
  <c r="V9" i="35"/>
  <c r="N7" i="35"/>
  <c r="L7" i="35"/>
  <c r="N5" i="35"/>
  <c r="L5" i="35"/>
  <c r="V299" i="34"/>
  <c r="T299" i="34"/>
  <c r="R299" i="34"/>
  <c r="P299" i="34"/>
  <c r="N299" i="34"/>
  <c r="L299" i="34"/>
  <c r="V297" i="34"/>
  <c r="T297" i="34"/>
  <c r="R297" i="34"/>
  <c r="P297" i="34"/>
  <c r="N297" i="34"/>
  <c r="L297" i="34"/>
  <c r="V295" i="34"/>
  <c r="T295" i="34"/>
  <c r="R295" i="34"/>
  <c r="P295" i="34"/>
  <c r="N295" i="34"/>
  <c r="L295" i="34"/>
  <c r="V293" i="34"/>
  <c r="T293" i="34"/>
  <c r="R293" i="34"/>
  <c r="P293" i="34"/>
  <c r="N293" i="34"/>
  <c r="L293" i="34"/>
  <c r="V291" i="34"/>
  <c r="T291" i="34"/>
  <c r="R291" i="34"/>
  <c r="P291" i="34"/>
  <c r="N291" i="34"/>
  <c r="L291" i="34"/>
  <c r="V289" i="34"/>
  <c r="T289" i="34"/>
  <c r="R289" i="34"/>
  <c r="P289" i="34"/>
  <c r="N289" i="34"/>
  <c r="L289" i="34"/>
  <c r="V287" i="34"/>
  <c r="T287" i="34"/>
  <c r="R287" i="34"/>
  <c r="P287" i="34"/>
  <c r="N287" i="34"/>
  <c r="L287" i="34"/>
  <c r="V285" i="34"/>
  <c r="T285" i="34"/>
  <c r="R285" i="34"/>
  <c r="P285" i="34"/>
  <c r="N285" i="34"/>
  <c r="L285" i="34"/>
  <c r="V283" i="34"/>
  <c r="T283" i="34"/>
  <c r="R283" i="34"/>
  <c r="P283" i="34"/>
  <c r="N283" i="34"/>
  <c r="L283" i="34"/>
  <c r="V281" i="34"/>
  <c r="T281" i="34"/>
  <c r="R281" i="34"/>
  <c r="P281" i="34"/>
  <c r="N281" i="34"/>
  <c r="L281" i="34"/>
  <c r="V279" i="34"/>
  <c r="T279" i="34"/>
  <c r="R279" i="34"/>
  <c r="P279" i="34"/>
  <c r="N279" i="34"/>
  <c r="L279" i="34"/>
  <c r="V277" i="34"/>
  <c r="T277" i="34"/>
  <c r="R277" i="34"/>
  <c r="P277" i="34"/>
  <c r="N277" i="34"/>
  <c r="L277" i="34"/>
  <c r="V275" i="34"/>
  <c r="T275" i="34"/>
  <c r="R275" i="34"/>
  <c r="P275" i="34"/>
  <c r="N275" i="34"/>
  <c r="L275" i="34"/>
  <c r="V273" i="34"/>
  <c r="T273" i="34"/>
  <c r="R273" i="34"/>
  <c r="P273" i="34"/>
  <c r="N273" i="34"/>
  <c r="L273" i="34"/>
  <c r="V271" i="34"/>
  <c r="T271" i="34"/>
  <c r="R271" i="34"/>
  <c r="P271" i="34"/>
  <c r="N271" i="34"/>
  <c r="L271" i="34"/>
  <c r="V269" i="34"/>
  <c r="T269" i="34"/>
  <c r="R269" i="34"/>
  <c r="P269" i="34"/>
  <c r="N269" i="34"/>
  <c r="L269" i="34"/>
  <c r="V267" i="34"/>
  <c r="T267" i="34"/>
  <c r="R267" i="34"/>
  <c r="P267" i="34"/>
  <c r="N267" i="34"/>
  <c r="L267" i="34"/>
  <c r="V265" i="34"/>
  <c r="T265" i="34"/>
  <c r="R265" i="34"/>
  <c r="P265" i="34"/>
  <c r="N265" i="34"/>
  <c r="L265" i="34"/>
  <c r="V263" i="34"/>
  <c r="T263" i="34"/>
  <c r="R263" i="34"/>
  <c r="P263" i="34"/>
  <c r="N263" i="34"/>
  <c r="L263" i="34"/>
  <c r="V261" i="34"/>
  <c r="T261" i="34"/>
  <c r="R261" i="34"/>
  <c r="P261" i="34"/>
  <c r="N261" i="34"/>
  <c r="L261" i="34"/>
  <c r="V259" i="34"/>
  <c r="T259" i="34"/>
  <c r="R259" i="34"/>
  <c r="P259" i="34"/>
  <c r="N259" i="34"/>
  <c r="L259" i="34"/>
  <c r="V257" i="34"/>
  <c r="T257" i="34"/>
  <c r="R257" i="34"/>
  <c r="P257" i="34"/>
  <c r="N257" i="34"/>
  <c r="L257" i="34"/>
  <c r="V255" i="34"/>
  <c r="T255" i="34"/>
  <c r="R255" i="34"/>
  <c r="P255" i="34"/>
  <c r="N255" i="34"/>
  <c r="L255" i="34"/>
  <c r="V253" i="34"/>
  <c r="T253" i="34"/>
  <c r="R253" i="34"/>
  <c r="P253" i="34"/>
  <c r="N253" i="34"/>
  <c r="L253" i="34"/>
  <c r="V251" i="34"/>
  <c r="T251" i="34"/>
  <c r="R251" i="34"/>
  <c r="P251" i="34"/>
  <c r="N251" i="34"/>
  <c r="L251" i="34"/>
  <c r="V249" i="34"/>
  <c r="T249" i="34"/>
  <c r="R249" i="34"/>
  <c r="P249" i="34"/>
  <c r="N249" i="34"/>
  <c r="L249" i="34"/>
  <c r="V247" i="34"/>
  <c r="T247" i="34"/>
  <c r="R247" i="34"/>
  <c r="P247" i="34"/>
  <c r="N247" i="34"/>
  <c r="L247" i="34"/>
  <c r="V245" i="34"/>
  <c r="T245" i="34"/>
  <c r="R245" i="34"/>
  <c r="P245" i="34"/>
  <c r="N245" i="34"/>
  <c r="L245" i="34"/>
  <c r="V243" i="34"/>
  <c r="T243" i="34"/>
  <c r="R243" i="34"/>
  <c r="P243" i="34"/>
  <c r="N243" i="34"/>
  <c r="L243" i="34"/>
  <c r="V241" i="34"/>
  <c r="T241" i="34"/>
  <c r="R241" i="34"/>
  <c r="P241" i="34"/>
  <c r="N241" i="34"/>
  <c r="L241" i="34"/>
  <c r="V239" i="34"/>
  <c r="T239" i="34"/>
  <c r="R239" i="34"/>
  <c r="P239" i="34"/>
  <c r="N239" i="34"/>
  <c r="L239" i="34"/>
  <c r="V237" i="34"/>
  <c r="T237" i="34"/>
  <c r="R237" i="34"/>
  <c r="P237" i="34"/>
  <c r="N237" i="34"/>
  <c r="L237" i="34"/>
  <c r="V235" i="34"/>
  <c r="T235" i="34"/>
  <c r="R235" i="34"/>
  <c r="P235" i="34"/>
  <c r="N235" i="34"/>
  <c r="L235" i="34"/>
  <c r="V233" i="34"/>
  <c r="T233" i="34"/>
  <c r="R233" i="34"/>
  <c r="P233" i="34"/>
  <c r="N233" i="34"/>
  <c r="L233" i="34"/>
  <c r="V231" i="34"/>
  <c r="T231" i="34"/>
  <c r="R231" i="34"/>
  <c r="P231" i="34"/>
  <c r="N231" i="34"/>
  <c r="L231" i="34"/>
  <c r="V229" i="34"/>
  <c r="T229" i="34"/>
  <c r="R229" i="34"/>
  <c r="P229" i="34"/>
  <c r="N229" i="34"/>
  <c r="L229" i="34"/>
  <c r="V227" i="34"/>
  <c r="T227" i="34"/>
  <c r="R227" i="34"/>
  <c r="P227" i="34"/>
  <c r="N227" i="34"/>
  <c r="L227" i="34"/>
  <c r="V225" i="34"/>
  <c r="T225" i="34"/>
  <c r="R225" i="34"/>
  <c r="P225" i="34"/>
  <c r="N225" i="34"/>
  <c r="L225" i="34"/>
  <c r="V223" i="34"/>
  <c r="T223" i="34"/>
  <c r="R223" i="34"/>
  <c r="P223" i="34"/>
  <c r="N223" i="34"/>
  <c r="L223" i="34"/>
  <c r="V221" i="34"/>
  <c r="T221" i="34"/>
  <c r="R221" i="34"/>
  <c r="P221" i="34"/>
  <c r="N221" i="34"/>
  <c r="L221" i="34"/>
  <c r="V219" i="34"/>
  <c r="T219" i="34"/>
  <c r="R219" i="34"/>
  <c r="P219" i="34"/>
  <c r="N219" i="34"/>
  <c r="L219" i="34"/>
  <c r="V217" i="34"/>
  <c r="T217" i="34"/>
  <c r="R217" i="34"/>
  <c r="P217" i="34"/>
  <c r="N217" i="34"/>
  <c r="L217" i="34"/>
  <c r="V215" i="34"/>
  <c r="T215" i="34"/>
  <c r="R215" i="34"/>
  <c r="P215" i="34"/>
  <c r="N215" i="34"/>
  <c r="L215" i="34"/>
  <c r="V213" i="34"/>
  <c r="T213" i="34"/>
  <c r="R213" i="34"/>
  <c r="P213" i="34"/>
  <c r="N213" i="34"/>
  <c r="L213" i="34"/>
  <c r="V211" i="34"/>
  <c r="T211" i="34"/>
  <c r="R211" i="34"/>
  <c r="P211" i="34"/>
  <c r="N211" i="34"/>
  <c r="L211" i="34"/>
  <c r="V209" i="34"/>
  <c r="T209" i="34"/>
  <c r="R209" i="34"/>
  <c r="P209" i="34"/>
  <c r="N209" i="34"/>
  <c r="L209" i="34"/>
  <c r="V207" i="34"/>
  <c r="T207" i="34"/>
  <c r="R207" i="34"/>
  <c r="P207" i="34"/>
  <c r="N207" i="34"/>
  <c r="L207" i="34"/>
  <c r="V205" i="34"/>
  <c r="T205" i="34"/>
  <c r="R205" i="34"/>
  <c r="P205" i="34"/>
  <c r="N205" i="34"/>
  <c r="L205" i="34"/>
  <c r="V203" i="34"/>
  <c r="T203" i="34"/>
  <c r="R203" i="34"/>
  <c r="P203" i="34"/>
  <c r="N203" i="34"/>
  <c r="L203" i="34"/>
  <c r="V201" i="34"/>
  <c r="T201" i="34"/>
  <c r="R201" i="34"/>
  <c r="P201" i="34"/>
  <c r="N201" i="34"/>
  <c r="L201" i="34"/>
  <c r="V199" i="34"/>
  <c r="T199" i="34"/>
  <c r="R199" i="34"/>
  <c r="P199" i="34"/>
  <c r="N199" i="34"/>
  <c r="L199" i="34"/>
  <c r="V197" i="34"/>
  <c r="T197" i="34"/>
  <c r="R197" i="34"/>
  <c r="P197" i="34"/>
  <c r="N197" i="34"/>
  <c r="J195" i="34"/>
  <c r="L195" i="34"/>
  <c r="N195" i="34"/>
  <c r="P195" i="34"/>
  <c r="R195" i="34"/>
  <c r="T195" i="34"/>
  <c r="V195" i="34"/>
  <c r="W193" i="34"/>
  <c r="S193" i="34"/>
  <c r="O193" i="34"/>
  <c r="J191" i="34"/>
  <c r="L191" i="34"/>
  <c r="N191" i="34"/>
  <c r="P191" i="34"/>
  <c r="R191" i="34"/>
  <c r="T191" i="34"/>
  <c r="V191" i="34"/>
  <c r="W189" i="34"/>
  <c r="S189" i="34"/>
  <c r="O189" i="34"/>
  <c r="J187" i="34"/>
  <c r="L187" i="34"/>
  <c r="N187" i="34"/>
  <c r="P187" i="34"/>
  <c r="R187" i="34"/>
  <c r="T187" i="34"/>
  <c r="V187" i="34"/>
  <c r="W185" i="34"/>
  <c r="S185" i="34"/>
  <c r="O185" i="34"/>
  <c r="J183" i="34"/>
  <c r="L183" i="34"/>
  <c r="N183" i="34"/>
  <c r="P183" i="34"/>
  <c r="R183" i="34"/>
  <c r="T183" i="34"/>
  <c r="V183" i="34"/>
  <c r="W181" i="34"/>
  <c r="S181" i="34"/>
  <c r="O181" i="34"/>
  <c r="J179" i="34"/>
  <c r="L179" i="34"/>
  <c r="N179" i="34"/>
  <c r="P179" i="34"/>
  <c r="R179" i="34"/>
  <c r="T179" i="34"/>
  <c r="V179" i="34"/>
  <c r="W177" i="34"/>
  <c r="S177" i="34"/>
  <c r="O177" i="34"/>
  <c r="J175" i="34"/>
  <c r="L175" i="34"/>
  <c r="N175" i="34"/>
  <c r="P175" i="34"/>
  <c r="R175" i="34"/>
  <c r="T175" i="34"/>
  <c r="V175" i="34"/>
  <c r="W173" i="34"/>
  <c r="S173" i="34"/>
  <c r="O173" i="34"/>
  <c r="J171" i="34"/>
  <c r="L171" i="34"/>
  <c r="N171" i="34"/>
  <c r="P171" i="34"/>
  <c r="R171" i="34"/>
  <c r="T171" i="34"/>
  <c r="V171" i="34"/>
  <c r="W169" i="34"/>
  <c r="S169" i="34"/>
  <c r="O169" i="34"/>
  <c r="J197" i="34"/>
  <c r="L197" i="34"/>
  <c r="J193" i="34"/>
  <c r="L193" i="34"/>
  <c r="N193" i="34"/>
  <c r="P193" i="34"/>
  <c r="R193" i="34"/>
  <c r="T193" i="34"/>
  <c r="V193" i="34"/>
  <c r="J189" i="34"/>
  <c r="L189" i="34"/>
  <c r="N189" i="34"/>
  <c r="P189" i="34"/>
  <c r="R189" i="34"/>
  <c r="T189" i="34"/>
  <c r="V189" i="34"/>
  <c r="J185" i="34"/>
  <c r="L185" i="34"/>
  <c r="N185" i="34"/>
  <c r="P185" i="34"/>
  <c r="R185" i="34"/>
  <c r="T185" i="34"/>
  <c r="V185" i="34"/>
  <c r="J181" i="34"/>
  <c r="L181" i="34"/>
  <c r="N181" i="34"/>
  <c r="P181" i="34"/>
  <c r="R181" i="34"/>
  <c r="T181" i="34"/>
  <c r="V181" i="34"/>
  <c r="J177" i="34"/>
  <c r="L177" i="34"/>
  <c r="N177" i="34"/>
  <c r="P177" i="34"/>
  <c r="R177" i="34"/>
  <c r="T177" i="34"/>
  <c r="V177" i="34"/>
  <c r="J173" i="34"/>
  <c r="L173" i="34"/>
  <c r="N173" i="34"/>
  <c r="P173" i="34"/>
  <c r="R173" i="34"/>
  <c r="T173" i="34"/>
  <c r="V173" i="34"/>
  <c r="J169" i="34"/>
  <c r="L169" i="34"/>
  <c r="N169" i="34"/>
  <c r="P169" i="34"/>
  <c r="R169" i="34"/>
  <c r="T169" i="34"/>
  <c r="V169" i="34"/>
  <c r="V167" i="34"/>
  <c r="T167" i="34"/>
  <c r="R167" i="34"/>
  <c r="P167" i="34"/>
  <c r="N167" i="34"/>
  <c r="L167" i="34"/>
  <c r="V165" i="34"/>
  <c r="T165" i="34"/>
  <c r="R165" i="34"/>
  <c r="P165" i="34"/>
  <c r="N165" i="34"/>
  <c r="L165" i="34"/>
  <c r="V163" i="34"/>
  <c r="T163" i="34"/>
  <c r="R163" i="34"/>
  <c r="P163" i="34"/>
  <c r="N163" i="34"/>
  <c r="L163" i="34"/>
  <c r="V161" i="34"/>
  <c r="T161" i="34"/>
  <c r="R161" i="34"/>
  <c r="P161" i="34"/>
  <c r="N161" i="34"/>
  <c r="L161" i="34"/>
  <c r="V159" i="34"/>
  <c r="T159" i="34"/>
  <c r="R159" i="34"/>
  <c r="P159" i="34"/>
  <c r="N159" i="34"/>
  <c r="L159" i="34"/>
  <c r="V157" i="34"/>
  <c r="T157" i="34"/>
  <c r="R157" i="34"/>
  <c r="P157" i="34"/>
  <c r="N157" i="34"/>
  <c r="L157" i="34"/>
  <c r="V155" i="34"/>
  <c r="T155" i="34"/>
  <c r="R155" i="34"/>
  <c r="P155" i="34"/>
  <c r="N155" i="34"/>
  <c r="L155" i="34"/>
  <c r="V153" i="34"/>
  <c r="T153" i="34"/>
  <c r="R153" i="34"/>
  <c r="P153" i="34"/>
  <c r="N153" i="34"/>
  <c r="L153" i="34"/>
  <c r="V151" i="34"/>
  <c r="T151" i="34"/>
  <c r="R151" i="34"/>
  <c r="P151" i="34"/>
  <c r="N151" i="34"/>
  <c r="L151" i="34"/>
  <c r="V149" i="34"/>
  <c r="T149" i="34"/>
  <c r="R149" i="34"/>
  <c r="P149" i="34"/>
  <c r="N149" i="34"/>
  <c r="L149" i="34"/>
  <c r="V147" i="34"/>
  <c r="T147" i="34"/>
  <c r="R147" i="34"/>
  <c r="P147" i="34"/>
  <c r="N147" i="34"/>
  <c r="L147" i="34"/>
  <c r="V145" i="34"/>
  <c r="T145" i="34"/>
  <c r="R145" i="34"/>
  <c r="P145" i="34"/>
  <c r="N145" i="34"/>
  <c r="L145" i="34"/>
  <c r="V143" i="34"/>
  <c r="T143" i="34"/>
  <c r="R143" i="34"/>
  <c r="P143" i="34"/>
  <c r="N143" i="34"/>
  <c r="L143" i="34"/>
  <c r="V141" i="34"/>
  <c r="T141" i="34"/>
  <c r="R141" i="34"/>
  <c r="P141" i="34"/>
  <c r="N141" i="34"/>
  <c r="L141" i="34"/>
  <c r="V139" i="34"/>
  <c r="T139" i="34"/>
  <c r="R139" i="34"/>
  <c r="P139" i="34"/>
  <c r="N139" i="34"/>
  <c r="L139" i="34"/>
  <c r="V137" i="34"/>
  <c r="T137" i="34"/>
  <c r="R137" i="34"/>
  <c r="P137" i="34"/>
  <c r="N137" i="34"/>
  <c r="L137" i="34"/>
  <c r="V135" i="34"/>
  <c r="T135" i="34"/>
  <c r="R135" i="34"/>
  <c r="P135" i="34"/>
  <c r="N135" i="34"/>
  <c r="L135" i="34"/>
  <c r="V133" i="34"/>
  <c r="T133" i="34"/>
  <c r="R133" i="34"/>
  <c r="P133" i="34"/>
  <c r="N133" i="34"/>
  <c r="L133" i="34"/>
  <c r="V131" i="34"/>
  <c r="T131" i="34"/>
  <c r="R131" i="34"/>
  <c r="P131" i="34"/>
  <c r="N131" i="34"/>
  <c r="L131" i="34"/>
  <c r="V129" i="34"/>
  <c r="T129" i="34"/>
  <c r="R129" i="34"/>
  <c r="P129" i="34"/>
  <c r="N129" i="34"/>
  <c r="L129" i="34"/>
  <c r="V127" i="34"/>
  <c r="T127" i="34"/>
  <c r="R127" i="34"/>
  <c r="P127" i="34"/>
  <c r="N127" i="34"/>
  <c r="L127" i="34"/>
  <c r="V125" i="34"/>
  <c r="T125" i="34"/>
  <c r="R125" i="34"/>
  <c r="P125" i="34"/>
  <c r="N125" i="34"/>
  <c r="L125" i="34"/>
  <c r="V123" i="34"/>
  <c r="T123" i="34"/>
  <c r="R123" i="34"/>
  <c r="P123" i="34"/>
  <c r="N123" i="34"/>
  <c r="L123" i="34"/>
  <c r="V121" i="34"/>
  <c r="T121" i="34"/>
  <c r="R121" i="34"/>
  <c r="P121" i="34"/>
  <c r="N121" i="34"/>
  <c r="L121" i="34"/>
  <c r="V119" i="34"/>
  <c r="T119" i="34"/>
  <c r="R119" i="34"/>
  <c r="P119" i="34"/>
  <c r="N119" i="34"/>
  <c r="L119" i="34"/>
  <c r="V117" i="34"/>
  <c r="T117" i="34"/>
  <c r="R117" i="34"/>
  <c r="P117" i="34"/>
  <c r="N117" i="34"/>
  <c r="L117" i="34"/>
  <c r="V115" i="34"/>
  <c r="T115" i="34"/>
  <c r="R115" i="34"/>
  <c r="P115" i="34"/>
  <c r="N115" i="34"/>
  <c r="L115" i="34"/>
  <c r="V113" i="34"/>
  <c r="T113" i="34"/>
  <c r="R113" i="34"/>
  <c r="P113" i="34"/>
  <c r="N113" i="34"/>
  <c r="L113" i="34"/>
  <c r="V111" i="34"/>
  <c r="T111" i="34"/>
  <c r="R111" i="34"/>
  <c r="P111" i="34"/>
  <c r="N111" i="34"/>
  <c r="L111" i="34"/>
  <c r="V109" i="34"/>
  <c r="T109" i="34"/>
  <c r="R109" i="34"/>
  <c r="P109" i="34"/>
  <c r="N109" i="34"/>
  <c r="L109" i="34"/>
  <c r="V107" i="34"/>
  <c r="T107" i="34"/>
  <c r="R107" i="34"/>
  <c r="P107" i="34"/>
  <c r="N107" i="34"/>
  <c r="L107" i="34"/>
  <c r="V105" i="34"/>
  <c r="T105" i="34"/>
  <c r="R105" i="34"/>
  <c r="P105" i="34"/>
  <c r="N105" i="34"/>
  <c r="L105" i="34"/>
  <c r="W104" i="34"/>
  <c r="S104" i="34"/>
  <c r="O104" i="34"/>
  <c r="J102" i="34"/>
  <c r="L102" i="34"/>
  <c r="N102" i="34"/>
  <c r="P102" i="34"/>
  <c r="R102" i="34"/>
  <c r="T102" i="34"/>
  <c r="V102" i="34"/>
  <c r="W100" i="34"/>
  <c r="S100" i="34"/>
  <c r="O100" i="34"/>
  <c r="J98" i="34"/>
  <c r="L98" i="34"/>
  <c r="N98" i="34"/>
  <c r="P98" i="34"/>
  <c r="R98" i="34"/>
  <c r="T98" i="34"/>
  <c r="V98" i="34"/>
  <c r="W96" i="34"/>
  <c r="S96" i="34"/>
  <c r="O96" i="34"/>
  <c r="J94" i="34"/>
  <c r="L94" i="34"/>
  <c r="N94" i="34"/>
  <c r="P94" i="34"/>
  <c r="R94" i="34"/>
  <c r="T94" i="34"/>
  <c r="V94" i="34"/>
  <c r="W92" i="34"/>
  <c r="S92" i="34"/>
  <c r="O92" i="34"/>
  <c r="J104" i="34"/>
  <c r="L104" i="34"/>
  <c r="N104" i="34"/>
  <c r="P104" i="34"/>
  <c r="R104" i="34"/>
  <c r="T104" i="34"/>
  <c r="V104" i="34"/>
  <c r="J100" i="34"/>
  <c r="L100" i="34"/>
  <c r="N100" i="34"/>
  <c r="P100" i="34"/>
  <c r="R100" i="34"/>
  <c r="T100" i="34"/>
  <c r="V100" i="34"/>
  <c r="J96" i="34"/>
  <c r="L96" i="34"/>
  <c r="N96" i="34"/>
  <c r="P96" i="34"/>
  <c r="R96" i="34"/>
  <c r="T96" i="34"/>
  <c r="V96" i="34"/>
  <c r="J92" i="34"/>
  <c r="L92" i="34"/>
  <c r="N92" i="34"/>
  <c r="P92" i="34"/>
  <c r="R92" i="34"/>
  <c r="T92" i="34"/>
  <c r="V92" i="34"/>
  <c r="V90" i="34"/>
  <c r="T90" i="34"/>
  <c r="R90" i="34"/>
  <c r="P90" i="34"/>
  <c r="N90" i="34"/>
  <c r="L90" i="34"/>
  <c r="V88" i="34"/>
  <c r="T88" i="34"/>
  <c r="R88" i="34"/>
  <c r="P88" i="34"/>
  <c r="N88" i="34"/>
  <c r="L88" i="34"/>
  <c r="V86" i="34"/>
  <c r="T86" i="34"/>
  <c r="R86" i="34"/>
  <c r="P86" i="34"/>
  <c r="N86" i="34"/>
  <c r="L86" i="34"/>
  <c r="V84" i="34"/>
  <c r="T84" i="34"/>
  <c r="R84" i="34"/>
  <c r="P84" i="34"/>
  <c r="N84" i="34"/>
  <c r="L84" i="34"/>
  <c r="V82" i="34"/>
  <c r="T82" i="34"/>
  <c r="R82" i="34"/>
  <c r="P82" i="34"/>
  <c r="N82" i="34"/>
  <c r="L82" i="34"/>
  <c r="V80" i="34"/>
  <c r="T80" i="34"/>
  <c r="R80" i="34"/>
  <c r="P80" i="34"/>
  <c r="N80" i="34"/>
  <c r="L80" i="34"/>
  <c r="V78" i="34"/>
  <c r="T78" i="34"/>
  <c r="R78" i="34"/>
  <c r="P78" i="34"/>
  <c r="N78" i="34"/>
  <c r="L78" i="34"/>
  <c r="V76" i="34"/>
  <c r="T76" i="34"/>
  <c r="R76" i="34"/>
  <c r="P76" i="34"/>
  <c r="N76" i="34"/>
  <c r="L76" i="34"/>
  <c r="V74" i="34"/>
  <c r="T74" i="34"/>
  <c r="R74" i="34"/>
  <c r="P74" i="34"/>
  <c r="N74" i="34"/>
  <c r="L74" i="34"/>
  <c r="V72" i="34"/>
  <c r="T72" i="34"/>
  <c r="R72" i="34"/>
  <c r="P72" i="34"/>
  <c r="N72" i="34"/>
  <c r="L72" i="34"/>
  <c r="V70" i="34"/>
  <c r="T70" i="34"/>
  <c r="R70" i="34"/>
  <c r="P70" i="34"/>
  <c r="N70" i="34"/>
  <c r="L70" i="34"/>
  <c r="V68" i="34"/>
  <c r="T68" i="34"/>
  <c r="R68" i="34"/>
  <c r="P68" i="34"/>
  <c r="N68" i="34"/>
  <c r="L68" i="34"/>
  <c r="V66" i="34"/>
  <c r="T66" i="34"/>
  <c r="R66" i="34"/>
  <c r="P66" i="34"/>
  <c r="N66" i="34"/>
  <c r="L66" i="34"/>
  <c r="V64" i="34"/>
  <c r="T64" i="34"/>
  <c r="R64" i="34"/>
  <c r="P64" i="34"/>
  <c r="N64" i="34"/>
  <c r="L64" i="34"/>
  <c r="V62" i="34"/>
  <c r="T62" i="34"/>
  <c r="R62" i="34"/>
  <c r="P62" i="34"/>
  <c r="N62" i="34"/>
  <c r="L62" i="34"/>
  <c r="V60" i="34"/>
  <c r="T60" i="34"/>
  <c r="R60" i="34"/>
  <c r="P60" i="34"/>
  <c r="N60" i="34"/>
  <c r="L60" i="34"/>
  <c r="J59" i="34"/>
  <c r="L59" i="34"/>
  <c r="W57" i="34"/>
  <c r="S57" i="34"/>
  <c r="O57" i="34"/>
  <c r="J55" i="34"/>
  <c r="L55" i="34"/>
  <c r="N55" i="34"/>
  <c r="P55" i="34"/>
  <c r="R55" i="34"/>
  <c r="T55" i="34"/>
  <c r="V55" i="34"/>
  <c r="W53" i="34"/>
  <c r="S53" i="34"/>
  <c r="O53" i="34"/>
  <c r="J51" i="34"/>
  <c r="L51" i="34"/>
  <c r="N51" i="34"/>
  <c r="P51" i="34"/>
  <c r="R51" i="34"/>
  <c r="T51" i="34"/>
  <c r="V51" i="34"/>
  <c r="J57" i="34"/>
  <c r="L57" i="34"/>
  <c r="N57" i="34"/>
  <c r="P57" i="34"/>
  <c r="R57" i="34"/>
  <c r="T57" i="34"/>
  <c r="V57" i="34"/>
  <c r="J53" i="34"/>
  <c r="L53" i="34"/>
  <c r="N53" i="34"/>
  <c r="P53" i="34"/>
  <c r="R53" i="34"/>
  <c r="T53" i="34"/>
  <c r="V53" i="34"/>
  <c r="V49" i="34"/>
  <c r="T49" i="34"/>
  <c r="R49" i="34"/>
  <c r="P49" i="34"/>
  <c r="N49" i="34"/>
  <c r="L49" i="34"/>
  <c r="V47" i="34"/>
  <c r="T47" i="34"/>
  <c r="R47" i="34"/>
  <c r="P47" i="34"/>
  <c r="N47" i="34"/>
  <c r="L47" i="34"/>
  <c r="V45" i="34"/>
  <c r="T45" i="34"/>
  <c r="R45" i="34"/>
  <c r="P45" i="34"/>
  <c r="N45" i="34"/>
  <c r="L45" i="34"/>
  <c r="V43" i="34"/>
  <c r="T43" i="34"/>
  <c r="R43" i="34"/>
  <c r="P43" i="34"/>
  <c r="N43" i="34"/>
  <c r="L43" i="34"/>
  <c r="V41" i="34"/>
  <c r="T41" i="34"/>
  <c r="R41" i="34"/>
  <c r="P41" i="34"/>
  <c r="N41" i="34"/>
  <c r="L41" i="34"/>
  <c r="W40" i="34"/>
  <c r="U40" i="34"/>
  <c r="S40" i="34"/>
  <c r="Q40" i="34"/>
  <c r="O40" i="34"/>
  <c r="J38" i="34"/>
  <c r="L38" i="34"/>
  <c r="N38" i="34"/>
  <c r="P38" i="34"/>
  <c r="R38" i="34"/>
  <c r="T38" i="34"/>
  <c r="V38" i="34"/>
  <c r="W36" i="34"/>
  <c r="S36" i="34"/>
  <c r="O36" i="34"/>
  <c r="J34" i="34"/>
  <c r="L34" i="34"/>
  <c r="N34" i="34"/>
  <c r="P34" i="34"/>
  <c r="R34" i="34"/>
  <c r="T34" i="34"/>
  <c r="V34" i="34"/>
  <c r="W32" i="34"/>
  <c r="S32" i="34"/>
  <c r="O32" i="34"/>
  <c r="J30" i="34"/>
  <c r="L30" i="34"/>
  <c r="N30" i="34"/>
  <c r="P30" i="34"/>
  <c r="R30" i="34"/>
  <c r="T30" i="34"/>
  <c r="V30" i="34"/>
  <c r="J40" i="34"/>
  <c r="L40" i="34"/>
  <c r="N40" i="34"/>
  <c r="J36" i="34"/>
  <c r="L36" i="34"/>
  <c r="N36" i="34"/>
  <c r="P36" i="34"/>
  <c r="R36" i="34"/>
  <c r="T36" i="34"/>
  <c r="V36" i="34"/>
  <c r="J32" i="34"/>
  <c r="L32" i="34"/>
  <c r="N32" i="34"/>
  <c r="P32" i="34"/>
  <c r="R32" i="34"/>
  <c r="T32" i="34"/>
  <c r="V32" i="34"/>
  <c r="H1" i="34"/>
  <c r="P19" i="34"/>
  <c r="N19" i="34"/>
  <c r="L19" i="34"/>
  <c r="V17" i="34"/>
  <c r="T17" i="34"/>
  <c r="R17" i="34"/>
  <c r="P17" i="34"/>
  <c r="N17" i="34"/>
  <c r="L17" i="34"/>
  <c r="V15" i="34"/>
  <c r="T15" i="34"/>
  <c r="R15" i="34"/>
  <c r="P15" i="34"/>
  <c r="N15" i="34"/>
  <c r="L15" i="34"/>
  <c r="V13" i="34"/>
  <c r="T13" i="34"/>
  <c r="R13" i="34"/>
  <c r="P13" i="34"/>
  <c r="N13" i="34"/>
  <c r="L13" i="34"/>
  <c r="V11" i="34"/>
  <c r="T11" i="34"/>
  <c r="R11" i="34"/>
  <c r="P11" i="34"/>
  <c r="N11" i="34"/>
  <c r="L11" i="34"/>
  <c r="V9" i="34"/>
  <c r="T9" i="34"/>
  <c r="R9" i="34"/>
  <c r="P9" i="34"/>
  <c r="N9" i="34"/>
  <c r="L9" i="34"/>
  <c r="V7" i="34"/>
  <c r="T7" i="34"/>
  <c r="R7" i="34"/>
  <c r="P7" i="34"/>
  <c r="N7" i="34"/>
  <c r="L7" i="34"/>
  <c r="T5" i="34"/>
  <c r="R5" i="34"/>
  <c r="P5" i="34"/>
  <c r="N5" i="34"/>
  <c r="L5" i="34"/>
  <c r="V28" i="34"/>
  <c r="T28" i="34"/>
  <c r="R28" i="34"/>
  <c r="P28" i="34"/>
  <c r="N28" i="34"/>
  <c r="L28" i="34"/>
  <c r="V26" i="34"/>
  <c r="T26" i="34"/>
  <c r="R26" i="34"/>
  <c r="P26" i="34"/>
  <c r="N26" i="34"/>
  <c r="L26" i="34"/>
  <c r="V24" i="34"/>
  <c r="T24" i="34"/>
  <c r="R24" i="34"/>
  <c r="P24" i="34"/>
  <c r="N24" i="34"/>
  <c r="L24" i="34"/>
  <c r="V22" i="34"/>
  <c r="T22" i="34"/>
  <c r="R22" i="34"/>
  <c r="P22" i="34"/>
  <c r="N22" i="34"/>
  <c r="L22" i="34"/>
  <c r="V20" i="34"/>
  <c r="T20" i="34"/>
  <c r="R20" i="34"/>
  <c r="P20" i="34"/>
  <c r="N20" i="34"/>
  <c r="L20" i="34"/>
  <c r="V300" i="33"/>
  <c r="T300" i="33"/>
  <c r="R300" i="33"/>
  <c r="P300" i="33"/>
  <c r="N300" i="33"/>
  <c r="L300" i="33"/>
  <c r="V298" i="33"/>
  <c r="T298" i="33"/>
  <c r="R298" i="33"/>
  <c r="P298" i="33"/>
  <c r="N298" i="33"/>
  <c r="L298" i="33"/>
  <c r="V296" i="33"/>
  <c r="T296" i="33"/>
  <c r="R296" i="33"/>
  <c r="P296" i="33"/>
  <c r="N296" i="33"/>
  <c r="L296" i="33"/>
  <c r="V294" i="33"/>
  <c r="T294" i="33"/>
  <c r="R294" i="33"/>
  <c r="P294" i="33"/>
  <c r="N294" i="33"/>
  <c r="L294" i="33"/>
  <c r="V292" i="33"/>
  <c r="T292" i="33"/>
  <c r="R292" i="33"/>
  <c r="P292" i="33"/>
  <c r="N292" i="33"/>
  <c r="L292" i="33"/>
  <c r="V290" i="33"/>
  <c r="T290" i="33"/>
  <c r="R290" i="33"/>
  <c r="P290" i="33"/>
  <c r="N290" i="33"/>
  <c r="L290" i="33"/>
  <c r="V288" i="33"/>
  <c r="T288" i="33"/>
  <c r="R288" i="33"/>
  <c r="P288" i="33"/>
  <c r="N288" i="33"/>
  <c r="L288" i="33"/>
  <c r="V286" i="33"/>
  <c r="T286" i="33"/>
  <c r="R286" i="33"/>
  <c r="P286" i="33"/>
  <c r="N286" i="33"/>
  <c r="L286" i="33"/>
  <c r="V284" i="33"/>
  <c r="T284" i="33"/>
  <c r="R284" i="33"/>
  <c r="P284" i="33"/>
  <c r="N284" i="33"/>
  <c r="L284" i="33"/>
  <c r="V282" i="33"/>
  <c r="T282" i="33"/>
  <c r="R282" i="33"/>
  <c r="P282" i="33"/>
  <c r="N282" i="33"/>
  <c r="L282" i="33"/>
  <c r="V280" i="33"/>
  <c r="T280" i="33"/>
  <c r="R280" i="33"/>
  <c r="P280" i="33"/>
  <c r="N280" i="33"/>
  <c r="L280" i="33"/>
  <c r="V278" i="33"/>
  <c r="T278" i="33"/>
  <c r="R278" i="33"/>
  <c r="P278" i="33"/>
  <c r="N278" i="33"/>
  <c r="L278" i="33"/>
  <c r="V276" i="33"/>
  <c r="T276" i="33"/>
  <c r="R276" i="33"/>
  <c r="P276" i="33"/>
  <c r="N276" i="33"/>
  <c r="L276" i="33"/>
  <c r="V274" i="33"/>
  <c r="T274" i="33"/>
  <c r="R274" i="33"/>
  <c r="P274" i="33"/>
  <c r="N274" i="33"/>
  <c r="L274" i="33"/>
  <c r="V272" i="33"/>
  <c r="T272" i="33"/>
  <c r="R272" i="33"/>
  <c r="P272" i="33"/>
  <c r="N272" i="33"/>
  <c r="L272" i="33"/>
  <c r="V270" i="33"/>
  <c r="T270" i="33"/>
  <c r="R270" i="33"/>
  <c r="P270" i="33"/>
  <c r="N270" i="33"/>
  <c r="L270" i="33"/>
  <c r="V268" i="33"/>
  <c r="T268" i="33"/>
  <c r="R268" i="33"/>
  <c r="P268" i="33"/>
  <c r="N268" i="33"/>
  <c r="L268" i="33"/>
  <c r="V266" i="33"/>
  <c r="T266" i="33"/>
  <c r="R266" i="33"/>
  <c r="P266" i="33"/>
  <c r="N266" i="33"/>
  <c r="L266" i="33"/>
  <c r="V264" i="33"/>
  <c r="T264" i="33"/>
  <c r="R264" i="33"/>
  <c r="P264" i="33"/>
  <c r="N264" i="33"/>
  <c r="L264" i="33"/>
  <c r="V262" i="33"/>
  <c r="T262" i="33"/>
  <c r="R262" i="33"/>
  <c r="P262" i="33"/>
  <c r="N262" i="33"/>
  <c r="L262" i="33"/>
  <c r="V260" i="33"/>
  <c r="T260" i="33"/>
  <c r="R260" i="33"/>
  <c r="P260" i="33"/>
  <c r="N260" i="33"/>
  <c r="L260" i="33"/>
  <c r="V258" i="33"/>
  <c r="T258" i="33"/>
  <c r="R258" i="33"/>
  <c r="P258" i="33"/>
  <c r="N258" i="33"/>
  <c r="L258" i="33"/>
  <c r="V256" i="33"/>
  <c r="T256" i="33"/>
  <c r="R256" i="33"/>
  <c r="P256" i="33"/>
  <c r="N256" i="33"/>
  <c r="L256" i="33"/>
  <c r="V254" i="33"/>
  <c r="T254" i="33"/>
  <c r="R254" i="33"/>
  <c r="P254" i="33"/>
  <c r="N254" i="33"/>
  <c r="L254" i="33"/>
  <c r="V252" i="33"/>
  <c r="T252" i="33"/>
  <c r="R252" i="33"/>
  <c r="P252" i="33"/>
  <c r="N252" i="33"/>
  <c r="L252" i="33"/>
  <c r="V250" i="33"/>
  <c r="T250" i="33"/>
  <c r="R250" i="33"/>
  <c r="P250" i="33"/>
  <c r="N250" i="33"/>
  <c r="L250" i="33"/>
  <c r="V248" i="33"/>
  <c r="T248" i="33"/>
  <c r="R248" i="33"/>
  <c r="P248" i="33"/>
  <c r="N248" i="33"/>
  <c r="L248" i="33"/>
  <c r="V246" i="33"/>
  <c r="T246" i="33"/>
  <c r="R246" i="33"/>
  <c r="P246" i="33"/>
  <c r="N246" i="33"/>
  <c r="L246" i="33"/>
  <c r="V244" i="33"/>
  <c r="T244" i="33"/>
  <c r="R244" i="33"/>
  <c r="P244" i="33"/>
  <c r="N244" i="33"/>
  <c r="L244" i="33"/>
  <c r="V242" i="33"/>
  <c r="T242" i="33"/>
  <c r="R242" i="33"/>
  <c r="P242" i="33"/>
  <c r="N242" i="33"/>
  <c r="L242" i="33"/>
  <c r="V240" i="33"/>
  <c r="T240" i="33"/>
  <c r="R240" i="33"/>
  <c r="P240" i="33"/>
  <c r="N240" i="33"/>
  <c r="L240" i="33"/>
  <c r="V238" i="33"/>
  <c r="T238" i="33"/>
  <c r="R238" i="33"/>
  <c r="P238" i="33"/>
  <c r="N238" i="33"/>
  <c r="L238" i="33"/>
  <c r="V236" i="33"/>
  <c r="T236" i="33"/>
  <c r="R236" i="33"/>
  <c r="P236" i="33"/>
  <c r="N236" i="33"/>
  <c r="L236" i="33"/>
  <c r="V234" i="33"/>
  <c r="T234" i="33"/>
  <c r="R234" i="33"/>
  <c r="P234" i="33"/>
  <c r="N234" i="33"/>
  <c r="L234" i="33"/>
  <c r="V232" i="33"/>
  <c r="T232" i="33"/>
  <c r="R232" i="33"/>
  <c r="P232" i="33"/>
  <c r="N232" i="33"/>
  <c r="L232" i="33"/>
  <c r="V230" i="33"/>
  <c r="T230" i="33"/>
  <c r="R230" i="33"/>
  <c r="P230" i="33"/>
  <c r="N230" i="33"/>
  <c r="L230" i="33"/>
  <c r="V228" i="33"/>
  <c r="T228" i="33"/>
  <c r="R228" i="33"/>
  <c r="P228" i="33"/>
  <c r="N228" i="33"/>
  <c r="L228" i="33"/>
  <c r="V226" i="33"/>
  <c r="T226" i="33"/>
  <c r="R226" i="33"/>
  <c r="P226" i="33"/>
  <c r="N226" i="33"/>
  <c r="L226" i="33"/>
  <c r="V224" i="33"/>
  <c r="T224" i="33"/>
  <c r="R224" i="33"/>
  <c r="P224" i="33"/>
  <c r="N224" i="33"/>
  <c r="L224" i="33"/>
  <c r="J222" i="33"/>
  <c r="L222" i="33"/>
  <c r="N222" i="33"/>
  <c r="W220" i="33"/>
  <c r="S220" i="33"/>
  <c r="O220" i="33"/>
  <c r="J218" i="33"/>
  <c r="L218" i="33"/>
  <c r="N218" i="33"/>
  <c r="P218" i="33"/>
  <c r="R218" i="33"/>
  <c r="T218" i="33"/>
  <c r="V218" i="33"/>
  <c r="W216" i="33"/>
  <c r="S216" i="33"/>
  <c r="O216" i="33"/>
  <c r="J214" i="33"/>
  <c r="L214" i="33"/>
  <c r="N214" i="33"/>
  <c r="P214" i="33"/>
  <c r="R214" i="33"/>
  <c r="T214" i="33"/>
  <c r="V214" i="33"/>
  <c r="W212" i="33"/>
  <c r="S212" i="33"/>
  <c r="O212" i="33"/>
  <c r="J210" i="33"/>
  <c r="L210" i="33"/>
  <c r="N210" i="33"/>
  <c r="P210" i="33"/>
  <c r="R210" i="33"/>
  <c r="T210" i="33"/>
  <c r="V210" i="33"/>
  <c r="W208" i="33"/>
  <c r="S208" i="33"/>
  <c r="O208" i="33"/>
  <c r="J206" i="33"/>
  <c r="L206" i="33"/>
  <c r="N206" i="33"/>
  <c r="P206" i="33"/>
  <c r="R206" i="33"/>
  <c r="T206" i="33"/>
  <c r="V206" i="33"/>
  <c r="J220" i="33"/>
  <c r="L220" i="33"/>
  <c r="N220" i="33"/>
  <c r="P220" i="33"/>
  <c r="R220" i="33"/>
  <c r="T220" i="33"/>
  <c r="V220" i="33"/>
  <c r="J216" i="33"/>
  <c r="L216" i="33"/>
  <c r="N216" i="33"/>
  <c r="P216" i="33"/>
  <c r="R216" i="33"/>
  <c r="T216" i="33"/>
  <c r="V216" i="33"/>
  <c r="J212" i="33"/>
  <c r="L212" i="33"/>
  <c r="N212" i="33"/>
  <c r="P212" i="33"/>
  <c r="R212" i="33"/>
  <c r="T212" i="33"/>
  <c r="V212" i="33"/>
  <c r="J208" i="33"/>
  <c r="L208" i="33"/>
  <c r="N208" i="33"/>
  <c r="P208" i="33"/>
  <c r="R208" i="33"/>
  <c r="T208" i="33"/>
  <c r="V208" i="33"/>
  <c r="V204" i="33"/>
  <c r="T204" i="33"/>
  <c r="R204" i="33"/>
  <c r="P204" i="33"/>
  <c r="N204" i="33"/>
  <c r="L204" i="33"/>
  <c r="V202" i="33"/>
  <c r="T202" i="33"/>
  <c r="R202" i="33"/>
  <c r="P202" i="33"/>
  <c r="N202" i="33"/>
  <c r="L202" i="33"/>
  <c r="V200" i="33"/>
  <c r="T200" i="33"/>
  <c r="R200" i="33"/>
  <c r="P200" i="33"/>
  <c r="N200" i="33"/>
  <c r="L200" i="33"/>
  <c r="V198" i="33"/>
  <c r="T198" i="33"/>
  <c r="R198" i="33"/>
  <c r="P198" i="33"/>
  <c r="N198" i="33"/>
  <c r="L198" i="33"/>
  <c r="V196" i="33"/>
  <c r="T196" i="33"/>
  <c r="R196" i="33"/>
  <c r="P196" i="33"/>
  <c r="N196" i="33"/>
  <c r="L196" i="33"/>
  <c r="V194" i="33"/>
  <c r="T194" i="33"/>
  <c r="R194" i="33"/>
  <c r="P194" i="33"/>
  <c r="N194" i="33"/>
  <c r="L194" i="33"/>
  <c r="V192" i="33"/>
  <c r="T192" i="33"/>
  <c r="R192" i="33"/>
  <c r="P192" i="33"/>
  <c r="N192" i="33"/>
  <c r="L192" i="33"/>
  <c r="V190" i="33"/>
  <c r="T190" i="33"/>
  <c r="R190" i="33"/>
  <c r="P190" i="33"/>
  <c r="N190" i="33"/>
  <c r="L190" i="33"/>
  <c r="V188" i="33"/>
  <c r="T188" i="33"/>
  <c r="R188" i="33"/>
  <c r="P188" i="33"/>
  <c r="N188" i="33"/>
  <c r="L188" i="33"/>
  <c r="V186" i="33"/>
  <c r="T186" i="33"/>
  <c r="R186" i="33"/>
  <c r="P186" i="33"/>
  <c r="N186" i="33"/>
  <c r="L186" i="33"/>
  <c r="V184" i="33"/>
  <c r="T184" i="33"/>
  <c r="R184" i="33"/>
  <c r="P184" i="33"/>
  <c r="N184" i="33"/>
  <c r="L184" i="33"/>
  <c r="W183" i="33"/>
  <c r="S183" i="33"/>
  <c r="O183" i="33"/>
  <c r="J181" i="33"/>
  <c r="L181" i="33"/>
  <c r="N181" i="33"/>
  <c r="P181" i="33"/>
  <c r="R181" i="33"/>
  <c r="T181" i="33"/>
  <c r="V181" i="33"/>
  <c r="W179" i="33"/>
  <c r="S179" i="33"/>
  <c r="O179" i="33"/>
  <c r="J177" i="33"/>
  <c r="L177" i="33"/>
  <c r="N177" i="33"/>
  <c r="P177" i="33"/>
  <c r="R177" i="33"/>
  <c r="T177" i="33"/>
  <c r="V177" i="33"/>
  <c r="W175" i="33"/>
  <c r="S175" i="33"/>
  <c r="O175" i="33"/>
  <c r="J173" i="33"/>
  <c r="L173" i="33"/>
  <c r="N173" i="33"/>
  <c r="P173" i="33"/>
  <c r="R173" i="33"/>
  <c r="T173" i="33"/>
  <c r="V173" i="33"/>
  <c r="W171" i="33"/>
  <c r="S171" i="33"/>
  <c r="O171" i="33"/>
  <c r="J169" i="33"/>
  <c r="L169" i="33"/>
  <c r="N169" i="33"/>
  <c r="P169" i="33"/>
  <c r="R169" i="33"/>
  <c r="T169" i="33"/>
  <c r="V169" i="33"/>
  <c r="W167" i="33"/>
  <c r="S167" i="33"/>
  <c r="O167" i="33"/>
  <c r="J165" i="33"/>
  <c r="L165" i="33"/>
  <c r="N165" i="33"/>
  <c r="P165" i="33"/>
  <c r="R165" i="33"/>
  <c r="T165" i="33"/>
  <c r="V165" i="33"/>
  <c r="W163" i="33"/>
  <c r="S163" i="33"/>
  <c r="O163" i="33"/>
  <c r="J161" i="33"/>
  <c r="L161" i="33"/>
  <c r="N161" i="33"/>
  <c r="P161" i="33"/>
  <c r="R161" i="33"/>
  <c r="T161" i="33"/>
  <c r="V161" i="33"/>
  <c r="W159" i="33"/>
  <c r="S159" i="33"/>
  <c r="O159" i="33"/>
  <c r="J157" i="33"/>
  <c r="L157" i="33"/>
  <c r="N157" i="33"/>
  <c r="P157" i="33"/>
  <c r="R157" i="33"/>
  <c r="T157" i="33"/>
  <c r="V157" i="33"/>
  <c r="W155" i="33"/>
  <c r="S155" i="33"/>
  <c r="O155" i="33"/>
  <c r="J183" i="33"/>
  <c r="L183" i="33"/>
  <c r="N183" i="33"/>
  <c r="P183" i="33"/>
  <c r="R183" i="33"/>
  <c r="T183" i="33"/>
  <c r="V183" i="33"/>
  <c r="J179" i="33"/>
  <c r="L179" i="33"/>
  <c r="N179" i="33"/>
  <c r="P179" i="33"/>
  <c r="R179" i="33"/>
  <c r="T179" i="33"/>
  <c r="V179" i="33"/>
  <c r="J175" i="33"/>
  <c r="L175" i="33"/>
  <c r="N175" i="33"/>
  <c r="P175" i="33"/>
  <c r="R175" i="33"/>
  <c r="T175" i="33"/>
  <c r="V175" i="33"/>
  <c r="J171" i="33"/>
  <c r="L171" i="33"/>
  <c r="N171" i="33"/>
  <c r="P171" i="33"/>
  <c r="R171" i="33"/>
  <c r="T171" i="33"/>
  <c r="V171" i="33"/>
  <c r="J167" i="33"/>
  <c r="L167" i="33"/>
  <c r="N167" i="33"/>
  <c r="P167" i="33"/>
  <c r="R167" i="33"/>
  <c r="T167" i="33"/>
  <c r="V167" i="33"/>
  <c r="J163" i="33"/>
  <c r="L163" i="33"/>
  <c r="N163" i="33"/>
  <c r="P163" i="33"/>
  <c r="R163" i="33"/>
  <c r="T163" i="33"/>
  <c r="V163" i="33"/>
  <c r="J159" i="33"/>
  <c r="L159" i="33"/>
  <c r="N159" i="33"/>
  <c r="P159" i="33"/>
  <c r="R159" i="33"/>
  <c r="T159" i="33"/>
  <c r="V159" i="33"/>
  <c r="J155" i="33"/>
  <c r="L155" i="33"/>
  <c r="N155" i="33"/>
  <c r="P155" i="33"/>
  <c r="R155" i="33"/>
  <c r="T155" i="33"/>
  <c r="V155" i="33"/>
  <c r="J92" i="33"/>
  <c r="L92" i="33"/>
  <c r="N92" i="33"/>
  <c r="J88" i="33"/>
  <c r="L88" i="33"/>
  <c r="N88" i="33"/>
  <c r="P88" i="33"/>
  <c r="R88" i="33"/>
  <c r="T88" i="33"/>
  <c r="V88" i="33"/>
  <c r="J84" i="33"/>
  <c r="L84" i="33"/>
  <c r="N84" i="33"/>
  <c r="P84" i="33"/>
  <c r="R84" i="33"/>
  <c r="T84" i="33"/>
  <c r="V84" i="33"/>
  <c r="J80" i="33"/>
  <c r="L80" i="33"/>
  <c r="N80" i="33"/>
  <c r="P80" i="33"/>
  <c r="R80" i="33"/>
  <c r="T80" i="33"/>
  <c r="V80" i="33"/>
  <c r="V153" i="33"/>
  <c r="T153" i="33"/>
  <c r="R153" i="33"/>
  <c r="P153" i="33"/>
  <c r="N153" i="33"/>
  <c r="L153" i="33"/>
  <c r="V151" i="33"/>
  <c r="T151" i="33"/>
  <c r="R151" i="33"/>
  <c r="P151" i="33"/>
  <c r="N151" i="33"/>
  <c r="L151" i="33"/>
  <c r="V149" i="33"/>
  <c r="T149" i="33"/>
  <c r="R149" i="33"/>
  <c r="P149" i="33"/>
  <c r="N149" i="33"/>
  <c r="L149" i="33"/>
  <c r="V147" i="33"/>
  <c r="T147" i="33"/>
  <c r="R147" i="33"/>
  <c r="P147" i="33"/>
  <c r="N147" i="33"/>
  <c r="L147" i="33"/>
  <c r="V145" i="33"/>
  <c r="T145" i="33"/>
  <c r="R145" i="33"/>
  <c r="P145" i="33"/>
  <c r="N145" i="33"/>
  <c r="L145" i="33"/>
  <c r="V143" i="33"/>
  <c r="T143" i="33"/>
  <c r="R143" i="33"/>
  <c r="P143" i="33"/>
  <c r="N143" i="33"/>
  <c r="L143" i="33"/>
  <c r="V141" i="33"/>
  <c r="T141" i="33"/>
  <c r="R141" i="33"/>
  <c r="P141" i="33"/>
  <c r="N141" i="33"/>
  <c r="L141" i="33"/>
  <c r="V139" i="33"/>
  <c r="T139" i="33"/>
  <c r="R139" i="33"/>
  <c r="P139" i="33"/>
  <c r="N139" i="33"/>
  <c r="L139" i="33"/>
  <c r="V137" i="33"/>
  <c r="T137" i="33"/>
  <c r="R137" i="33"/>
  <c r="P137" i="33"/>
  <c r="N137" i="33"/>
  <c r="L137" i="33"/>
  <c r="V135" i="33"/>
  <c r="T135" i="33"/>
  <c r="R135" i="33"/>
  <c r="P135" i="33"/>
  <c r="N135" i="33"/>
  <c r="L135" i="33"/>
  <c r="V133" i="33"/>
  <c r="T133" i="33"/>
  <c r="R133" i="33"/>
  <c r="P133" i="33"/>
  <c r="N133" i="33"/>
  <c r="L133" i="33"/>
  <c r="V131" i="33"/>
  <c r="T131" i="33"/>
  <c r="R131" i="33"/>
  <c r="P131" i="33"/>
  <c r="N131" i="33"/>
  <c r="L131" i="33"/>
  <c r="V129" i="33"/>
  <c r="T129" i="33"/>
  <c r="R129" i="33"/>
  <c r="P129" i="33"/>
  <c r="N129" i="33"/>
  <c r="L129" i="33"/>
  <c r="V127" i="33"/>
  <c r="T127" i="33"/>
  <c r="R127" i="33"/>
  <c r="P127" i="33"/>
  <c r="N127" i="33"/>
  <c r="L127" i="33"/>
  <c r="V125" i="33"/>
  <c r="T125" i="33"/>
  <c r="R125" i="33"/>
  <c r="P125" i="33"/>
  <c r="N125" i="33"/>
  <c r="L125" i="33"/>
  <c r="V123" i="33"/>
  <c r="T123" i="33"/>
  <c r="R123" i="33"/>
  <c r="P123" i="33"/>
  <c r="N123" i="33"/>
  <c r="L123" i="33"/>
  <c r="V121" i="33"/>
  <c r="T121" i="33"/>
  <c r="R121" i="33"/>
  <c r="P121" i="33"/>
  <c r="N121" i="33"/>
  <c r="L121" i="33"/>
  <c r="V119" i="33"/>
  <c r="T119" i="33"/>
  <c r="R119" i="33"/>
  <c r="P119" i="33"/>
  <c r="N119" i="33"/>
  <c r="L119" i="33"/>
  <c r="V117" i="33"/>
  <c r="T117" i="33"/>
  <c r="R117" i="33"/>
  <c r="P117" i="33"/>
  <c r="N117" i="33"/>
  <c r="L117" i="33"/>
  <c r="V115" i="33"/>
  <c r="T115" i="33"/>
  <c r="R115" i="33"/>
  <c r="P115" i="33"/>
  <c r="N115" i="33"/>
  <c r="L115" i="33"/>
  <c r="V113" i="33"/>
  <c r="T113" i="33"/>
  <c r="R113" i="33"/>
  <c r="P113" i="33"/>
  <c r="N113" i="33"/>
  <c r="L113" i="33"/>
  <c r="V111" i="33"/>
  <c r="T111" i="33"/>
  <c r="R111" i="33"/>
  <c r="P111" i="33"/>
  <c r="N111" i="33"/>
  <c r="L111" i="33"/>
  <c r="V109" i="33"/>
  <c r="T109" i="33"/>
  <c r="R109" i="33"/>
  <c r="P109" i="33"/>
  <c r="N109" i="33"/>
  <c r="L109" i="33"/>
  <c r="V107" i="33"/>
  <c r="T107" i="33"/>
  <c r="R107" i="33"/>
  <c r="P107" i="33"/>
  <c r="N107" i="33"/>
  <c r="L107" i="33"/>
  <c r="V105" i="33"/>
  <c r="T105" i="33"/>
  <c r="R105" i="33"/>
  <c r="P105" i="33"/>
  <c r="N105" i="33"/>
  <c r="L105" i="33"/>
  <c r="V103" i="33"/>
  <c r="T103" i="33"/>
  <c r="R103" i="33"/>
  <c r="P103" i="33"/>
  <c r="N103" i="33"/>
  <c r="L103" i="33"/>
  <c r="V101" i="33"/>
  <c r="T101" i="33"/>
  <c r="R101" i="33"/>
  <c r="P101" i="33"/>
  <c r="N101" i="33"/>
  <c r="L101" i="33"/>
  <c r="V99" i="33"/>
  <c r="T99" i="33"/>
  <c r="R99" i="33"/>
  <c r="P99" i="33"/>
  <c r="N99" i="33"/>
  <c r="L99" i="33"/>
  <c r="V97" i="33"/>
  <c r="T97" i="33"/>
  <c r="R97" i="33"/>
  <c r="P97" i="33"/>
  <c r="N97" i="33"/>
  <c r="L97" i="33"/>
  <c r="V95" i="33"/>
  <c r="T95" i="33"/>
  <c r="R95" i="33"/>
  <c r="P95" i="33"/>
  <c r="N95" i="33"/>
  <c r="L95" i="33"/>
  <c r="V93" i="33"/>
  <c r="T93" i="33"/>
  <c r="R93" i="33"/>
  <c r="P93" i="33"/>
  <c r="N93" i="33"/>
  <c r="L93" i="33"/>
  <c r="W92" i="33"/>
  <c r="U92" i="33"/>
  <c r="S92" i="33"/>
  <c r="Q92" i="33"/>
  <c r="O92" i="33"/>
  <c r="K92" i="33"/>
  <c r="J90" i="33"/>
  <c r="L90" i="33"/>
  <c r="N90" i="33"/>
  <c r="P90" i="33"/>
  <c r="R90" i="33"/>
  <c r="T90" i="33"/>
  <c r="V90" i="33"/>
  <c r="W88" i="33"/>
  <c r="S88" i="33"/>
  <c r="O88" i="33"/>
  <c r="K88" i="33"/>
  <c r="J86" i="33"/>
  <c r="L86" i="33"/>
  <c r="N86" i="33"/>
  <c r="P86" i="33"/>
  <c r="R86" i="33"/>
  <c r="T86" i="33"/>
  <c r="V86" i="33"/>
  <c r="W84" i="33"/>
  <c r="S84" i="33"/>
  <c r="O84" i="33"/>
  <c r="K84" i="33"/>
  <c r="J82" i="33"/>
  <c r="L82" i="33"/>
  <c r="N82" i="33"/>
  <c r="P82" i="33"/>
  <c r="R82" i="33"/>
  <c r="T82" i="33"/>
  <c r="V82" i="33"/>
  <c r="W80" i="33"/>
  <c r="S80" i="33"/>
  <c r="O80" i="33"/>
  <c r="K80" i="33"/>
  <c r="J43" i="33"/>
  <c r="L43" i="33"/>
  <c r="N43" i="33"/>
  <c r="P43" i="33"/>
  <c r="R43" i="33"/>
  <c r="T43" i="33"/>
  <c r="V43" i="33"/>
  <c r="J39" i="33"/>
  <c r="L39" i="33"/>
  <c r="N39" i="33"/>
  <c r="P39" i="33"/>
  <c r="R39" i="33"/>
  <c r="T39" i="33"/>
  <c r="V39" i="33"/>
  <c r="V78" i="33"/>
  <c r="T78" i="33"/>
  <c r="R78" i="33"/>
  <c r="P78" i="33"/>
  <c r="N78" i="33"/>
  <c r="L78" i="33"/>
  <c r="V76" i="33"/>
  <c r="T76" i="33"/>
  <c r="R76" i="33"/>
  <c r="P76" i="33"/>
  <c r="N76" i="33"/>
  <c r="L76" i="33"/>
  <c r="V74" i="33"/>
  <c r="T74" i="33"/>
  <c r="R74" i="33"/>
  <c r="P74" i="33"/>
  <c r="N74" i="33"/>
  <c r="L74" i="33"/>
  <c r="V72" i="33"/>
  <c r="T72" i="33"/>
  <c r="R72" i="33"/>
  <c r="P72" i="33"/>
  <c r="N72" i="33"/>
  <c r="L72" i="33"/>
  <c r="V70" i="33"/>
  <c r="T70" i="33"/>
  <c r="R70" i="33"/>
  <c r="P70" i="33"/>
  <c r="N70" i="33"/>
  <c r="L70" i="33"/>
  <c r="V68" i="33"/>
  <c r="T68" i="33"/>
  <c r="R68" i="33"/>
  <c r="P68" i="33"/>
  <c r="N68" i="33"/>
  <c r="L68" i="33"/>
  <c r="V66" i="33"/>
  <c r="T66" i="33"/>
  <c r="R66" i="33"/>
  <c r="P66" i="33"/>
  <c r="N66" i="33"/>
  <c r="L66" i="33"/>
  <c r="V64" i="33"/>
  <c r="T64" i="33"/>
  <c r="R64" i="33"/>
  <c r="P64" i="33"/>
  <c r="N64" i="33"/>
  <c r="L64" i="33"/>
  <c r="V62" i="33"/>
  <c r="T62" i="33"/>
  <c r="R62" i="33"/>
  <c r="P62" i="33"/>
  <c r="N62" i="33"/>
  <c r="L62" i="33"/>
  <c r="V60" i="33"/>
  <c r="T60" i="33"/>
  <c r="R60" i="33"/>
  <c r="P60" i="33"/>
  <c r="N60" i="33"/>
  <c r="L60" i="33"/>
  <c r="V58" i="33"/>
  <c r="T58" i="33"/>
  <c r="R58" i="33"/>
  <c r="P58" i="33"/>
  <c r="N58" i="33"/>
  <c r="L58" i="33"/>
  <c r="V56" i="33"/>
  <c r="T56" i="33"/>
  <c r="R56" i="33"/>
  <c r="P56" i="33"/>
  <c r="N56" i="33"/>
  <c r="L56" i="33"/>
  <c r="V54" i="33"/>
  <c r="T54" i="33"/>
  <c r="R54" i="33"/>
  <c r="P54" i="33"/>
  <c r="N54" i="33"/>
  <c r="L54" i="33"/>
  <c r="V52" i="33"/>
  <c r="T52" i="33"/>
  <c r="R52" i="33"/>
  <c r="P52" i="33"/>
  <c r="N52" i="33"/>
  <c r="L52" i="33"/>
  <c r="V50" i="33"/>
  <c r="T50" i="33"/>
  <c r="R50" i="33"/>
  <c r="P50" i="33"/>
  <c r="N50" i="33"/>
  <c r="L50" i="33"/>
  <c r="V48" i="33"/>
  <c r="T48" i="33"/>
  <c r="R48" i="33"/>
  <c r="P48" i="33"/>
  <c r="N48" i="33"/>
  <c r="L48" i="33"/>
  <c r="R46" i="33"/>
  <c r="P46" i="33"/>
  <c r="N46" i="33"/>
  <c r="L46" i="33"/>
  <c r="J45" i="33"/>
  <c r="L45" i="33"/>
  <c r="N45" i="33"/>
  <c r="P45" i="33"/>
  <c r="R45" i="33"/>
  <c r="T45" i="33"/>
  <c r="W43" i="33"/>
  <c r="S43" i="33"/>
  <c r="O43" i="33"/>
  <c r="K43" i="33"/>
  <c r="J41" i="33"/>
  <c r="L41" i="33"/>
  <c r="N41" i="33"/>
  <c r="P41" i="33"/>
  <c r="R41" i="33"/>
  <c r="T41" i="33"/>
  <c r="V41" i="33"/>
  <c r="W39" i="33"/>
  <c r="S39" i="33"/>
  <c r="O39" i="33"/>
  <c r="K39" i="33"/>
  <c r="J25" i="33"/>
  <c r="L25" i="33"/>
  <c r="W23" i="33"/>
  <c r="S23" i="33"/>
  <c r="O23" i="33"/>
  <c r="J21" i="33"/>
  <c r="L21" i="33"/>
  <c r="N21" i="33"/>
  <c r="P21" i="33"/>
  <c r="R21" i="33"/>
  <c r="T21" i="33"/>
  <c r="V21" i="33"/>
  <c r="W19" i="33"/>
  <c r="S19" i="33"/>
  <c r="O19" i="33"/>
  <c r="V37" i="33"/>
  <c r="T37" i="33"/>
  <c r="R37" i="33"/>
  <c r="P37" i="33"/>
  <c r="N37" i="33"/>
  <c r="L37" i="33"/>
  <c r="V35" i="33"/>
  <c r="T35" i="33"/>
  <c r="R35" i="33"/>
  <c r="P35" i="33"/>
  <c r="N35" i="33"/>
  <c r="L35" i="33"/>
  <c r="V33" i="33"/>
  <c r="T33" i="33"/>
  <c r="R33" i="33"/>
  <c r="P33" i="33"/>
  <c r="N33" i="33"/>
  <c r="L33" i="33"/>
  <c r="V31" i="33"/>
  <c r="T31" i="33"/>
  <c r="R31" i="33"/>
  <c r="P31" i="33"/>
  <c r="N31" i="33"/>
  <c r="L31" i="33"/>
  <c r="V29" i="33"/>
  <c r="T29" i="33"/>
  <c r="R29" i="33"/>
  <c r="P29" i="33"/>
  <c r="N29" i="33"/>
  <c r="L29" i="33"/>
  <c r="V27" i="33"/>
  <c r="T27" i="33"/>
  <c r="R27" i="33"/>
  <c r="P27" i="33"/>
  <c r="N27" i="33"/>
  <c r="L27" i="33"/>
  <c r="V25" i="33"/>
  <c r="T25" i="33"/>
  <c r="R25" i="33"/>
  <c r="P25" i="33"/>
  <c r="N25" i="33"/>
  <c r="K25" i="33"/>
  <c r="J23" i="33"/>
  <c r="L23" i="33"/>
  <c r="N23" i="33"/>
  <c r="P23" i="33"/>
  <c r="R23" i="33"/>
  <c r="T23" i="33"/>
  <c r="V23" i="33"/>
  <c r="W21" i="33"/>
  <c r="S21" i="33"/>
  <c r="O21" i="33"/>
  <c r="K21" i="33"/>
  <c r="J19" i="33"/>
  <c r="J1" i="33" s="1"/>
  <c r="L19" i="33"/>
  <c r="N19" i="33"/>
  <c r="P19" i="33"/>
  <c r="R19" i="33"/>
  <c r="T19" i="33"/>
  <c r="V19" i="33"/>
  <c r="H1" i="33"/>
  <c r="V17" i="33"/>
  <c r="T17" i="33"/>
  <c r="R17" i="33"/>
  <c r="P17" i="33"/>
  <c r="N17" i="33"/>
  <c r="L17" i="33"/>
  <c r="V15" i="33"/>
  <c r="T15" i="33"/>
  <c r="R15" i="33"/>
  <c r="P15" i="33"/>
  <c r="N15" i="33"/>
  <c r="L15" i="33"/>
  <c r="V13" i="33"/>
  <c r="T13" i="33"/>
  <c r="R13" i="33"/>
  <c r="P13" i="33"/>
  <c r="N13" i="33"/>
  <c r="L13" i="33"/>
  <c r="V11" i="33"/>
  <c r="T11" i="33"/>
  <c r="R11" i="33"/>
  <c r="P11" i="33"/>
  <c r="N11" i="33"/>
  <c r="L11" i="33"/>
  <c r="V9" i="33"/>
  <c r="T9" i="33"/>
  <c r="R9" i="33"/>
  <c r="P9" i="33"/>
  <c r="N9" i="33"/>
  <c r="L9" i="33"/>
  <c r="V7" i="33"/>
  <c r="T7" i="33"/>
  <c r="R7" i="33"/>
  <c r="P7" i="33"/>
  <c r="N7" i="33"/>
  <c r="L7" i="33"/>
  <c r="V5" i="33"/>
  <c r="T5" i="33"/>
  <c r="R5" i="33"/>
  <c r="P5" i="33"/>
  <c r="N5" i="33"/>
  <c r="L5" i="33"/>
  <c r="V293" i="32"/>
  <c r="T293" i="32"/>
  <c r="R293" i="32"/>
  <c r="P293" i="32"/>
  <c r="N293" i="32"/>
  <c r="L293" i="32"/>
  <c r="V291" i="32"/>
  <c r="T291" i="32"/>
  <c r="R291" i="32"/>
  <c r="P291" i="32"/>
  <c r="N291" i="32"/>
  <c r="L291" i="32"/>
  <c r="V289" i="32"/>
  <c r="T289" i="32"/>
  <c r="R289" i="32"/>
  <c r="P289" i="32"/>
  <c r="N289" i="32"/>
  <c r="L289" i="32"/>
  <c r="V287" i="32"/>
  <c r="T287" i="32"/>
  <c r="R287" i="32"/>
  <c r="P287" i="32"/>
  <c r="N287" i="32"/>
  <c r="L287" i="32"/>
  <c r="V285" i="32"/>
  <c r="T285" i="32"/>
  <c r="R285" i="32"/>
  <c r="P285" i="32"/>
  <c r="N285" i="32"/>
  <c r="L285" i="32"/>
  <c r="V283" i="32"/>
  <c r="T283" i="32"/>
  <c r="R283" i="32"/>
  <c r="P283" i="32"/>
  <c r="N283" i="32"/>
  <c r="L283" i="32"/>
  <c r="V281" i="32"/>
  <c r="T281" i="32"/>
  <c r="R281" i="32"/>
  <c r="P281" i="32"/>
  <c r="N281" i="32"/>
  <c r="L281" i="32"/>
  <c r="V279" i="32"/>
  <c r="T279" i="32"/>
  <c r="R279" i="32"/>
  <c r="P279" i="32"/>
  <c r="N279" i="32"/>
  <c r="L279" i="32"/>
  <c r="V277" i="32"/>
  <c r="T277" i="32"/>
  <c r="R277" i="32"/>
  <c r="P277" i="32"/>
  <c r="N277" i="32"/>
  <c r="L277" i="32"/>
  <c r="V275" i="32"/>
  <c r="T275" i="32"/>
  <c r="R275" i="32"/>
  <c r="P275" i="32"/>
  <c r="N275" i="32"/>
  <c r="L275" i="32"/>
  <c r="V273" i="32"/>
  <c r="T273" i="32"/>
  <c r="R273" i="32"/>
  <c r="P273" i="32"/>
  <c r="N273" i="32"/>
  <c r="L273" i="32"/>
  <c r="V271" i="32"/>
  <c r="T271" i="32"/>
  <c r="R271" i="32"/>
  <c r="P271" i="32"/>
  <c r="N271" i="32"/>
  <c r="L271" i="32"/>
  <c r="V269" i="32"/>
  <c r="T269" i="32"/>
  <c r="R269" i="32"/>
  <c r="P269" i="32"/>
  <c r="N269" i="32"/>
  <c r="L269" i="32"/>
  <c r="V267" i="32"/>
  <c r="T267" i="32"/>
  <c r="R267" i="32"/>
  <c r="P267" i="32"/>
  <c r="N267" i="32"/>
  <c r="L267" i="32"/>
  <c r="V265" i="32"/>
  <c r="T265" i="32"/>
  <c r="R265" i="32"/>
  <c r="P265" i="32"/>
  <c r="N265" i="32"/>
  <c r="L265" i="32"/>
  <c r="V263" i="32"/>
  <c r="T263" i="32"/>
  <c r="R263" i="32"/>
  <c r="P263" i="32"/>
  <c r="N263" i="32"/>
  <c r="L263" i="32"/>
  <c r="V261" i="32"/>
  <c r="T261" i="32"/>
  <c r="R261" i="32"/>
  <c r="P261" i="32"/>
  <c r="N261" i="32"/>
  <c r="L261" i="32"/>
  <c r="V259" i="32"/>
  <c r="T259" i="32"/>
  <c r="R259" i="32"/>
  <c r="P259" i="32"/>
  <c r="N259" i="32"/>
  <c r="L259" i="32"/>
  <c r="V257" i="32"/>
  <c r="T257" i="32"/>
  <c r="R257" i="32"/>
  <c r="P257" i="32"/>
  <c r="N257" i="32"/>
  <c r="L257" i="32"/>
  <c r="V255" i="32"/>
  <c r="T255" i="32"/>
  <c r="R255" i="32"/>
  <c r="P255" i="32"/>
  <c r="N255" i="32"/>
  <c r="L255" i="32"/>
  <c r="V253" i="32"/>
  <c r="T253" i="32"/>
  <c r="R253" i="32"/>
  <c r="P253" i="32"/>
  <c r="N253" i="32"/>
  <c r="L253" i="32"/>
  <c r="V251" i="32"/>
  <c r="T251" i="32"/>
  <c r="R251" i="32"/>
  <c r="P251" i="32"/>
  <c r="N251" i="32"/>
  <c r="L251" i="32"/>
  <c r="V249" i="32"/>
  <c r="T249" i="32"/>
  <c r="R249" i="32"/>
  <c r="P249" i="32"/>
  <c r="N249" i="32"/>
  <c r="L249" i="32"/>
  <c r="V247" i="32"/>
  <c r="T247" i="32"/>
  <c r="R247" i="32"/>
  <c r="P247" i="32"/>
  <c r="N247" i="32"/>
  <c r="L247" i="32"/>
  <c r="V245" i="32"/>
  <c r="T245" i="32"/>
  <c r="R245" i="32"/>
  <c r="P245" i="32"/>
  <c r="N245" i="32"/>
  <c r="L245" i="32"/>
  <c r="V243" i="32"/>
  <c r="T243" i="32"/>
  <c r="R243" i="32"/>
  <c r="P243" i="32"/>
  <c r="N243" i="32"/>
  <c r="L243" i="32"/>
  <c r="V241" i="32"/>
  <c r="T241" i="32"/>
  <c r="R241" i="32"/>
  <c r="P241" i="32"/>
  <c r="N241" i="32"/>
  <c r="L241" i="32"/>
  <c r="V239" i="32"/>
  <c r="T239" i="32"/>
  <c r="R239" i="32"/>
  <c r="P239" i="32"/>
  <c r="N239" i="32"/>
  <c r="L239" i="32"/>
  <c r="V237" i="32"/>
  <c r="T237" i="32"/>
  <c r="R237" i="32"/>
  <c r="P237" i="32"/>
  <c r="N237" i="32"/>
  <c r="L237" i="32"/>
  <c r="V235" i="32"/>
  <c r="T235" i="32"/>
  <c r="R235" i="32"/>
  <c r="P235" i="32"/>
  <c r="N235" i="32"/>
  <c r="L235" i="32"/>
  <c r="V233" i="32"/>
  <c r="T233" i="32"/>
  <c r="R233" i="32"/>
  <c r="P233" i="32"/>
  <c r="N233" i="32"/>
  <c r="L233" i="32"/>
  <c r="V231" i="32"/>
  <c r="T231" i="32"/>
  <c r="R231" i="32"/>
  <c r="P231" i="32"/>
  <c r="N231" i="32"/>
  <c r="L231" i="32"/>
  <c r="V229" i="32"/>
  <c r="S229" i="32"/>
  <c r="O229" i="32"/>
  <c r="J227" i="32"/>
  <c r="L227" i="32"/>
  <c r="N227" i="32"/>
  <c r="P227" i="32"/>
  <c r="R227" i="32"/>
  <c r="T227" i="32"/>
  <c r="V227" i="32"/>
  <c r="W225" i="32"/>
  <c r="S225" i="32"/>
  <c r="O225" i="32"/>
  <c r="J223" i="32"/>
  <c r="L223" i="32"/>
  <c r="N223" i="32"/>
  <c r="P223" i="32"/>
  <c r="R223" i="32"/>
  <c r="T223" i="32"/>
  <c r="V223" i="32"/>
  <c r="W221" i="32"/>
  <c r="S221" i="32"/>
  <c r="O221" i="32"/>
  <c r="J219" i="32"/>
  <c r="L219" i="32"/>
  <c r="N219" i="32"/>
  <c r="P219" i="32"/>
  <c r="R219" i="32"/>
  <c r="T219" i="32"/>
  <c r="V219" i="32"/>
  <c r="W217" i="32"/>
  <c r="S217" i="32"/>
  <c r="O217" i="32"/>
  <c r="J215" i="32"/>
  <c r="L215" i="32"/>
  <c r="N215" i="32"/>
  <c r="P215" i="32"/>
  <c r="R215" i="32"/>
  <c r="T215" i="32"/>
  <c r="V215" i="32"/>
  <c r="W213" i="32"/>
  <c r="S213" i="32"/>
  <c r="O213" i="32"/>
  <c r="J211" i="32"/>
  <c r="L211" i="32"/>
  <c r="N211" i="32"/>
  <c r="P211" i="32"/>
  <c r="R211" i="32"/>
  <c r="T211" i="32"/>
  <c r="V211" i="32"/>
  <c r="W209" i="32"/>
  <c r="S209" i="32"/>
  <c r="O209" i="32"/>
  <c r="J207" i="32"/>
  <c r="L207" i="32"/>
  <c r="N207" i="32"/>
  <c r="P207" i="32"/>
  <c r="R207" i="32"/>
  <c r="T207" i="32"/>
  <c r="V207" i="32"/>
  <c r="W205" i="32"/>
  <c r="S205" i="32"/>
  <c r="O205" i="32"/>
  <c r="J203" i="32"/>
  <c r="L203" i="32"/>
  <c r="N203" i="32"/>
  <c r="P203" i="32"/>
  <c r="R203" i="32"/>
  <c r="T203" i="32"/>
  <c r="V203" i="32"/>
  <c r="W201" i="32"/>
  <c r="S201" i="32"/>
  <c r="O201" i="32"/>
  <c r="J199" i="32"/>
  <c r="L199" i="32"/>
  <c r="N199" i="32"/>
  <c r="P199" i="32"/>
  <c r="R199" i="32"/>
  <c r="T199" i="32"/>
  <c r="V199" i="32"/>
  <c r="W197" i="32"/>
  <c r="S197" i="32"/>
  <c r="O197" i="32"/>
  <c r="V300" i="32"/>
  <c r="T300" i="32"/>
  <c r="R300" i="32"/>
  <c r="P300" i="32"/>
  <c r="N300" i="32"/>
  <c r="L300" i="32"/>
  <c r="V298" i="32"/>
  <c r="T298" i="32"/>
  <c r="R298" i="32"/>
  <c r="P298" i="32"/>
  <c r="N298" i="32"/>
  <c r="L298" i="32"/>
  <c r="V296" i="32"/>
  <c r="T296" i="32"/>
  <c r="R296" i="32"/>
  <c r="P296" i="32"/>
  <c r="N296" i="32"/>
  <c r="L296" i="32"/>
  <c r="J229" i="32"/>
  <c r="L229" i="32"/>
  <c r="N229" i="32"/>
  <c r="P229" i="32"/>
  <c r="R229" i="32"/>
  <c r="T229" i="32"/>
  <c r="J225" i="32"/>
  <c r="L225" i="32"/>
  <c r="N225" i="32"/>
  <c r="P225" i="32"/>
  <c r="R225" i="32"/>
  <c r="T225" i="32"/>
  <c r="V225" i="32"/>
  <c r="J221" i="32"/>
  <c r="L221" i="32"/>
  <c r="N221" i="32"/>
  <c r="P221" i="32"/>
  <c r="R221" i="32"/>
  <c r="T221" i="32"/>
  <c r="V221" i="32"/>
  <c r="J217" i="32"/>
  <c r="L217" i="32"/>
  <c r="N217" i="32"/>
  <c r="P217" i="32"/>
  <c r="R217" i="32"/>
  <c r="T217" i="32"/>
  <c r="V217" i="32"/>
  <c r="J213" i="32"/>
  <c r="L213" i="32"/>
  <c r="N213" i="32"/>
  <c r="P213" i="32"/>
  <c r="R213" i="32"/>
  <c r="T213" i="32"/>
  <c r="V213" i="32"/>
  <c r="J209" i="32"/>
  <c r="L209" i="32"/>
  <c r="N209" i="32"/>
  <c r="P209" i="32"/>
  <c r="R209" i="32"/>
  <c r="T209" i="32"/>
  <c r="V209" i="32"/>
  <c r="J205" i="32"/>
  <c r="L205" i="32"/>
  <c r="N205" i="32"/>
  <c r="P205" i="32"/>
  <c r="R205" i="32"/>
  <c r="T205" i="32"/>
  <c r="V205" i="32"/>
  <c r="J201" i="32"/>
  <c r="L201" i="32"/>
  <c r="N201" i="32"/>
  <c r="P201" i="32"/>
  <c r="R201" i="32"/>
  <c r="T201" i="32"/>
  <c r="V201" i="32"/>
  <c r="J197" i="32"/>
  <c r="L197" i="32"/>
  <c r="N197" i="32"/>
  <c r="P197" i="32"/>
  <c r="R197" i="32"/>
  <c r="T197" i="32"/>
  <c r="V197" i="32"/>
  <c r="V195" i="32"/>
  <c r="T195" i="32"/>
  <c r="R195" i="32"/>
  <c r="P195" i="32"/>
  <c r="N195" i="32"/>
  <c r="L195" i="32"/>
  <c r="V193" i="32"/>
  <c r="T193" i="32"/>
  <c r="R193" i="32"/>
  <c r="P193" i="32"/>
  <c r="N193" i="32"/>
  <c r="L193" i="32"/>
  <c r="V191" i="32"/>
  <c r="T191" i="32"/>
  <c r="R191" i="32"/>
  <c r="P191" i="32"/>
  <c r="N191" i="32"/>
  <c r="L191" i="32"/>
  <c r="V189" i="32"/>
  <c r="T189" i="32"/>
  <c r="R189" i="32"/>
  <c r="P189" i="32"/>
  <c r="N189" i="32"/>
  <c r="L189" i="32"/>
  <c r="V187" i="32"/>
  <c r="T187" i="32"/>
  <c r="R187" i="32"/>
  <c r="P187" i="32"/>
  <c r="N187" i="32"/>
  <c r="L187" i="32"/>
  <c r="V185" i="32"/>
  <c r="T185" i="32"/>
  <c r="R185" i="32"/>
  <c r="P185" i="32"/>
  <c r="N185" i="32"/>
  <c r="L185" i="32"/>
  <c r="V183" i="32"/>
  <c r="T183" i="32"/>
  <c r="R183" i="32"/>
  <c r="P183" i="32"/>
  <c r="N183" i="32"/>
  <c r="L183" i="32"/>
  <c r="V181" i="32"/>
  <c r="T181" i="32"/>
  <c r="R181" i="32"/>
  <c r="P181" i="32"/>
  <c r="N181" i="32"/>
  <c r="L181" i="32"/>
  <c r="V179" i="32"/>
  <c r="T179" i="32"/>
  <c r="R179" i="32"/>
  <c r="P179" i="32"/>
  <c r="N179" i="32"/>
  <c r="L179" i="32"/>
  <c r="V177" i="32"/>
  <c r="T177" i="32"/>
  <c r="R177" i="32"/>
  <c r="P177" i="32"/>
  <c r="N177" i="32"/>
  <c r="L177" i="32"/>
  <c r="V175" i="32"/>
  <c r="T175" i="32"/>
  <c r="R175" i="32"/>
  <c r="P175" i="32"/>
  <c r="N175" i="32"/>
  <c r="L175" i="32"/>
  <c r="V173" i="32"/>
  <c r="T173" i="32"/>
  <c r="R173" i="32"/>
  <c r="P173" i="32"/>
  <c r="N173" i="32"/>
  <c r="L173" i="32"/>
  <c r="V171" i="32"/>
  <c r="T171" i="32"/>
  <c r="R171" i="32"/>
  <c r="P171" i="32"/>
  <c r="N171" i="32"/>
  <c r="L171" i="32"/>
  <c r="V169" i="32"/>
  <c r="T169" i="32"/>
  <c r="R169" i="32"/>
  <c r="P169" i="32"/>
  <c r="N169" i="32"/>
  <c r="L169" i="32"/>
  <c r="V167" i="32"/>
  <c r="T167" i="32"/>
  <c r="R167" i="32"/>
  <c r="P167" i="32"/>
  <c r="N167" i="32"/>
  <c r="L167" i="32"/>
  <c r="V165" i="32"/>
  <c r="T165" i="32"/>
  <c r="R165" i="32"/>
  <c r="P165" i="32"/>
  <c r="N165" i="32"/>
  <c r="L165" i="32"/>
  <c r="V163" i="32"/>
  <c r="T163" i="32"/>
  <c r="R163" i="32"/>
  <c r="P163" i="32"/>
  <c r="N163" i="32"/>
  <c r="L163" i="32"/>
  <c r="V161" i="32"/>
  <c r="T161" i="32"/>
  <c r="R161" i="32"/>
  <c r="P161" i="32"/>
  <c r="N161" i="32"/>
  <c r="L161" i="32"/>
  <c r="V159" i="32"/>
  <c r="T159" i="32"/>
  <c r="R159" i="32"/>
  <c r="P159" i="32"/>
  <c r="N159" i="32"/>
  <c r="L159" i="32"/>
  <c r="V157" i="32"/>
  <c r="T157" i="32"/>
  <c r="R157" i="32"/>
  <c r="P157" i="32"/>
  <c r="N157" i="32"/>
  <c r="L157" i="32"/>
  <c r="V155" i="32"/>
  <c r="T155" i="32"/>
  <c r="R155" i="32"/>
  <c r="P155" i="32"/>
  <c r="N155" i="32"/>
  <c r="L155" i="32"/>
  <c r="V153" i="32"/>
  <c r="T153" i="32"/>
  <c r="R153" i="32"/>
  <c r="P153" i="32"/>
  <c r="N153" i="32"/>
  <c r="L153" i="32"/>
  <c r="V151" i="32"/>
  <c r="T151" i="32"/>
  <c r="R151" i="32"/>
  <c r="P151" i="32"/>
  <c r="N151" i="32"/>
  <c r="L151" i="32"/>
  <c r="V149" i="32"/>
  <c r="T149" i="32"/>
  <c r="R149" i="32"/>
  <c r="P149" i="32"/>
  <c r="N149" i="32"/>
  <c r="L149" i="32"/>
  <c r="V147" i="32"/>
  <c r="T147" i="32"/>
  <c r="R147" i="32"/>
  <c r="P147" i="32"/>
  <c r="N147" i="32"/>
  <c r="L147" i="32"/>
  <c r="V145" i="32"/>
  <c r="T145" i="32"/>
  <c r="R145" i="32"/>
  <c r="P145" i="32"/>
  <c r="N145" i="32"/>
  <c r="L145" i="32"/>
  <c r="V143" i="32"/>
  <c r="T143" i="32"/>
  <c r="R143" i="32"/>
  <c r="P143" i="32"/>
  <c r="N143" i="32"/>
  <c r="L143" i="32"/>
  <c r="V141" i="32"/>
  <c r="T141" i="32"/>
  <c r="R141" i="32"/>
  <c r="P141" i="32"/>
  <c r="N141" i="32"/>
  <c r="L141" i="32"/>
  <c r="V139" i="32"/>
  <c r="T139" i="32"/>
  <c r="R139" i="32"/>
  <c r="P139" i="32"/>
  <c r="N139" i="32"/>
  <c r="L139" i="32"/>
  <c r="W138" i="32"/>
  <c r="U138" i="32"/>
  <c r="S138" i="32"/>
  <c r="Q138" i="32"/>
  <c r="O138" i="32"/>
  <c r="M138" i="32"/>
  <c r="K138" i="32"/>
  <c r="J136" i="32"/>
  <c r="L136" i="32"/>
  <c r="N136" i="32"/>
  <c r="P136" i="32"/>
  <c r="R136" i="32"/>
  <c r="T136" i="32"/>
  <c r="V136" i="32"/>
  <c r="W134" i="32"/>
  <c r="S134" i="32"/>
  <c r="O134" i="32"/>
  <c r="J132" i="32"/>
  <c r="L132" i="32"/>
  <c r="N132" i="32"/>
  <c r="P132" i="32"/>
  <c r="R132" i="32"/>
  <c r="T132" i="32"/>
  <c r="V132" i="32"/>
  <c r="W130" i="32"/>
  <c r="S130" i="32"/>
  <c r="O130" i="32"/>
  <c r="J128" i="32"/>
  <c r="L128" i="32"/>
  <c r="N128" i="32"/>
  <c r="P128" i="32"/>
  <c r="R128" i="32"/>
  <c r="T128" i="32"/>
  <c r="V128" i="32"/>
  <c r="W126" i="32"/>
  <c r="S126" i="32"/>
  <c r="O126" i="32"/>
  <c r="J134" i="32"/>
  <c r="L134" i="32"/>
  <c r="N134" i="32"/>
  <c r="P134" i="32"/>
  <c r="R134" i="32"/>
  <c r="T134" i="32"/>
  <c r="V134" i="32"/>
  <c r="J130" i="32"/>
  <c r="L130" i="32"/>
  <c r="N130" i="32"/>
  <c r="P130" i="32"/>
  <c r="R130" i="32"/>
  <c r="T130" i="32"/>
  <c r="V130" i="32"/>
  <c r="J126" i="32"/>
  <c r="L126" i="32"/>
  <c r="N126" i="32"/>
  <c r="P126" i="32"/>
  <c r="R126" i="32"/>
  <c r="T126" i="32"/>
  <c r="V126" i="32"/>
  <c r="J88" i="32"/>
  <c r="L88" i="32"/>
  <c r="N88" i="32"/>
  <c r="P88" i="32"/>
  <c r="R88" i="32"/>
  <c r="T88" i="32"/>
  <c r="V88" i="32"/>
  <c r="J84" i="32"/>
  <c r="L84" i="32"/>
  <c r="N84" i="32"/>
  <c r="P84" i="32"/>
  <c r="R84" i="32"/>
  <c r="T84" i="32"/>
  <c r="V84" i="32"/>
  <c r="V124" i="32"/>
  <c r="T124" i="32"/>
  <c r="R124" i="32"/>
  <c r="P124" i="32"/>
  <c r="N124" i="32"/>
  <c r="L124" i="32"/>
  <c r="V122" i="32"/>
  <c r="T122" i="32"/>
  <c r="R122" i="32"/>
  <c r="P122" i="32"/>
  <c r="N122" i="32"/>
  <c r="L122" i="32"/>
  <c r="V120" i="32"/>
  <c r="T120" i="32"/>
  <c r="R120" i="32"/>
  <c r="P120" i="32"/>
  <c r="N120" i="32"/>
  <c r="L120" i="32"/>
  <c r="V118" i="32"/>
  <c r="T118" i="32"/>
  <c r="R118" i="32"/>
  <c r="P118" i="32"/>
  <c r="N118" i="32"/>
  <c r="L118" i="32"/>
  <c r="V116" i="32"/>
  <c r="T116" i="32"/>
  <c r="R116" i="32"/>
  <c r="P116" i="32"/>
  <c r="N116" i="32"/>
  <c r="L116" i="32"/>
  <c r="V114" i="32"/>
  <c r="T114" i="32"/>
  <c r="R114" i="32"/>
  <c r="P114" i="32"/>
  <c r="N114" i="32"/>
  <c r="L114" i="32"/>
  <c r="V112" i="32"/>
  <c r="T112" i="32"/>
  <c r="R112" i="32"/>
  <c r="P112" i="32"/>
  <c r="N112" i="32"/>
  <c r="L112" i="32"/>
  <c r="V110" i="32"/>
  <c r="T110" i="32"/>
  <c r="R110" i="32"/>
  <c r="P110" i="32"/>
  <c r="N110" i="32"/>
  <c r="L110" i="32"/>
  <c r="V108" i="32"/>
  <c r="T108" i="32"/>
  <c r="R108" i="32"/>
  <c r="P108" i="32"/>
  <c r="N108" i="32"/>
  <c r="L108" i="32"/>
  <c r="V106" i="32"/>
  <c r="T106" i="32"/>
  <c r="R106" i="32"/>
  <c r="P106" i="32"/>
  <c r="N106" i="32"/>
  <c r="L106" i="32"/>
  <c r="V104" i="32"/>
  <c r="T104" i="32"/>
  <c r="R104" i="32"/>
  <c r="P104" i="32"/>
  <c r="N104" i="32"/>
  <c r="L104" i="32"/>
  <c r="V102" i="32"/>
  <c r="T102" i="32"/>
  <c r="R102" i="32"/>
  <c r="P102" i="32"/>
  <c r="N102" i="32"/>
  <c r="L102" i="32"/>
  <c r="V100" i="32"/>
  <c r="T100" i="32"/>
  <c r="R100" i="32"/>
  <c r="P100" i="32"/>
  <c r="N100" i="32"/>
  <c r="L100" i="32"/>
  <c r="V98" i="32"/>
  <c r="T98" i="32"/>
  <c r="R98" i="32"/>
  <c r="P98" i="32"/>
  <c r="N98" i="32"/>
  <c r="L98" i="32"/>
  <c r="V96" i="32"/>
  <c r="T96" i="32"/>
  <c r="R96" i="32"/>
  <c r="P96" i="32"/>
  <c r="N96" i="32"/>
  <c r="L96" i="32"/>
  <c r="V94" i="32"/>
  <c r="T94" i="32"/>
  <c r="R94" i="32"/>
  <c r="P94" i="32"/>
  <c r="N94" i="32"/>
  <c r="L94" i="32"/>
  <c r="V92" i="32"/>
  <c r="T92" i="32"/>
  <c r="R92" i="32"/>
  <c r="P92" i="32"/>
  <c r="N92" i="32"/>
  <c r="L92" i="32"/>
  <c r="J90" i="32"/>
  <c r="L90" i="32"/>
  <c r="N90" i="32"/>
  <c r="P90" i="32"/>
  <c r="R90" i="32"/>
  <c r="W88" i="32"/>
  <c r="S88" i="32"/>
  <c r="O88" i="32"/>
  <c r="K88" i="32"/>
  <c r="J86" i="32"/>
  <c r="L86" i="32"/>
  <c r="N86" i="32"/>
  <c r="P86" i="32"/>
  <c r="R86" i="32"/>
  <c r="T86" i="32"/>
  <c r="V86" i="32"/>
  <c r="W84" i="32"/>
  <c r="S84" i="32"/>
  <c r="O84" i="32"/>
  <c r="K84" i="32"/>
  <c r="J68" i="32"/>
  <c r="L68" i="32"/>
  <c r="N68" i="32"/>
  <c r="P68" i="32"/>
  <c r="R68" i="32"/>
  <c r="T68" i="32"/>
  <c r="V68" i="32"/>
  <c r="J64" i="32"/>
  <c r="L64" i="32"/>
  <c r="N64" i="32"/>
  <c r="P64" i="32"/>
  <c r="R64" i="32"/>
  <c r="T64" i="32"/>
  <c r="V64" i="32"/>
  <c r="J60" i="32"/>
  <c r="L60" i="32"/>
  <c r="N60" i="32"/>
  <c r="P60" i="32"/>
  <c r="R60" i="32"/>
  <c r="T60" i="32"/>
  <c r="V60" i="32"/>
  <c r="J56" i="32"/>
  <c r="L56" i="32"/>
  <c r="N56" i="32"/>
  <c r="P56" i="32"/>
  <c r="R56" i="32"/>
  <c r="T56" i="32"/>
  <c r="V56" i="32"/>
  <c r="V82" i="32"/>
  <c r="T82" i="32"/>
  <c r="R82" i="32"/>
  <c r="P82" i="32"/>
  <c r="N82" i="32"/>
  <c r="L82" i="32"/>
  <c r="V80" i="32"/>
  <c r="T80" i="32"/>
  <c r="R80" i="32"/>
  <c r="P80" i="32"/>
  <c r="N80" i="32"/>
  <c r="L80" i="32"/>
  <c r="V78" i="32"/>
  <c r="T78" i="32"/>
  <c r="R78" i="32"/>
  <c r="P78" i="32"/>
  <c r="N78" i="32"/>
  <c r="L78" i="32"/>
  <c r="V76" i="32"/>
  <c r="T76" i="32"/>
  <c r="R76" i="32"/>
  <c r="P76" i="32"/>
  <c r="N76" i="32"/>
  <c r="L76" i="32"/>
  <c r="V74" i="32"/>
  <c r="T74" i="32"/>
  <c r="R74" i="32"/>
  <c r="P74" i="32"/>
  <c r="N74" i="32"/>
  <c r="L74" i="32"/>
  <c r="V72" i="32"/>
  <c r="T72" i="32"/>
  <c r="R72" i="32"/>
  <c r="P72" i="32"/>
  <c r="N72" i="32"/>
  <c r="L72" i="32"/>
  <c r="J70" i="32"/>
  <c r="L70" i="32"/>
  <c r="N70" i="32"/>
  <c r="W68" i="32"/>
  <c r="S68" i="32"/>
  <c r="O68" i="32"/>
  <c r="K68" i="32"/>
  <c r="J66" i="32"/>
  <c r="L66" i="32"/>
  <c r="N66" i="32"/>
  <c r="P66" i="32"/>
  <c r="R66" i="32"/>
  <c r="T66" i="32"/>
  <c r="V66" i="32"/>
  <c r="W64" i="32"/>
  <c r="S64" i="32"/>
  <c r="O64" i="32"/>
  <c r="K64" i="32"/>
  <c r="J62" i="32"/>
  <c r="L62" i="32"/>
  <c r="N62" i="32"/>
  <c r="P62" i="32"/>
  <c r="R62" i="32"/>
  <c r="T62" i="32"/>
  <c r="V62" i="32"/>
  <c r="W60" i="32"/>
  <c r="S60" i="32"/>
  <c r="O60" i="32"/>
  <c r="K60" i="32"/>
  <c r="J58" i="32"/>
  <c r="L58" i="32"/>
  <c r="N58" i="32"/>
  <c r="P58" i="32"/>
  <c r="R58" i="32"/>
  <c r="T58" i="32"/>
  <c r="V58" i="32"/>
  <c r="W56" i="32"/>
  <c r="S56" i="32"/>
  <c r="O56" i="32"/>
  <c r="K56" i="32"/>
  <c r="V54" i="32"/>
  <c r="T54" i="32"/>
  <c r="R54" i="32"/>
  <c r="P54" i="32"/>
  <c r="N54" i="32"/>
  <c r="L54" i="32"/>
  <c r="V52" i="32"/>
  <c r="T52" i="32"/>
  <c r="R52" i="32"/>
  <c r="P52" i="32"/>
  <c r="N52" i="32"/>
  <c r="L52" i="32"/>
  <c r="V50" i="32"/>
  <c r="T50" i="32"/>
  <c r="R50" i="32"/>
  <c r="P50" i="32"/>
  <c r="N50" i="32"/>
  <c r="L50" i="32"/>
  <c r="V48" i="32"/>
  <c r="T48" i="32"/>
  <c r="R48" i="32"/>
  <c r="P48" i="32"/>
  <c r="N48" i="32"/>
  <c r="L48" i="32"/>
  <c r="V46" i="32"/>
  <c r="T46" i="32"/>
  <c r="R46" i="32"/>
  <c r="P46" i="32"/>
  <c r="N46" i="32"/>
  <c r="L46" i="32"/>
  <c r="V44" i="32"/>
  <c r="T44" i="32"/>
  <c r="R44" i="32"/>
  <c r="P44" i="32"/>
  <c r="N44" i="32"/>
  <c r="L44" i="32"/>
  <c r="V42" i="32"/>
  <c r="T42" i="32"/>
  <c r="R42" i="32"/>
  <c r="P42" i="32"/>
  <c r="N42" i="32"/>
  <c r="L42" i="32"/>
  <c r="V40" i="32"/>
  <c r="T40" i="32"/>
  <c r="R40" i="32"/>
  <c r="P40" i="32"/>
  <c r="N40" i="32"/>
  <c r="L40" i="32"/>
  <c r="V38" i="32"/>
  <c r="T38" i="32"/>
  <c r="R38" i="32"/>
  <c r="P38" i="32"/>
  <c r="N38" i="32"/>
  <c r="L38" i="32"/>
  <c r="V36" i="32"/>
  <c r="T36" i="32"/>
  <c r="R36" i="32"/>
  <c r="P36" i="32"/>
  <c r="N36" i="32"/>
  <c r="L36" i="32"/>
  <c r="V34" i="32"/>
  <c r="T34" i="32"/>
  <c r="R34" i="32"/>
  <c r="P34" i="32"/>
  <c r="N34" i="32"/>
  <c r="L34" i="32"/>
  <c r="V32" i="32"/>
  <c r="T32" i="32"/>
  <c r="R32" i="32"/>
  <c r="P32" i="32"/>
  <c r="N32" i="32"/>
  <c r="L32" i="32"/>
  <c r="V30" i="32"/>
  <c r="T30" i="32"/>
  <c r="R30" i="32"/>
  <c r="P30" i="32"/>
  <c r="N30" i="32"/>
  <c r="L30" i="32"/>
  <c r="V28" i="32"/>
  <c r="T28" i="32"/>
  <c r="R28" i="32"/>
  <c r="P28" i="32"/>
  <c r="N28" i="32"/>
  <c r="L28" i="32"/>
  <c r="V26" i="32"/>
  <c r="T26" i="32"/>
  <c r="R26" i="32"/>
  <c r="P26" i="32"/>
  <c r="N26" i="32"/>
  <c r="L26" i="32"/>
  <c r="W25" i="32"/>
  <c r="S25" i="32"/>
  <c r="O25" i="32"/>
  <c r="J23" i="32"/>
  <c r="L23" i="32"/>
  <c r="N23" i="32"/>
  <c r="P23" i="32"/>
  <c r="R23" i="32"/>
  <c r="T23" i="32"/>
  <c r="V23" i="32"/>
  <c r="W21" i="32"/>
  <c r="S21" i="32"/>
  <c r="O21" i="32"/>
  <c r="J25" i="32"/>
  <c r="L25" i="32"/>
  <c r="N25" i="32"/>
  <c r="P25" i="32"/>
  <c r="R25" i="32"/>
  <c r="T25" i="32"/>
  <c r="V25" i="32"/>
  <c r="J21" i="32"/>
  <c r="L21" i="32"/>
  <c r="N21" i="32"/>
  <c r="P21" i="32"/>
  <c r="R21" i="32"/>
  <c r="T21" i="32"/>
  <c r="V21" i="32"/>
  <c r="H1" i="32"/>
  <c r="V19" i="32"/>
  <c r="T19" i="32"/>
  <c r="R19" i="32"/>
  <c r="P19" i="32"/>
  <c r="N19" i="32"/>
  <c r="L19" i="32"/>
  <c r="V17" i="32"/>
  <c r="T17" i="32"/>
  <c r="R17" i="32"/>
  <c r="P17" i="32"/>
  <c r="N17" i="32"/>
  <c r="L17" i="32"/>
  <c r="V15" i="32"/>
  <c r="T15" i="32"/>
  <c r="R15" i="32"/>
  <c r="P15" i="32"/>
  <c r="N15" i="32"/>
  <c r="L15" i="32"/>
  <c r="V13" i="32"/>
  <c r="T13" i="32"/>
  <c r="R13" i="32"/>
  <c r="P13" i="32"/>
  <c r="N13" i="32"/>
  <c r="L13" i="32"/>
  <c r="V11" i="32"/>
  <c r="T11" i="32"/>
  <c r="R11" i="32"/>
  <c r="P11" i="32"/>
  <c r="N11" i="32"/>
  <c r="L11" i="32"/>
  <c r="V9" i="32"/>
  <c r="T9" i="32"/>
  <c r="R9" i="32"/>
  <c r="P9" i="32"/>
  <c r="N9" i="32"/>
  <c r="L9" i="32"/>
  <c r="T7" i="32"/>
  <c r="R7" i="32"/>
  <c r="P7" i="32"/>
  <c r="N7" i="32"/>
  <c r="L7" i="32"/>
  <c r="N5" i="32"/>
  <c r="L5" i="32"/>
  <c r="J253" i="31"/>
  <c r="L253" i="31"/>
  <c r="N253" i="31"/>
  <c r="P253" i="31"/>
  <c r="R253" i="31"/>
  <c r="T253" i="31"/>
  <c r="V253" i="31"/>
  <c r="J249" i="31"/>
  <c r="L249" i="31"/>
  <c r="N249" i="31"/>
  <c r="P249" i="31"/>
  <c r="R249" i="31"/>
  <c r="T249" i="31"/>
  <c r="V249" i="31"/>
  <c r="J245" i="31"/>
  <c r="L245" i="31"/>
  <c r="N245" i="31"/>
  <c r="P245" i="31"/>
  <c r="R245" i="31"/>
  <c r="T245" i="31"/>
  <c r="V245" i="31"/>
  <c r="J241" i="31"/>
  <c r="L241" i="31"/>
  <c r="N241" i="31"/>
  <c r="P241" i="31"/>
  <c r="R241" i="31"/>
  <c r="T241" i="31"/>
  <c r="V241" i="31"/>
  <c r="J237" i="31"/>
  <c r="L237" i="31"/>
  <c r="N237" i="31"/>
  <c r="P237" i="31"/>
  <c r="R237" i="31"/>
  <c r="T237" i="31"/>
  <c r="V237" i="31"/>
  <c r="J233" i="31"/>
  <c r="L233" i="31"/>
  <c r="N233" i="31"/>
  <c r="P233" i="31"/>
  <c r="R233" i="31"/>
  <c r="T233" i="31"/>
  <c r="V233" i="31"/>
  <c r="J229" i="31"/>
  <c r="L229" i="31"/>
  <c r="N229" i="31"/>
  <c r="P229" i="31"/>
  <c r="R229" i="31"/>
  <c r="T229" i="31"/>
  <c r="V229" i="31"/>
  <c r="J225" i="31"/>
  <c r="L225" i="31"/>
  <c r="N225" i="31"/>
  <c r="P225" i="31"/>
  <c r="R225" i="31"/>
  <c r="T225" i="31"/>
  <c r="V225" i="31"/>
  <c r="J221" i="31"/>
  <c r="L221" i="31"/>
  <c r="N221" i="31"/>
  <c r="P221" i="31"/>
  <c r="R221" i="31"/>
  <c r="T221" i="31"/>
  <c r="V221" i="31"/>
  <c r="J217" i="31"/>
  <c r="L217" i="31"/>
  <c r="N217" i="31"/>
  <c r="P217" i="31"/>
  <c r="R217" i="31"/>
  <c r="T217" i="31"/>
  <c r="V217" i="31"/>
  <c r="J213" i="31"/>
  <c r="L213" i="31"/>
  <c r="N213" i="31"/>
  <c r="P213" i="31"/>
  <c r="R213" i="31"/>
  <c r="T213" i="31"/>
  <c r="V213" i="31"/>
  <c r="J209" i="31"/>
  <c r="L209" i="31"/>
  <c r="N209" i="31"/>
  <c r="P209" i="31"/>
  <c r="R209" i="31"/>
  <c r="T209" i="31"/>
  <c r="V209" i="31"/>
  <c r="J205" i="31"/>
  <c r="L205" i="31"/>
  <c r="N205" i="31"/>
  <c r="P205" i="31"/>
  <c r="R205" i="31"/>
  <c r="T205" i="31"/>
  <c r="V205" i="31"/>
  <c r="J201" i="31"/>
  <c r="L201" i="31"/>
  <c r="N201" i="31"/>
  <c r="P201" i="31"/>
  <c r="R201" i="31"/>
  <c r="T201" i="31"/>
  <c r="V201" i="31"/>
  <c r="J197" i="31"/>
  <c r="L197" i="31"/>
  <c r="N197" i="31"/>
  <c r="P197" i="31"/>
  <c r="R197" i="31"/>
  <c r="T197" i="31"/>
  <c r="V197" i="31"/>
  <c r="J193" i="31"/>
  <c r="L193" i="31"/>
  <c r="N193" i="31"/>
  <c r="P193" i="31"/>
  <c r="R193" i="31"/>
  <c r="T193" i="31"/>
  <c r="V193" i="31"/>
  <c r="J189" i="31"/>
  <c r="L189" i="31"/>
  <c r="N189" i="31"/>
  <c r="P189" i="31"/>
  <c r="R189" i="31"/>
  <c r="T189" i="31"/>
  <c r="V189" i="31"/>
  <c r="J185" i="31"/>
  <c r="L185" i="31"/>
  <c r="N185" i="31"/>
  <c r="P185" i="31"/>
  <c r="R185" i="31"/>
  <c r="T185" i="31"/>
  <c r="V185" i="31"/>
  <c r="V299" i="31"/>
  <c r="T299" i="31"/>
  <c r="R299" i="31"/>
  <c r="P299" i="31"/>
  <c r="N299" i="31"/>
  <c r="L299" i="31"/>
  <c r="V297" i="31"/>
  <c r="T297" i="31"/>
  <c r="R297" i="31"/>
  <c r="P297" i="31"/>
  <c r="N297" i="31"/>
  <c r="L297" i="31"/>
  <c r="V295" i="31"/>
  <c r="T295" i="31"/>
  <c r="R295" i="31"/>
  <c r="P295" i="31"/>
  <c r="N295" i="31"/>
  <c r="L295" i="31"/>
  <c r="V293" i="31"/>
  <c r="T293" i="31"/>
  <c r="R293" i="31"/>
  <c r="P293" i="31"/>
  <c r="N293" i="31"/>
  <c r="L293" i="31"/>
  <c r="V291" i="31"/>
  <c r="T291" i="31"/>
  <c r="R291" i="31"/>
  <c r="P291" i="31"/>
  <c r="N291" i="31"/>
  <c r="L291" i="31"/>
  <c r="V289" i="31"/>
  <c r="T289" i="31"/>
  <c r="R289" i="31"/>
  <c r="P289" i="31"/>
  <c r="N289" i="31"/>
  <c r="L289" i="31"/>
  <c r="V287" i="31"/>
  <c r="T287" i="31"/>
  <c r="R287" i="31"/>
  <c r="P287" i="31"/>
  <c r="N287" i="31"/>
  <c r="L287" i="31"/>
  <c r="V285" i="31"/>
  <c r="T285" i="31"/>
  <c r="R285" i="31"/>
  <c r="P285" i="31"/>
  <c r="N285" i="31"/>
  <c r="L285" i="31"/>
  <c r="V283" i="31"/>
  <c r="T283" i="31"/>
  <c r="R283" i="31"/>
  <c r="P283" i="31"/>
  <c r="N283" i="31"/>
  <c r="L283" i="31"/>
  <c r="V281" i="31"/>
  <c r="T281" i="31"/>
  <c r="R281" i="31"/>
  <c r="P281" i="31"/>
  <c r="N281" i="31"/>
  <c r="L281" i="31"/>
  <c r="V279" i="31"/>
  <c r="T279" i="31"/>
  <c r="R279" i="31"/>
  <c r="P279" i="31"/>
  <c r="N279" i="31"/>
  <c r="L279" i="31"/>
  <c r="V277" i="31"/>
  <c r="T277" i="31"/>
  <c r="R277" i="31"/>
  <c r="P277" i="31"/>
  <c r="N277" i="31"/>
  <c r="L277" i="31"/>
  <c r="V275" i="31"/>
  <c r="T275" i="31"/>
  <c r="R275" i="31"/>
  <c r="P275" i="31"/>
  <c r="N275" i="31"/>
  <c r="L275" i="31"/>
  <c r="V273" i="31"/>
  <c r="T273" i="31"/>
  <c r="R273" i="31"/>
  <c r="P273" i="31"/>
  <c r="N273" i="31"/>
  <c r="L273" i="31"/>
  <c r="V271" i="31"/>
  <c r="T271" i="31"/>
  <c r="R271" i="31"/>
  <c r="P271" i="31"/>
  <c r="N271" i="31"/>
  <c r="L271" i="31"/>
  <c r="V269" i="31"/>
  <c r="T269" i="31"/>
  <c r="R269" i="31"/>
  <c r="P269" i="31"/>
  <c r="N269" i="31"/>
  <c r="L269" i="31"/>
  <c r="V267" i="31"/>
  <c r="T267" i="31"/>
  <c r="R267" i="31"/>
  <c r="P267" i="31"/>
  <c r="N267" i="31"/>
  <c r="L267" i="31"/>
  <c r="V265" i="31"/>
  <c r="T265" i="31"/>
  <c r="R265" i="31"/>
  <c r="P265" i="31"/>
  <c r="N265" i="31"/>
  <c r="L265" i="31"/>
  <c r="V263" i="31"/>
  <c r="T263" i="31"/>
  <c r="R263" i="31"/>
  <c r="P263" i="31"/>
  <c r="N263" i="31"/>
  <c r="L263" i="31"/>
  <c r="V261" i="31"/>
  <c r="T261" i="31"/>
  <c r="R261" i="31"/>
  <c r="P261" i="31"/>
  <c r="N261" i="31"/>
  <c r="L261" i="31"/>
  <c r="V259" i="31"/>
  <c r="T259" i="31"/>
  <c r="R259" i="31"/>
  <c r="P259" i="31"/>
  <c r="N259" i="31"/>
  <c r="L259" i="31"/>
  <c r="V257" i="31"/>
  <c r="T257" i="31"/>
  <c r="R257" i="31"/>
  <c r="P257" i="31"/>
  <c r="N257" i="31"/>
  <c r="L257" i="31"/>
  <c r="J255" i="31"/>
  <c r="L255" i="31"/>
  <c r="N255" i="31"/>
  <c r="W253" i="31"/>
  <c r="S253" i="31"/>
  <c r="O253" i="31"/>
  <c r="K253" i="31"/>
  <c r="J251" i="31"/>
  <c r="L251" i="31"/>
  <c r="N251" i="31"/>
  <c r="P251" i="31"/>
  <c r="R251" i="31"/>
  <c r="T251" i="31"/>
  <c r="V251" i="31"/>
  <c r="W249" i="31"/>
  <c r="S249" i="31"/>
  <c r="O249" i="31"/>
  <c r="K249" i="31"/>
  <c r="J247" i="31"/>
  <c r="L247" i="31"/>
  <c r="N247" i="31"/>
  <c r="P247" i="31"/>
  <c r="R247" i="31"/>
  <c r="T247" i="31"/>
  <c r="V247" i="31"/>
  <c r="W245" i="31"/>
  <c r="S245" i="31"/>
  <c r="O245" i="31"/>
  <c r="K245" i="31"/>
  <c r="J243" i="31"/>
  <c r="L243" i="31"/>
  <c r="N243" i="31"/>
  <c r="P243" i="31"/>
  <c r="R243" i="31"/>
  <c r="T243" i="31"/>
  <c r="V243" i="31"/>
  <c r="W241" i="31"/>
  <c r="S241" i="31"/>
  <c r="O241" i="31"/>
  <c r="K241" i="31"/>
  <c r="J239" i="31"/>
  <c r="L239" i="31"/>
  <c r="N239" i="31"/>
  <c r="P239" i="31"/>
  <c r="R239" i="31"/>
  <c r="T239" i="31"/>
  <c r="V239" i="31"/>
  <c r="W237" i="31"/>
  <c r="S237" i="31"/>
  <c r="O237" i="31"/>
  <c r="K237" i="31"/>
  <c r="J235" i="31"/>
  <c r="L235" i="31"/>
  <c r="N235" i="31"/>
  <c r="P235" i="31"/>
  <c r="R235" i="31"/>
  <c r="T235" i="31"/>
  <c r="V235" i="31"/>
  <c r="W233" i="31"/>
  <c r="S233" i="31"/>
  <c r="O233" i="31"/>
  <c r="K233" i="31"/>
  <c r="J231" i="31"/>
  <c r="L231" i="31"/>
  <c r="N231" i="31"/>
  <c r="P231" i="31"/>
  <c r="R231" i="31"/>
  <c r="T231" i="31"/>
  <c r="V231" i="31"/>
  <c r="W229" i="31"/>
  <c r="S229" i="31"/>
  <c r="O229" i="31"/>
  <c r="K229" i="31"/>
  <c r="J227" i="31"/>
  <c r="L227" i="31"/>
  <c r="N227" i="31"/>
  <c r="P227" i="31"/>
  <c r="R227" i="31"/>
  <c r="T227" i="31"/>
  <c r="V227" i="31"/>
  <c r="W225" i="31"/>
  <c r="S225" i="31"/>
  <c r="O225" i="31"/>
  <c r="K225" i="31"/>
  <c r="J223" i="31"/>
  <c r="L223" i="31"/>
  <c r="N223" i="31"/>
  <c r="P223" i="31"/>
  <c r="R223" i="31"/>
  <c r="T223" i="31"/>
  <c r="V223" i="31"/>
  <c r="W221" i="31"/>
  <c r="S221" i="31"/>
  <c r="O221" i="31"/>
  <c r="K221" i="31"/>
  <c r="J219" i="31"/>
  <c r="L219" i="31"/>
  <c r="N219" i="31"/>
  <c r="P219" i="31"/>
  <c r="R219" i="31"/>
  <c r="T219" i="31"/>
  <c r="V219" i="31"/>
  <c r="W217" i="31"/>
  <c r="S217" i="31"/>
  <c r="O217" i="31"/>
  <c r="K217" i="31"/>
  <c r="J215" i="31"/>
  <c r="L215" i="31"/>
  <c r="N215" i="31"/>
  <c r="P215" i="31"/>
  <c r="R215" i="31"/>
  <c r="T215" i="31"/>
  <c r="V215" i="31"/>
  <c r="W213" i="31"/>
  <c r="S213" i="31"/>
  <c r="O213" i="31"/>
  <c r="K213" i="31"/>
  <c r="J211" i="31"/>
  <c r="L211" i="31"/>
  <c r="N211" i="31"/>
  <c r="P211" i="31"/>
  <c r="R211" i="31"/>
  <c r="T211" i="31"/>
  <c r="V211" i="31"/>
  <c r="W209" i="31"/>
  <c r="S209" i="31"/>
  <c r="O209" i="31"/>
  <c r="K209" i="31"/>
  <c r="J207" i="31"/>
  <c r="L207" i="31"/>
  <c r="N207" i="31"/>
  <c r="P207" i="31"/>
  <c r="R207" i="31"/>
  <c r="T207" i="31"/>
  <c r="V207" i="31"/>
  <c r="W205" i="31"/>
  <c r="S205" i="31"/>
  <c r="O205" i="31"/>
  <c r="K205" i="31"/>
  <c r="J203" i="31"/>
  <c r="L203" i="31"/>
  <c r="N203" i="31"/>
  <c r="P203" i="31"/>
  <c r="R203" i="31"/>
  <c r="T203" i="31"/>
  <c r="V203" i="31"/>
  <c r="W201" i="31"/>
  <c r="S201" i="31"/>
  <c r="O201" i="31"/>
  <c r="K201" i="31"/>
  <c r="J199" i="31"/>
  <c r="L199" i="31"/>
  <c r="N199" i="31"/>
  <c r="P199" i="31"/>
  <c r="R199" i="31"/>
  <c r="T199" i="31"/>
  <c r="V199" i="31"/>
  <c r="W197" i="31"/>
  <c r="S197" i="31"/>
  <c r="O197" i="31"/>
  <c r="K197" i="31"/>
  <c r="J195" i="31"/>
  <c r="L195" i="31"/>
  <c r="N195" i="31"/>
  <c r="P195" i="31"/>
  <c r="R195" i="31"/>
  <c r="T195" i="31"/>
  <c r="V195" i="31"/>
  <c r="W193" i="31"/>
  <c r="S193" i="31"/>
  <c r="O193" i="31"/>
  <c r="K193" i="31"/>
  <c r="J191" i="31"/>
  <c r="L191" i="31"/>
  <c r="N191" i="31"/>
  <c r="P191" i="31"/>
  <c r="R191" i="31"/>
  <c r="T191" i="31"/>
  <c r="V191" i="31"/>
  <c r="W189" i="31"/>
  <c r="S189" i="31"/>
  <c r="O189" i="31"/>
  <c r="K189" i="31"/>
  <c r="J187" i="31"/>
  <c r="L187" i="31"/>
  <c r="N187" i="31"/>
  <c r="P187" i="31"/>
  <c r="R187" i="31"/>
  <c r="T187" i="31"/>
  <c r="V187" i="31"/>
  <c r="W185" i="31"/>
  <c r="S185" i="31"/>
  <c r="O185" i="31"/>
  <c r="K185" i="31"/>
  <c r="V183" i="31"/>
  <c r="T183" i="31"/>
  <c r="R183" i="31"/>
  <c r="P183" i="31"/>
  <c r="N183" i="31"/>
  <c r="L183" i="31"/>
  <c r="V181" i="31"/>
  <c r="T181" i="31"/>
  <c r="R181" i="31"/>
  <c r="P181" i="31"/>
  <c r="N181" i="31"/>
  <c r="L181" i="31"/>
  <c r="V179" i="31"/>
  <c r="T179" i="31"/>
  <c r="R179" i="31"/>
  <c r="P179" i="31"/>
  <c r="N179" i="31"/>
  <c r="L179" i="31"/>
  <c r="V177" i="31"/>
  <c r="T177" i="31"/>
  <c r="R177" i="31"/>
  <c r="P177" i="31"/>
  <c r="N177" i="31"/>
  <c r="L177" i="31"/>
  <c r="V175" i="31"/>
  <c r="T175" i="31"/>
  <c r="R175" i="31"/>
  <c r="P175" i="31"/>
  <c r="N175" i="31"/>
  <c r="L175" i="31"/>
  <c r="V173" i="31"/>
  <c r="T173" i="31"/>
  <c r="R173" i="31"/>
  <c r="P173" i="31"/>
  <c r="N173" i="31"/>
  <c r="L173" i="31"/>
  <c r="V171" i="31"/>
  <c r="T171" i="31"/>
  <c r="R171" i="31"/>
  <c r="P171" i="31"/>
  <c r="N171" i="31"/>
  <c r="L171" i="31"/>
  <c r="V169" i="31"/>
  <c r="T169" i="31"/>
  <c r="R169" i="31"/>
  <c r="P169" i="31"/>
  <c r="N169" i="31"/>
  <c r="L169" i="31"/>
  <c r="V167" i="31"/>
  <c r="T167" i="31"/>
  <c r="R167" i="31"/>
  <c r="P167" i="31"/>
  <c r="N167" i="31"/>
  <c r="L167" i="31"/>
  <c r="V165" i="31"/>
  <c r="T165" i="31"/>
  <c r="R165" i="31"/>
  <c r="P165" i="31"/>
  <c r="N165" i="31"/>
  <c r="L165" i="31"/>
  <c r="V163" i="31"/>
  <c r="T163" i="31"/>
  <c r="R163" i="31"/>
  <c r="P163" i="31"/>
  <c r="N163" i="31"/>
  <c r="L163" i="31"/>
  <c r="V161" i="31"/>
  <c r="T161" i="31"/>
  <c r="R161" i="31"/>
  <c r="P161" i="31"/>
  <c r="N161" i="31"/>
  <c r="L161" i="31"/>
  <c r="V159" i="31"/>
  <c r="T159" i="31"/>
  <c r="R159" i="31"/>
  <c r="P159" i="31"/>
  <c r="N159" i="31"/>
  <c r="L159" i="31"/>
  <c r="J135" i="31"/>
  <c r="L135" i="31"/>
  <c r="N135" i="31"/>
  <c r="J131" i="31"/>
  <c r="L131" i="31"/>
  <c r="N131" i="31"/>
  <c r="P131" i="31"/>
  <c r="R131" i="31"/>
  <c r="T131" i="31"/>
  <c r="V131" i="31"/>
  <c r="J127" i="31"/>
  <c r="L127" i="31"/>
  <c r="N127" i="31"/>
  <c r="P127" i="31"/>
  <c r="R127" i="31"/>
  <c r="T127" i="31"/>
  <c r="V127" i="31"/>
  <c r="J123" i="31"/>
  <c r="L123" i="31"/>
  <c r="N123" i="31"/>
  <c r="P123" i="31"/>
  <c r="R123" i="31"/>
  <c r="T123" i="31"/>
  <c r="V123" i="31"/>
  <c r="V156" i="31"/>
  <c r="T156" i="31"/>
  <c r="R156" i="31"/>
  <c r="P156" i="31"/>
  <c r="N156" i="31"/>
  <c r="L156" i="31"/>
  <c r="V154" i="31"/>
  <c r="T154" i="31"/>
  <c r="R154" i="31"/>
  <c r="P154" i="31"/>
  <c r="N154" i="31"/>
  <c r="L154" i="31"/>
  <c r="V152" i="31"/>
  <c r="T152" i="31"/>
  <c r="R152" i="31"/>
  <c r="P152" i="31"/>
  <c r="N152" i="31"/>
  <c r="L152" i="31"/>
  <c r="V150" i="31"/>
  <c r="T150" i="31"/>
  <c r="R150" i="31"/>
  <c r="P150" i="31"/>
  <c r="N150" i="31"/>
  <c r="L150" i="31"/>
  <c r="V148" i="31"/>
  <c r="T148" i="31"/>
  <c r="R148" i="31"/>
  <c r="P148" i="31"/>
  <c r="N148" i="31"/>
  <c r="L148" i="31"/>
  <c r="V146" i="31"/>
  <c r="T146" i="31"/>
  <c r="R146" i="31"/>
  <c r="P146" i="31"/>
  <c r="N146" i="31"/>
  <c r="L146" i="31"/>
  <c r="V144" i="31"/>
  <c r="T144" i="31"/>
  <c r="R144" i="31"/>
  <c r="P144" i="31"/>
  <c r="N144" i="31"/>
  <c r="L144" i="31"/>
  <c r="V142" i="31"/>
  <c r="T142" i="31"/>
  <c r="R142" i="31"/>
  <c r="P142" i="31"/>
  <c r="N142" i="31"/>
  <c r="L142" i="31"/>
  <c r="V140" i="31"/>
  <c r="T140" i="31"/>
  <c r="R140" i="31"/>
  <c r="P140" i="31"/>
  <c r="N140" i="31"/>
  <c r="L140" i="31"/>
  <c r="V138" i="31"/>
  <c r="T138" i="31"/>
  <c r="R138" i="31"/>
  <c r="P138" i="31"/>
  <c r="N138" i="31"/>
  <c r="L138" i="31"/>
  <c r="V136" i="31"/>
  <c r="T136" i="31"/>
  <c r="R136" i="31"/>
  <c r="P136" i="31"/>
  <c r="N136" i="31"/>
  <c r="L136" i="31"/>
  <c r="W135" i="31"/>
  <c r="U135" i="31"/>
  <c r="S135" i="31"/>
  <c r="Q135" i="31"/>
  <c r="O135" i="31"/>
  <c r="K135" i="31"/>
  <c r="J133" i="31"/>
  <c r="L133" i="31"/>
  <c r="N133" i="31"/>
  <c r="P133" i="31"/>
  <c r="R133" i="31"/>
  <c r="T133" i="31"/>
  <c r="V133" i="31"/>
  <c r="W131" i="31"/>
  <c r="S131" i="31"/>
  <c r="O131" i="31"/>
  <c r="K131" i="31"/>
  <c r="J129" i="31"/>
  <c r="L129" i="31"/>
  <c r="N129" i="31"/>
  <c r="P129" i="31"/>
  <c r="R129" i="31"/>
  <c r="T129" i="31"/>
  <c r="V129" i="31"/>
  <c r="W127" i="31"/>
  <c r="S127" i="31"/>
  <c r="O127" i="31"/>
  <c r="K127" i="31"/>
  <c r="J125" i="31"/>
  <c r="L125" i="31"/>
  <c r="N125" i="31"/>
  <c r="P125" i="31"/>
  <c r="R125" i="31"/>
  <c r="T125" i="31"/>
  <c r="V125" i="31"/>
  <c r="W123" i="31"/>
  <c r="S123" i="31"/>
  <c r="O123" i="31"/>
  <c r="K123" i="31"/>
  <c r="W90" i="31"/>
  <c r="S90" i="31"/>
  <c r="O90" i="31"/>
  <c r="J88" i="31"/>
  <c r="L88" i="31"/>
  <c r="N88" i="31"/>
  <c r="P88" i="31"/>
  <c r="R88" i="31"/>
  <c r="T88" i="31"/>
  <c r="V88" i="31"/>
  <c r="W86" i="31"/>
  <c r="S86" i="31"/>
  <c r="O86" i="31"/>
  <c r="J84" i="31"/>
  <c r="L84" i="31"/>
  <c r="N84" i="31"/>
  <c r="P84" i="31"/>
  <c r="R84" i="31"/>
  <c r="T84" i="31"/>
  <c r="V84" i="31"/>
  <c r="W82" i="31"/>
  <c r="S82" i="31"/>
  <c r="O82" i="31"/>
  <c r="J80" i="31"/>
  <c r="L80" i="31"/>
  <c r="N80" i="31"/>
  <c r="P80" i="31"/>
  <c r="R80" i="31"/>
  <c r="T80" i="31"/>
  <c r="V80" i="31"/>
  <c r="W78" i="31"/>
  <c r="S78" i="31"/>
  <c r="O78" i="31"/>
  <c r="V121" i="31"/>
  <c r="T121" i="31"/>
  <c r="R121" i="31"/>
  <c r="P121" i="31"/>
  <c r="N121" i="31"/>
  <c r="L121" i="31"/>
  <c r="V119" i="31"/>
  <c r="T119" i="31"/>
  <c r="R119" i="31"/>
  <c r="P119" i="31"/>
  <c r="N119" i="31"/>
  <c r="L119" i="31"/>
  <c r="V117" i="31"/>
  <c r="T117" i="31"/>
  <c r="R117" i="31"/>
  <c r="P117" i="31"/>
  <c r="N117" i="31"/>
  <c r="L117" i="31"/>
  <c r="V115" i="31"/>
  <c r="T115" i="31"/>
  <c r="R115" i="31"/>
  <c r="P115" i="31"/>
  <c r="N115" i="31"/>
  <c r="L115" i="31"/>
  <c r="V113" i="31"/>
  <c r="T113" i="31"/>
  <c r="R113" i="31"/>
  <c r="P113" i="31"/>
  <c r="N113" i="31"/>
  <c r="L113" i="31"/>
  <c r="V111" i="31"/>
  <c r="T111" i="31"/>
  <c r="R111" i="31"/>
  <c r="P111" i="31"/>
  <c r="N111" i="31"/>
  <c r="L111" i="31"/>
  <c r="V109" i="31"/>
  <c r="T109" i="31"/>
  <c r="R109" i="31"/>
  <c r="P109" i="31"/>
  <c r="N109" i="31"/>
  <c r="L109" i="31"/>
  <c r="V107" i="31"/>
  <c r="T107" i="31"/>
  <c r="R107" i="31"/>
  <c r="P107" i="31"/>
  <c r="N107" i="31"/>
  <c r="L107" i="31"/>
  <c r="V105" i="31"/>
  <c r="T105" i="31"/>
  <c r="R105" i="31"/>
  <c r="P105" i="31"/>
  <c r="N105" i="31"/>
  <c r="L105" i="31"/>
  <c r="V103" i="31"/>
  <c r="T103" i="31"/>
  <c r="R103" i="31"/>
  <c r="P103" i="31"/>
  <c r="N103" i="31"/>
  <c r="L103" i="31"/>
  <c r="V101" i="31"/>
  <c r="T101" i="31"/>
  <c r="R101" i="31"/>
  <c r="P101" i="31"/>
  <c r="N101" i="31"/>
  <c r="L101" i="31"/>
  <c r="V99" i="31"/>
  <c r="T99" i="31"/>
  <c r="R99" i="31"/>
  <c r="P99" i="31"/>
  <c r="N99" i="31"/>
  <c r="L99" i="31"/>
  <c r="V97" i="31"/>
  <c r="T97" i="31"/>
  <c r="R97" i="31"/>
  <c r="P97" i="31"/>
  <c r="N97" i="31"/>
  <c r="L97" i="31"/>
  <c r="V95" i="31"/>
  <c r="T95" i="31"/>
  <c r="R95" i="31"/>
  <c r="P95" i="31"/>
  <c r="N95" i="31"/>
  <c r="L95" i="31"/>
  <c r="V93" i="31"/>
  <c r="T93" i="31"/>
  <c r="R93" i="31"/>
  <c r="P93" i="31"/>
  <c r="N93" i="31"/>
  <c r="L93" i="31"/>
  <c r="W92" i="31"/>
  <c r="U92" i="31"/>
  <c r="S92" i="31"/>
  <c r="Q92" i="31"/>
  <c r="O92" i="31"/>
  <c r="M92" i="31"/>
  <c r="K92" i="31"/>
  <c r="J90" i="31"/>
  <c r="L90" i="31"/>
  <c r="N90" i="31"/>
  <c r="P90" i="31"/>
  <c r="R90" i="31"/>
  <c r="T90" i="31"/>
  <c r="V90" i="31"/>
  <c r="W88" i="31"/>
  <c r="S88" i="31"/>
  <c r="O88" i="31"/>
  <c r="K88" i="31"/>
  <c r="J86" i="31"/>
  <c r="L86" i="31"/>
  <c r="N86" i="31"/>
  <c r="P86" i="31"/>
  <c r="R86" i="31"/>
  <c r="T86" i="31"/>
  <c r="V86" i="31"/>
  <c r="W84" i="31"/>
  <c r="S84" i="31"/>
  <c r="O84" i="31"/>
  <c r="K84" i="31"/>
  <c r="J82" i="31"/>
  <c r="L82" i="31"/>
  <c r="N82" i="31"/>
  <c r="P82" i="31"/>
  <c r="R82" i="31"/>
  <c r="T82" i="31"/>
  <c r="V82" i="31"/>
  <c r="W80" i="31"/>
  <c r="S80" i="31"/>
  <c r="O80" i="31"/>
  <c r="K80" i="31"/>
  <c r="J78" i="31"/>
  <c r="L78" i="31"/>
  <c r="N78" i="31"/>
  <c r="P78" i="31"/>
  <c r="R78" i="31"/>
  <c r="T78" i="31"/>
  <c r="V78" i="31"/>
  <c r="V76" i="31"/>
  <c r="T76" i="31"/>
  <c r="R76" i="31"/>
  <c r="P76" i="31"/>
  <c r="N76" i="31"/>
  <c r="L76" i="31"/>
  <c r="V74" i="31"/>
  <c r="T74" i="31"/>
  <c r="R74" i="31"/>
  <c r="P74" i="31"/>
  <c r="N74" i="31"/>
  <c r="L74" i="31"/>
  <c r="V72" i="31"/>
  <c r="T72" i="31"/>
  <c r="R72" i="31"/>
  <c r="P72" i="31"/>
  <c r="N72" i="31"/>
  <c r="L72" i="31"/>
  <c r="V70" i="31"/>
  <c r="T70" i="31"/>
  <c r="R70" i="31"/>
  <c r="P70" i="31"/>
  <c r="N70" i="31"/>
  <c r="L70" i="31"/>
  <c r="V68" i="31"/>
  <c r="T68" i="31"/>
  <c r="R68" i="31"/>
  <c r="P68" i="31"/>
  <c r="N68" i="31"/>
  <c r="L68" i="31"/>
  <c r="V66" i="31"/>
  <c r="T66" i="31"/>
  <c r="R66" i="31"/>
  <c r="P66" i="31"/>
  <c r="N66" i="31"/>
  <c r="L66" i="31"/>
  <c r="V64" i="31"/>
  <c r="T64" i="31"/>
  <c r="R64" i="31"/>
  <c r="P64" i="31"/>
  <c r="N64" i="31"/>
  <c r="L64" i="31"/>
  <c r="V62" i="31"/>
  <c r="T62" i="31"/>
  <c r="R62" i="31"/>
  <c r="P62" i="31"/>
  <c r="N62" i="31"/>
  <c r="L62" i="31"/>
  <c r="V60" i="31"/>
  <c r="T60" i="31"/>
  <c r="R60" i="31"/>
  <c r="P60" i="31"/>
  <c r="N60" i="31"/>
  <c r="L60" i="31"/>
  <c r="V58" i="31"/>
  <c r="T58" i="31"/>
  <c r="R58" i="31"/>
  <c r="P58" i="31"/>
  <c r="N58" i="31"/>
  <c r="L58" i="31"/>
  <c r="V56" i="31"/>
  <c r="T56" i="31"/>
  <c r="R56" i="31"/>
  <c r="P56" i="31"/>
  <c r="N56" i="31"/>
  <c r="L56" i="31"/>
  <c r="V54" i="31"/>
  <c r="T54" i="31"/>
  <c r="R54" i="31"/>
  <c r="P54" i="31"/>
  <c r="N54" i="31"/>
  <c r="L54" i="31"/>
  <c r="V52" i="31"/>
  <c r="T52" i="31"/>
  <c r="R52" i="31"/>
  <c r="P52" i="31"/>
  <c r="N52" i="31"/>
  <c r="L52" i="31"/>
  <c r="V50" i="31"/>
  <c r="T50" i="31"/>
  <c r="R50" i="31"/>
  <c r="P50" i="31"/>
  <c r="N50" i="31"/>
  <c r="L50" i="31"/>
  <c r="V48" i="31"/>
  <c r="T48" i="31"/>
  <c r="R48" i="31"/>
  <c r="P48" i="31"/>
  <c r="N48" i="31"/>
  <c r="L48" i="31"/>
  <c r="V46" i="31"/>
  <c r="T46" i="31"/>
  <c r="R46" i="31"/>
  <c r="P46" i="31"/>
  <c r="N46" i="31"/>
  <c r="L46" i="31"/>
  <c r="J45" i="31"/>
  <c r="L45" i="31"/>
  <c r="W43" i="31"/>
  <c r="S43" i="31"/>
  <c r="O43" i="31"/>
  <c r="J41" i="31"/>
  <c r="L41" i="31"/>
  <c r="N41" i="31"/>
  <c r="P41" i="31"/>
  <c r="R41" i="31"/>
  <c r="T41" i="31"/>
  <c r="V41" i="31"/>
  <c r="W39" i="31"/>
  <c r="S39" i="31"/>
  <c r="O39" i="31"/>
  <c r="J43" i="31"/>
  <c r="L43" i="31"/>
  <c r="N43" i="31"/>
  <c r="P43" i="31"/>
  <c r="R43" i="31"/>
  <c r="T43" i="31"/>
  <c r="V43" i="31"/>
  <c r="J39" i="31"/>
  <c r="L39" i="31"/>
  <c r="N39" i="31"/>
  <c r="P39" i="31"/>
  <c r="R39" i="31"/>
  <c r="T39" i="31"/>
  <c r="V39" i="31"/>
  <c r="J25" i="31"/>
  <c r="L25" i="31"/>
  <c r="J21" i="31"/>
  <c r="L21" i="31"/>
  <c r="N21" i="31"/>
  <c r="P21" i="31"/>
  <c r="R21" i="31"/>
  <c r="T21" i="31"/>
  <c r="V21" i="31"/>
  <c r="S19" i="31"/>
  <c r="O19" i="31"/>
  <c r="J17" i="31"/>
  <c r="L17" i="31"/>
  <c r="N17" i="31"/>
  <c r="P17" i="31"/>
  <c r="R17" i="31"/>
  <c r="T17" i="31"/>
  <c r="V17" i="31"/>
  <c r="V37" i="31"/>
  <c r="T37" i="31"/>
  <c r="R37" i="31"/>
  <c r="P37" i="31"/>
  <c r="N37" i="31"/>
  <c r="L37" i="31"/>
  <c r="V35" i="31"/>
  <c r="T35" i="31"/>
  <c r="R35" i="31"/>
  <c r="P35" i="31"/>
  <c r="N35" i="31"/>
  <c r="L35" i="31"/>
  <c r="V33" i="31"/>
  <c r="T33" i="31"/>
  <c r="R33" i="31"/>
  <c r="P33" i="31"/>
  <c r="N33" i="31"/>
  <c r="L33" i="31"/>
  <c r="V31" i="31"/>
  <c r="T31" i="31"/>
  <c r="R31" i="31"/>
  <c r="P31" i="31"/>
  <c r="N31" i="31"/>
  <c r="L31" i="31"/>
  <c r="V29" i="31"/>
  <c r="T29" i="31"/>
  <c r="R29" i="31"/>
  <c r="P29" i="31"/>
  <c r="N29" i="31"/>
  <c r="L29" i="31"/>
  <c r="V27" i="31"/>
  <c r="T27" i="31"/>
  <c r="R27" i="31"/>
  <c r="P27" i="31"/>
  <c r="N27" i="31"/>
  <c r="L27" i="31"/>
  <c r="V25" i="31"/>
  <c r="T25" i="31"/>
  <c r="R25" i="31"/>
  <c r="P25" i="31"/>
  <c r="N25" i="31"/>
  <c r="K25" i="31"/>
  <c r="J23" i="31"/>
  <c r="L23" i="31"/>
  <c r="N23" i="31"/>
  <c r="P23" i="31"/>
  <c r="R23" i="31"/>
  <c r="T23" i="31"/>
  <c r="V23" i="31"/>
  <c r="W21" i="31"/>
  <c r="S21" i="31"/>
  <c r="O21" i="31"/>
  <c r="K21" i="31"/>
  <c r="J19" i="31"/>
  <c r="L19" i="31"/>
  <c r="N19" i="31"/>
  <c r="P19" i="31"/>
  <c r="R19" i="31"/>
  <c r="T19" i="31"/>
  <c r="V19" i="31"/>
  <c r="W17" i="31"/>
  <c r="S17" i="31"/>
  <c r="O17" i="31"/>
  <c r="K17" i="31"/>
  <c r="H1" i="31"/>
  <c r="G1" i="31"/>
  <c r="P3" i="31"/>
  <c r="V15" i="31"/>
  <c r="T15" i="31"/>
  <c r="R15" i="31"/>
  <c r="P15" i="31"/>
  <c r="N15" i="31"/>
  <c r="L15" i="31"/>
  <c r="V13" i="31"/>
  <c r="T13" i="31"/>
  <c r="R13" i="31"/>
  <c r="P13" i="31"/>
  <c r="N13" i="31"/>
  <c r="L13" i="31"/>
  <c r="V11" i="31"/>
  <c r="T11" i="31"/>
  <c r="R11" i="31"/>
  <c r="P11" i="31"/>
  <c r="N11" i="31"/>
  <c r="L11" i="31"/>
  <c r="V9" i="31"/>
  <c r="T9" i="31"/>
  <c r="R9" i="31"/>
  <c r="P9" i="31"/>
  <c r="N9" i="31"/>
  <c r="L9" i="31"/>
  <c r="V7" i="31"/>
  <c r="T7" i="31"/>
  <c r="R7" i="31"/>
  <c r="P7" i="31"/>
  <c r="N7" i="31"/>
  <c r="L7" i="31"/>
  <c r="V5" i="31"/>
  <c r="T5" i="31"/>
  <c r="R5" i="31"/>
  <c r="P5" i="31"/>
  <c r="N5" i="31"/>
  <c r="L5" i="31"/>
  <c r="U1" i="33" l="1"/>
  <c r="W1" i="39"/>
  <c r="W1" i="41"/>
  <c r="J1" i="42"/>
  <c r="R1" i="31"/>
  <c r="Q1" i="31"/>
  <c r="K1" i="39"/>
  <c r="O1" i="36"/>
  <c r="O1" i="33"/>
  <c r="W1" i="38"/>
  <c r="U1" i="41"/>
  <c r="Q1" i="38"/>
  <c r="U1" i="32"/>
  <c r="U1" i="35"/>
  <c r="S1" i="39"/>
  <c r="W1" i="34"/>
  <c r="T1" i="36"/>
  <c r="S1" i="35"/>
  <c r="U1" i="34"/>
  <c r="Q1" i="33"/>
  <c r="S1" i="34"/>
  <c r="W1" i="32"/>
  <c r="M1" i="31"/>
  <c r="S1" i="41"/>
  <c r="Q1" i="32"/>
  <c r="W1" i="31"/>
  <c r="X1" i="31" s="1"/>
  <c r="T1" i="35"/>
  <c r="K1" i="35"/>
  <c r="O1" i="37"/>
  <c r="S1" i="40"/>
  <c r="O1" i="40"/>
  <c r="K1" i="41"/>
  <c r="Q1" i="40"/>
  <c r="Q1" i="39"/>
  <c r="K1" i="34"/>
  <c r="Q1" i="34"/>
  <c r="M1" i="33"/>
  <c r="U1" i="36"/>
  <c r="W1" i="33"/>
  <c r="S1" i="32"/>
  <c r="O1" i="34"/>
  <c r="V1" i="33"/>
  <c r="J1" i="37"/>
  <c r="O1" i="38"/>
  <c r="M1" i="37"/>
  <c r="O1" i="31"/>
  <c r="R1" i="35"/>
  <c r="J1" i="41"/>
  <c r="S1" i="42"/>
  <c r="O1" i="41"/>
  <c r="J1" i="39"/>
  <c r="Q1" i="35"/>
  <c r="K1" i="32"/>
  <c r="J1" i="32"/>
  <c r="W1" i="35"/>
  <c r="K1" i="42"/>
  <c r="Q1" i="42"/>
  <c r="Q1" i="41"/>
  <c r="U1" i="40"/>
  <c r="K1" i="40"/>
  <c r="U1" i="37"/>
  <c r="S1" i="38"/>
  <c r="M1" i="38"/>
  <c r="M1" i="36"/>
  <c r="K1" i="37"/>
  <c r="Q1" i="36"/>
  <c r="M1" i="35"/>
  <c r="L1" i="35"/>
  <c r="O1" i="35"/>
  <c r="M1" i="42"/>
  <c r="U1" i="42"/>
  <c r="M1" i="41"/>
  <c r="K1" i="38"/>
  <c r="M1" i="39"/>
  <c r="Q1" i="37"/>
  <c r="W1" i="37"/>
  <c r="U1" i="38"/>
  <c r="U1" i="31"/>
  <c r="V1" i="38"/>
  <c r="O1" i="42"/>
  <c r="W1" i="42"/>
  <c r="S1" i="37"/>
  <c r="U1" i="39"/>
  <c r="M1" i="34"/>
  <c r="O1" i="32"/>
  <c r="N1" i="31"/>
  <c r="L1" i="32"/>
  <c r="R1" i="33"/>
  <c r="V1" i="35"/>
  <c r="K1" i="36"/>
  <c r="W1" i="36"/>
  <c r="R1" i="38"/>
  <c r="T1" i="33"/>
  <c r="R1" i="36"/>
  <c r="T1" i="38"/>
  <c r="T1" i="39"/>
  <c r="R1" i="41"/>
  <c r="J1" i="31"/>
  <c r="L1" i="40"/>
  <c r="V1" i="32"/>
  <c r="N1" i="42"/>
  <c r="V1" i="42"/>
  <c r="C1" i="32"/>
  <c r="N1" i="35"/>
  <c r="O1" i="39"/>
  <c r="L1" i="42"/>
  <c r="L1" i="37"/>
  <c r="T1" i="37"/>
  <c r="L1" i="33"/>
  <c r="V1" i="37"/>
  <c r="L1" i="38"/>
  <c r="J1" i="38"/>
  <c r="V1" i="40"/>
  <c r="T1" i="31"/>
  <c r="K1" i="33"/>
  <c r="T1" i="42"/>
  <c r="V1" i="31"/>
  <c r="K1" i="31"/>
  <c r="J1" i="34"/>
  <c r="R1" i="32"/>
  <c r="S1" i="33"/>
  <c r="J1" i="36"/>
  <c r="N1" i="37"/>
  <c r="L1" i="39"/>
  <c r="S1" i="31"/>
  <c r="T1" i="32"/>
  <c r="N1" i="33"/>
  <c r="V1" i="34"/>
  <c r="J1" i="35"/>
  <c r="S1" i="36"/>
  <c r="L1" i="36"/>
  <c r="N1" i="38"/>
  <c r="J1" i="40"/>
  <c r="L1" i="41"/>
  <c r="T1" i="41"/>
  <c r="R1" i="42"/>
  <c r="N1" i="36"/>
  <c r="L1" i="31"/>
  <c r="V1" i="36"/>
  <c r="R1" i="37"/>
  <c r="V1" i="39"/>
  <c r="T1" i="40"/>
  <c r="W1" i="40"/>
  <c r="N1" i="41"/>
  <c r="V1" i="41"/>
  <c r="N1" i="40"/>
  <c r="R1" i="40"/>
  <c r="N1" i="39"/>
  <c r="R1" i="39"/>
  <c r="N1" i="34"/>
  <c r="R1" i="34"/>
  <c r="L1" i="34"/>
  <c r="T1" i="34"/>
  <c r="N1" i="32"/>
  <c r="P1" i="31"/>
  <c r="X1" i="32" l="1"/>
  <c r="X1" i="33" s="1"/>
  <c r="X1" i="34" s="1"/>
  <c r="E1" i="31"/>
  <c r="G4" i="32"/>
  <c r="C1" i="33"/>
  <c r="B2" i="31"/>
  <c r="G4" i="33" l="1"/>
  <c r="C1" i="34"/>
  <c r="X1" i="35"/>
  <c r="G1" i="32"/>
  <c r="P3" i="32"/>
  <c r="P1" i="32" s="1"/>
  <c r="A1" i="32"/>
  <c r="A1" i="33" s="1"/>
  <c r="L14" i="6"/>
  <c r="G14" i="6"/>
  <c r="K13" i="6"/>
  <c r="G12" i="6"/>
  <c r="E12" i="6"/>
  <c r="M11" i="6"/>
  <c r="J11" i="6"/>
  <c r="H7" i="6"/>
  <c r="G7" i="6"/>
  <c r="D7" i="6"/>
  <c r="F27" i="10"/>
  <c r="C9" i="8"/>
  <c r="C8" i="8"/>
  <c r="D9" i="8"/>
  <c r="D8" i="8"/>
  <c r="D4" i="6"/>
  <c r="E4" i="6"/>
  <c r="F4" i="6"/>
  <c r="G4" i="6"/>
  <c r="H4" i="6"/>
  <c r="I4" i="6"/>
  <c r="J4" i="6"/>
  <c r="K4" i="6"/>
  <c r="L4" i="6"/>
  <c r="M4" i="6"/>
  <c r="N4" i="6"/>
  <c r="O4" i="6"/>
  <c r="K7" i="6"/>
  <c r="N17" i="6"/>
  <c r="D30" i="6"/>
  <c r="E30" i="6"/>
  <c r="F30" i="6"/>
  <c r="G30" i="6"/>
  <c r="H30" i="6"/>
  <c r="I30" i="6"/>
  <c r="J30" i="6"/>
  <c r="K30" i="6"/>
  <c r="L30" i="6"/>
  <c r="M30" i="6"/>
  <c r="N30" i="6"/>
  <c r="O30" i="6"/>
  <c r="R14" i="14"/>
  <c r="R15" i="14"/>
  <c r="R16" i="14"/>
  <c r="R17" i="14"/>
  <c r="R18" i="14"/>
  <c r="R22" i="14"/>
  <c r="R23" i="14"/>
  <c r="R24" i="14"/>
  <c r="R25" i="14"/>
  <c r="R26" i="14"/>
  <c r="R30" i="14"/>
  <c r="R31" i="14"/>
  <c r="R32" i="14"/>
  <c r="R33" i="14"/>
  <c r="R34" i="14"/>
  <c r="R38" i="14"/>
  <c r="R39" i="14"/>
  <c r="R40" i="14"/>
  <c r="R41" i="14"/>
  <c r="R42" i="14"/>
  <c r="R44" i="14"/>
  <c r="R45" i="14"/>
  <c r="R46" i="14"/>
  <c r="R47" i="14"/>
  <c r="R48" i="14"/>
  <c r="R50" i="14"/>
  <c r="R51" i="14"/>
  <c r="R52" i="14"/>
  <c r="R53" i="14"/>
  <c r="R54" i="14"/>
  <c r="R67" i="14"/>
  <c r="R68" i="14"/>
  <c r="R69" i="14"/>
  <c r="R70" i="14"/>
  <c r="R71" i="14"/>
  <c r="R75" i="14"/>
  <c r="R76" i="14"/>
  <c r="R77" i="14"/>
  <c r="R78" i="14"/>
  <c r="R79" i="14"/>
  <c r="R83" i="14"/>
  <c r="R84" i="14"/>
  <c r="R85" i="14"/>
  <c r="R86" i="14"/>
  <c r="R87" i="14"/>
  <c r="R91" i="14"/>
  <c r="R92" i="14"/>
  <c r="R93" i="14"/>
  <c r="R94" i="14"/>
  <c r="R95" i="14"/>
  <c r="R97" i="14"/>
  <c r="R98" i="14"/>
  <c r="R99" i="14"/>
  <c r="R100" i="14"/>
  <c r="R101" i="14"/>
  <c r="R103" i="14"/>
  <c r="R104" i="14"/>
  <c r="R105" i="14"/>
  <c r="R106" i="14"/>
  <c r="R107" i="14"/>
  <c r="K67" i="14"/>
  <c r="K68" i="14"/>
  <c r="K69" i="14"/>
  <c r="K70" i="14"/>
  <c r="K71" i="14"/>
  <c r="K75" i="14"/>
  <c r="K76" i="14"/>
  <c r="K77" i="14"/>
  <c r="K78" i="14"/>
  <c r="K79" i="14"/>
  <c r="K83" i="14"/>
  <c r="K84" i="14"/>
  <c r="K85" i="14"/>
  <c r="K86" i="14"/>
  <c r="K87" i="14"/>
  <c r="K103" i="14"/>
  <c r="K104" i="14"/>
  <c r="K105" i="14"/>
  <c r="K106" i="14"/>
  <c r="K107" i="14"/>
  <c r="M14" i="14"/>
  <c r="M15" i="14"/>
  <c r="M16" i="14"/>
  <c r="M17" i="14"/>
  <c r="M18" i="14"/>
  <c r="M22" i="14"/>
  <c r="M23" i="14"/>
  <c r="M24" i="14"/>
  <c r="M25" i="14"/>
  <c r="M26" i="14"/>
  <c r="M30" i="14"/>
  <c r="M31" i="14"/>
  <c r="M32" i="14"/>
  <c r="M33" i="14"/>
  <c r="M34" i="14"/>
  <c r="M38" i="14"/>
  <c r="M39" i="14"/>
  <c r="M40" i="14"/>
  <c r="M41" i="14"/>
  <c r="M42" i="14"/>
  <c r="M44" i="14"/>
  <c r="M45" i="14"/>
  <c r="M46" i="14"/>
  <c r="M47" i="14"/>
  <c r="M48" i="14"/>
  <c r="M50" i="14"/>
  <c r="M51" i="14"/>
  <c r="M52" i="14"/>
  <c r="M53" i="14"/>
  <c r="M54" i="14"/>
  <c r="M67" i="14"/>
  <c r="M68" i="14"/>
  <c r="M69" i="14"/>
  <c r="M70" i="14"/>
  <c r="M71" i="14"/>
  <c r="M75" i="14"/>
  <c r="M76" i="14"/>
  <c r="M77" i="14"/>
  <c r="M78" i="14"/>
  <c r="M79" i="14"/>
  <c r="M83" i="14"/>
  <c r="M84" i="14"/>
  <c r="M85" i="14"/>
  <c r="M86" i="14"/>
  <c r="M87" i="14"/>
  <c r="M91" i="14"/>
  <c r="M92" i="14"/>
  <c r="M93" i="14"/>
  <c r="M94" i="14"/>
  <c r="M95" i="14"/>
  <c r="M97" i="14"/>
  <c r="M98" i="14"/>
  <c r="M99" i="14"/>
  <c r="M100" i="14"/>
  <c r="M101" i="14"/>
  <c r="M103" i="14"/>
  <c r="M104" i="14"/>
  <c r="M105" i="14"/>
  <c r="M106" i="14"/>
  <c r="M107" i="14"/>
  <c r="L14" i="14"/>
  <c r="L15" i="14"/>
  <c r="L16" i="14"/>
  <c r="L17" i="14"/>
  <c r="L18" i="14"/>
  <c r="L22" i="14"/>
  <c r="L23" i="14"/>
  <c r="L24" i="14"/>
  <c r="L25" i="14"/>
  <c r="L26" i="14"/>
  <c r="L30" i="14"/>
  <c r="L31" i="14"/>
  <c r="L32" i="14"/>
  <c r="L33" i="14"/>
  <c r="L34" i="14"/>
  <c r="L38" i="14"/>
  <c r="L39" i="14"/>
  <c r="L40" i="14"/>
  <c r="L41" i="14"/>
  <c r="L42" i="14"/>
  <c r="L44" i="14"/>
  <c r="L45" i="14"/>
  <c r="L46" i="14"/>
  <c r="L47" i="14"/>
  <c r="L48" i="14"/>
  <c r="L50" i="14"/>
  <c r="L51" i="14"/>
  <c r="L52" i="14"/>
  <c r="L53" i="14"/>
  <c r="L54" i="14"/>
  <c r="L91" i="14"/>
  <c r="L92" i="14"/>
  <c r="L93" i="14"/>
  <c r="L94" i="14"/>
  <c r="L95" i="14"/>
  <c r="L97" i="14"/>
  <c r="L98" i="14"/>
  <c r="L99" i="14"/>
  <c r="L100" i="14"/>
  <c r="L101" i="14"/>
  <c r="Q14" i="14"/>
  <c r="Q15" i="14"/>
  <c r="Q16" i="14"/>
  <c r="Q17" i="14"/>
  <c r="Q18" i="14"/>
  <c r="Q22" i="14"/>
  <c r="Q23" i="14"/>
  <c r="Q24" i="14"/>
  <c r="Q25" i="14"/>
  <c r="Q26" i="14"/>
  <c r="Q30" i="14"/>
  <c r="Q31" i="14"/>
  <c r="Q32" i="14"/>
  <c r="Q33" i="14"/>
  <c r="Q34" i="14"/>
  <c r="Q38" i="14"/>
  <c r="Q39" i="14"/>
  <c r="Q40" i="14"/>
  <c r="Q41" i="14"/>
  <c r="Q42" i="14"/>
  <c r="Q44" i="14"/>
  <c r="Q45" i="14"/>
  <c r="Q46" i="14"/>
  <c r="Q47" i="14"/>
  <c r="Q48" i="14"/>
  <c r="Q50" i="14"/>
  <c r="Q51" i="14"/>
  <c r="Q52" i="14"/>
  <c r="Q53" i="14"/>
  <c r="Q54" i="14"/>
  <c r="Q67" i="14"/>
  <c r="Q68" i="14"/>
  <c r="Q69" i="14"/>
  <c r="Q70" i="14"/>
  <c r="Q71" i="14"/>
  <c r="Q75" i="14"/>
  <c r="Q76" i="14"/>
  <c r="Q77" i="14"/>
  <c r="Q78" i="14"/>
  <c r="Q79" i="14"/>
  <c r="Q83" i="14"/>
  <c r="Q84" i="14"/>
  <c r="Q85" i="14"/>
  <c r="Q86" i="14"/>
  <c r="Q87" i="14"/>
  <c r="Q91" i="14"/>
  <c r="Q92" i="14"/>
  <c r="Q93" i="14"/>
  <c r="Q94" i="14"/>
  <c r="Q95" i="14"/>
  <c r="Q97" i="14"/>
  <c r="Q98" i="14"/>
  <c r="Q99" i="14"/>
  <c r="Q100" i="14"/>
  <c r="Q101" i="14"/>
  <c r="Q103" i="14"/>
  <c r="Q104" i="14"/>
  <c r="Q105" i="14"/>
  <c r="Q106" i="14"/>
  <c r="Q107" i="14"/>
  <c r="O123" i="15"/>
  <c r="G2" i="12"/>
  <c r="C2" i="6" s="1"/>
  <c r="D94" i="15"/>
  <c r="P55" i="14"/>
  <c r="K55" i="14"/>
  <c r="I55" i="14"/>
  <c r="E55" i="14"/>
  <c r="C25" i="10"/>
  <c r="C23" i="10"/>
  <c r="C21" i="10"/>
  <c r="C19" i="10"/>
  <c r="C17" i="10"/>
  <c r="C15" i="10"/>
  <c r="C13" i="10"/>
  <c r="C11" i="10"/>
  <c r="C9" i="10"/>
  <c r="C7" i="10"/>
  <c r="C5" i="10"/>
  <c r="C27" i="10"/>
  <c r="E11" i="8"/>
  <c r="F25" i="10"/>
  <c r="F9" i="10"/>
  <c r="F7" i="10"/>
  <c r="N26" i="15"/>
  <c r="N20" i="15"/>
  <c r="J4" i="14"/>
  <c r="J104" i="14" s="1"/>
  <c r="C25" i="8"/>
  <c r="S23" i="15"/>
  <c r="V2" i="15"/>
  <c r="Q2" i="15"/>
  <c r="S17" i="15"/>
  <c r="C22" i="15"/>
  <c r="F22" i="15"/>
  <c r="L13" i="12"/>
  <c r="M12" i="12"/>
  <c r="L11" i="12"/>
  <c r="K11" i="12"/>
  <c r="K11" i="14"/>
  <c r="K19" i="14"/>
  <c r="K27" i="14"/>
  <c r="K35" i="14"/>
  <c r="K64" i="14"/>
  <c r="L11" i="14"/>
  <c r="L4" i="14"/>
  <c r="L64" i="14"/>
  <c r="L72" i="14"/>
  <c r="L80" i="14"/>
  <c r="L88" i="14"/>
  <c r="Q11" i="14"/>
  <c r="Q64" i="14"/>
  <c r="R11" i="14"/>
  <c r="R64" i="14"/>
  <c r="E64" i="14"/>
  <c r="E72" i="14"/>
  <c r="E80" i="14"/>
  <c r="E88" i="14"/>
  <c r="E108" i="14"/>
  <c r="R8" i="15"/>
  <c r="O8" i="15"/>
  <c r="N15" i="15"/>
  <c r="C29" i="15"/>
  <c r="C17" i="15"/>
  <c r="C15" i="15"/>
  <c r="C13" i="15"/>
  <c r="C8" i="15"/>
  <c r="N31" i="15"/>
  <c r="N25" i="16"/>
  <c r="C37" i="6"/>
  <c r="D16" i="8"/>
  <c r="D15" i="8"/>
  <c r="D59" i="14"/>
  <c r="D110" i="14" s="1"/>
  <c r="D43" i="14"/>
  <c r="D96" i="14" s="1"/>
  <c r="D37" i="14"/>
  <c r="D90" i="14" s="1"/>
  <c r="D6" i="14"/>
  <c r="D57" i="14" s="1"/>
  <c r="M4" i="14"/>
  <c r="I4" i="14"/>
  <c r="O1" i="6"/>
  <c r="N1" i="6"/>
  <c r="M1" i="6"/>
  <c r="L1" i="6"/>
  <c r="K1" i="6"/>
  <c r="J1" i="6"/>
  <c r="I1" i="6"/>
  <c r="H1" i="6"/>
  <c r="G1" i="6"/>
  <c r="F1" i="6"/>
  <c r="E1" i="6"/>
  <c r="D1" i="6"/>
  <c r="B27" i="10"/>
  <c r="E27" i="10" s="1"/>
  <c r="B25" i="10"/>
  <c r="E25" i="10" s="1"/>
  <c r="B23" i="10"/>
  <c r="E23" i="10" s="1"/>
  <c r="B21" i="10"/>
  <c r="E21" i="10" s="1"/>
  <c r="B19" i="10"/>
  <c r="E19" i="10" s="1"/>
  <c r="B17" i="10"/>
  <c r="E17" i="10" s="1"/>
  <c r="B15" i="10"/>
  <c r="E15" i="10" s="1"/>
  <c r="B13" i="10"/>
  <c r="E13" i="10" s="1"/>
  <c r="B11" i="10"/>
  <c r="E11" i="10" s="1"/>
  <c r="B9" i="10"/>
  <c r="E9" i="10" s="1"/>
  <c r="B7" i="10"/>
  <c r="E7" i="10" s="1"/>
  <c r="B5" i="10"/>
  <c r="E5" i="10" s="1"/>
  <c r="P64" i="14"/>
  <c r="P72" i="14"/>
  <c r="P80" i="14"/>
  <c r="P88" i="14"/>
  <c r="P108" i="14"/>
  <c r="M64" i="14"/>
  <c r="I64" i="14"/>
  <c r="I72" i="14"/>
  <c r="I80" i="14"/>
  <c r="I88" i="14"/>
  <c r="I108" i="14"/>
  <c r="B110" i="14"/>
  <c r="B96" i="14"/>
  <c r="B90" i="14"/>
  <c r="P11" i="14"/>
  <c r="P19" i="14"/>
  <c r="P27" i="14"/>
  <c r="P35" i="14"/>
  <c r="M11" i="14"/>
  <c r="I11" i="14"/>
  <c r="I19" i="14"/>
  <c r="I27" i="14"/>
  <c r="I35" i="14"/>
  <c r="E11" i="14"/>
  <c r="E19" i="14"/>
  <c r="E27" i="14"/>
  <c r="E35" i="14"/>
  <c r="B57" i="14"/>
  <c r="D27" i="8"/>
  <c r="D26" i="8"/>
  <c r="C13" i="8"/>
  <c r="J71" i="14" l="1"/>
  <c r="J84" i="14"/>
  <c r="J85" i="14"/>
  <c r="I57" i="14"/>
  <c r="J70" i="14"/>
  <c r="R72" i="14"/>
  <c r="X1" i="36"/>
  <c r="K57" i="14"/>
  <c r="J107" i="14"/>
  <c r="E1" i="32"/>
  <c r="B2" i="32"/>
  <c r="G4" i="34"/>
  <c r="A1" i="34" s="1"/>
  <c r="C1" i="35"/>
  <c r="P3" i="33"/>
  <c r="P1" i="33" s="1"/>
  <c r="G1" i="33"/>
  <c r="B2" i="33" s="1"/>
  <c r="L27" i="14"/>
  <c r="Q19" i="14"/>
  <c r="M35" i="14"/>
  <c r="M80" i="14"/>
  <c r="Q88" i="14"/>
  <c r="Q80" i="14"/>
  <c r="C29" i="10"/>
  <c r="E57" i="14"/>
  <c r="E110" i="14"/>
  <c r="X2" i="35" s="1"/>
  <c r="J68" i="14"/>
  <c r="J79" i="14"/>
  <c r="J105" i="14"/>
  <c r="Q55" i="14"/>
  <c r="L19" i="14"/>
  <c r="M108" i="14"/>
  <c r="K108" i="14"/>
  <c r="R108" i="14"/>
  <c r="J69" i="14"/>
  <c r="J83" i="14"/>
  <c r="J106" i="14"/>
  <c r="M27" i="14"/>
  <c r="K72" i="14"/>
  <c r="R80" i="14"/>
  <c r="R35" i="14"/>
  <c r="J75" i="14"/>
  <c r="J86" i="14"/>
  <c r="Q27" i="14"/>
  <c r="L108" i="14"/>
  <c r="L110" i="14" s="1"/>
  <c r="R19" i="14"/>
  <c r="L2" i="12"/>
  <c r="C2" i="8" s="1"/>
  <c r="C6" i="8" s="1"/>
  <c r="J87" i="14"/>
  <c r="M72" i="14"/>
  <c r="M110" i="14" s="1"/>
  <c r="M19" i="14"/>
  <c r="K80" i="14"/>
  <c r="Q72" i="14"/>
  <c r="L55" i="14"/>
  <c r="R88" i="14"/>
  <c r="P57" i="14"/>
  <c r="P110" i="14"/>
  <c r="J76" i="14"/>
  <c r="J77" i="14"/>
  <c r="J103" i="14"/>
  <c r="M88" i="14"/>
  <c r="K88" i="14"/>
  <c r="R27" i="14"/>
  <c r="Q108" i="14"/>
  <c r="M55" i="14"/>
  <c r="I110" i="14"/>
  <c r="I1" i="14" s="1"/>
  <c r="J67" i="14"/>
  <c r="J78" i="14"/>
  <c r="Q35" i="14"/>
  <c r="L35" i="14"/>
  <c r="R55" i="14"/>
  <c r="C30" i="6"/>
  <c r="O99" i="15" s="1"/>
  <c r="J6" i="6"/>
  <c r="E6" i="6"/>
  <c r="H6" i="6"/>
  <c r="H9" i="6" s="1"/>
  <c r="G6" i="6"/>
  <c r="G9" i="6" s="1"/>
  <c r="C4" i="6"/>
  <c r="D51" i="15" s="1"/>
  <c r="N11" i="6"/>
  <c r="J12" i="6"/>
  <c r="E13" i="6"/>
  <c r="O14" i="6"/>
  <c r="O13" i="6"/>
  <c r="F6" i="6"/>
  <c r="K12" i="6"/>
  <c r="N6" i="6"/>
  <c r="O20" i="6"/>
  <c r="I6" i="6"/>
  <c r="M6" i="6"/>
  <c r="I11" i="6"/>
  <c r="N12" i="6"/>
  <c r="O6" i="6"/>
  <c r="K6" i="6"/>
  <c r="K9" i="6" s="1"/>
  <c r="L6" i="6"/>
  <c r="E11" i="6"/>
  <c r="H11" i="6"/>
  <c r="M12" i="6"/>
  <c r="G13" i="6"/>
  <c r="F7" i="6"/>
  <c r="G11" i="6"/>
  <c r="G17" i="6"/>
  <c r="O18" i="6"/>
  <c r="F11" i="6"/>
  <c r="I13" i="6"/>
  <c r="I14" i="6"/>
  <c r="E7" i="6"/>
  <c r="J13" i="6"/>
  <c r="L16" i="6"/>
  <c r="I7" i="6"/>
  <c r="H14" i="6"/>
  <c r="O7" i="6"/>
  <c r="O17" i="6"/>
  <c r="L7" i="6"/>
  <c r="M7" i="6"/>
  <c r="F12" i="6"/>
  <c r="I12" i="6"/>
  <c r="L13" i="6"/>
  <c r="M13" i="6"/>
  <c r="O12" i="6"/>
  <c r="L11" i="6"/>
  <c r="E14" i="6"/>
  <c r="N14" i="6"/>
  <c r="G18" i="6"/>
  <c r="K11" i="6"/>
  <c r="D12" i="6"/>
  <c r="N13" i="6"/>
  <c r="O19" i="6"/>
  <c r="J7" i="6"/>
  <c r="D11" i="6"/>
  <c r="D13" i="6"/>
  <c r="L18" i="6"/>
  <c r="H12" i="6"/>
  <c r="L12" i="6"/>
  <c r="F13" i="6"/>
  <c r="N7" i="6"/>
  <c r="H13" i="6"/>
  <c r="F14" i="6"/>
  <c r="M18" i="6"/>
  <c r="D16" i="6"/>
  <c r="H17" i="6"/>
  <c r="E16" i="6"/>
  <c r="F17" i="6"/>
  <c r="I19" i="6"/>
  <c r="I21" i="6"/>
  <c r="J17" i="6"/>
  <c r="K20" i="6"/>
  <c r="K17" i="6"/>
  <c r="K16" i="6"/>
  <c r="K19" i="6"/>
  <c r="N18" i="6"/>
  <c r="F19" i="10"/>
  <c r="D21" i="6"/>
  <c r="D20" i="6"/>
  <c r="D18" i="6"/>
  <c r="D17" i="6"/>
  <c r="F23" i="10"/>
  <c r="M14" i="6"/>
  <c r="G16" i="6"/>
  <c r="L17" i="6"/>
  <c r="E18" i="6"/>
  <c r="E17" i="6"/>
  <c r="E20" i="6"/>
  <c r="H18" i="6"/>
  <c r="H16" i="6"/>
  <c r="J14" i="6"/>
  <c r="J16" i="6"/>
  <c r="K14" i="6"/>
  <c r="M17" i="6"/>
  <c r="M16" i="6"/>
  <c r="M19" i="6"/>
  <c r="M21" i="6"/>
  <c r="M20" i="6"/>
  <c r="N20" i="6"/>
  <c r="N21" i="6"/>
  <c r="N16" i="6"/>
  <c r="G19" i="6"/>
  <c r="G21" i="6"/>
  <c r="G20" i="6"/>
  <c r="J21" i="6"/>
  <c r="L20" i="6"/>
  <c r="L21" i="6"/>
  <c r="L19" i="6"/>
  <c r="H19" i="6"/>
  <c r="H21" i="6"/>
  <c r="H20" i="6"/>
  <c r="J19" i="6"/>
  <c r="N19" i="6"/>
  <c r="D19" i="6"/>
  <c r="E19" i="6"/>
  <c r="J18" i="6"/>
  <c r="E21" i="6"/>
  <c r="F17" i="10"/>
  <c r="F13" i="10"/>
  <c r="F5" i="10"/>
  <c r="F15" i="10"/>
  <c r="F11" i="10"/>
  <c r="F21" i="10"/>
  <c r="L15" i="12"/>
  <c r="D112" i="15"/>
  <c r="E1" i="14" l="1"/>
  <c r="R110" i="14"/>
  <c r="R1" i="14" s="1"/>
  <c r="O85" i="15" s="1"/>
  <c r="R57" i="14"/>
  <c r="M57" i="14"/>
  <c r="X2" i="32"/>
  <c r="X2" i="31"/>
  <c r="X2" i="33"/>
  <c r="X2" i="34"/>
  <c r="E1" i="33"/>
  <c r="P1" i="14"/>
  <c r="G4" i="35"/>
  <c r="C1" i="36"/>
  <c r="G1" i="34"/>
  <c r="P3" i="34"/>
  <c r="P1" i="34" s="1"/>
  <c r="X2" i="36"/>
  <c r="X1" i="37"/>
  <c r="Q110" i="14"/>
  <c r="L57" i="14"/>
  <c r="L1" i="14" s="1"/>
  <c r="Q57" i="14"/>
  <c r="K110" i="14"/>
  <c r="K1" i="14" s="1"/>
  <c r="D80" i="15" s="1"/>
  <c r="N9" i="6"/>
  <c r="F9" i="6"/>
  <c r="O55" i="15"/>
  <c r="J9" i="6"/>
  <c r="E9" i="6"/>
  <c r="D38" i="15"/>
  <c r="D64" i="15"/>
  <c r="O51" i="15"/>
  <c r="D60" i="15"/>
  <c r="M9" i="6"/>
  <c r="I9" i="6"/>
  <c r="D46" i="15"/>
  <c r="O60" i="15"/>
  <c r="O46" i="15"/>
  <c r="D55" i="15"/>
  <c r="D15" i="6"/>
  <c r="O9" i="6"/>
  <c r="I17" i="6"/>
  <c r="C17" i="6" s="1"/>
  <c r="J20" i="6"/>
  <c r="I18" i="6"/>
  <c r="F20" i="6"/>
  <c r="C13" i="6"/>
  <c r="O16" i="6"/>
  <c r="I20" i="6"/>
  <c r="C7" i="6"/>
  <c r="O11" i="6"/>
  <c r="C11" i="6" s="1"/>
  <c r="I16" i="6"/>
  <c r="F21" i="6"/>
  <c r="D14" i="6"/>
  <c r="C14" i="6" s="1"/>
  <c r="C12" i="6"/>
  <c r="D6" i="6"/>
  <c r="D9" i="6" s="1"/>
  <c r="E15" i="6"/>
  <c r="E22" i="6" s="1"/>
  <c r="O21" i="6"/>
  <c r="F18" i="6"/>
  <c r="F16" i="6"/>
  <c r="L9" i="6"/>
  <c r="K18" i="6"/>
  <c r="F19" i="6"/>
  <c r="C19" i="6" s="1"/>
  <c r="F29" i="10"/>
  <c r="K21" i="6"/>
  <c r="M1" i="14"/>
  <c r="X2" i="37" l="1"/>
  <c r="X1" i="38"/>
  <c r="E1" i="34"/>
  <c r="B2" i="34"/>
  <c r="Q1" i="14"/>
  <c r="O80" i="15" s="1"/>
  <c r="G4" i="36"/>
  <c r="C1" i="37"/>
  <c r="P3" i="35"/>
  <c r="P1" i="35" s="1"/>
  <c r="E1" i="35" s="1"/>
  <c r="G1" i="35"/>
  <c r="A1" i="35"/>
  <c r="D85" i="15"/>
  <c r="E24" i="6"/>
  <c r="C20" i="6"/>
  <c r="C16" i="6"/>
  <c r="C21" i="6"/>
  <c r="C18" i="6"/>
  <c r="D22" i="6"/>
  <c r="D24" i="6" s="1"/>
  <c r="F15" i="6"/>
  <c r="C6" i="6"/>
  <c r="E3" i="6"/>
  <c r="D3" i="6"/>
  <c r="G1" i="36" l="1"/>
  <c r="P3" i="36"/>
  <c r="P1" i="36" s="1"/>
  <c r="E1" i="36" s="1"/>
  <c r="G4" i="37"/>
  <c r="C1" i="38"/>
  <c r="C26" i="6"/>
  <c r="A1" i="36"/>
  <c r="B2" i="35"/>
  <c r="X2" i="38"/>
  <c r="X1" i="39"/>
  <c r="C9" i="6"/>
  <c r="G15" i="6"/>
  <c r="G22" i="6" s="1"/>
  <c r="G24" i="6" s="1"/>
  <c r="F22" i="6"/>
  <c r="F24" i="6" s="1"/>
  <c r="F3" i="6"/>
  <c r="A1" i="37" l="1"/>
  <c r="X2" i="39"/>
  <c r="X1" i="40"/>
  <c r="G4" i="38"/>
  <c r="C1" i="39"/>
  <c r="G1" i="37"/>
  <c r="P3" i="37"/>
  <c r="P1" i="37" s="1"/>
  <c r="E1" i="37" s="1"/>
  <c r="B2" i="36"/>
  <c r="G3" i="6"/>
  <c r="H15" i="6"/>
  <c r="H22" i="6" s="1"/>
  <c r="H24" i="6" s="1"/>
  <c r="B2" i="37" l="1"/>
  <c r="G1" i="38"/>
  <c r="P3" i="38"/>
  <c r="P1" i="38" s="1"/>
  <c r="G4" i="39"/>
  <c r="C1" i="40"/>
  <c r="A1" i="38"/>
  <c r="X2" i="40"/>
  <c r="X1" i="41"/>
  <c r="I15" i="6"/>
  <c r="I22" i="6" s="1"/>
  <c r="I24" i="6" s="1"/>
  <c r="H3" i="6"/>
  <c r="A1" i="39" l="1"/>
  <c r="B2" i="38"/>
  <c r="G4" i="40"/>
  <c r="A1" i="40" s="1"/>
  <c r="C1" i="41"/>
  <c r="X2" i="41"/>
  <c r="X1" i="42"/>
  <c r="X2" i="42" s="1"/>
  <c r="G1" i="39"/>
  <c r="P3" i="39"/>
  <c r="P1" i="39" s="1"/>
  <c r="E1" i="38"/>
  <c r="I3" i="6"/>
  <c r="J15" i="6"/>
  <c r="J22" i="6" s="1"/>
  <c r="J24" i="6" s="1"/>
  <c r="B2" i="39" l="1"/>
  <c r="E1" i="39"/>
  <c r="G4" i="41"/>
  <c r="C1" i="42"/>
  <c r="G4" i="42" s="1"/>
  <c r="G1" i="40"/>
  <c r="P3" i="40"/>
  <c r="P1" i="40" s="1"/>
  <c r="E1" i="40" s="1"/>
  <c r="J3" i="6"/>
  <c r="K15" i="6"/>
  <c r="K22" i="6" s="1"/>
  <c r="K24" i="6" s="1"/>
  <c r="B2" i="40" l="1"/>
  <c r="G1" i="41"/>
  <c r="P3" i="41"/>
  <c r="P1" i="41" s="1"/>
  <c r="E1" i="41" s="1"/>
  <c r="G1" i="42"/>
  <c r="P3" i="42"/>
  <c r="P1" i="42" s="1"/>
  <c r="B2" i="42" s="1"/>
  <c r="A1" i="41"/>
  <c r="A1" i="42" s="1"/>
  <c r="K3" i="6"/>
  <c r="L15" i="6"/>
  <c r="L22" i="6" s="1"/>
  <c r="L24" i="6" s="1"/>
  <c r="E1" i="42" l="1"/>
  <c r="B2" i="41"/>
  <c r="L3" i="6"/>
  <c r="M15" i="6"/>
  <c r="M22" i="6" s="1"/>
  <c r="M24" i="6" s="1"/>
  <c r="M3" i="6" l="1"/>
  <c r="N15" i="6"/>
  <c r="N22" i="6" s="1"/>
  <c r="N24" i="6" s="1"/>
  <c r="O15" i="6"/>
  <c r="O22" i="6" l="1"/>
  <c r="O24" i="6" s="1"/>
  <c r="C15" i="6"/>
  <c r="C22" i="6" s="1"/>
  <c r="N3" i="6"/>
  <c r="O3" i="6"/>
  <c r="C3" i="6" l="1"/>
  <c r="A3" i="6" s="1"/>
  <c r="O64" i="15"/>
  <c r="C24" i="6"/>
  <c r="C28" i="6" s="1"/>
  <c r="D71" i="15" l="1"/>
  <c r="O71" i="15"/>
  <c r="O106" i="15" l="1"/>
  <c r="O94" i="15" s="1"/>
  <c r="D34" i="16" s="1"/>
  <c r="O34" i="16" s="1"/>
  <c r="D123" i="15" s="1"/>
  <c r="D99" i="15"/>
  <c r="D106" i="15" l="1"/>
  <c r="E5" i="8" s="1"/>
  <c r="E16" i="8" l="1"/>
  <c r="E15" i="8"/>
  <c r="C33" i="6" s="1"/>
  <c r="E6" i="8"/>
  <c r="E7" i="8" s="1"/>
  <c r="E9" i="8" l="1"/>
  <c r="E8" i="8"/>
  <c r="E10" i="8" l="1"/>
  <c r="E18" i="8" s="1"/>
  <c r="E25" i="8" s="1"/>
  <c r="E27" i="8" s="1"/>
  <c r="C32" i="6" l="1"/>
  <c r="C35" i="6" s="1"/>
  <c r="E26" i="8"/>
</calcChain>
</file>

<file path=xl/sharedStrings.xml><?xml version="1.0" encoding="utf-8"?>
<sst xmlns="http://schemas.openxmlformats.org/spreadsheetml/2006/main" count="1022" uniqueCount="300">
  <si>
    <t>Repairs</t>
  </si>
  <si>
    <t>Sales Turnover</t>
  </si>
  <si>
    <t>Cost of sales</t>
  </si>
  <si>
    <t>Gross Profit</t>
  </si>
  <si>
    <t>Motor expenses</t>
  </si>
  <si>
    <t>Advertising &amp; promotion</t>
  </si>
  <si>
    <t>Legal &amp; professional</t>
  </si>
  <si>
    <t>Bad debts</t>
  </si>
  <si>
    <t>Other expenses</t>
  </si>
  <si>
    <t>Total Expenses</t>
  </si>
  <si>
    <t>Net Profit/Loss</t>
  </si>
  <si>
    <t>Employee costs</t>
  </si>
  <si>
    <t>Premises costs</t>
  </si>
  <si>
    <t>General admin expenses</t>
  </si>
  <si>
    <t>Travel &amp; subsistence</t>
  </si>
  <si>
    <t>Other direct costs</t>
  </si>
  <si>
    <t>Previous Year</t>
  </si>
  <si>
    <t>Deductions by contractors</t>
  </si>
  <si>
    <t>This section for your information only</t>
  </si>
  <si>
    <t>Working Tax Credit</t>
  </si>
  <si>
    <t>Not taxable and not added to self employment income for tax purposes</t>
  </si>
  <si>
    <t>UK residents aged 60 - 65 get 5 years bonus.</t>
  </si>
  <si>
    <t>To confirm current NI / Pension entitlement years the helpline number is 0845 3000 168</t>
  </si>
  <si>
    <t>Ref</t>
  </si>
  <si>
    <t>Profit &amp; Loss Account</t>
  </si>
  <si>
    <t>50% Payable</t>
  </si>
  <si>
    <t>Due Date</t>
  </si>
  <si>
    <t>Amount Payable</t>
  </si>
  <si>
    <t>FUTURE TAX LIABILITY (if over £500)</t>
  </si>
  <si>
    <t>This section an indication and for your information only</t>
  </si>
  <si>
    <t>Any Other Business Income</t>
  </si>
  <si>
    <t>NOTES:</t>
  </si>
  <si>
    <t>Sales         Month</t>
  </si>
  <si>
    <t>Sales not yet received</t>
  </si>
  <si>
    <t>Purchase    Month</t>
  </si>
  <si>
    <t>Amount owed by customers</t>
  </si>
  <si>
    <t>Amount owed    to suppliers</t>
  </si>
  <si>
    <t>Purchases still   to be paid</t>
  </si>
  <si>
    <t>Date Asset Purchased</t>
  </si>
  <si>
    <t>Asset Description</t>
  </si>
  <si>
    <t>Purchase Reference</t>
  </si>
  <si>
    <t>Original Cost</t>
  </si>
  <si>
    <t>First Year Allowance</t>
  </si>
  <si>
    <t>W Down Allowance</t>
  </si>
  <si>
    <t>Business details</t>
  </si>
  <si>
    <t>Enter % Personal use of vehicles</t>
  </si>
  <si>
    <t>Dates</t>
  </si>
  <si>
    <t xml:space="preserve">Capital Tax Allowances </t>
  </si>
  <si>
    <t>Income Tax Rates</t>
  </si>
  <si>
    <t>Personal allowance</t>
  </si>
  <si>
    <t>£</t>
  </si>
  <si>
    <t>Writing down allowance</t>
  </si>
  <si>
    <t>Basic rate applicable on taxable income up to higher rate</t>
  </si>
  <si>
    <t>%</t>
  </si>
  <si>
    <t>Allowances restricted on Motor vehicles</t>
  </si>
  <si>
    <t>Higher rate applicable on taxable income over higher rate</t>
  </si>
  <si>
    <t xml:space="preserve">Costing over </t>
  </si>
  <si>
    <t>Restricted to</t>
  </si>
  <si>
    <t>Taxable Bands Allowances</t>
  </si>
  <si>
    <t>Start Level</t>
  </si>
  <si>
    <t xml:space="preserve"> End Level</t>
  </si>
  <si>
    <t xml:space="preserve"> Tax Band </t>
  </si>
  <si>
    <t>Depreciation Rates Applied</t>
  </si>
  <si>
    <t>Basic rate</t>
  </si>
  <si>
    <t>Higher rate</t>
  </si>
  <si>
    <t>Land &amp; Property</t>
  </si>
  <si>
    <t>Plant &amp; Machinery</t>
  </si>
  <si>
    <t>National Insurance rates</t>
  </si>
  <si>
    <t>Fixtures &amp; Fittings</t>
  </si>
  <si>
    <t>Computer Equipment</t>
  </si>
  <si>
    <t>NI Class 2 rate</t>
  </si>
  <si>
    <t>Motor Vehicles</t>
  </si>
  <si>
    <t>NI Class 4 rate between lower profits and upper profits limit</t>
  </si>
  <si>
    <t>Mileage Allowances</t>
  </si>
  <si>
    <t>Miles</t>
  </si>
  <si>
    <t>p per mile</t>
  </si>
  <si>
    <t>Higher rate allowance up to</t>
  </si>
  <si>
    <t>NI Class 4 rate above upper profits limit</t>
  </si>
  <si>
    <t>Lower rate allowance over</t>
  </si>
  <si>
    <t xml:space="preserve">TAXATION CALCULATION </t>
  </si>
  <si>
    <t>Profit from Self employment</t>
  </si>
  <si>
    <t>Minus Personal Allowance</t>
  </si>
  <si>
    <t>Total income on which tax is due</t>
  </si>
  <si>
    <t>Income Tax first band</t>
  </si>
  <si>
    <t>Income Tax second band</t>
  </si>
  <si>
    <t>Income Tax payable</t>
  </si>
  <si>
    <t>Amounts Payable by</t>
  </si>
  <si>
    <t>Class 4 NI Contribution Lower - Upper profits</t>
  </si>
  <si>
    <t>Class 4 NI Contribution Upper profits</t>
  </si>
  <si>
    <t>TOTAL Income Tax &amp; NI Liability</t>
  </si>
  <si>
    <t>Tax &amp; NI Assessment</t>
  </si>
  <si>
    <t>Pension Entitlement</t>
  </si>
  <si>
    <t>To receive Full Pension entitlement NI has to be paid 44 years out of 49 years (16 - 65)</t>
  </si>
  <si>
    <t>FIXED ASSETS</t>
  </si>
  <si>
    <r>
      <t xml:space="preserve">Written Down </t>
    </r>
    <r>
      <rPr>
        <b/>
        <sz val="9"/>
        <rFont val="Times New Roman"/>
        <family val="1"/>
      </rPr>
      <t>Tax Value</t>
    </r>
  </si>
  <si>
    <r>
      <t xml:space="preserve">Written Down   </t>
    </r>
    <r>
      <rPr>
        <b/>
        <sz val="9"/>
        <rFont val="Times New Roman"/>
        <family val="1"/>
      </rPr>
      <t>Tax Value</t>
    </r>
  </si>
  <si>
    <r>
      <t>Sales Value</t>
    </r>
    <r>
      <rPr>
        <sz val="9"/>
        <rFont val="Times New Roman"/>
        <family val="1"/>
      </rPr>
      <t xml:space="preserve"> Assets Sold</t>
    </r>
  </si>
  <si>
    <r>
      <t xml:space="preserve">Capital </t>
    </r>
    <r>
      <rPr>
        <sz val="9"/>
        <rFont val="Times New Roman"/>
        <family val="1"/>
      </rPr>
      <t>Allowance</t>
    </r>
  </si>
  <si>
    <r>
      <t xml:space="preserve">Balancing </t>
    </r>
    <r>
      <rPr>
        <sz val="9"/>
        <rFont val="Times New Roman"/>
        <family val="1"/>
      </rPr>
      <t>Charge</t>
    </r>
  </si>
  <si>
    <t xml:space="preserve">EXISTING FIXED ASSETS at </t>
  </si>
  <si>
    <t>Computers</t>
  </si>
  <si>
    <t>Motor Vehicles - costing over £</t>
  </si>
  <si>
    <t>Motor Vehicles - costing under £</t>
  </si>
  <si>
    <t>Motor Vehicles - Vans &amp; Lorries</t>
  </si>
  <si>
    <t xml:space="preserve">NEW FIXED ASSETS Bought AFTER </t>
  </si>
  <si>
    <t>New Land &amp; Property</t>
  </si>
  <si>
    <t>New Plant &amp; Machinery</t>
  </si>
  <si>
    <t>New Fixtures &amp; Fittings</t>
  </si>
  <si>
    <t>New Computers</t>
  </si>
  <si>
    <t>New Motor Vehicles</t>
  </si>
  <si>
    <t>TOTAL</t>
  </si>
  <si>
    <t>Existing Land &amp; Property</t>
  </si>
  <si>
    <t>Existing Plant &amp; Machinery</t>
  </si>
  <si>
    <t>Existing Fixtures &amp; Fittings</t>
  </si>
  <si>
    <t>Existing Computers</t>
  </si>
  <si>
    <t>Existing Motor Vehicles</t>
  </si>
  <si>
    <t>Starter rate</t>
  </si>
  <si>
    <t>Enter Drawings (optional)</t>
  </si>
  <si>
    <t>Owed start year</t>
  </si>
  <si>
    <t>Starting tax rate on lower tax band</t>
  </si>
  <si>
    <t>HM Revenue                  &amp; Customs</t>
  </si>
  <si>
    <t>Self-employment (short)</t>
  </si>
  <si>
    <t xml:space="preserve">Tax year </t>
  </si>
  <si>
    <t>to</t>
  </si>
  <si>
    <t>Your name</t>
  </si>
  <si>
    <t>Your unique taxpayer reference (UTR)</t>
  </si>
  <si>
    <t>Description of business</t>
  </si>
  <si>
    <t>If you are a foster carer or adult placement carer, put 'X'</t>
  </si>
  <si>
    <r>
      <t xml:space="preserve">in the box - </t>
    </r>
    <r>
      <rPr>
        <i/>
        <sz val="8"/>
        <rFont val="Arial"/>
        <family val="2"/>
      </rPr>
      <t>read page SESN 2 of the notes</t>
    </r>
  </si>
  <si>
    <t xml:space="preserve">If your business started sifter </t>
  </si>
  <si>
    <r>
      <t xml:space="preserve">enter the start date </t>
    </r>
    <r>
      <rPr>
        <i/>
        <sz val="8"/>
        <rFont val="Arial"/>
        <family val="2"/>
      </rPr>
      <t>DD/MM/YYY</t>
    </r>
  </si>
  <si>
    <t>Postcode of your business</t>
  </si>
  <si>
    <t>If your business ceased before</t>
  </si>
  <si>
    <t>If your business name, description, address or postcode</t>
  </si>
  <si>
    <t>enter the final date of trading</t>
  </si>
  <si>
    <t>have changed in the last 12 months, put 'X' in the box</t>
  </si>
  <si>
    <t>and give details in the 'Any other information' box of</t>
  </si>
  <si>
    <t>of your Tax Return</t>
  </si>
  <si>
    <r>
      <t>Date your books or accounts are made up to -</t>
    </r>
    <r>
      <rPr>
        <i/>
        <sz val="8"/>
        <rFont val="Arial"/>
        <family val="2"/>
      </rPr>
      <t xml:space="preserve"> read</t>
    </r>
  </si>
  <si>
    <t>page SESN 2 of the notes</t>
  </si>
  <si>
    <r>
      <t>Your turnover -</t>
    </r>
    <r>
      <rPr>
        <i/>
        <sz val="8"/>
        <rFont val="Arial"/>
        <family val="2"/>
      </rPr>
      <t xml:space="preserve"> the takings, fees, sales or money earned</t>
    </r>
  </si>
  <si>
    <t>Any other business income not included in box 8</t>
  </si>
  <si>
    <t>by your business</t>
  </si>
  <si>
    <t xml:space="preserve"> - excluding Business Start-up Allowance</t>
  </si>
  <si>
    <t>.</t>
  </si>
  <si>
    <t>Allowable business expenses</t>
  </si>
  <si>
    <r>
      <t xml:space="preserve">Read pages SESN 3 of the </t>
    </r>
    <r>
      <rPr>
        <i/>
        <sz val="8"/>
        <rFont val="Arial"/>
        <family val="2"/>
      </rPr>
      <t>notes</t>
    </r>
    <r>
      <rPr>
        <sz val="8"/>
        <rFont val="Arial"/>
        <family val="2"/>
      </rPr>
      <t xml:space="preserve"> to see which expenses are allowed for tax purposes. If your annual turnover was below £30,000</t>
    </r>
  </si>
  <si>
    <t>you may just put your total expenses in box 19, rather than filling in the whole section.</t>
  </si>
  <si>
    <t>Cost of goods bought for re-sale or goods used</t>
  </si>
  <si>
    <t>Accountancy, legal and other professional fees</t>
  </si>
  <si>
    <r>
      <t xml:space="preserve">Car, van and other travel expenses - </t>
    </r>
    <r>
      <rPr>
        <i/>
        <sz val="8"/>
        <rFont val="Arial"/>
        <family val="2"/>
      </rPr>
      <t>after private</t>
    </r>
  </si>
  <si>
    <t>Interest and bank and credit card etc. financial charges</t>
  </si>
  <si>
    <t>use proportion</t>
  </si>
  <si>
    <t>Wages, salaries and other staff costs</t>
  </si>
  <si>
    <t>Telephone, fax, stationery and other office costs</t>
  </si>
  <si>
    <t>Rent, rates, power and insurance costs</t>
  </si>
  <si>
    <r>
      <t xml:space="preserve">Other allowable business expenses - </t>
    </r>
    <r>
      <rPr>
        <i/>
        <sz val="8"/>
        <rFont val="Arial"/>
        <family val="2"/>
      </rPr>
      <t>client entertaining</t>
    </r>
  </si>
  <si>
    <t>costs are not an allowable expense</t>
  </si>
  <si>
    <r>
      <t xml:space="preserve">Total allowable expenses - </t>
    </r>
    <r>
      <rPr>
        <i/>
        <sz val="8"/>
        <rFont val="Arial"/>
        <family val="2"/>
      </rPr>
      <t>total of boxes 10 to 18</t>
    </r>
  </si>
  <si>
    <t>Net profit or loss</t>
  </si>
  <si>
    <r>
      <t>Net profit -</t>
    </r>
    <r>
      <rPr>
        <i/>
        <sz val="8"/>
        <rFont val="Arial"/>
        <family val="2"/>
      </rPr>
      <t xml:space="preserve"> if your business income is more then your</t>
    </r>
  </si>
  <si>
    <r>
      <t>Or, net loss -</t>
    </r>
    <r>
      <rPr>
        <i/>
        <sz val="8"/>
        <rFont val="Arial"/>
        <family val="2"/>
      </rPr>
      <t xml:space="preserve"> if your expenses exceed your business</t>
    </r>
  </si>
  <si>
    <t>expenses (box 8 + box 9 minus box 19)</t>
  </si>
  <si>
    <t>income (box 8 + box 9 minus box 19 is negative)</t>
  </si>
  <si>
    <t>Tax allowances for vehicles and equipment (capital allowances)</t>
  </si>
  <si>
    <t>There are 'capital' tax allowances for vehicles and equipment used in your business (you should not have included the cost of</t>
  </si>
  <si>
    <r>
      <t xml:space="preserve">these in your business expenses)  Read pages SESN 3 to SEFN 6 of the </t>
    </r>
    <r>
      <rPr>
        <i/>
        <sz val="8"/>
        <rFont val="Arial"/>
        <family val="2"/>
      </rPr>
      <t>notes</t>
    </r>
    <r>
      <rPr>
        <sz val="8"/>
        <rFont val="Arial"/>
        <family val="2"/>
      </rPr>
      <t xml:space="preserve"> and use the example and Working Sheets to work out</t>
    </r>
  </si>
  <si>
    <t>your capital allowances.</t>
  </si>
  <si>
    <t>Total balancing charges - where you have disposed of</t>
  </si>
  <si>
    <t>Calculating your taxable profits</t>
  </si>
  <si>
    <r>
      <t xml:space="preserve">Your taxable profit may not be the same as your net profit. Read page SESN 7 of the </t>
    </r>
    <r>
      <rPr>
        <i/>
        <sz val="8"/>
        <rFont val="Arial"/>
        <family val="2"/>
      </rPr>
      <t>notes</t>
    </r>
    <r>
      <rPr>
        <sz val="8"/>
        <rFont val="Arial"/>
        <family val="2"/>
      </rPr>
      <t xml:space="preserve"> to see if you need to make any</t>
    </r>
  </si>
  <si>
    <t>adjustments and fill in the boxes which apply to arrive at your taxable profit for the year.</t>
  </si>
  <si>
    <t>Loss brought forward from earlier years set-off against</t>
  </si>
  <si>
    <t>Any other business income not included in boxes 8 or 9</t>
  </si>
  <si>
    <t xml:space="preserve"> - for example, Business Start-up Allowance</t>
  </si>
  <si>
    <t>Total taxable profits or net business loss</t>
  </si>
  <si>
    <t>Losses, Class 4 NICs and deductions</t>
  </si>
  <si>
    <r>
      <t xml:space="preserve">If you have made a loss for tax purposes (box 29), read page SESN 7 of the </t>
    </r>
    <r>
      <rPr>
        <i/>
        <sz val="8"/>
        <rFont val="Arial"/>
        <family val="2"/>
      </rPr>
      <t>notes</t>
    </r>
    <r>
      <rPr>
        <sz val="8"/>
        <rFont val="Arial"/>
        <family val="2"/>
      </rPr>
      <t xml:space="preserve"> and fill in boxes 30 to 32 as appropriate.</t>
    </r>
  </si>
  <si>
    <t>Loss from this tax year set-off against other income</t>
  </si>
  <si>
    <t>If you are exempt from paying Class 4 NICs, put 'X' in the</t>
  </si>
  <si>
    <t xml:space="preserve">for </t>
  </si>
  <si>
    <t>Loss to be carried back to previous year(s) and set-off</t>
  </si>
  <si>
    <t xml:space="preserve">If you have been given a </t>
  </si>
  <si>
    <t>Class 4 NICs</t>
  </si>
  <si>
    <t>against income (or capital gains)</t>
  </si>
  <si>
    <t>of the notes</t>
  </si>
  <si>
    <t>Total loss to carry forward after all other set-offs</t>
  </si>
  <si>
    <t>Deductions on payment and deduction statements from</t>
  </si>
  <si>
    <t xml:space="preserve"> - including unused losses brought forward</t>
  </si>
  <si>
    <r>
      <t>contractors -</t>
    </r>
    <r>
      <rPr>
        <i/>
        <sz val="8"/>
        <rFont val="Arial"/>
        <family val="2"/>
      </rPr>
      <t xml:space="preserve"> construction industry subcontractors only</t>
    </r>
  </si>
  <si>
    <t>Repairs and renewals of property and equipment</t>
  </si>
  <si>
    <t>Loss used this year</t>
  </si>
  <si>
    <t>Calculated no entry required</t>
  </si>
  <si>
    <t>Total loss carried forward to future years</t>
  </si>
  <si>
    <r>
      <t xml:space="preserve">ENTER YOUR BUSINESS DETAILS </t>
    </r>
    <r>
      <rPr>
        <i/>
        <sz val="9"/>
        <rFont val="Arial"/>
        <family val="2"/>
      </rPr>
      <t>- which are then transferred to the Self-employment Tax Return</t>
    </r>
  </si>
  <si>
    <t xml:space="preserve"> - read page SESN 7 of the notes</t>
  </si>
  <si>
    <r>
      <t>ENTER</t>
    </r>
    <r>
      <rPr>
        <sz val="8"/>
        <rFont val="Arial"/>
        <family val="2"/>
      </rPr>
      <t>: Value of goods and services for your own use</t>
    </r>
  </si>
  <si>
    <r>
      <t>ENTER</t>
    </r>
    <r>
      <rPr>
        <sz val="8"/>
        <rFont val="Arial"/>
        <family val="2"/>
      </rPr>
      <t>: Total losses brought forward from earlier years</t>
    </r>
  </si>
  <si>
    <r>
      <t xml:space="preserve">Goods and services for your own use - </t>
    </r>
    <r>
      <rPr>
        <i/>
        <sz val="8"/>
        <rFont val="Arial"/>
        <family val="2"/>
      </rPr>
      <t>read page</t>
    </r>
  </si>
  <si>
    <t>Interest, finance charges</t>
  </si>
  <si>
    <t>Date Asset  Sold</t>
  </si>
  <si>
    <t>Annual Investment Allowance</t>
  </si>
  <si>
    <t>Less Capital Allowances</t>
  </si>
  <si>
    <t>NET TAXABLE PROFIT</t>
  </si>
  <si>
    <t xml:space="preserve"> Income Tax</t>
  </si>
  <si>
    <t xml:space="preserve"> National Insurance</t>
  </si>
  <si>
    <t xml:space="preserve"> Net Income after Tax</t>
  </si>
  <si>
    <t xml:space="preserve">If your business started after </t>
  </si>
  <si>
    <t>First Year Allow</t>
  </si>
  <si>
    <t>Other Capital Allowances</t>
  </si>
  <si>
    <t>Allowance of small balance of unrelieved</t>
  </si>
  <si>
    <t>expenditure</t>
  </si>
  <si>
    <t>items for more than their value</t>
  </si>
  <si>
    <t>SESN 9 of the notes</t>
  </si>
  <si>
    <r>
      <t xml:space="preserve">this year's profits - </t>
    </r>
    <r>
      <rPr>
        <i/>
        <sz val="8"/>
        <rFont val="Arial"/>
        <family val="2"/>
      </rPr>
      <t>up to the amount in box 27</t>
    </r>
  </si>
  <si>
    <t>Net business profit for tax purposes (if box 20 + box 25 +</t>
  </si>
  <si>
    <t>box 26 minus boxes 21 to 24) is positive)</t>
  </si>
  <si>
    <t>Total taxable profits from this business</t>
  </si>
  <si>
    <t>Net business loss for tax purposes (if boxes 21 to 24</t>
  </si>
  <si>
    <t>if box 27 + box 29 minus box 28 is positive</t>
  </si>
  <si>
    <t>minus (box 20 + box 25 + box 26) is positive)</t>
  </si>
  <si>
    <r>
      <t xml:space="preserve">box - </t>
    </r>
    <r>
      <rPr>
        <i/>
        <sz val="8"/>
        <rFont val="Arial"/>
        <family val="2"/>
      </rPr>
      <t>read page SESN 10 of the notes</t>
    </r>
  </si>
  <si>
    <r>
      <t xml:space="preserve">deferment certificate, put 'X' in the box - </t>
    </r>
    <r>
      <rPr>
        <i/>
        <sz val="8"/>
        <rFont val="Arial"/>
        <family val="2"/>
      </rPr>
      <t>read page SESN 10</t>
    </r>
  </si>
  <si>
    <t>2008-09</t>
  </si>
  <si>
    <t>NIC class 4 lower limit</t>
  </si>
  <si>
    <t>NIC class 4 upper limit</t>
  </si>
  <si>
    <t>Sales</t>
  </si>
  <si>
    <t>Results</t>
  </si>
  <si>
    <t>Purchases</t>
  </si>
  <si>
    <t>Entries below this line not included in totals</t>
  </si>
  <si>
    <t>CIS Certificate reference</t>
  </si>
  <si>
    <t>CIS Tax Deducted</t>
  </si>
  <si>
    <t>Sub contractors only</t>
  </si>
  <si>
    <t>Number of Days Outstanding</t>
  </si>
  <si>
    <t>Sales Value not yet received</t>
  </si>
  <si>
    <t>Other Income (start up grants)</t>
  </si>
  <si>
    <t>Gross Sales Value</t>
  </si>
  <si>
    <t>Sales Mileage</t>
  </si>
  <si>
    <t>Receipt record            Cash, Bank deposit, Dr Cr Card</t>
  </si>
  <si>
    <t>Sales Invoice or reference</t>
  </si>
  <si>
    <t>Total for Month</t>
  </si>
  <si>
    <t>Customer Name</t>
  </si>
  <si>
    <t>Sales    Date</t>
  </si>
  <si>
    <t>Certificate No</t>
  </si>
  <si>
    <t>Tax Paid</t>
  </si>
  <si>
    <t>F</t>
  </si>
  <si>
    <t>O</t>
  </si>
  <si>
    <t>I</t>
  </si>
  <si>
    <t>B</t>
  </si>
  <si>
    <t>L</t>
  </si>
  <si>
    <t>A</t>
  </si>
  <si>
    <t>T</t>
  </si>
  <si>
    <t>M</t>
  </si>
  <si>
    <t>G</t>
  </si>
  <si>
    <t>R</t>
  </si>
  <si>
    <t>P</t>
  </si>
  <si>
    <t>E</t>
  </si>
  <si>
    <t>D</t>
  </si>
  <si>
    <t>S</t>
  </si>
  <si>
    <t>m</t>
  </si>
  <si>
    <t>CIS Certificates</t>
  </si>
  <si>
    <t xml:space="preserve">Contractors </t>
  </si>
  <si>
    <t>Fixed Assets (items over £100)</t>
  </si>
  <si>
    <t>Other Expenses</t>
  </si>
  <si>
    <t>Bank Interest Charges</t>
  </si>
  <si>
    <t>Bad      Debts</t>
  </si>
  <si>
    <t>Legal &amp; Professional</t>
  </si>
  <si>
    <t>Advertising &amp; Promotion</t>
  </si>
  <si>
    <t>Travel &amp; Subsistence</t>
  </si>
  <si>
    <t>Motor Expenses</t>
  </si>
  <si>
    <t>Gen Admin Postage Tel &amp; Stationery</t>
  </si>
  <si>
    <t>Repairs &amp; Maintenance</t>
  </si>
  <si>
    <t>Premises Costs</t>
  </si>
  <si>
    <t>Employee Costs</t>
  </si>
  <si>
    <t>Direct other costs</t>
  </si>
  <si>
    <t>Stock Purchases</t>
  </si>
  <si>
    <t>Purchases number of days outstanding</t>
  </si>
  <si>
    <t>Purchases waiting payment</t>
  </si>
  <si>
    <t>Total Purchase Value incl Vat</t>
  </si>
  <si>
    <t>Enter Mileage on purchases</t>
  </si>
  <si>
    <t xml:space="preserve"> Enter Expense Code Letter</t>
  </si>
  <si>
    <t>Payment method    Enter cash, cheque no., DD, credit card</t>
  </si>
  <si>
    <t>Purchase Reference / Invoice Number</t>
  </si>
  <si>
    <t>Purchase Date</t>
  </si>
  <si>
    <t>Mileage to date</t>
  </si>
  <si>
    <t>Enter Mileage</t>
  </si>
  <si>
    <t>Closing Stock</t>
  </si>
  <si>
    <t>Opening Stock</t>
  </si>
  <si>
    <t>Physical     Stock Value</t>
  </si>
  <si>
    <t>Month end   Date</t>
  </si>
  <si>
    <t>Basic Sole Trader Accounts</t>
  </si>
  <si>
    <t>Preparation</t>
  </si>
  <si>
    <r>
      <t xml:space="preserve">Click a link below to navigate to the desired page.
To return to the home page click the Home tab. If you can't see the Home tab, you can scroll to it by clicking the </t>
    </r>
    <r>
      <rPr>
        <b/>
        <i/>
        <sz val="10"/>
        <rFont val="Arial"/>
        <family val="2"/>
      </rPr>
      <t>|&lt;</t>
    </r>
    <r>
      <rPr>
        <i/>
        <sz val="10"/>
        <rFont val="Arial"/>
        <family val="2"/>
      </rPr>
      <t xml:space="preserve"> symbol (bottom left).</t>
    </r>
  </si>
  <si>
    <t>2013-14</t>
  </si>
  <si>
    <t>COPY DETAILS TO HMRC FORM          Submit HMRC paper return                               by 31st October 2013                            OR PRINT &amp; FILE RETURN ONLINE                   by 31st January 2014</t>
  </si>
  <si>
    <t>VAT</t>
  </si>
  <si>
    <t>VAT Registration threshold</t>
  </si>
  <si>
    <t>[Financialaccountsto050414.xlsx]</t>
  </si>
  <si>
    <t>2014-15</t>
  </si>
  <si>
    <t>Edited: 2021-02-22 23:21 CET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</si>
</sst>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_ ;[Red]\-0.00\ "/>
    <numFmt numFmtId="165" formatCode="#,##0.00_ ;[Red]\-#,##0.00\ "/>
    <numFmt numFmtId="166" formatCode="#,##0_ ;[Red]\-#,##0\ "/>
    <numFmt numFmtId="167" formatCode="0_ ;[Red]\-0\ "/>
    <numFmt numFmtId="168" formatCode="[$-F800]dddd\,\ mmmm\ dd\,\ yyyy"/>
    <numFmt numFmtId="169" formatCode="dd/mm/yyyy;@"/>
  </numFmts>
  <fonts count="39" x14ac:knownFonts="1">
    <font>
      <sz val="10"/>
      <name val="Arial"/>
    </font>
    <font>
      <sz val="10"/>
      <name val="Times New Roman"/>
      <family val="1"/>
    </font>
    <font>
      <sz val="8"/>
      <name val="Arial"/>
      <family val="2"/>
    </font>
    <font>
      <b/>
      <sz val="10"/>
      <name val="Times New Roman"/>
      <family val="1"/>
    </font>
    <font>
      <b/>
      <i/>
      <sz val="10"/>
      <name val="Times New Roman"/>
      <family val="1"/>
    </font>
    <font>
      <b/>
      <sz val="10"/>
      <color indexed="12"/>
      <name val="Times New Roman"/>
      <family val="1"/>
    </font>
    <font>
      <sz val="10"/>
      <color indexed="10"/>
      <name val="Times New Roman"/>
      <family val="1"/>
    </font>
    <font>
      <sz val="9"/>
      <name val="Times New Roman"/>
      <family val="1"/>
    </font>
    <font>
      <b/>
      <sz val="9"/>
      <name val="Arial"/>
      <family val="2"/>
    </font>
    <font>
      <b/>
      <sz val="9"/>
      <name val="Times New Roman"/>
      <family val="1"/>
    </font>
    <font>
      <b/>
      <sz val="9"/>
      <name val="Arial"/>
      <family val="2"/>
    </font>
    <font>
      <sz val="9"/>
      <name val="Arial"/>
      <family val="2"/>
    </font>
    <font>
      <b/>
      <sz val="10"/>
      <name val="Arial"/>
      <family val="2"/>
    </font>
    <font>
      <sz val="10"/>
      <color indexed="12"/>
      <name val="Times New Roman"/>
      <family val="1"/>
    </font>
    <font>
      <b/>
      <sz val="10"/>
      <name val="Arial"/>
      <family val="2"/>
    </font>
    <font>
      <sz val="8"/>
      <name val="Times New Roman"/>
      <family val="1"/>
    </font>
    <font>
      <b/>
      <sz val="8"/>
      <name val="Times New Roman"/>
      <family val="1"/>
    </font>
    <font>
      <b/>
      <i/>
      <sz val="8"/>
      <name val="Times New Roman"/>
      <family val="1"/>
    </font>
    <font>
      <b/>
      <sz val="14"/>
      <color indexed="62"/>
      <name val="Arial"/>
      <family val="2"/>
    </font>
    <font>
      <b/>
      <sz val="8"/>
      <color indexed="53"/>
      <name val="Arial"/>
      <family val="2"/>
    </font>
    <font>
      <sz val="8"/>
      <name val="Arial"/>
      <family val="2"/>
    </font>
    <font>
      <b/>
      <sz val="16"/>
      <color indexed="62"/>
      <name val="Arial"/>
      <family val="2"/>
    </font>
    <font>
      <sz val="9"/>
      <name val="Arial"/>
      <family val="2"/>
    </font>
    <font>
      <b/>
      <sz val="10"/>
      <color indexed="62"/>
      <name val="Arial"/>
      <family val="2"/>
    </font>
    <font>
      <b/>
      <sz val="11"/>
      <name val="Arial"/>
      <family val="2"/>
    </font>
    <font>
      <sz val="12"/>
      <name val="Arial"/>
      <family val="2"/>
    </font>
    <font>
      <i/>
      <sz val="8"/>
      <name val="Arial"/>
      <family val="2"/>
    </font>
    <font>
      <sz val="10"/>
      <color indexed="48"/>
      <name val="Arial"/>
      <family val="2"/>
    </font>
    <font>
      <b/>
      <sz val="12"/>
      <name val="Arial"/>
      <family val="2"/>
    </font>
    <font>
      <sz val="11"/>
      <color indexed="48"/>
      <name val="Arial"/>
      <family val="2"/>
    </font>
    <font>
      <sz val="10"/>
      <name val="Arial"/>
      <family val="2"/>
    </font>
    <font>
      <i/>
      <sz val="9"/>
      <name val="Arial"/>
      <family val="2"/>
    </font>
    <font>
      <i/>
      <sz val="8"/>
      <color indexed="12"/>
      <name val="Arial"/>
      <family val="2"/>
    </font>
    <font>
      <b/>
      <sz val="8"/>
      <name val="Arial"/>
      <family val="2"/>
    </font>
    <font>
      <b/>
      <sz val="14"/>
      <name val="Arial"/>
      <family val="2"/>
    </font>
    <font>
      <u/>
      <sz val="10"/>
      <color theme="10"/>
      <name val="Arial"/>
      <family val="2"/>
    </font>
    <font>
      <i/>
      <sz val="10"/>
      <name val="Arial"/>
      <family val="2"/>
    </font>
    <font>
      <b/>
      <i/>
      <sz val="10"/>
      <name val="Arial"/>
      <family val="2"/>
    </font>
    <font>
      <sz val="10"/>
      <color theme="0"/>
      <name val="Arial"/>
      <family val="2"/>
    </font>
  </fonts>
  <fills count="7">
    <fill>
      <patternFill patternType="none"/>
    </fill>
    <fill>
      <patternFill patternType="gray125"/>
    </fill>
    <fill>
      <patternFill patternType="solid">
        <fgColor indexed="26"/>
        <bgColor indexed="64"/>
      </patternFill>
    </fill>
    <fill>
      <patternFill patternType="solid">
        <fgColor indexed="52"/>
        <bgColor indexed="64"/>
      </patternFill>
    </fill>
    <fill>
      <patternFill patternType="solid">
        <fgColor indexed="27"/>
        <bgColor indexed="64"/>
      </patternFill>
    </fill>
    <fill>
      <patternFill patternType="solid">
        <fgColor indexed="41"/>
        <bgColor indexed="64"/>
      </patternFill>
    </fill>
    <fill>
      <patternFill patternType="solid">
        <fgColor rgb="FFFFFF99"/>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40"/>
      </left>
      <right/>
      <top style="thin">
        <color indexed="40"/>
      </top>
      <bottom/>
      <diagonal/>
    </border>
    <border>
      <left/>
      <right/>
      <top style="thin">
        <color indexed="40"/>
      </top>
      <bottom/>
      <diagonal/>
    </border>
    <border>
      <left/>
      <right style="thin">
        <color indexed="40"/>
      </right>
      <top style="thin">
        <color indexed="40"/>
      </top>
      <bottom/>
      <diagonal/>
    </border>
    <border>
      <left style="thin">
        <color indexed="40"/>
      </left>
      <right/>
      <top/>
      <bottom/>
      <diagonal/>
    </border>
    <border>
      <left/>
      <right style="thin">
        <color indexed="40"/>
      </right>
      <top/>
      <bottom/>
      <diagonal/>
    </border>
    <border>
      <left style="thin">
        <color indexed="44"/>
      </left>
      <right style="thin">
        <color indexed="44"/>
      </right>
      <top style="thin">
        <color indexed="44"/>
      </top>
      <bottom style="thin">
        <color indexed="44"/>
      </bottom>
      <diagonal/>
    </border>
    <border>
      <left/>
      <right style="thin">
        <color indexed="44"/>
      </right>
      <top/>
      <bottom/>
      <diagonal/>
    </border>
    <border>
      <left style="thin">
        <color indexed="44"/>
      </left>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0"/>
      </left>
      <right/>
      <top/>
      <bottom style="thin">
        <color indexed="40"/>
      </bottom>
      <diagonal/>
    </border>
    <border>
      <left/>
      <right/>
      <top/>
      <bottom style="thin">
        <color indexed="40"/>
      </bottom>
      <diagonal/>
    </border>
    <border>
      <left/>
      <right style="thin">
        <color indexed="40"/>
      </right>
      <top/>
      <bottom style="thin">
        <color indexed="40"/>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style="double">
        <color indexed="6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0"/>
      </left>
      <right/>
      <top style="thin">
        <color indexed="40"/>
      </top>
      <bottom style="thin">
        <color indexed="40"/>
      </bottom>
      <diagonal/>
    </border>
    <border>
      <left/>
      <right/>
      <top style="thin">
        <color indexed="40"/>
      </top>
      <bottom style="thin">
        <color indexed="40"/>
      </bottom>
      <diagonal/>
    </border>
    <border>
      <left/>
      <right style="thin">
        <color indexed="40"/>
      </right>
      <top style="thin">
        <color indexed="40"/>
      </top>
      <bottom style="thin">
        <color indexed="40"/>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5" fillId="0" borderId="0" applyNumberFormat="0" applyFill="0" applyBorder="0" applyAlignment="0" applyProtection="0"/>
    <xf numFmtId="0" fontId="30" fillId="0" borderId="0"/>
  </cellStyleXfs>
  <cellXfs count="594">
    <xf numFmtId="0" fontId="0" fillId="0" borderId="0" xfId="0"/>
    <xf numFmtId="17" fontId="1" fillId="0" borderId="0" xfId="0" applyNumberFormat="1" applyFont="1" applyAlignment="1" applyProtection="1">
      <alignment horizontal="center"/>
      <protection hidden="1"/>
    </xf>
    <xf numFmtId="0" fontId="1" fillId="0" borderId="0" xfId="0" applyFont="1" applyProtection="1">
      <protection hidden="1"/>
    </xf>
    <xf numFmtId="164" fontId="1" fillId="0" borderId="0" xfId="0" applyNumberFormat="1" applyFont="1" applyAlignment="1" applyProtection="1">
      <alignment horizontal="center" wrapText="1"/>
      <protection hidden="1"/>
    </xf>
    <xf numFmtId="166" fontId="1" fillId="0" borderId="0" xfId="0" applyNumberFormat="1" applyFont="1" applyAlignment="1" applyProtection="1">
      <alignment horizontal="center"/>
      <protection hidden="1"/>
    </xf>
    <xf numFmtId="164" fontId="1" fillId="0" borderId="0" xfId="0" applyNumberFormat="1" applyFont="1" applyAlignment="1" applyProtection="1">
      <alignment horizontal="center"/>
      <protection hidden="1"/>
    </xf>
    <xf numFmtId="2" fontId="1" fillId="0" borderId="0" xfId="0" applyNumberFormat="1" applyFont="1" applyProtection="1">
      <protection hidden="1"/>
    </xf>
    <xf numFmtId="0" fontId="1" fillId="0" borderId="0" xfId="0" applyFont="1" applyAlignment="1" applyProtection="1">
      <alignment horizontal="center"/>
      <protection hidden="1"/>
    </xf>
    <xf numFmtId="2" fontId="1" fillId="0" borderId="0" xfId="0" applyNumberFormat="1" applyFont="1" applyAlignment="1" applyProtection="1">
      <alignment horizontal="center"/>
      <protection hidden="1"/>
    </xf>
    <xf numFmtId="165" fontId="1" fillId="0" borderId="0" xfId="0" applyNumberFormat="1" applyFont="1" applyAlignment="1" applyProtection="1">
      <alignment horizontal="center"/>
      <protection hidden="1"/>
    </xf>
    <xf numFmtId="0" fontId="1" fillId="0" borderId="0" xfId="0" applyFont="1" applyFill="1" applyProtection="1">
      <protection hidden="1"/>
    </xf>
    <xf numFmtId="0" fontId="1" fillId="0" borderId="0" xfId="0" applyFont="1" applyAlignment="1" applyProtection="1">
      <protection hidden="1"/>
    </xf>
    <xf numFmtId="0" fontId="1" fillId="0" borderId="0" xfId="0" applyFont="1"/>
    <xf numFmtId="0" fontId="1" fillId="0" borderId="0" xfId="0" applyFont="1" applyAlignment="1">
      <alignment horizontal="center"/>
    </xf>
    <xf numFmtId="165" fontId="1" fillId="0" borderId="0" xfId="0" applyNumberFormat="1" applyFont="1"/>
    <xf numFmtId="0" fontId="1" fillId="0" borderId="0" xfId="0" applyFont="1" applyAlignment="1">
      <alignment wrapText="1"/>
    </xf>
    <xf numFmtId="0" fontId="6" fillId="0" borderId="0" xfId="0" applyFont="1" applyAlignment="1" applyProtection="1">
      <alignment horizontal="center"/>
      <protection hidden="1"/>
    </xf>
    <xf numFmtId="9" fontId="7" fillId="0" borderId="0" xfId="0" applyNumberFormat="1" applyFont="1" applyFill="1" applyBorder="1" applyAlignment="1">
      <alignment horizontal="center"/>
    </xf>
    <xf numFmtId="165" fontId="7" fillId="0" borderId="0" xfId="0" applyNumberFormat="1" applyFont="1" applyFill="1" applyBorder="1" applyAlignment="1">
      <alignment horizontal="center"/>
    </xf>
    <xf numFmtId="165" fontId="7" fillId="0" borderId="0" xfId="0" applyNumberFormat="1" applyFont="1" applyFill="1" applyBorder="1" applyAlignment="1"/>
    <xf numFmtId="165" fontId="7" fillId="0" borderId="1" xfId="0" applyNumberFormat="1" applyFont="1" applyFill="1" applyBorder="1" applyAlignment="1"/>
    <xf numFmtId="15" fontId="7" fillId="0" borderId="0" xfId="0" applyNumberFormat="1" applyFont="1" applyFill="1" applyBorder="1" applyAlignment="1"/>
    <xf numFmtId="0" fontId="7" fillId="0" borderId="0" xfId="0" applyFont="1" applyFill="1" applyBorder="1" applyAlignment="1"/>
    <xf numFmtId="165" fontId="7" fillId="0" borderId="1" xfId="0" applyNumberFormat="1" applyFont="1" applyFill="1" applyBorder="1" applyAlignment="1">
      <alignment horizontal="center"/>
    </xf>
    <xf numFmtId="0" fontId="9" fillId="0" borderId="0" xfId="0" applyFont="1" applyFill="1" applyBorder="1" applyAlignment="1"/>
    <xf numFmtId="0" fontId="11" fillId="2" borderId="0" xfId="0" applyFont="1" applyFill="1" applyProtection="1">
      <protection hidden="1"/>
    </xf>
    <xf numFmtId="15" fontId="2" fillId="2" borderId="2" xfId="0" applyNumberFormat="1" applyFont="1" applyFill="1" applyBorder="1" applyAlignment="1" applyProtection="1">
      <alignment horizontal="center"/>
      <protection hidden="1"/>
    </xf>
    <xf numFmtId="0" fontId="10" fillId="2" borderId="0" xfId="0" applyFont="1" applyFill="1" applyAlignment="1" applyProtection="1">
      <alignment horizontal="center"/>
      <protection hidden="1"/>
    </xf>
    <xf numFmtId="0" fontId="11" fillId="0" borderId="0" xfId="0" applyFont="1" applyProtection="1">
      <protection hidden="1"/>
    </xf>
    <xf numFmtId="15" fontId="2" fillId="0" borderId="3" xfId="0" applyNumberFormat="1" applyFont="1" applyFill="1" applyBorder="1" applyAlignment="1" applyProtection="1">
      <alignment horizontal="center"/>
      <protection hidden="1"/>
    </xf>
    <xf numFmtId="0" fontId="10" fillId="0" borderId="1" xfId="0" applyFont="1" applyBorder="1" applyAlignment="1" applyProtection="1">
      <alignment horizontal="center"/>
      <protection hidden="1"/>
    </xf>
    <xf numFmtId="0" fontId="11" fillId="2" borderId="0" xfId="0" applyFont="1" applyFill="1" applyAlignment="1" applyProtection="1">
      <alignment horizontal="center"/>
      <protection hidden="1"/>
    </xf>
    <xf numFmtId="0" fontId="10" fillId="2" borderId="0" xfId="0" applyFont="1" applyFill="1" applyBorder="1" applyAlignment="1" applyProtection="1">
      <alignment horizontal="center" vertical="center"/>
      <protection hidden="1"/>
    </xf>
    <xf numFmtId="0" fontId="10" fillId="2" borderId="0" xfId="0" applyFont="1" applyFill="1" applyBorder="1" applyAlignment="1" applyProtection="1">
      <alignment horizontal="center"/>
      <protection hidden="1"/>
    </xf>
    <xf numFmtId="15" fontId="2" fillId="0" borderId="4" xfId="0" applyNumberFormat="1" applyFont="1" applyBorder="1" applyAlignment="1" applyProtection="1">
      <alignment horizontal="center"/>
      <protection hidden="1"/>
    </xf>
    <xf numFmtId="9" fontId="11" fillId="0" borderId="1" xfId="0" applyNumberFormat="1" applyFont="1" applyBorder="1" applyAlignment="1" applyProtection="1">
      <alignment horizontal="center"/>
      <protection hidden="1"/>
    </xf>
    <xf numFmtId="1" fontId="11" fillId="0" borderId="1" xfId="0" applyNumberFormat="1" applyFont="1" applyBorder="1" applyAlignment="1" applyProtection="1">
      <alignment horizontal="center"/>
      <protection hidden="1"/>
    </xf>
    <xf numFmtId="15" fontId="2" fillId="0" borderId="3" xfId="0" applyNumberFormat="1" applyFont="1" applyBorder="1" applyAlignment="1" applyProtection="1">
      <alignment horizontal="center"/>
      <protection hidden="1"/>
    </xf>
    <xf numFmtId="0" fontId="11" fillId="0" borderId="1" xfId="0" applyFont="1" applyBorder="1" applyAlignment="1" applyProtection="1">
      <alignment horizontal="center"/>
      <protection hidden="1"/>
    </xf>
    <xf numFmtId="0" fontId="11" fillId="2" borderId="0" xfId="0" applyFont="1" applyFill="1" applyAlignment="1" applyProtection="1">
      <alignment horizontal="center" vertical="center" wrapText="1"/>
      <protection hidden="1"/>
    </xf>
    <xf numFmtId="0" fontId="11" fillId="2" borderId="0" xfId="0" applyFont="1" applyFill="1" applyAlignment="1" applyProtection="1">
      <alignment horizontal="center" wrapText="1"/>
      <protection hidden="1"/>
    </xf>
    <xf numFmtId="9" fontId="11" fillId="2" borderId="0" xfId="0" applyNumberFormat="1" applyFont="1" applyFill="1" applyAlignment="1" applyProtection="1">
      <alignment horizontal="center"/>
      <protection hidden="1"/>
    </xf>
    <xf numFmtId="0" fontId="11" fillId="0" borderId="1" xfId="0" applyFont="1" applyFill="1" applyBorder="1" applyAlignment="1" applyProtection="1">
      <alignment horizontal="center"/>
      <protection hidden="1"/>
    </xf>
    <xf numFmtId="0" fontId="8" fillId="0" borderId="1" xfId="0" applyFont="1" applyBorder="1" applyAlignment="1" applyProtection="1">
      <alignment horizontal="center"/>
      <protection hidden="1"/>
    </xf>
    <xf numFmtId="2" fontId="11" fillId="0" borderId="1" xfId="0" applyNumberFormat="1" applyFont="1" applyBorder="1" applyAlignment="1" applyProtection="1">
      <alignment horizontal="center"/>
      <protection hidden="1"/>
    </xf>
    <xf numFmtId="0" fontId="11" fillId="2" borderId="0" xfId="0" applyFont="1" applyFill="1" applyAlignment="1" applyProtection="1">
      <alignment wrapText="1"/>
      <protection hidden="1"/>
    </xf>
    <xf numFmtId="2" fontId="11" fillId="2" borderId="0" xfId="0" applyNumberFormat="1" applyFont="1" applyFill="1" applyAlignment="1" applyProtection="1">
      <alignment horizontal="center"/>
      <protection hidden="1"/>
    </xf>
    <xf numFmtId="15" fontId="2" fillId="2" borderId="0" xfId="0" applyNumberFormat="1" applyFont="1" applyFill="1" applyAlignment="1" applyProtection="1">
      <alignment horizontal="center"/>
      <protection hidden="1"/>
    </xf>
    <xf numFmtId="15" fontId="2" fillId="0" borderId="0" xfId="0" applyNumberFormat="1" applyFont="1" applyAlignment="1" applyProtection="1">
      <alignment horizontal="center"/>
      <protection hidden="1"/>
    </xf>
    <xf numFmtId="0" fontId="11" fillId="0" borderId="0" xfId="0" applyFont="1" applyAlignment="1" applyProtection="1">
      <alignment horizontal="center"/>
      <protection hidden="1"/>
    </xf>
    <xf numFmtId="0" fontId="1" fillId="2" borderId="0" xfId="0" applyFont="1" applyFill="1" applyProtection="1">
      <protection hidden="1"/>
    </xf>
    <xf numFmtId="2" fontId="1" fillId="2" borderId="0" xfId="0" applyNumberFormat="1" applyFont="1" applyFill="1" applyAlignment="1" applyProtection="1">
      <alignment horizontal="center"/>
      <protection hidden="1"/>
    </xf>
    <xf numFmtId="165" fontId="1" fillId="2" borderId="0" xfId="0" applyNumberFormat="1" applyFont="1" applyFill="1" applyBorder="1" applyAlignment="1" applyProtection="1">
      <alignment horizontal="center"/>
      <protection hidden="1"/>
    </xf>
    <xf numFmtId="1" fontId="1" fillId="2" borderId="0" xfId="0" applyNumberFormat="1" applyFont="1" applyFill="1" applyProtection="1">
      <protection hidden="1"/>
    </xf>
    <xf numFmtId="0" fontId="1" fillId="2" borderId="0" xfId="0" applyFont="1" applyFill="1" applyBorder="1" applyProtection="1">
      <protection hidden="1"/>
    </xf>
    <xf numFmtId="0" fontId="12" fillId="2" borderId="5" xfId="0" applyFont="1" applyFill="1" applyBorder="1" applyAlignment="1" applyProtection="1">
      <alignment horizontal="left" vertical="center" wrapText="1" indent="1"/>
      <protection hidden="1"/>
    </xf>
    <xf numFmtId="0" fontId="12" fillId="2" borderId="6" xfId="0" applyFont="1" applyFill="1" applyBorder="1" applyAlignment="1">
      <alignment horizontal="left" vertical="center" wrapText="1" indent="1"/>
    </xf>
    <xf numFmtId="166" fontId="1" fillId="2" borderId="0" xfId="0" applyNumberFormat="1" applyFont="1" applyFill="1" applyAlignment="1" applyProtection="1">
      <alignment horizontal="center"/>
      <protection hidden="1"/>
    </xf>
    <xf numFmtId="0" fontId="0" fillId="2" borderId="0" xfId="0" applyFill="1" applyBorder="1" applyAlignment="1">
      <alignment horizontal="left" vertical="center" wrapText="1" indent="1"/>
    </xf>
    <xf numFmtId="0" fontId="0" fillId="2" borderId="0" xfId="0" applyFill="1" applyAlignment="1">
      <alignment horizontal="left" vertical="center" wrapText="1" indent="1"/>
    </xf>
    <xf numFmtId="0" fontId="1" fillId="2" borderId="0" xfId="0" applyFont="1" applyFill="1" applyBorder="1" applyAlignment="1" applyProtection="1">
      <alignment horizontal="left" indent="1"/>
      <protection hidden="1"/>
    </xf>
    <xf numFmtId="164" fontId="1" fillId="2" borderId="0" xfId="0" applyNumberFormat="1" applyFont="1" applyFill="1" applyBorder="1" applyAlignment="1" applyProtection="1">
      <alignment horizontal="center"/>
      <protection hidden="1"/>
    </xf>
    <xf numFmtId="165" fontId="1" fillId="2" borderId="1" xfId="0" applyNumberFormat="1" applyFont="1" applyFill="1" applyBorder="1" applyAlignment="1" applyProtection="1">
      <alignment horizontal="center"/>
      <protection hidden="1"/>
    </xf>
    <xf numFmtId="167" fontId="1" fillId="2" borderId="0" xfId="0" applyNumberFormat="1" applyFont="1" applyFill="1" applyBorder="1" applyAlignment="1" applyProtection="1">
      <alignment horizontal="center"/>
      <protection hidden="1"/>
    </xf>
    <xf numFmtId="166" fontId="1" fillId="2" borderId="0" xfId="0" applyNumberFormat="1" applyFont="1" applyFill="1" applyBorder="1" applyAlignment="1" applyProtection="1">
      <alignment horizontal="center"/>
      <protection hidden="1"/>
    </xf>
    <xf numFmtId="9" fontId="1" fillId="2" borderId="0" xfId="0" applyNumberFormat="1" applyFont="1" applyFill="1" applyBorder="1" applyAlignment="1" applyProtection="1">
      <alignment horizontal="center"/>
      <protection hidden="1"/>
    </xf>
    <xf numFmtId="0" fontId="13" fillId="0" borderId="0" xfId="0" applyFont="1" applyProtection="1">
      <protection hidden="1"/>
    </xf>
    <xf numFmtId="0" fontId="1" fillId="2" borderId="4" xfId="0" applyFont="1" applyFill="1" applyBorder="1" applyAlignment="1" applyProtection="1">
      <alignment horizontal="left" vertical="center" indent="1"/>
      <protection hidden="1"/>
    </xf>
    <xf numFmtId="0" fontId="1" fillId="2" borderId="0" xfId="0" applyFont="1" applyFill="1" applyBorder="1" applyAlignment="1" applyProtection="1">
      <alignment horizontal="left" vertical="center" indent="1"/>
      <protection hidden="1"/>
    </xf>
    <xf numFmtId="0" fontId="14" fillId="2" borderId="0" xfId="0" applyFont="1" applyFill="1" applyBorder="1" applyAlignment="1">
      <alignment horizontal="left" vertical="center" indent="1"/>
    </xf>
    <xf numFmtId="164" fontId="1" fillId="2" borderId="0" xfId="0" applyNumberFormat="1" applyFont="1" applyFill="1" applyBorder="1" applyAlignment="1" applyProtection="1">
      <protection hidden="1"/>
    </xf>
    <xf numFmtId="1" fontId="5" fillId="2" borderId="0" xfId="0" applyNumberFormat="1" applyFont="1" applyFill="1" applyBorder="1" applyAlignment="1" applyProtection="1">
      <alignment horizontal="center"/>
      <protection hidden="1"/>
    </xf>
    <xf numFmtId="166" fontId="3" fillId="2" borderId="0" xfId="0" applyNumberFormat="1" applyFont="1" applyFill="1" applyBorder="1" applyAlignment="1" applyProtection="1">
      <alignment horizontal="center"/>
      <protection hidden="1"/>
    </xf>
    <xf numFmtId="0" fontId="4" fillId="2" borderId="0" xfId="0" applyFont="1" applyFill="1" applyBorder="1" applyAlignment="1" applyProtection="1">
      <alignment horizontal="right"/>
      <protection hidden="1"/>
    </xf>
    <xf numFmtId="15" fontId="1" fillId="2" borderId="0" xfId="0" applyNumberFormat="1" applyFont="1" applyFill="1" applyAlignment="1" applyProtection="1">
      <alignment horizontal="center"/>
      <protection hidden="1"/>
    </xf>
    <xf numFmtId="165" fontId="3" fillId="2" borderId="0" xfId="0" applyNumberFormat="1" applyFont="1" applyFill="1" applyBorder="1" applyAlignment="1" applyProtection="1">
      <alignment horizontal="center"/>
      <protection hidden="1"/>
    </xf>
    <xf numFmtId="9" fontId="1" fillId="2" borderId="0" xfId="0" applyNumberFormat="1" applyFont="1" applyFill="1" applyAlignment="1" applyProtection="1">
      <alignment horizontal="center"/>
      <protection hidden="1"/>
    </xf>
    <xf numFmtId="166" fontId="3" fillId="2" borderId="0" xfId="0" applyNumberFormat="1" applyFont="1" applyFill="1" applyAlignment="1" applyProtection="1">
      <alignment horizontal="center"/>
      <protection hidden="1"/>
    </xf>
    <xf numFmtId="1" fontId="1" fillId="2" borderId="0" xfId="0" applyNumberFormat="1" applyFont="1" applyFill="1" applyBorder="1" applyAlignment="1" applyProtection="1">
      <protection hidden="1"/>
    </xf>
    <xf numFmtId="0" fontId="3" fillId="2" borderId="0" xfId="0" applyFont="1" applyFill="1" applyBorder="1" applyAlignment="1" applyProtection="1">
      <alignment horizontal="center"/>
      <protection hidden="1"/>
    </xf>
    <xf numFmtId="0" fontId="1" fillId="2" borderId="5" xfId="0" applyFont="1" applyFill="1" applyBorder="1" applyAlignment="1" applyProtection="1">
      <alignment horizontal="left" vertical="center" indent="1"/>
      <protection hidden="1"/>
    </xf>
    <xf numFmtId="0" fontId="1" fillId="2" borderId="0" xfId="0" applyFont="1" applyFill="1" applyAlignment="1" applyProtection="1">
      <alignment horizontal="center"/>
      <protection hidden="1"/>
    </xf>
    <xf numFmtId="0" fontId="1" fillId="2" borderId="0" xfId="0" applyFont="1" applyFill="1" applyAlignment="1" applyProtection="1">
      <alignment horizontal="left" indent="1"/>
      <protection hidden="1"/>
    </xf>
    <xf numFmtId="1" fontId="1" fillId="2" borderId="0" xfId="0" applyNumberFormat="1" applyFont="1" applyFill="1" applyBorder="1" applyAlignment="1" applyProtection="1">
      <alignment horizontal="center"/>
      <protection hidden="1"/>
    </xf>
    <xf numFmtId="15" fontId="1" fillId="2" borderId="0" xfId="0" applyNumberFormat="1" applyFont="1" applyFill="1" applyAlignment="1" applyProtection="1">
      <alignment horizontal="left" indent="1"/>
      <protection hidden="1"/>
    </xf>
    <xf numFmtId="2" fontId="1" fillId="2" borderId="1" xfId="0" applyNumberFormat="1" applyFont="1" applyFill="1" applyBorder="1" applyAlignment="1" applyProtection="1">
      <alignment horizontal="center"/>
      <protection hidden="1"/>
    </xf>
    <xf numFmtId="1" fontId="1" fillId="2" borderId="0" xfId="0" applyNumberFormat="1" applyFont="1" applyFill="1" applyBorder="1" applyProtection="1">
      <protection hidden="1"/>
    </xf>
    <xf numFmtId="15" fontId="1" fillId="2" borderId="1" xfId="0" applyNumberFormat="1" applyFont="1" applyFill="1" applyBorder="1" applyAlignment="1" applyProtection="1">
      <alignment horizontal="center"/>
      <protection hidden="1"/>
    </xf>
    <xf numFmtId="0" fontId="7" fillId="2" borderId="1" xfId="0" applyFont="1" applyFill="1" applyBorder="1" applyAlignment="1" applyProtection="1">
      <alignment horizontal="left" indent="1"/>
      <protection hidden="1"/>
    </xf>
    <xf numFmtId="0" fontId="7" fillId="2" borderId="0" xfId="0" applyFont="1" applyFill="1" applyBorder="1" applyAlignment="1" applyProtection="1">
      <alignment horizontal="left" indent="1"/>
      <protection hidden="1"/>
    </xf>
    <xf numFmtId="0" fontId="1" fillId="2" borderId="0" xfId="0" applyFont="1" applyFill="1" applyAlignment="1" applyProtection="1">
      <protection hidden="1"/>
    </xf>
    <xf numFmtId="0" fontId="9" fillId="2" borderId="0" xfId="0" applyFont="1" applyFill="1" applyBorder="1" applyAlignment="1" applyProtection="1">
      <alignment horizontal="left" indent="1"/>
      <protection hidden="1"/>
    </xf>
    <xf numFmtId="165" fontId="3" fillId="2" borderId="0" xfId="0" applyNumberFormat="1" applyFont="1" applyFill="1" applyBorder="1" applyAlignment="1" applyProtection="1">
      <protection hidden="1"/>
    </xf>
    <xf numFmtId="1" fontId="1" fillId="2" borderId="0" xfId="0" applyNumberFormat="1" applyFont="1" applyFill="1" applyAlignment="1" applyProtection="1">
      <protection hidden="1"/>
    </xf>
    <xf numFmtId="166" fontId="1" fillId="2" borderId="0" xfId="0" applyNumberFormat="1" applyFont="1" applyFill="1" applyBorder="1" applyAlignment="1" applyProtection="1">
      <protection hidden="1"/>
    </xf>
    <xf numFmtId="15" fontId="7" fillId="2" borderId="0" xfId="0" applyNumberFormat="1" applyFont="1" applyFill="1" applyAlignment="1" applyProtection="1">
      <alignment horizontal="left" indent="1"/>
      <protection hidden="1"/>
    </xf>
    <xf numFmtId="15" fontId="1" fillId="2" borderId="0" xfId="0" applyNumberFormat="1" applyFont="1" applyFill="1" applyAlignment="1" applyProtection="1">
      <protection hidden="1"/>
    </xf>
    <xf numFmtId="15" fontId="9" fillId="2" borderId="0" xfId="0" applyNumberFormat="1" applyFont="1" applyFill="1" applyAlignment="1" applyProtection="1">
      <alignment horizontal="left" indent="1"/>
      <protection hidden="1"/>
    </xf>
    <xf numFmtId="165" fontId="1" fillId="2" borderId="0" xfId="0" applyNumberFormat="1" applyFont="1" applyFill="1" applyBorder="1" applyAlignment="1" applyProtection="1">
      <protection hidden="1"/>
    </xf>
    <xf numFmtId="0" fontId="1" fillId="2" borderId="0" xfId="0" applyFont="1" applyFill="1" applyBorder="1" applyAlignment="1" applyProtection="1">
      <protection hidden="1"/>
    </xf>
    <xf numFmtId="1" fontId="1" fillId="0" borderId="0" xfId="0" applyNumberFormat="1" applyFont="1" applyProtection="1">
      <protection hidden="1"/>
    </xf>
    <xf numFmtId="165" fontId="9" fillId="2" borderId="1" xfId="0" applyNumberFormat="1" applyFont="1" applyFill="1" applyBorder="1" applyAlignment="1">
      <alignment horizontal="center"/>
    </xf>
    <xf numFmtId="165" fontId="9" fillId="2" borderId="7" xfId="0" applyNumberFormat="1" applyFont="1" applyFill="1" applyBorder="1" applyAlignment="1">
      <alignment horizontal="center"/>
    </xf>
    <xf numFmtId="0" fontId="9" fillId="2" borderId="8" xfId="0" applyFont="1" applyFill="1" applyBorder="1" applyAlignment="1"/>
    <xf numFmtId="0" fontId="7" fillId="2" borderId="9" xfId="0" applyFont="1" applyFill="1" applyBorder="1" applyAlignment="1"/>
    <xf numFmtId="15" fontId="15" fillId="2" borderId="1" xfId="0" applyNumberFormat="1" applyFont="1" applyFill="1" applyBorder="1" applyAlignment="1">
      <alignment horizontal="center" vertical="center" wrapText="1"/>
    </xf>
    <xf numFmtId="9" fontId="9" fillId="2" borderId="1" xfId="0" applyNumberFormat="1" applyFont="1" applyFill="1" applyBorder="1" applyAlignment="1">
      <alignment horizontal="center"/>
    </xf>
    <xf numFmtId="14" fontId="7" fillId="2" borderId="9" xfId="0" applyNumberFormat="1" applyFont="1" applyFill="1" applyBorder="1" applyAlignment="1"/>
    <xf numFmtId="14" fontId="7" fillId="0" borderId="0" xfId="0" applyNumberFormat="1" applyFont="1" applyFill="1" applyBorder="1" applyAlignment="1"/>
    <xf numFmtId="14" fontId="7" fillId="2" borderId="10" xfId="0" applyNumberFormat="1" applyFont="1" applyFill="1" applyBorder="1" applyAlignment="1"/>
    <xf numFmtId="15" fontId="7" fillId="2" borderId="0" xfId="0" applyNumberFormat="1" applyFont="1" applyFill="1" applyBorder="1" applyAlignment="1">
      <alignment horizontal="center" vertical="center" wrapText="1"/>
    </xf>
    <xf numFmtId="0" fontId="15" fillId="2" borderId="0" xfId="0" applyFont="1" applyFill="1" applyBorder="1" applyAlignment="1">
      <alignment horizontal="center" vertical="center" wrapText="1"/>
    </xf>
    <xf numFmtId="1" fontId="7" fillId="2" borderId="0" xfId="0" applyNumberFormat="1" applyFont="1" applyFill="1" applyBorder="1" applyAlignment="1">
      <alignment horizontal="center" vertical="center" wrapText="1"/>
    </xf>
    <xf numFmtId="165" fontId="7" fillId="2" borderId="0" xfId="0" applyNumberFormat="1" applyFont="1" applyFill="1" applyBorder="1" applyAlignment="1">
      <alignment horizontal="center" vertical="center" wrapText="1"/>
    </xf>
    <xf numFmtId="0" fontId="0" fillId="2" borderId="0" xfId="0" applyFill="1" applyBorder="1" applyAlignment="1">
      <alignment horizontal="center"/>
    </xf>
    <xf numFmtId="9" fontId="7" fillId="2" borderId="0" xfId="0" applyNumberFormat="1" applyFont="1" applyFill="1" applyBorder="1" applyAlignment="1">
      <alignment horizontal="center" vertical="center" wrapText="1"/>
    </xf>
    <xf numFmtId="165" fontId="7" fillId="2" borderId="0" xfId="0" applyNumberFormat="1" applyFont="1" applyFill="1" applyBorder="1" applyAlignment="1">
      <alignment horizontal="center" vertical="center"/>
    </xf>
    <xf numFmtId="9" fontId="9" fillId="2" borderId="0" xfId="0" applyNumberFormat="1" applyFont="1" applyFill="1" applyBorder="1" applyAlignment="1">
      <alignment horizontal="center"/>
    </xf>
    <xf numFmtId="0" fontId="7" fillId="2" borderId="10" xfId="0" applyFont="1" applyFill="1" applyBorder="1" applyAlignment="1"/>
    <xf numFmtId="168" fontId="16" fillId="2" borderId="6" xfId="0" applyNumberFormat="1" applyFont="1" applyFill="1" applyBorder="1" applyAlignment="1">
      <alignment horizontal="center" vertical="center" wrapText="1"/>
    </xf>
    <xf numFmtId="165" fontId="7" fillId="2" borderId="0" xfId="0" applyNumberFormat="1" applyFont="1" applyFill="1" applyBorder="1" applyAlignment="1">
      <alignment horizontal="left" vertical="center" indent="2"/>
    </xf>
    <xf numFmtId="9" fontId="7" fillId="2" borderId="0" xfId="0" applyNumberFormat="1" applyFont="1" applyFill="1" applyBorder="1" applyAlignment="1">
      <alignment horizontal="center" vertical="center"/>
    </xf>
    <xf numFmtId="165" fontId="7" fillId="2" borderId="0" xfId="0" applyNumberFormat="1" applyFont="1" applyFill="1" applyBorder="1" applyAlignment="1">
      <alignment horizontal="center"/>
    </xf>
    <xf numFmtId="1" fontId="7" fillId="2" borderId="0" xfId="0" applyNumberFormat="1" applyFont="1" applyFill="1" applyBorder="1" applyAlignment="1">
      <alignment horizontal="center"/>
    </xf>
    <xf numFmtId="15" fontId="7" fillId="2" borderId="0" xfId="0" applyNumberFormat="1" applyFont="1" applyFill="1" applyBorder="1" applyAlignment="1"/>
    <xf numFmtId="165" fontId="7" fillId="2" borderId="0" xfId="0" applyNumberFormat="1" applyFont="1" applyFill="1" applyBorder="1" applyAlignment="1"/>
    <xf numFmtId="1" fontId="7" fillId="2" borderId="0" xfId="0" applyNumberFormat="1" applyFont="1" applyFill="1" applyBorder="1" applyAlignment="1">
      <alignment vertical="center"/>
    </xf>
    <xf numFmtId="15" fontId="7" fillId="0" borderId="1" xfId="0" applyNumberFormat="1" applyFont="1" applyFill="1" applyBorder="1" applyAlignment="1"/>
    <xf numFmtId="0" fontId="15" fillId="0" borderId="1" xfId="0" applyFont="1" applyFill="1" applyBorder="1" applyAlignment="1"/>
    <xf numFmtId="1" fontId="7" fillId="0" borderId="1" xfId="0" applyNumberFormat="1" applyFont="1" applyFill="1" applyBorder="1" applyAlignment="1"/>
    <xf numFmtId="9" fontId="7" fillId="2" borderId="0" xfId="0" applyNumberFormat="1" applyFont="1" applyFill="1" applyBorder="1" applyAlignment="1">
      <alignment horizontal="center"/>
    </xf>
    <xf numFmtId="15" fontId="7" fillId="2" borderId="0" xfId="0" applyNumberFormat="1" applyFont="1" applyFill="1" applyBorder="1" applyAlignment="1">
      <alignment horizontal="left" wrapText="1" indent="6"/>
    </xf>
    <xf numFmtId="0" fontId="7" fillId="2" borderId="0" xfId="0" applyFont="1" applyFill="1" applyBorder="1" applyAlignment="1">
      <alignment horizontal="left" wrapText="1" indent="6"/>
    </xf>
    <xf numFmtId="165" fontId="7" fillId="2" borderId="11" xfId="0" applyNumberFormat="1" applyFont="1" applyFill="1" applyBorder="1" applyAlignment="1"/>
    <xf numFmtId="165" fontId="7" fillId="2" borderId="1" xfId="0" applyNumberFormat="1" applyFont="1" applyFill="1" applyBorder="1" applyAlignment="1"/>
    <xf numFmtId="1" fontId="7" fillId="2" borderId="0" xfId="0" applyNumberFormat="1" applyFont="1" applyFill="1" applyBorder="1" applyAlignment="1"/>
    <xf numFmtId="0" fontId="15" fillId="2" borderId="0" xfId="0" applyFont="1" applyFill="1" applyBorder="1" applyAlignment="1">
      <alignment horizontal="left" wrapText="1" indent="6"/>
    </xf>
    <xf numFmtId="9" fontId="7" fillId="0" borderId="1" xfId="0" applyNumberFormat="1" applyFont="1" applyFill="1" applyBorder="1" applyAlignment="1">
      <alignment horizontal="center"/>
    </xf>
    <xf numFmtId="1" fontId="9" fillId="2" borderId="0" xfId="0" applyNumberFormat="1" applyFont="1" applyFill="1" applyBorder="1" applyAlignment="1"/>
    <xf numFmtId="3" fontId="9" fillId="2" borderId="0" xfId="0" applyNumberFormat="1" applyFont="1" applyFill="1" applyBorder="1" applyAlignment="1">
      <alignment horizontal="left"/>
    </xf>
    <xf numFmtId="9" fontId="7" fillId="2" borderId="0" xfId="0" applyNumberFormat="1" applyFont="1" applyFill="1" applyBorder="1" applyAlignment="1"/>
    <xf numFmtId="0" fontId="7" fillId="2" borderId="0" xfId="0" applyFont="1" applyFill="1" applyBorder="1" applyAlignment="1"/>
    <xf numFmtId="0" fontId="15" fillId="2" borderId="0" xfId="0" applyFont="1" applyFill="1" applyBorder="1" applyAlignment="1"/>
    <xf numFmtId="165" fontId="7" fillId="2" borderId="4" xfId="0" applyNumberFormat="1" applyFont="1" applyFill="1" applyBorder="1" applyAlignment="1"/>
    <xf numFmtId="15" fontId="9" fillId="2" borderId="0" xfId="0" applyNumberFormat="1" applyFont="1" applyFill="1" applyBorder="1" applyAlignment="1">
      <alignment wrapText="1"/>
    </xf>
    <xf numFmtId="0" fontId="17" fillId="2" borderId="0" xfId="0" applyFont="1" applyFill="1" applyBorder="1" applyAlignment="1">
      <alignment wrapText="1"/>
    </xf>
    <xf numFmtId="1" fontId="9" fillId="2" borderId="0" xfId="0" applyNumberFormat="1" applyFont="1" applyFill="1" applyBorder="1" applyAlignment="1">
      <alignment wrapText="1"/>
    </xf>
    <xf numFmtId="1" fontId="9" fillId="0" borderId="1" xfId="0" applyNumberFormat="1" applyFont="1" applyFill="1" applyBorder="1" applyAlignment="1"/>
    <xf numFmtId="1" fontId="7" fillId="2" borderId="1" xfId="0" applyNumberFormat="1" applyFont="1" applyFill="1" applyBorder="1" applyAlignment="1"/>
    <xf numFmtId="165" fontId="7" fillId="0" borderId="12" xfId="0" applyNumberFormat="1" applyFont="1" applyFill="1" applyBorder="1" applyAlignment="1"/>
    <xf numFmtId="0" fontId="7" fillId="2" borderId="13" xfId="0" applyFont="1" applyFill="1" applyBorder="1" applyAlignment="1"/>
    <xf numFmtId="15" fontId="7" fillId="2" borderId="2" xfId="0" applyNumberFormat="1" applyFont="1" applyFill="1" applyBorder="1" applyAlignment="1"/>
    <xf numFmtId="0" fontId="15" fillId="2" borderId="2" xfId="0" applyFont="1" applyFill="1" applyBorder="1" applyAlignment="1"/>
    <xf numFmtId="1" fontId="7" fillId="2" borderId="2" xfId="0" applyNumberFormat="1" applyFont="1" applyFill="1" applyBorder="1" applyAlignment="1"/>
    <xf numFmtId="165" fontId="7" fillId="2" borderId="2" xfId="0" applyNumberFormat="1" applyFont="1" applyFill="1" applyBorder="1" applyAlignment="1"/>
    <xf numFmtId="9" fontId="7" fillId="2" borderId="2" xfId="0" applyNumberFormat="1" applyFont="1" applyFill="1" applyBorder="1" applyAlignment="1">
      <alignment horizontal="center"/>
    </xf>
    <xf numFmtId="165" fontId="7" fillId="2" borderId="2" xfId="0" applyNumberFormat="1" applyFont="1" applyFill="1" applyBorder="1" applyAlignment="1">
      <alignment horizontal="center"/>
    </xf>
    <xf numFmtId="1" fontId="7" fillId="2" borderId="2" xfId="0" applyNumberFormat="1" applyFont="1" applyFill="1" applyBorder="1" applyAlignment="1">
      <alignment horizontal="center"/>
    </xf>
    <xf numFmtId="0" fontId="7" fillId="2" borderId="14" xfId="0" applyFont="1" applyFill="1" applyBorder="1" applyAlignment="1"/>
    <xf numFmtId="0" fontId="15" fillId="0" borderId="0" xfId="0" applyFont="1" applyFill="1" applyBorder="1" applyAlignment="1"/>
    <xf numFmtId="1" fontId="7" fillId="0" borderId="0" xfId="0" applyNumberFormat="1" applyFont="1" applyFill="1" applyBorder="1" applyAlignment="1"/>
    <xf numFmtId="1" fontId="7" fillId="0" borderId="0" xfId="0" applyNumberFormat="1" applyFont="1" applyFill="1" applyBorder="1" applyAlignment="1">
      <alignment horizontal="center"/>
    </xf>
    <xf numFmtId="9" fontId="11" fillId="0" borderId="1" xfId="0" applyNumberFormat="1" applyFont="1" applyFill="1" applyBorder="1" applyAlignment="1" applyProtection="1">
      <alignment horizontal="center"/>
      <protection hidden="1"/>
    </xf>
    <xf numFmtId="0" fontId="1" fillId="2" borderId="0" xfId="0" applyFont="1" applyFill="1" applyAlignment="1" applyProtection="1">
      <alignment horizontal="center" wrapText="1"/>
      <protection hidden="1"/>
    </xf>
    <xf numFmtId="2" fontId="1" fillId="2" borderId="0" xfId="0" applyNumberFormat="1" applyFont="1" applyFill="1" applyProtection="1">
      <protection hidden="1"/>
    </xf>
    <xf numFmtId="0" fontId="7" fillId="2" borderId="0" xfId="0" applyFont="1" applyFill="1" applyProtection="1">
      <protection hidden="1"/>
    </xf>
    <xf numFmtId="17" fontId="1" fillId="2" borderId="0" xfId="0" applyNumberFormat="1" applyFont="1" applyFill="1" applyAlignment="1" applyProtection="1">
      <alignment horizontal="center"/>
      <protection hidden="1"/>
    </xf>
    <xf numFmtId="0" fontId="6" fillId="2" borderId="0" xfId="0" applyFont="1" applyFill="1" applyAlignment="1" applyProtection="1">
      <alignment horizontal="center"/>
      <protection hidden="1"/>
    </xf>
    <xf numFmtId="164" fontId="6" fillId="2" borderId="0" xfId="0" applyNumberFormat="1" applyFont="1" applyFill="1" applyAlignment="1" applyProtection="1">
      <alignment horizontal="center"/>
      <protection hidden="1"/>
    </xf>
    <xf numFmtId="166" fontId="6" fillId="2" borderId="0" xfId="0" applyNumberFormat="1" applyFont="1" applyFill="1" applyAlignment="1" applyProtection="1">
      <alignment horizontal="center"/>
      <protection hidden="1"/>
    </xf>
    <xf numFmtId="164" fontId="1" fillId="2" borderId="0" xfId="0" applyNumberFormat="1" applyFont="1" applyFill="1" applyAlignment="1" applyProtection="1">
      <alignment horizontal="center"/>
      <protection hidden="1"/>
    </xf>
    <xf numFmtId="0" fontId="1" fillId="2" borderId="0" xfId="0" applyFont="1" applyFill="1" applyAlignment="1">
      <alignment wrapText="1"/>
    </xf>
    <xf numFmtId="0" fontId="1" fillId="2" borderId="1" xfId="0" applyFont="1" applyFill="1" applyBorder="1" applyAlignment="1">
      <alignment horizontal="center" vertical="center" wrapText="1"/>
    </xf>
    <xf numFmtId="165" fontId="1"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0" xfId="0" applyFont="1" applyFill="1"/>
    <xf numFmtId="0" fontId="1" fillId="2" borderId="0" xfId="0" applyFont="1" applyFill="1" applyAlignment="1">
      <alignment horizontal="center"/>
    </xf>
    <xf numFmtId="165" fontId="1" fillId="2" borderId="0" xfId="0" applyNumberFormat="1" applyFont="1" applyFill="1"/>
    <xf numFmtId="0" fontId="1" fillId="2" borderId="0" xfId="0" applyFont="1" applyFill="1" applyAlignment="1">
      <alignment horizontal="center" wrapText="1"/>
    </xf>
    <xf numFmtId="17" fontId="1" fillId="0" borderId="1" xfId="0" applyNumberFormat="1" applyFont="1" applyFill="1" applyBorder="1" applyAlignment="1">
      <alignment horizontal="center"/>
    </xf>
    <xf numFmtId="165" fontId="1" fillId="0" borderId="1" xfId="0" applyNumberFormat="1" applyFont="1" applyFill="1" applyBorder="1" applyProtection="1">
      <protection hidden="1"/>
    </xf>
    <xf numFmtId="165" fontId="1" fillId="0" borderId="1" xfId="0" applyNumberFormat="1" applyFont="1" applyFill="1" applyBorder="1"/>
    <xf numFmtId="165" fontId="1" fillId="0" borderId="4" xfId="0" applyNumberFormat="1" applyFont="1" applyFill="1" applyBorder="1" applyAlignment="1">
      <alignment horizontal="center" vertical="center" wrapText="1"/>
    </xf>
    <xf numFmtId="0" fontId="1" fillId="0" borderId="1" xfId="0" applyFont="1" applyFill="1" applyBorder="1" applyAlignment="1">
      <alignment horizontal="center"/>
    </xf>
    <xf numFmtId="165" fontId="1" fillId="0" borderId="1" xfId="0" applyNumberFormat="1" applyFont="1" applyFill="1" applyBorder="1" applyAlignment="1" applyProtection="1">
      <alignment horizontal="center"/>
      <protection hidden="1"/>
    </xf>
    <xf numFmtId="165" fontId="3" fillId="0" borderId="4" xfId="0" applyNumberFormat="1" applyFont="1" applyFill="1" applyBorder="1" applyAlignment="1" applyProtection="1">
      <alignment horizontal="center"/>
      <protection hidden="1"/>
    </xf>
    <xf numFmtId="0" fontId="22" fillId="0" borderId="0" xfId="0" applyFont="1"/>
    <xf numFmtId="0" fontId="22" fillId="2" borderId="15" xfId="0" applyFont="1" applyFill="1" applyBorder="1"/>
    <xf numFmtId="0" fontId="22" fillId="2" borderId="16" xfId="0" applyFont="1" applyFill="1" applyBorder="1"/>
    <xf numFmtId="0" fontId="22" fillId="2" borderId="17" xfId="0" applyFont="1" applyFill="1" applyBorder="1"/>
    <xf numFmtId="0" fontId="22" fillId="2" borderId="18" xfId="0" applyFont="1" applyFill="1" applyBorder="1"/>
    <xf numFmtId="0" fontId="22" fillId="2" borderId="0" xfId="0" applyFont="1" applyFill="1" applyBorder="1"/>
    <xf numFmtId="0" fontId="20" fillId="2" borderId="0" xfId="0" applyFont="1" applyFill="1" applyBorder="1"/>
    <xf numFmtId="0" fontId="20" fillId="2" borderId="19" xfId="0" applyFont="1" applyFill="1" applyBorder="1"/>
    <xf numFmtId="0" fontId="22" fillId="2" borderId="0" xfId="0" applyFont="1" applyFill="1" applyBorder="1" applyAlignment="1"/>
    <xf numFmtId="0" fontId="22" fillId="2" borderId="19" xfId="0" applyFont="1" applyFill="1" applyBorder="1" applyAlignment="1"/>
    <xf numFmtId="0" fontId="20" fillId="0" borderId="20" xfId="0" applyFont="1" applyFill="1" applyBorder="1"/>
    <xf numFmtId="168" fontId="20" fillId="2" borderId="0" xfId="0" applyNumberFormat="1" applyFont="1" applyFill="1" applyBorder="1" applyAlignment="1"/>
    <xf numFmtId="0" fontId="0" fillId="2" borderId="0" xfId="0" applyFill="1" applyBorder="1" applyAlignment="1"/>
    <xf numFmtId="0" fontId="0" fillId="2" borderId="0" xfId="0" applyFill="1" applyAlignment="1"/>
    <xf numFmtId="0" fontId="20" fillId="2" borderId="0" xfId="0" applyFont="1" applyFill="1" applyBorder="1" applyAlignment="1"/>
    <xf numFmtId="0" fontId="20" fillId="2" borderId="21" xfId="0" applyFont="1" applyFill="1" applyBorder="1" applyAlignment="1"/>
    <xf numFmtId="0" fontId="22" fillId="2" borderId="22" xfId="0" applyFont="1" applyFill="1" applyBorder="1"/>
    <xf numFmtId="0" fontId="20" fillId="2" borderId="0" xfId="0" applyFont="1" applyFill="1" applyBorder="1" applyAlignment="1">
      <alignment vertical="center"/>
    </xf>
    <xf numFmtId="0" fontId="20" fillId="2" borderId="21" xfId="0" applyFont="1" applyFill="1" applyBorder="1"/>
    <xf numFmtId="0" fontId="22" fillId="2" borderId="0" xfId="0" applyFont="1" applyFill="1" applyBorder="1" applyAlignment="1">
      <alignment vertical="center"/>
    </xf>
    <xf numFmtId="0" fontId="22" fillId="2" borderId="21" xfId="0" applyFont="1" applyFill="1" applyBorder="1"/>
    <xf numFmtId="0" fontId="20" fillId="2" borderId="21" xfId="0" applyFont="1" applyFill="1" applyBorder="1" applyAlignment="1">
      <alignment vertical="center"/>
    </xf>
    <xf numFmtId="0" fontId="22" fillId="2" borderId="0" xfId="0" applyFont="1" applyFill="1"/>
    <xf numFmtId="0" fontId="26" fillId="2" borderId="0" xfId="0" applyFont="1" applyFill="1" applyBorder="1"/>
    <xf numFmtId="0" fontId="26" fillId="2" borderId="0" xfId="0" applyFont="1" applyFill="1" applyBorder="1" applyAlignment="1">
      <alignment vertical="center"/>
    </xf>
    <xf numFmtId="0" fontId="22" fillId="2" borderId="23" xfId="0" applyFont="1" applyFill="1" applyBorder="1"/>
    <xf numFmtId="0" fontId="22" fillId="2" borderId="24" xfId="0" applyFont="1" applyFill="1" applyBorder="1"/>
    <xf numFmtId="0" fontId="22" fillId="2" borderId="25" xfId="0" applyFont="1" applyFill="1" applyBorder="1"/>
    <xf numFmtId="0" fontId="27" fillId="2" borderId="20" xfId="0" applyFont="1" applyFill="1" applyBorder="1" applyAlignment="1">
      <alignment horizontal="center" vertical="center"/>
    </xf>
    <xf numFmtId="0" fontId="28" fillId="2" borderId="0" xfId="0" applyFont="1" applyFill="1" applyBorder="1" applyAlignment="1">
      <alignment horizontal="center" vertical="center"/>
    </xf>
    <xf numFmtId="1" fontId="27" fillId="2" borderId="20" xfId="0" applyNumberFormat="1" applyFont="1" applyFill="1" applyBorder="1" applyAlignment="1">
      <alignment horizontal="center" vertical="center"/>
    </xf>
    <xf numFmtId="0" fontId="0" fillId="0" borderId="20" xfId="0" applyFill="1" applyBorder="1" applyAlignment="1">
      <alignment horizontal="center"/>
    </xf>
    <xf numFmtId="0" fontId="22" fillId="0" borderId="20" xfId="0" applyFont="1" applyFill="1" applyBorder="1" applyAlignment="1">
      <alignment horizontal="left"/>
    </xf>
    <xf numFmtId="0" fontId="22" fillId="2" borderId="19" xfId="0" applyFont="1" applyFill="1" applyBorder="1"/>
    <xf numFmtId="0" fontId="27" fillId="2" borderId="0" xfId="0" applyFont="1" applyFill="1" applyBorder="1" applyAlignment="1">
      <alignment horizontal="center" vertical="center"/>
    </xf>
    <xf numFmtId="1" fontId="27" fillId="2" borderId="0" xfId="0" applyNumberFormat="1" applyFont="1" applyFill="1" applyBorder="1" applyAlignment="1">
      <alignment horizontal="center" vertical="center"/>
    </xf>
    <xf numFmtId="3" fontId="24" fillId="2" borderId="0" xfId="0" applyNumberFormat="1" applyFont="1" applyFill="1" applyBorder="1" applyAlignment="1">
      <alignment vertical="center"/>
    </xf>
    <xf numFmtId="0" fontId="22" fillId="2" borderId="21" xfId="0" applyFont="1" applyFill="1" applyBorder="1" applyAlignment="1">
      <alignment vertical="center"/>
    </xf>
    <xf numFmtId="0" fontId="22" fillId="0" borderId="0" xfId="0" applyFont="1" applyAlignment="1">
      <alignment vertical="center"/>
    </xf>
    <xf numFmtId="0" fontId="32" fillId="2" borderId="0" xfId="0" applyFont="1" applyFill="1" applyBorder="1" applyAlignment="1">
      <alignment vertical="center"/>
    </xf>
    <xf numFmtId="0" fontId="33" fillId="2" borderId="0" xfId="0" applyFont="1" applyFill="1" applyBorder="1"/>
    <xf numFmtId="0" fontId="20" fillId="2" borderId="0" xfId="0" applyFont="1" applyFill="1" applyBorder="1" applyAlignment="1" applyProtection="1">
      <alignment vertical="center"/>
      <protection hidden="1"/>
    </xf>
    <xf numFmtId="0" fontId="22" fillId="0" borderId="0" xfId="0" applyFont="1" applyProtection="1">
      <protection hidden="1"/>
    </xf>
    <xf numFmtId="0" fontId="23" fillId="0" borderId="0" xfId="0" applyFont="1" applyAlignment="1" applyProtection="1">
      <alignment horizontal="center" vertical="center"/>
      <protection hidden="1"/>
    </xf>
    <xf numFmtId="0" fontId="22" fillId="2" borderId="15" xfId="0" applyFont="1" applyFill="1" applyBorder="1" applyProtection="1">
      <protection hidden="1"/>
    </xf>
    <xf numFmtId="0" fontId="22" fillId="2" borderId="16" xfId="0" applyFont="1" applyFill="1" applyBorder="1" applyProtection="1">
      <protection hidden="1"/>
    </xf>
    <xf numFmtId="0" fontId="22" fillId="2" borderId="17" xfId="0" applyFont="1" applyFill="1" applyBorder="1" applyProtection="1">
      <protection hidden="1"/>
    </xf>
    <xf numFmtId="0" fontId="22" fillId="2" borderId="18" xfId="0" applyFont="1" applyFill="1" applyBorder="1" applyProtection="1">
      <protection hidden="1"/>
    </xf>
    <xf numFmtId="0" fontId="22" fillId="2" borderId="0" xfId="0" applyFont="1" applyFill="1" applyBorder="1" applyProtection="1">
      <protection hidden="1"/>
    </xf>
    <xf numFmtId="0" fontId="20" fillId="2" borderId="0" xfId="0" applyFont="1" applyFill="1" applyBorder="1" applyProtection="1">
      <protection hidden="1"/>
    </xf>
    <xf numFmtId="0" fontId="20" fillId="2" borderId="19" xfId="0" applyFont="1" applyFill="1" applyBorder="1" applyProtection="1">
      <protection hidden="1"/>
    </xf>
    <xf numFmtId="0" fontId="22" fillId="2" borderId="0" xfId="0" applyFont="1" applyFill="1" applyBorder="1" applyAlignment="1" applyProtection="1">
      <protection hidden="1"/>
    </xf>
    <xf numFmtId="0" fontId="22" fillId="2" borderId="19" xfId="0" applyFont="1" applyFill="1" applyBorder="1" applyAlignment="1" applyProtection="1">
      <protection hidden="1"/>
    </xf>
    <xf numFmtId="0" fontId="22" fillId="2" borderId="26" xfId="0" applyFont="1" applyFill="1" applyBorder="1" applyProtection="1">
      <protection hidden="1"/>
    </xf>
    <xf numFmtId="0" fontId="22" fillId="2" borderId="27" xfId="0" applyFont="1" applyFill="1" applyBorder="1" applyProtection="1">
      <protection hidden="1"/>
    </xf>
    <xf numFmtId="0" fontId="22" fillId="2" borderId="28" xfId="0" applyFont="1" applyFill="1" applyBorder="1" applyProtection="1">
      <protection hidden="1"/>
    </xf>
    <xf numFmtId="0" fontId="22" fillId="0" borderId="0" xfId="0" applyFont="1" applyFill="1" applyProtection="1">
      <protection hidden="1"/>
    </xf>
    <xf numFmtId="0" fontId="22" fillId="2" borderId="29" xfId="0" applyFont="1" applyFill="1" applyBorder="1" applyProtection="1">
      <protection hidden="1"/>
    </xf>
    <xf numFmtId="0" fontId="22" fillId="2" borderId="30" xfId="0" applyFont="1" applyFill="1" applyBorder="1" applyProtection="1">
      <protection hidden="1"/>
    </xf>
    <xf numFmtId="0" fontId="22" fillId="2" borderId="31" xfId="0" applyFont="1" applyFill="1" applyBorder="1" applyProtection="1">
      <protection hidden="1"/>
    </xf>
    <xf numFmtId="0" fontId="20" fillId="0" borderId="20" xfId="0" applyFont="1" applyFill="1" applyBorder="1" applyProtection="1">
      <protection hidden="1"/>
    </xf>
    <xf numFmtId="168" fontId="20" fillId="2" borderId="0" xfId="0" applyNumberFormat="1" applyFont="1" applyFill="1" applyBorder="1" applyAlignment="1" applyProtection="1">
      <protection hidden="1"/>
    </xf>
    <xf numFmtId="0" fontId="0" fillId="2" borderId="0" xfId="0" applyFill="1" applyBorder="1" applyAlignment="1" applyProtection="1">
      <protection hidden="1"/>
    </xf>
    <xf numFmtId="0" fontId="0" fillId="2" borderId="0" xfId="0" applyFill="1" applyAlignment="1" applyProtection="1">
      <protection hidden="1"/>
    </xf>
    <xf numFmtId="0" fontId="20" fillId="2" borderId="0" xfId="0" applyFont="1" applyFill="1" applyBorder="1" applyAlignment="1" applyProtection="1">
      <protection hidden="1"/>
    </xf>
    <xf numFmtId="0" fontId="20" fillId="2" borderId="21" xfId="0" applyFont="1" applyFill="1" applyBorder="1" applyAlignment="1" applyProtection="1">
      <protection hidden="1"/>
    </xf>
    <xf numFmtId="0" fontId="22" fillId="2" borderId="22" xfId="0" applyFont="1" applyFill="1" applyBorder="1" applyProtection="1">
      <protection hidden="1"/>
    </xf>
    <xf numFmtId="0" fontId="20" fillId="2" borderId="21" xfId="0" applyFont="1" applyFill="1" applyBorder="1" applyProtection="1">
      <protection hidden="1"/>
    </xf>
    <xf numFmtId="0" fontId="22" fillId="2" borderId="0" xfId="0" applyFont="1" applyFill="1" applyBorder="1" applyAlignment="1" applyProtection="1">
      <alignment vertical="center"/>
      <protection hidden="1"/>
    </xf>
    <xf numFmtId="0" fontId="22" fillId="2" borderId="21" xfId="0" applyFont="1" applyFill="1" applyBorder="1" applyProtection="1">
      <protection hidden="1"/>
    </xf>
    <xf numFmtId="0" fontId="22" fillId="0" borderId="20" xfId="0" applyFont="1" applyFill="1" applyBorder="1" applyAlignment="1" applyProtection="1">
      <alignment horizontal="left"/>
      <protection hidden="1"/>
    </xf>
    <xf numFmtId="0" fontId="20" fillId="2" borderId="21" xfId="0" applyFont="1" applyFill="1" applyBorder="1" applyAlignment="1" applyProtection="1">
      <alignment vertical="center"/>
      <protection hidden="1"/>
    </xf>
    <xf numFmtId="0" fontId="22" fillId="2" borderId="0" xfId="0" applyFont="1" applyFill="1" applyProtection="1">
      <protection hidden="1"/>
    </xf>
    <xf numFmtId="0" fontId="26" fillId="2" borderId="0" xfId="0" applyFont="1" applyFill="1" applyBorder="1" applyProtection="1">
      <protection hidden="1"/>
    </xf>
    <xf numFmtId="0" fontId="26" fillId="2" borderId="0" xfId="0" applyFont="1" applyFill="1" applyBorder="1" applyAlignment="1" applyProtection="1">
      <alignment vertical="center"/>
      <protection hidden="1"/>
    </xf>
    <xf numFmtId="0" fontId="22" fillId="2" borderId="23" xfId="0" applyFont="1" applyFill="1" applyBorder="1" applyProtection="1">
      <protection hidden="1"/>
    </xf>
    <xf numFmtId="0" fontId="22" fillId="2" borderId="24" xfId="0" applyFont="1" applyFill="1" applyBorder="1" applyProtection="1">
      <protection hidden="1"/>
    </xf>
    <xf numFmtId="0" fontId="22" fillId="2" borderId="25" xfId="0" applyFont="1" applyFill="1" applyBorder="1" applyProtection="1">
      <protection hidden="1"/>
    </xf>
    <xf numFmtId="0" fontId="27" fillId="2" borderId="20" xfId="0" applyFont="1" applyFill="1" applyBorder="1" applyAlignment="1" applyProtection="1">
      <alignment horizontal="center" vertical="center"/>
      <protection hidden="1"/>
    </xf>
    <xf numFmtId="0" fontId="28" fillId="2" borderId="0" xfId="0" applyFont="1" applyFill="1" applyBorder="1" applyAlignment="1" applyProtection="1">
      <alignment horizontal="center" vertical="center"/>
      <protection hidden="1"/>
    </xf>
    <xf numFmtId="1" fontId="27" fillId="2" borderId="20" xfId="0" applyNumberFormat="1" applyFont="1" applyFill="1" applyBorder="1" applyAlignment="1" applyProtection="1">
      <alignment horizontal="center" vertical="center"/>
      <protection hidden="1"/>
    </xf>
    <xf numFmtId="1" fontId="29" fillId="2" borderId="22" xfId="0" applyNumberFormat="1" applyFont="1" applyFill="1" applyBorder="1" applyAlignment="1" applyProtection="1">
      <alignment horizontal="center" vertical="center"/>
      <protection hidden="1"/>
    </xf>
    <xf numFmtId="1" fontId="29" fillId="2" borderId="0" xfId="0" applyNumberFormat="1" applyFont="1" applyFill="1" applyBorder="1" applyAlignment="1" applyProtection="1">
      <alignment horizontal="center" vertical="center"/>
      <protection hidden="1"/>
    </xf>
    <xf numFmtId="0" fontId="30" fillId="0" borderId="0" xfId="0" applyFont="1" applyProtection="1">
      <protection hidden="1"/>
    </xf>
    <xf numFmtId="0" fontId="20" fillId="2" borderId="22" xfId="0" applyFont="1" applyFill="1" applyBorder="1" applyProtection="1">
      <protection hidden="1"/>
    </xf>
    <xf numFmtId="0" fontId="22" fillId="2" borderId="21" xfId="0" applyFont="1" applyFill="1" applyBorder="1" applyAlignment="1" applyProtection="1">
      <alignment horizontal="center"/>
      <protection hidden="1"/>
    </xf>
    <xf numFmtId="3" fontId="22" fillId="0" borderId="0" xfId="0" applyNumberFormat="1" applyFont="1" applyProtection="1">
      <protection hidden="1"/>
    </xf>
    <xf numFmtId="0" fontId="31" fillId="2" borderId="0" xfId="0" applyFont="1" applyFill="1" applyBorder="1" applyProtection="1">
      <protection hidden="1"/>
    </xf>
    <xf numFmtId="0" fontId="22" fillId="0" borderId="0" xfId="0" applyFont="1" applyBorder="1" applyProtection="1">
      <protection hidden="1"/>
    </xf>
    <xf numFmtId="0" fontId="24" fillId="2" borderId="0" xfId="0" applyFont="1" applyFill="1" applyBorder="1" applyAlignment="1" applyProtection="1">
      <alignment vertical="center"/>
      <protection hidden="1"/>
    </xf>
    <xf numFmtId="0" fontId="22" fillId="2" borderId="24" xfId="0" applyFont="1" applyFill="1" applyBorder="1" applyAlignment="1" applyProtection="1">
      <protection hidden="1"/>
    </xf>
    <xf numFmtId="0" fontId="20" fillId="2" borderId="24" xfId="0" applyFont="1" applyFill="1" applyBorder="1" applyAlignment="1" applyProtection="1">
      <protection hidden="1"/>
    </xf>
    <xf numFmtId="0" fontId="22" fillId="2" borderId="29" xfId="0" applyFont="1" applyFill="1" applyBorder="1" applyAlignment="1" applyProtection="1">
      <protection hidden="1"/>
    </xf>
    <xf numFmtId="0" fontId="22" fillId="2" borderId="30" xfId="0" applyFont="1" applyFill="1" applyBorder="1" applyAlignment="1" applyProtection="1">
      <protection hidden="1"/>
    </xf>
    <xf numFmtId="0" fontId="22" fillId="2" borderId="31" xfId="0" applyFont="1" applyFill="1" applyBorder="1" applyAlignment="1" applyProtection="1">
      <protection hidden="1"/>
    </xf>
    <xf numFmtId="0" fontId="22" fillId="2" borderId="23" xfId="0" applyFont="1" applyFill="1" applyBorder="1" applyAlignment="1" applyProtection="1">
      <protection hidden="1"/>
    </xf>
    <xf numFmtId="0" fontId="20" fillId="2" borderId="24" xfId="0" applyFont="1" applyFill="1" applyBorder="1" applyProtection="1">
      <protection hidden="1"/>
    </xf>
    <xf numFmtId="0" fontId="29" fillId="2" borderId="24" xfId="0" applyFont="1" applyFill="1" applyBorder="1" applyAlignment="1" applyProtection="1">
      <alignment horizontal="center" vertical="center"/>
      <protection hidden="1"/>
    </xf>
    <xf numFmtId="0" fontId="24" fillId="2" borderId="24" xfId="0" applyFont="1" applyFill="1" applyBorder="1" applyAlignment="1" applyProtection="1">
      <alignment vertical="center"/>
      <protection hidden="1"/>
    </xf>
    <xf numFmtId="0" fontId="28" fillId="2" borderId="24" xfId="0" applyFont="1" applyFill="1" applyBorder="1" applyAlignment="1" applyProtection="1">
      <alignment horizontal="center" vertical="center"/>
      <protection hidden="1"/>
    </xf>
    <xf numFmtId="1" fontId="29" fillId="2" borderId="24" xfId="0" applyNumberFormat="1" applyFont="1" applyFill="1" applyBorder="1" applyAlignment="1" applyProtection="1">
      <alignment horizontal="center" vertical="center"/>
      <protection hidden="1"/>
    </xf>
    <xf numFmtId="0" fontId="34" fillId="0" borderId="20" xfId="0" applyFont="1" applyFill="1" applyBorder="1" applyAlignment="1">
      <alignment horizontal="center"/>
    </xf>
    <xf numFmtId="166" fontId="1" fillId="2" borderId="0" xfId="0" applyNumberFormat="1" applyFont="1" applyFill="1" applyBorder="1" applyAlignment="1" applyProtection="1">
      <alignment horizontal="right" indent="1"/>
      <protection hidden="1"/>
    </xf>
    <xf numFmtId="166" fontId="1" fillId="0" borderId="1" xfId="0" applyNumberFormat="1" applyFont="1" applyFill="1" applyBorder="1" applyAlignment="1" applyProtection="1">
      <alignment horizontal="right" indent="1"/>
      <protection hidden="1"/>
    </xf>
    <xf numFmtId="0" fontId="8" fillId="2" borderId="0" xfId="0" applyFont="1" applyFill="1" applyAlignment="1" applyProtection="1">
      <alignment horizontal="center"/>
      <protection hidden="1"/>
    </xf>
    <xf numFmtId="166" fontId="3" fillId="0" borderId="4" xfId="0" applyNumberFormat="1" applyFont="1" applyFill="1" applyBorder="1" applyAlignment="1" applyProtection="1">
      <alignment horizontal="right" indent="1"/>
      <protection hidden="1"/>
    </xf>
    <xf numFmtId="166" fontId="1" fillId="2" borderId="0" xfId="0" applyNumberFormat="1" applyFont="1" applyFill="1" applyAlignment="1" applyProtection="1">
      <alignment horizontal="right" indent="1"/>
      <protection hidden="1"/>
    </xf>
    <xf numFmtId="166" fontId="1" fillId="0" borderId="1" xfId="0" applyNumberFormat="1" applyFont="1" applyBorder="1" applyAlignment="1" applyProtection="1">
      <alignment horizontal="right" indent="1"/>
      <protection hidden="1"/>
    </xf>
    <xf numFmtId="0" fontId="12" fillId="2" borderId="0" xfId="0" applyFont="1" applyFill="1" applyProtection="1">
      <protection hidden="1"/>
    </xf>
    <xf numFmtId="0" fontId="3" fillId="2" borderId="0" xfId="0" applyFont="1" applyFill="1" applyAlignment="1" applyProtection="1">
      <alignment horizontal="center"/>
      <protection hidden="1"/>
    </xf>
    <xf numFmtId="164" fontId="3" fillId="0" borderId="0" xfId="0" applyNumberFormat="1" applyFont="1" applyAlignment="1" applyProtection="1">
      <alignment horizontal="center"/>
      <protection hidden="1"/>
    </xf>
    <xf numFmtId="0" fontId="3" fillId="2" borderId="0" xfId="0" applyFont="1" applyFill="1" applyAlignment="1" applyProtection="1">
      <alignment horizontal="center" wrapText="1"/>
      <protection hidden="1"/>
    </xf>
    <xf numFmtId="164" fontId="3" fillId="0" borderId="0" xfId="0" applyNumberFormat="1" applyFont="1" applyAlignment="1" applyProtection="1">
      <alignment horizontal="center" wrapText="1"/>
      <protection hidden="1"/>
    </xf>
    <xf numFmtId="17" fontId="3" fillId="2" borderId="1" xfId="0" applyNumberFormat="1" applyFont="1" applyFill="1" applyBorder="1" applyAlignment="1" applyProtection="1">
      <alignment horizontal="center"/>
      <protection hidden="1"/>
    </xf>
    <xf numFmtId="17" fontId="3" fillId="2" borderId="12" xfId="0" applyNumberFormat="1" applyFont="1" applyFill="1" applyBorder="1" applyAlignment="1" applyProtection="1">
      <alignment horizontal="center" vertical="center" wrapText="1"/>
      <protection hidden="1"/>
    </xf>
    <xf numFmtId="164" fontId="3" fillId="2" borderId="1" xfId="0" applyNumberFormat="1" applyFont="1" applyFill="1" applyBorder="1" applyAlignment="1" applyProtection="1">
      <alignment horizontal="center"/>
      <protection hidden="1"/>
    </xf>
    <xf numFmtId="0" fontId="3" fillId="2" borderId="11" xfId="0" applyFont="1" applyFill="1" applyBorder="1" applyAlignment="1" applyProtection="1">
      <alignment horizontal="center" vertical="center" wrapText="1"/>
      <protection hidden="1"/>
    </xf>
    <xf numFmtId="166" fontId="3" fillId="0" borderId="1" xfId="0" applyNumberFormat="1" applyFont="1" applyBorder="1" applyAlignment="1" applyProtection="1">
      <alignment horizontal="right" indent="1"/>
      <protection hidden="1"/>
    </xf>
    <xf numFmtId="166" fontId="1" fillId="0" borderId="0" xfId="0" applyNumberFormat="1" applyFont="1" applyAlignment="1" applyProtection="1">
      <alignment horizontal="right" indent="1"/>
      <protection hidden="1"/>
    </xf>
    <xf numFmtId="166" fontId="3" fillId="0" borderId="32" xfId="0" applyNumberFormat="1" applyFont="1" applyBorder="1" applyAlignment="1" applyProtection="1">
      <alignment horizontal="right" indent="1"/>
      <protection hidden="1"/>
    </xf>
    <xf numFmtId="166" fontId="1" fillId="0" borderId="33" xfId="0" applyNumberFormat="1" applyFont="1" applyBorder="1" applyAlignment="1" applyProtection="1">
      <alignment horizontal="right" indent="1"/>
      <protection hidden="1"/>
    </xf>
    <xf numFmtId="166" fontId="1" fillId="2" borderId="34" xfId="0" applyNumberFormat="1" applyFont="1" applyFill="1" applyBorder="1" applyAlignment="1" applyProtection="1">
      <alignment horizontal="right" indent="1"/>
      <protection hidden="1"/>
    </xf>
    <xf numFmtId="166" fontId="1" fillId="0" borderId="35" xfId="0" applyNumberFormat="1" applyFont="1" applyBorder="1" applyAlignment="1" applyProtection="1">
      <alignment horizontal="right" indent="1"/>
      <protection hidden="1"/>
    </xf>
    <xf numFmtId="15" fontId="10" fillId="0" borderId="1" xfId="0" applyNumberFormat="1" applyFont="1" applyBorder="1" applyAlignment="1" applyProtection="1">
      <alignment horizontal="center"/>
      <protection hidden="1"/>
    </xf>
    <xf numFmtId="9" fontId="16" fillId="2" borderId="11" xfId="0" applyNumberFormat="1" applyFont="1" applyFill="1" applyBorder="1" applyAlignment="1">
      <alignment horizontal="center" wrapText="1"/>
    </xf>
    <xf numFmtId="0" fontId="20" fillId="2" borderId="0" xfId="0" applyFont="1" applyFill="1" applyProtection="1">
      <protection hidden="1"/>
    </xf>
    <xf numFmtId="0" fontId="0" fillId="0" borderId="0" xfId="0" applyAlignment="1">
      <alignment horizontal="left"/>
    </xf>
    <xf numFmtId="165" fontId="1" fillId="0" borderId="0" xfId="2" applyNumberFormat="1" applyFont="1"/>
    <xf numFmtId="1" fontId="6" fillId="0" borderId="0" xfId="2" applyNumberFormat="1" applyFont="1" applyAlignment="1">
      <alignment horizontal="center"/>
    </xf>
    <xf numFmtId="165" fontId="6" fillId="0" borderId="0" xfId="2" applyNumberFormat="1" applyFont="1" applyAlignment="1">
      <alignment horizontal="center"/>
    </xf>
    <xf numFmtId="165" fontId="1" fillId="0" borderId="0" xfId="2" applyNumberFormat="1" applyFont="1" applyAlignment="1"/>
    <xf numFmtId="166" fontId="1" fillId="0" borderId="0" xfId="2" applyNumberFormat="1" applyFont="1" applyAlignment="1">
      <alignment horizontal="center"/>
    </xf>
    <xf numFmtId="167" fontId="1" fillId="0" borderId="0" xfId="2" applyNumberFormat="1" applyFont="1" applyAlignment="1"/>
    <xf numFmtId="1" fontId="1" fillId="0" borderId="0" xfId="2" applyNumberFormat="1" applyFont="1"/>
    <xf numFmtId="15" fontId="1" fillId="0" borderId="0" xfId="2" applyNumberFormat="1" applyFont="1"/>
    <xf numFmtId="165" fontId="1" fillId="0" borderId="0" xfId="2" applyNumberFormat="1" applyFont="1" applyFill="1" applyBorder="1" applyAlignment="1"/>
    <xf numFmtId="165" fontId="1" fillId="0" borderId="2" xfId="2" applyNumberFormat="1" applyFont="1" applyBorder="1"/>
    <xf numFmtId="1" fontId="6" fillId="0" borderId="2" xfId="2" applyNumberFormat="1" applyFont="1" applyBorder="1" applyAlignment="1">
      <alignment horizontal="center"/>
    </xf>
    <xf numFmtId="165" fontId="6" fillId="0" borderId="2" xfId="2" applyNumberFormat="1" applyFont="1" applyBorder="1" applyAlignment="1">
      <alignment horizontal="center"/>
    </xf>
    <xf numFmtId="165" fontId="1" fillId="0" borderId="2" xfId="2" applyNumberFormat="1" applyFont="1" applyFill="1" applyBorder="1" applyAlignment="1"/>
    <xf numFmtId="166" fontId="1" fillId="0" borderId="2" xfId="2" applyNumberFormat="1" applyFont="1" applyBorder="1" applyAlignment="1">
      <alignment horizontal="center"/>
    </xf>
    <xf numFmtId="167" fontId="1" fillId="0" borderId="2" xfId="2" applyNumberFormat="1" applyFont="1" applyBorder="1" applyAlignment="1"/>
    <xf numFmtId="1" fontId="1" fillId="0" borderId="2" xfId="2" applyNumberFormat="1" applyFont="1" applyBorder="1"/>
    <xf numFmtId="15" fontId="7" fillId="0" borderId="2" xfId="2" applyNumberFormat="1" applyFont="1" applyFill="1" applyBorder="1"/>
    <xf numFmtId="15" fontId="7" fillId="0" borderId="0" xfId="2" applyNumberFormat="1" applyFont="1" applyFill="1"/>
    <xf numFmtId="1" fontId="6" fillId="0" borderId="0" xfId="2" applyNumberFormat="1" applyFont="1" applyFill="1" applyAlignment="1">
      <alignment horizontal="center"/>
    </xf>
    <xf numFmtId="165" fontId="1" fillId="0" borderId="0" xfId="2" applyNumberFormat="1" applyFont="1" applyBorder="1"/>
    <xf numFmtId="166" fontId="1" fillId="0" borderId="0" xfId="2" applyNumberFormat="1" applyFont="1" applyBorder="1" applyAlignment="1">
      <alignment horizontal="center"/>
    </xf>
    <xf numFmtId="167" fontId="1" fillId="0" borderId="0" xfId="2" applyNumberFormat="1" applyFont="1" applyBorder="1" applyAlignment="1"/>
    <xf numFmtId="1" fontId="1" fillId="0" borderId="0" xfId="2" applyNumberFormat="1" applyFont="1" applyBorder="1"/>
    <xf numFmtId="165" fontId="1" fillId="0" borderId="0" xfId="2" applyNumberFormat="1" applyFont="1" applyFill="1" applyAlignment="1">
      <alignment horizontal="center" vertical="center" wrapText="1"/>
    </xf>
    <xf numFmtId="165" fontId="1" fillId="2" borderId="1" xfId="2" applyNumberFormat="1" applyFont="1" applyFill="1" applyBorder="1" applyAlignment="1">
      <alignment horizontal="center" vertical="center" wrapText="1"/>
    </xf>
    <xf numFmtId="165" fontId="3" fillId="0" borderId="0" xfId="2" applyNumberFormat="1" applyFont="1" applyFill="1"/>
    <xf numFmtId="165" fontId="3" fillId="2" borderId="43" xfId="2" applyNumberFormat="1" applyFont="1" applyFill="1" applyBorder="1" applyAlignment="1">
      <alignment horizontal="center"/>
    </xf>
    <xf numFmtId="165" fontId="3" fillId="2" borderId="1" xfId="2" applyNumberFormat="1" applyFont="1" applyFill="1" applyBorder="1" applyAlignment="1">
      <alignment horizontal="center"/>
    </xf>
    <xf numFmtId="15" fontId="3" fillId="4" borderId="1" xfId="2" applyNumberFormat="1" applyFont="1" applyFill="1" applyBorder="1" applyAlignment="1">
      <alignment horizontal="center"/>
    </xf>
    <xf numFmtId="165" fontId="3" fillId="4" borderId="1" xfId="2" applyNumberFormat="1" applyFont="1" applyFill="1" applyBorder="1" applyAlignment="1">
      <alignment horizontal="center"/>
    </xf>
    <xf numFmtId="166" fontId="3" fillId="2" borderId="1" xfId="2" applyNumberFormat="1" applyFont="1" applyFill="1" applyBorder="1" applyAlignment="1">
      <alignment horizontal="center"/>
    </xf>
    <xf numFmtId="1" fontId="3" fillId="2" borderId="0" xfId="2" applyNumberFormat="1" applyFont="1" applyFill="1"/>
    <xf numFmtId="0" fontId="1" fillId="0" borderId="0" xfId="2" applyFont="1"/>
    <xf numFmtId="165" fontId="7" fillId="0" borderId="0" xfId="2" applyNumberFormat="1" applyFont="1"/>
    <xf numFmtId="167" fontId="6" fillId="0" borderId="0" xfId="2" applyNumberFormat="1" applyFont="1" applyAlignment="1">
      <alignment horizontal="center"/>
    </xf>
    <xf numFmtId="165" fontId="1" fillId="0" borderId="0" xfId="2" applyNumberFormat="1" applyFont="1" applyAlignment="1">
      <alignment horizontal="right"/>
    </xf>
    <xf numFmtId="0" fontId="1" fillId="0" borderId="0" xfId="2" applyFont="1" applyAlignment="1">
      <alignment horizontal="center"/>
    </xf>
    <xf numFmtId="0" fontId="1" fillId="0" borderId="0" xfId="2" applyFont="1" applyAlignment="1">
      <alignment horizontal="left"/>
    </xf>
    <xf numFmtId="15" fontId="1" fillId="0" borderId="0" xfId="2" applyNumberFormat="1" applyFont="1" applyAlignment="1">
      <alignment horizontal="center"/>
    </xf>
    <xf numFmtId="165" fontId="7" fillId="0" borderId="2" xfId="2" applyNumberFormat="1" applyFont="1" applyBorder="1"/>
    <xf numFmtId="0" fontId="1" fillId="0" borderId="2" xfId="2" applyFont="1" applyBorder="1"/>
    <xf numFmtId="167" fontId="6" fillId="0" borderId="2" xfId="2" applyNumberFormat="1" applyFont="1" applyBorder="1" applyAlignment="1">
      <alignment horizontal="center"/>
    </xf>
    <xf numFmtId="165" fontId="1" fillId="0" borderId="2" xfId="2" applyNumberFormat="1" applyFont="1" applyBorder="1" applyAlignment="1">
      <alignment horizontal="right"/>
    </xf>
    <xf numFmtId="0" fontId="1" fillId="0" borderId="2" xfId="2" applyFont="1" applyBorder="1" applyAlignment="1">
      <alignment horizontal="center"/>
    </xf>
    <xf numFmtId="0" fontId="1" fillId="0" borderId="2" xfId="2" applyFont="1" applyBorder="1" applyAlignment="1">
      <alignment horizontal="left"/>
    </xf>
    <xf numFmtId="0" fontId="1" fillId="0" borderId="0" xfId="2" applyFont="1" applyBorder="1"/>
    <xf numFmtId="165" fontId="7" fillId="0" borderId="0" xfId="2" applyNumberFormat="1" applyFont="1" applyBorder="1"/>
    <xf numFmtId="167" fontId="6" fillId="0" borderId="0" xfId="2" applyNumberFormat="1" applyFont="1" applyBorder="1" applyAlignment="1">
      <alignment horizontal="center"/>
    </xf>
    <xf numFmtId="165" fontId="6" fillId="0" borderId="0" xfId="2" applyNumberFormat="1" applyFont="1" applyBorder="1" applyAlignment="1">
      <alignment horizontal="center"/>
    </xf>
    <xf numFmtId="165" fontId="1" fillId="0" borderId="0" xfId="2" applyNumberFormat="1" applyFont="1" applyBorder="1" applyAlignment="1">
      <alignment horizontal="right"/>
    </xf>
    <xf numFmtId="0" fontId="1" fillId="0" borderId="0" xfId="2" applyFont="1" applyBorder="1" applyAlignment="1">
      <alignment horizontal="center"/>
    </xf>
    <xf numFmtId="0" fontId="1" fillId="0" borderId="0" xfId="2" applyFont="1" applyBorder="1" applyAlignment="1">
      <alignment horizontal="left"/>
    </xf>
    <xf numFmtId="2" fontId="1" fillId="0" borderId="0" xfId="2" applyNumberFormat="1" applyFont="1" applyAlignment="1">
      <alignment horizontal="left"/>
    </xf>
    <xf numFmtId="0" fontId="1" fillId="0" borderId="0" xfId="2" applyFont="1" applyAlignment="1"/>
    <xf numFmtId="165" fontId="7" fillId="2" borderId="1" xfId="2" applyNumberFormat="1" applyFont="1" applyFill="1" applyBorder="1" applyAlignment="1">
      <alignment horizontal="center" vertical="center" wrapText="1"/>
    </xf>
    <xf numFmtId="165" fontId="9" fillId="5" borderId="1" xfId="2" applyNumberFormat="1" applyFont="1" applyFill="1" applyBorder="1" applyAlignment="1">
      <alignment horizontal="center" vertical="center" wrapText="1"/>
    </xf>
    <xf numFmtId="165" fontId="9" fillId="2" borderId="1" xfId="2" applyNumberFormat="1" applyFont="1" applyFill="1" applyBorder="1" applyAlignment="1">
      <alignment horizontal="center" vertical="center" wrapText="1"/>
    </xf>
    <xf numFmtId="0" fontId="3" fillId="2" borderId="0" xfId="2" applyFont="1" applyFill="1" applyAlignment="1">
      <alignment horizontal="center"/>
    </xf>
    <xf numFmtId="165" fontId="9" fillId="2" borderId="43" xfId="2" applyNumberFormat="1" applyFont="1" applyFill="1" applyBorder="1" applyAlignment="1">
      <alignment horizontal="center" vertical="center" wrapText="1"/>
    </xf>
    <xf numFmtId="165" fontId="1" fillId="2" borderId="1" xfId="2" applyNumberFormat="1" applyFont="1" applyFill="1" applyBorder="1" applyAlignment="1">
      <alignment horizontal="right"/>
    </xf>
    <xf numFmtId="0" fontId="1" fillId="2" borderId="1" xfId="2" applyFont="1" applyFill="1" applyBorder="1" applyAlignment="1">
      <alignment horizontal="center"/>
    </xf>
    <xf numFmtId="0" fontId="9" fillId="0" borderId="0" xfId="2" applyFont="1" applyAlignment="1">
      <alignment horizontal="center" vertical="center"/>
    </xf>
    <xf numFmtId="165" fontId="1" fillId="2" borderId="1" xfId="2" applyNumberFormat="1" applyFont="1" applyFill="1" applyBorder="1"/>
    <xf numFmtId="0" fontId="7" fillId="0" borderId="0" xfId="2" applyFont="1" applyAlignment="1">
      <alignment horizontal="center" vertical="center"/>
    </xf>
    <xf numFmtId="165" fontId="9" fillId="2" borderId="43" xfId="2" applyNumberFormat="1" applyFont="1" applyFill="1" applyBorder="1" applyAlignment="1">
      <alignment horizontal="center"/>
    </xf>
    <xf numFmtId="165" fontId="9" fillId="2" borderId="1" xfId="2" applyNumberFormat="1" applyFont="1" applyFill="1" applyBorder="1" applyAlignment="1">
      <alignment horizontal="center"/>
    </xf>
    <xf numFmtId="165" fontId="1" fillId="5" borderId="1" xfId="2" applyNumberFormat="1" applyFont="1" applyFill="1" applyBorder="1"/>
    <xf numFmtId="165" fontId="3" fillId="5" borderId="1" xfId="2" applyNumberFormat="1" applyFont="1" applyFill="1" applyBorder="1" applyAlignment="1">
      <alignment horizontal="center"/>
    </xf>
    <xf numFmtId="15" fontId="1" fillId="5" borderId="1" xfId="2" applyNumberFormat="1" applyFont="1" applyFill="1" applyBorder="1" applyAlignment="1">
      <alignment horizontal="center"/>
    </xf>
    <xf numFmtId="165" fontId="1" fillId="5" borderId="1" xfId="2" applyNumberFormat="1" applyFont="1" applyFill="1" applyBorder="1" applyAlignment="1">
      <alignment horizontal="center"/>
    </xf>
    <xf numFmtId="165" fontId="6" fillId="2" borderId="1" xfId="2" applyNumberFormat="1" applyFont="1" applyFill="1" applyBorder="1" applyAlignment="1">
      <alignment horizontal="center"/>
    </xf>
    <xf numFmtId="165" fontId="1" fillId="2" borderId="1" xfId="2" applyNumberFormat="1" applyFont="1" applyFill="1" applyBorder="1" applyAlignment="1">
      <alignment horizontal="center"/>
    </xf>
    <xf numFmtId="165" fontId="3" fillId="2" borderId="1" xfId="2" applyNumberFormat="1" applyFont="1" applyFill="1" applyBorder="1" applyAlignment="1">
      <alignment horizontal="center" vertical="center"/>
    </xf>
    <xf numFmtId="2" fontId="20" fillId="2" borderId="0" xfId="2" applyNumberFormat="1" applyFont="1" applyFill="1"/>
    <xf numFmtId="4" fontId="1" fillId="2" borderId="1" xfId="2" applyNumberFormat="1" applyFont="1" applyFill="1" applyBorder="1" applyAlignment="1">
      <alignment horizontal="center"/>
    </xf>
    <xf numFmtId="165" fontId="1" fillId="4" borderId="1" xfId="2" applyNumberFormat="1" applyFont="1" applyFill="1" applyBorder="1"/>
    <xf numFmtId="0" fontId="22" fillId="0" borderId="0" xfId="2" applyFont="1"/>
    <xf numFmtId="166" fontId="22" fillId="0" borderId="0" xfId="2" applyNumberFormat="1" applyFont="1"/>
    <xf numFmtId="15" fontId="22" fillId="0" borderId="0" xfId="2" applyNumberFormat="1" applyFont="1" applyBorder="1"/>
    <xf numFmtId="15" fontId="22" fillId="0" borderId="0" xfId="2" applyNumberFormat="1" applyFont="1"/>
    <xf numFmtId="0" fontId="22" fillId="2" borderId="0" xfId="2" applyFont="1" applyFill="1"/>
    <xf numFmtId="166" fontId="22" fillId="2" borderId="0" xfId="2" applyNumberFormat="1" applyFont="1" applyFill="1"/>
    <xf numFmtId="15" fontId="22" fillId="2" borderId="0" xfId="2" applyNumberFormat="1" applyFont="1" applyFill="1" applyBorder="1" applyAlignment="1">
      <alignment horizontal="left" indent="1"/>
    </xf>
    <xf numFmtId="166" fontId="22" fillId="0" borderId="4" xfId="2" applyNumberFormat="1" applyFont="1" applyFill="1" applyBorder="1" applyAlignment="1"/>
    <xf numFmtId="15" fontId="8" fillId="2" borderId="50" xfId="2" applyNumberFormat="1" applyFont="1" applyFill="1" applyBorder="1" applyAlignment="1">
      <alignment horizontal="left" indent="1"/>
    </xf>
    <xf numFmtId="166" fontId="22" fillId="2" borderId="0" xfId="2" applyNumberFormat="1" applyFont="1" applyFill="1" applyBorder="1" applyAlignment="1"/>
    <xf numFmtId="15" fontId="8" fillId="2" borderId="51" xfId="2" applyNumberFormat="1" applyFont="1" applyFill="1" applyBorder="1" applyAlignment="1">
      <alignment horizontal="center"/>
    </xf>
    <xf numFmtId="15" fontId="22" fillId="2" borderId="1" xfId="2" applyNumberFormat="1" applyFont="1" applyFill="1" applyBorder="1" applyAlignment="1">
      <alignment horizontal="left" indent="1"/>
    </xf>
    <xf numFmtId="15" fontId="22" fillId="2" borderId="0" xfId="2" applyNumberFormat="1" applyFont="1" applyFill="1" applyBorder="1"/>
    <xf numFmtId="166" fontId="22" fillId="2" borderId="0" xfId="2" applyNumberFormat="1" applyFont="1" applyFill="1" applyBorder="1" applyAlignment="1">
      <alignment horizontal="center" wrapText="1"/>
    </xf>
    <xf numFmtId="15" fontId="22" fillId="2" borderId="0" xfId="2" applyNumberFormat="1" applyFont="1" applyFill="1" applyBorder="1" applyAlignment="1">
      <alignment horizontal="center" wrapText="1"/>
    </xf>
    <xf numFmtId="166" fontId="8" fillId="2" borderId="1" xfId="2" applyNumberFormat="1" applyFont="1" applyFill="1" applyBorder="1" applyAlignment="1">
      <alignment horizontal="center" wrapText="1"/>
    </xf>
    <xf numFmtId="15" fontId="8" fillId="2" borderId="1" xfId="2" applyNumberFormat="1" applyFont="1" applyFill="1" applyBorder="1" applyAlignment="1">
      <alignment horizontal="center" wrapText="1"/>
    </xf>
    <xf numFmtId="15" fontId="22" fillId="2" borderId="0" xfId="2" applyNumberFormat="1" applyFont="1" applyFill="1"/>
    <xf numFmtId="0" fontId="0" fillId="6" borderId="0" xfId="0" applyFill="1"/>
    <xf numFmtId="0" fontId="35" fillId="6" borderId="0" xfId="1" applyFill="1"/>
    <xf numFmtId="0" fontId="12" fillId="6" borderId="0" xfId="0" applyFont="1" applyFill="1"/>
    <xf numFmtId="17" fontId="35" fillId="6" borderId="0" xfId="1" applyNumberFormat="1" applyFill="1"/>
    <xf numFmtId="0" fontId="11" fillId="2" borderId="0" xfId="0" applyFont="1" applyFill="1" applyProtection="1">
      <protection hidden="1"/>
    </xf>
    <xf numFmtId="0" fontId="1" fillId="0" borderId="0" xfId="0" quotePrefix="1" applyFont="1" applyProtection="1">
      <protection hidden="1"/>
    </xf>
    <xf numFmtId="9" fontId="1" fillId="0" borderId="0" xfId="0" applyNumberFormat="1" applyFont="1" applyProtection="1">
      <protection hidden="1"/>
    </xf>
    <xf numFmtId="15" fontId="20" fillId="0" borderId="4" xfId="0" applyNumberFormat="1" applyFont="1" applyBorder="1" applyAlignment="1" applyProtection="1">
      <alignment horizontal="center"/>
      <protection hidden="1"/>
    </xf>
    <xf numFmtId="0" fontId="38" fillId="0" borderId="0" xfId="0" applyFont="1"/>
    <xf numFmtId="0" fontId="12" fillId="6" borderId="0" xfId="0" applyFont="1" applyFill="1" applyAlignment="1">
      <alignment horizontal="center"/>
    </xf>
    <xf numFmtId="0" fontId="36" fillId="6" borderId="0" xfId="0" applyFont="1" applyFill="1" applyAlignment="1">
      <alignment horizontal="left" wrapText="1"/>
    </xf>
    <xf numFmtId="0" fontId="36" fillId="6" borderId="0" xfId="0" applyFont="1" applyFill="1" applyAlignment="1">
      <alignment horizontal="left"/>
    </xf>
    <xf numFmtId="0" fontId="22" fillId="0" borderId="36" xfId="0" applyFont="1" applyFill="1" applyBorder="1" applyAlignment="1">
      <alignment vertical="center"/>
    </xf>
    <xf numFmtId="0" fontId="22" fillId="0" borderId="37" xfId="0" applyFont="1" applyFill="1" applyBorder="1" applyAlignment="1">
      <alignment vertical="center"/>
    </xf>
    <xf numFmtId="0" fontId="22" fillId="0" borderId="38" xfId="0" applyFont="1" applyFill="1" applyBorder="1" applyAlignment="1">
      <alignment vertical="center"/>
    </xf>
    <xf numFmtId="168" fontId="20" fillId="2" borderId="0" xfId="0" applyNumberFormat="1" applyFont="1" applyFill="1" applyBorder="1" applyAlignment="1">
      <alignment horizontal="left"/>
    </xf>
    <xf numFmtId="0" fontId="0" fillId="2" borderId="0" xfId="0" applyFill="1" applyAlignment="1">
      <alignment horizontal="left"/>
    </xf>
    <xf numFmtId="0" fontId="8" fillId="0" borderId="39" xfId="0" applyFont="1" applyFill="1" applyBorder="1" applyAlignment="1">
      <alignment horizontal="left" vertical="center" indent="1"/>
    </xf>
    <xf numFmtId="0" fontId="8" fillId="0" borderId="40" xfId="0" applyFont="1" applyFill="1" applyBorder="1" applyAlignment="1">
      <alignment horizontal="left" vertical="center" indent="1"/>
    </xf>
    <xf numFmtId="0" fontId="8" fillId="0" borderId="41" xfId="0" applyFont="1" applyFill="1" applyBorder="1" applyAlignment="1">
      <alignment horizontal="left" vertical="center" indent="1"/>
    </xf>
    <xf numFmtId="0" fontId="24" fillId="0" borderId="36" xfId="0" applyFont="1" applyFill="1" applyBorder="1" applyAlignment="1">
      <alignment horizontal="center" vertical="center"/>
    </xf>
    <xf numFmtId="0" fontId="24" fillId="0" borderId="38" xfId="0" applyFont="1" applyFill="1" applyBorder="1" applyAlignment="1">
      <alignment horizontal="center" vertical="center"/>
    </xf>
    <xf numFmtId="0" fontId="24" fillId="0" borderId="37" xfId="0" applyFont="1" applyFill="1" applyBorder="1" applyAlignment="1">
      <alignment horizontal="center" vertical="center"/>
    </xf>
    <xf numFmtId="0" fontId="24" fillId="0" borderId="37" xfId="0" applyFont="1" applyBorder="1" applyAlignment="1">
      <alignment horizontal="center" vertical="center"/>
    </xf>
    <xf numFmtId="0" fontId="24" fillId="0" borderId="38" xfId="0" applyFont="1" applyBorder="1" applyAlignment="1">
      <alignment horizontal="center" vertical="center"/>
    </xf>
    <xf numFmtId="0" fontId="20" fillId="2" borderId="0" xfId="0" applyFont="1" applyFill="1" applyBorder="1" applyAlignment="1">
      <alignment vertical="center"/>
    </xf>
    <xf numFmtId="169" fontId="24" fillId="0" borderId="36" xfId="0" applyNumberFormat="1" applyFont="1" applyFill="1" applyBorder="1" applyAlignment="1">
      <alignment horizontal="center" vertical="center"/>
    </xf>
    <xf numFmtId="169" fontId="24" fillId="0" borderId="37" xfId="0" applyNumberFormat="1" applyFont="1" applyFill="1" applyBorder="1" applyAlignment="1">
      <alignment horizontal="center" vertical="center"/>
    </xf>
    <xf numFmtId="169" fontId="24" fillId="0" borderId="38" xfId="0" applyNumberFormat="1" applyFont="1" applyFill="1" applyBorder="1" applyAlignment="1">
      <alignment horizontal="center" vertical="center"/>
    </xf>
    <xf numFmtId="0" fontId="22" fillId="0" borderId="36" xfId="0" applyFont="1" applyFill="1" applyBorder="1" applyAlignment="1">
      <alignment horizontal="right"/>
    </xf>
    <xf numFmtId="0" fontId="22" fillId="0" borderId="38" xfId="0" applyFont="1" applyFill="1" applyBorder="1" applyAlignment="1">
      <alignment horizontal="right"/>
    </xf>
    <xf numFmtId="0" fontId="20" fillId="2" borderId="0" xfId="0" applyFont="1" applyFill="1" applyBorder="1" applyAlignment="1">
      <alignment horizontal="left"/>
    </xf>
    <xf numFmtId="0" fontId="0" fillId="0" borderId="0" xfId="0" applyAlignment="1">
      <alignment horizontal="left"/>
    </xf>
    <xf numFmtId="3" fontId="24" fillId="2" borderId="36" xfId="0" applyNumberFormat="1" applyFont="1" applyFill="1" applyBorder="1" applyAlignment="1">
      <alignment vertical="center"/>
    </xf>
    <xf numFmtId="3" fontId="24" fillId="2" borderId="37" xfId="0" applyNumberFormat="1" applyFont="1" applyFill="1" applyBorder="1" applyAlignment="1">
      <alignment vertical="center"/>
    </xf>
    <xf numFmtId="3" fontId="24" fillId="2" borderId="38" xfId="0" applyNumberFormat="1" applyFont="1" applyFill="1" applyBorder="1" applyAlignment="1">
      <alignment vertical="center"/>
    </xf>
    <xf numFmtId="169" fontId="24" fillId="0" borderId="37" xfId="0" applyNumberFormat="1" applyFont="1" applyBorder="1" applyAlignment="1">
      <alignment horizontal="center" vertical="center"/>
    </xf>
    <xf numFmtId="169" fontId="0" fillId="0" borderId="38" xfId="0" applyNumberFormat="1" applyBorder="1" applyAlignment="1">
      <alignment horizontal="center"/>
    </xf>
    <xf numFmtId="3" fontId="24" fillId="0" borderId="36" xfId="0" applyNumberFormat="1" applyFont="1" applyFill="1" applyBorder="1" applyAlignment="1">
      <alignment vertical="center"/>
    </xf>
    <xf numFmtId="0" fontId="0" fillId="0" borderId="37" xfId="0" applyBorder="1" applyAlignment="1">
      <alignment vertical="center"/>
    </xf>
    <xf numFmtId="0" fontId="0" fillId="0" borderId="38" xfId="0" applyBorder="1" applyAlignment="1">
      <alignment vertical="center"/>
    </xf>
    <xf numFmtId="3" fontId="24" fillId="0" borderId="37" xfId="0" applyNumberFormat="1" applyFont="1" applyBorder="1" applyAlignment="1">
      <alignment vertical="center"/>
    </xf>
    <xf numFmtId="3" fontId="24" fillId="0" borderId="38" xfId="0" applyNumberFormat="1" applyFont="1" applyBorder="1" applyAlignment="1">
      <alignment vertical="center"/>
    </xf>
    <xf numFmtId="3" fontId="24" fillId="0" borderId="36" xfId="0" applyNumberFormat="1" applyFont="1" applyFill="1" applyBorder="1" applyAlignment="1" applyProtection="1">
      <alignment vertical="center"/>
      <protection hidden="1"/>
    </xf>
    <xf numFmtId="3" fontId="24" fillId="0" borderId="37" xfId="0" applyNumberFormat="1" applyFont="1" applyBorder="1" applyAlignment="1" applyProtection="1">
      <alignment vertical="center"/>
      <protection hidden="1"/>
    </xf>
    <xf numFmtId="3" fontId="24" fillId="0" borderId="38" xfId="0" applyNumberFormat="1" applyFont="1" applyBorder="1" applyAlignment="1" applyProtection="1">
      <alignment vertical="center"/>
      <protection hidden="1"/>
    </xf>
    <xf numFmtId="3" fontId="24" fillId="0" borderId="37" xfId="0" applyNumberFormat="1" applyFont="1" applyFill="1" applyBorder="1" applyAlignment="1" applyProtection="1">
      <alignment vertical="center"/>
      <protection hidden="1"/>
    </xf>
    <xf numFmtId="3" fontId="24" fillId="0" borderId="38" xfId="0" applyNumberFormat="1" applyFont="1" applyFill="1" applyBorder="1" applyAlignment="1" applyProtection="1">
      <alignment vertical="center"/>
      <protection hidden="1"/>
    </xf>
    <xf numFmtId="0" fontId="20" fillId="0" borderId="0" xfId="0" applyFont="1" applyFill="1" applyAlignment="1" applyProtection="1">
      <alignment vertical="center"/>
      <protection hidden="1"/>
    </xf>
    <xf numFmtId="15" fontId="20" fillId="2" borderId="0" xfId="0" applyNumberFormat="1" applyFont="1" applyFill="1" applyBorder="1" applyAlignment="1" applyProtection="1">
      <alignment horizontal="left"/>
      <protection hidden="1"/>
    </xf>
    <xf numFmtId="0" fontId="20" fillId="2" borderId="0" xfId="0" applyFont="1" applyFill="1" applyBorder="1" applyAlignment="1" applyProtection="1">
      <alignment horizontal="left"/>
      <protection hidden="1"/>
    </xf>
    <xf numFmtId="0" fontId="20" fillId="2" borderId="0" xfId="0" applyFont="1" applyFill="1" applyBorder="1" applyAlignment="1" applyProtection="1">
      <protection hidden="1"/>
    </xf>
    <xf numFmtId="0" fontId="18" fillId="0" borderId="0" xfId="0" applyFont="1" applyAlignment="1" applyProtection="1">
      <alignment horizontal="center" vertical="center" wrapText="1"/>
      <protection hidden="1"/>
    </xf>
    <xf numFmtId="0" fontId="0" fillId="0" borderId="0" xfId="0" applyAlignment="1" applyProtection="1">
      <alignment horizontal="center" vertical="center" wrapText="1"/>
      <protection hidden="1"/>
    </xf>
    <xf numFmtId="0" fontId="19" fillId="0" borderId="0" xfId="0" applyFont="1" applyAlignment="1" applyProtection="1">
      <alignment horizontal="center" vertical="center" wrapText="1"/>
      <protection hidden="1"/>
    </xf>
    <xf numFmtId="0" fontId="20" fillId="0" borderId="0" xfId="0" applyFont="1" applyAlignment="1" applyProtection="1">
      <alignment horizontal="center" vertical="center" wrapText="1"/>
      <protection hidden="1"/>
    </xf>
    <xf numFmtId="0" fontId="0" fillId="0" borderId="0" xfId="0" applyAlignment="1" applyProtection="1">
      <alignment wrapText="1"/>
      <protection hidden="1"/>
    </xf>
    <xf numFmtId="0" fontId="21" fillId="0" borderId="0" xfId="0" applyFont="1" applyAlignment="1" applyProtection="1">
      <alignment horizontal="left" vertical="center" wrapText="1" indent="1"/>
      <protection hidden="1"/>
    </xf>
    <xf numFmtId="0" fontId="23" fillId="0" borderId="0" xfId="0" applyFont="1" applyAlignment="1" applyProtection="1">
      <alignment horizontal="right" vertical="center"/>
      <protection hidden="1"/>
    </xf>
    <xf numFmtId="168" fontId="23" fillId="0" borderId="0" xfId="0" applyNumberFormat="1" applyFont="1" applyAlignment="1" applyProtection="1">
      <alignment horizontal="center" vertical="center"/>
      <protection hidden="1"/>
    </xf>
    <xf numFmtId="168" fontId="0" fillId="0" borderId="0" xfId="0" applyNumberFormat="1" applyAlignment="1" applyProtection="1">
      <alignment horizontal="center" vertical="center"/>
      <protection hidden="1"/>
    </xf>
    <xf numFmtId="0" fontId="22" fillId="3" borderId="0" xfId="0" applyFont="1" applyFill="1" applyAlignment="1" applyProtection="1">
      <protection hidden="1"/>
    </xf>
    <xf numFmtId="0" fontId="0" fillId="0" borderId="0" xfId="0" applyAlignment="1" applyProtection="1">
      <protection hidden="1"/>
    </xf>
    <xf numFmtId="0" fontId="22" fillId="0" borderId="27" xfId="0" applyFont="1" applyBorder="1" applyAlignment="1" applyProtection="1">
      <protection hidden="1"/>
    </xf>
    <xf numFmtId="0" fontId="0" fillId="0" borderId="27" xfId="0" applyBorder="1" applyAlignment="1" applyProtection="1">
      <protection hidden="1"/>
    </xf>
    <xf numFmtId="0" fontId="22" fillId="0" borderId="36" xfId="0" applyFont="1" applyFill="1" applyBorder="1" applyAlignment="1" applyProtection="1">
      <alignment vertical="center"/>
      <protection hidden="1"/>
    </xf>
    <xf numFmtId="0" fontId="22" fillId="0" borderId="37" xfId="0" applyFont="1" applyFill="1" applyBorder="1" applyAlignment="1" applyProtection="1">
      <alignment vertical="center"/>
      <protection hidden="1"/>
    </xf>
    <xf numFmtId="0" fontId="22" fillId="0" borderId="38" xfId="0" applyFont="1" applyFill="1" applyBorder="1" applyAlignment="1" applyProtection="1">
      <alignment vertical="center"/>
      <protection hidden="1"/>
    </xf>
    <xf numFmtId="0" fontId="8" fillId="0" borderId="36" xfId="0" applyFont="1" applyFill="1" applyBorder="1" applyAlignment="1" applyProtection="1">
      <alignment horizontal="center" vertical="center"/>
      <protection hidden="1"/>
    </xf>
    <xf numFmtId="0" fontId="8" fillId="0" borderId="38" xfId="0" applyFont="1" applyFill="1" applyBorder="1" applyAlignment="1" applyProtection="1">
      <alignment horizontal="center" vertical="center"/>
      <protection hidden="1"/>
    </xf>
    <xf numFmtId="0" fontId="8" fillId="0" borderId="37" xfId="0" applyFont="1" applyFill="1" applyBorder="1" applyAlignment="1" applyProtection="1">
      <alignment horizontal="center" vertical="center"/>
      <protection hidden="1"/>
    </xf>
    <xf numFmtId="0" fontId="8" fillId="0" borderId="37" xfId="0" applyFont="1" applyBorder="1" applyAlignment="1" applyProtection="1">
      <alignment horizontal="center" vertical="center"/>
      <protection hidden="1"/>
    </xf>
    <xf numFmtId="0" fontId="8" fillId="0" borderId="38" xfId="0" applyFont="1" applyBorder="1" applyAlignment="1" applyProtection="1">
      <alignment horizontal="center" vertical="center"/>
      <protection hidden="1"/>
    </xf>
    <xf numFmtId="0" fontId="20" fillId="2" borderId="0" xfId="0" applyFont="1" applyFill="1" applyBorder="1" applyAlignment="1" applyProtection="1">
      <alignment vertical="center"/>
      <protection hidden="1"/>
    </xf>
    <xf numFmtId="169" fontId="24" fillId="0" borderId="36" xfId="0" applyNumberFormat="1" applyFont="1" applyFill="1" applyBorder="1" applyAlignment="1" applyProtection="1">
      <alignment horizontal="center" vertical="center"/>
      <protection hidden="1"/>
    </xf>
    <xf numFmtId="169" fontId="24" fillId="0" borderId="37" xfId="0" applyNumberFormat="1" applyFont="1" applyFill="1" applyBorder="1" applyAlignment="1" applyProtection="1">
      <alignment horizontal="center" vertical="center"/>
      <protection hidden="1"/>
    </xf>
    <xf numFmtId="169" fontId="24" fillId="0" borderId="38" xfId="0" applyNumberFormat="1" applyFont="1" applyFill="1" applyBorder="1" applyAlignment="1" applyProtection="1">
      <alignment horizontal="center" vertical="center"/>
      <protection hidden="1"/>
    </xf>
    <xf numFmtId="0" fontId="22" fillId="0" borderId="36" xfId="0" applyFont="1" applyFill="1" applyBorder="1" applyAlignment="1" applyProtection="1">
      <alignment horizontal="right"/>
      <protection hidden="1"/>
    </xf>
    <xf numFmtId="0" fontId="22" fillId="0" borderId="38" xfId="0" applyFont="1" applyFill="1" applyBorder="1" applyAlignment="1" applyProtection="1">
      <alignment horizontal="right"/>
      <protection hidden="1"/>
    </xf>
    <xf numFmtId="168" fontId="20" fillId="2" borderId="0" xfId="0" applyNumberFormat="1" applyFont="1" applyFill="1" applyBorder="1" applyAlignment="1" applyProtection="1">
      <alignment horizontal="left"/>
      <protection hidden="1"/>
    </xf>
    <xf numFmtId="0" fontId="0" fillId="0" borderId="0" xfId="0" applyAlignment="1" applyProtection="1">
      <alignment horizontal="left"/>
      <protection hidden="1"/>
    </xf>
    <xf numFmtId="0" fontId="25" fillId="0" borderId="16" xfId="0" applyFont="1" applyFill="1" applyBorder="1" applyAlignment="1" applyProtection="1">
      <alignment vertical="center"/>
      <protection hidden="1"/>
    </xf>
    <xf numFmtId="0" fontId="25" fillId="0" borderId="16" xfId="0" applyFont="1" applyBorder="1" applyAlignment="1" applyProtection="1">
      <alignment vertical="center"/>
      <protection hidden="1"/>
    </xf>
    <xf numFmtId="0" fontId="0" fillId="2" borderId="0" xfId="0" applyFill="1" applyAlignment="1" applyProtection="1">
      <alignment horizontal="left"/>
      <protection hidden="1"/>
    </xf>
    <xf numFmtId="169" fontId="24" fillId="0" borderId="37" xfId="0" applyNumberFormat="1" applyFont="1" applyBorder="1" applyAlignment="1" applyProtection="1">
      <alignment horizontal="center" vertical="center"/>
      <protection hidden="1"/>
    </xf>
    <xf numFmtId="169" fontId="0" fillId="0" borderId="38" xfId="0" applyNumberFormat="1" applyBorder="1" applyAlignment="1" applyProtection="1">
      <alignment horizontal="center"/>
      <protection hidden="1"/>
    </xf>
    <xf numFmtId="0" fontId="25" fillId="0" borderId="0" xfId="0" applyFont="1" applyFill="1" applyAlignment="1" applyProtection="1">
      <alignment vertical="center"/>
      <protection hidden="1"/>
    </xf>
    <xf numFmtId="0" fontId="25" fillId="0" borderId="24" xfId="0" applyFont="1" applyFill="1" applyBorder="1" applyAlignment="1" applyProtection="1">
      <alignment vertical="center"/>
      <protection hidden="1"/>
    </xf>
    <xf numFmtId="0" fontId="25" fillId="0" borderId="0" xfId="0" applyFont="1" applyFill="1" applyBorder="1" applyAlignment="1" applyProtection="1">
      <alignment vertical="center"/>
      <protection hidden="1"/>
    </xf>
    <xf numFmtId="0" fontId="25" fillId="0" borderId="30" xfId="0" applyFont="1" applyFill="1" applyBorder="1" applyAlignment="1" applyProtection="1">
      <alignment vertical="center"/>
      <protection hidden="1"/>
    </xf>
    <xf numFmtId="0" fontId="25" fillId="0" borderId="30" xfId="0" applyFont="1" applyBorder="1" applyAlignment="1" applyProtection="1">
      <alignment vertical="center"/>
      <protection hidden="1"/>
    </xf>
    <xf numFmtId="17" fontId="1" fillId="2" borderId="12" xfId="0" applyNumberFormat="1" applyFont="1" applyFill="1" applyBorder="1" applyAlignment="1" applyProtection="1">
      <alignment horizontal="center" vertical="center" wrapText="1"/>
      <protection hidden="1"/>
    </xf>
    <xf numFmtId="0" fontId="1" fillId="2" borderId="11" xfId="0" applyFont="1" applyFill="1" applyBorder="1" applyAlignment="1" applyProtection="1">
      <alignment horizontal="center" vertical="center" wrapText="1"/>
      <protection hidden="1"/>
    </xf>
    <xf numFmtId="0" fontId="3" fillId="2" borderId="12" xfId="0" applyFont="1" applyFill="1" applyBorder="1" applyAlignment="1" applyProtection="1">
      <alignment horizontal="center" vertical="center" wrapText="1"/>
      <protection hidden="1"/>
    </xf>
    <xf numFmtId="0" fontId="14" fillId="2" borderId="11" xfId="0" applyFont="1" applyFill="1" applyBorder="1" applyAlignment="1" applyProtection="1">
      <alignment horizontal="center" vertical="center" wrapText="1"/>
      <protection hidden="1"/>
    </xf>
    <xf numFmtId="2" fontId="1" fillId="2" borderId="43" xfId="0" applyNumberFormat="1" applyFont="1" applyFill="1" applyBorder="1" applyAlignment="1" applyProtection="1">
      <alignment horizontal="center" vertical="center" wrapText="1"/>
      <protection hidden="1"/>
    </xf>
    <xf numFmtId="0" fontId="0" fillId="2" borderId="1" xfId="0" applyFill="1" applyBorder="1" applyAlignment="1" applyProtection="1">
      <alignment horizontal="center" vertical="center" wrapText="1"/>
      <protection hidden="1"/>
    </xf>
    <xf numFmtId="0" fontId="1" fillId="2" borderId="44" xfId="0" applyFont="1" applyFill="1" applyBorder="1" applyAlignment="1" applyProtection="1">
      <alignment horizontal="left" vertical="center" indent="1"/>
      <protection hidden="1"/>
    </xf>
    <xf numFmtId="0" fontId="1" fillId="2" borderId="45" xfId="0" applyFont="1" applyFill="1" applyBorder="1" applyAlignment="1" applyProtection="1">
      <alignment horizontal="left" vertical="center" indent="1"/>
      <protection hidden="1"/>
    </xf>
    <xf numFmtId="0" fontId="0" fillId="0" borderId="43" xfId="0" applyBorder="1" applyAlignment="1">
      <alignment horizontal="left" vertical="center" indent="1"/>
    </xf>
    <xf numFmtId="0" fontId="1" fillId="2" borderId="1" xfId="0" applyFont="1" applyFill="1" applyBorder="1" applyAlignment="1" applyProtection="1">
      <alignment horizontal="left" vertical="center" indent="1"/>
      <protection hidden="1"/>
    </xf>
    <xf numFmtId="0" fontId="0" fillId="0" borderId="1" xfId="0" applyBorder="1" applyAlignment="1">
      <alignment horizontal="left" vertical="center" indent="1"/>
    </xf>
    <xf numFmtId="168" fontId="4" fillId="2" borderId="0" xfId="0" applyNumberFormat="1" applyFont="1" applyFill="1" applyBorder="1" applyAlignment="1" applyProtection="1">
      <alignment horizontal="left"/>
      <protection hidden="1"/>
    </xf>
    <xf numFmtId="168" fontId="14" fillId="0" borderId="0" xfId="0" applyNumberFormat="1" applyFont="1" applyAlignment="1"/>
    <xf numFmtId="0" fontId="1" fillId="2" borderId="5" xfId="0" applyFont="1" applyFill="1" applyBorder="1" applyAlignment="1" applyProtection="1">
      <alignment horizontal="left" indent="1"/>
      <protection hidden="1"/>
    </xf>
    <xf numFmtId="0" fontId="0" fillId="0" borderId="6" xfId="0" applyBorder="1" applyAlignment="1">
      <alignment horizontal="left" indent="1"/>
    </xf>
    <xf numFmtId="0" fontId="3" fillId="2" borderId="5" xfId="0" applyFont="1" applyFill="1" applyBorder="1" applyAlignment="1" applyProtection="1">
      <alignment horizontal="left" indent="1"/>
      <protection hidden="1"/>
    </xf>
    <xf numFmtId="166" fontId="1" fillId="2" borderId="5" xfId="0" applyNumberFormat="1" applyFont="1" applyFill="1" applyBorder="1" applyAlignment="1" applyProtection="1">
      <alignment horizontal="center" vertical="center" wrapText="1"/>
      <protection hidden="1"/>
    </xf>
    <xf numFmtId="0" fontId="0" fillId="2" borderId="42" xfId="0" applyFill="1" applyBorder="1" applyAlignment="1" applyProtection="1">
      <alignment horizontal="center" vertical="center" wrapText="1"/>
      <protection hidden="1"/>
    </xf>
    <xf numFmtId="0" fontId="0" fillId="2" borderId="6" xfId="0" applyFill="1" applyBorder="1" applyAlignment="1" applyProtection="1">
      <alignment horizontal="center" vertical="center" wrapText="1"/>
      <protection hidden="1"/>
    </xf>
    <xf numFmtId="2" fontId="1" fillId="2" borderId="12" xfId="0" applyNumberFormat="1" applyFont="1" applyFill="1" applyBorder="1" applyAlignment="1" applyProtection="1">
      <alignment horizontal="center" wrapText="1"/>
      <protection hidden="1"/>
    </xf>
    <xf numFmtId="0" fontId="0" fillId="2" borderId="11" xfId="0" applyFill="1" applyBorder="1" applyAlignment="1" applyProtection="1">
      <alignment horizontal="center" wrapText="1"/>
      <protection hidden="1"/>
    </xf>
    <xf numFmtId="165" fontId="1" fillId="2" borderId="12" xfId="0" applyNumberFormat="1" applyFont="1" applyFill="1" applyBorder="1" applyAlignment="1" applyProtection="1">
      <alignment horizontal="center" wrapText="1"/>
      <protection hidden="1"/>
    </xf>
    <xf numFmtId="15" fontId="7" fillId="2" borderId="0" xfId="0" applyNumberFormat="1" applyFont="1" applyFill="1" applyBorder="1" applyAlignment="1">
      <alignment horizontal="left" wrapText="1" indent="6"/>
    </xf>
    <xf numFmtId="0" fontId="7" fillId="2" borderId="0" xfId="0" applyFont="1" applyFill="1" applyBorder="1" applyAlignment="1">
      <alignment horizontal="left" wrapText="1" indent="6"/>
    </xf>
    <xf numFmtId="0" fontId="7" fillId="2" borderId="47" xfId="0" applyFont="1" applyFill="1" applyBorder="1" applyAlignment="1">
      <alignment horizontal="left" wrapText="1" indent="6"/>
    </xf>
    <xf numFmtId="0" fontId="9" fillId="2" borderId="5" xfId="0" applyFont="1" applyFill="1" applyBorder="1" applyAlignment="1">
      <alignment horizontal="right" vertical="center"/>
    </xf>
    <xf numFmtId="0" fontId="14" fillId="0" borderId="42" xfId="0" applyFont="1" applyBorder="1" applyAlignment="1">
      <alignment horizontal="right" vertical="center"/>
    </xf>
    <xf numFmtId="0" fontId="9" fillId="2" borderId="34" xfId="0" applyFont="1" applyFill="1" applyBorder="1" applyAlignment="1">
      <alignment horizontal="right" vertical="center" wrapText="1"/>
    </xf>
    <xf numFmtId="0" fontId="9" fillId="2" borderId="45" xfId="0" applyFont="1" applyFill="1" applyBorder="1" applyAlignment="1">
      <alignment horizontal="right" vertical="center" wrapText="1"/>
    </xf>
    <xf numFmtId="0" fontId="9" fillId="2" borderId="0" xfId="0" applyFont="1" applyFill="1" applyBorder="1" applyAlignment="1">
      <alignment vertical="center" wrapText="1"/>
    </xf>
    <xf numFmtId="0" fontId="0" fillId="0" borderId="42" xfId="0" applyBorder="1" applyAlignment="1">
      <alignment horizontal="right" vertical="center"/>
    </xf>
    <xf numFmtId="0" fontId="0" fillId="0" borderId="34" xfId="0" applyBorder="1" applyAlignment="1">
      <alignment horizontal="right" vertical="center" wrapText="1"/>
    </xf>
    <xf numFmtId="165" fontId="7" fillId="2" borderId="12" xfId="0" applyNumberFormat="1" applyFont="1" applyFill="1" applyBorder="1" applyAlignment="1">
      <alignment horizontal="center" vertical="center" wrapText="1"/>
    </xf>
    <xf numFmtId="165" fontId="7" fillId="2" borderId="3" xfId="0" applyNumberFormat="1" applyFont="1" applyFill="1" applyBorder="1" applyAlignment="1">
      <alignment horizontal="center" vertical="center" wrapText="1"/>
    </xf>
    <xf numFmtId="0" fontId="0" fillId="0" borderId="11" xfId="0" applyBorder="1" applyAlignment="1">
      <alignment horizontal="center" vertical="center" wrapText="1"/>
    </xf>
    <xf numFmtId="165" fontId="9" fillId="2" borderId="46" xfId="0" applyNumberFormat="1" applyFont="1" applyFill="1" applyBorder="1" applyAlignment="1">
      <alignment horizontal="center"/>
    </xf>
    <xf numFmtId="0" fontId="0" fillId="2" borderId="3" xfId="0" applyFill="1" applyBorder="1" applyAlignment="1">
      <alignment horizontal="center"/>
    </xf>
    <xf numFmtId="0" fontId="0" fillId="2" borderId="11" xfId="0" applyFill="1" applyBorder="1" applyAlignment="1">
      <alignment horizontal="center"/>
    </xf>
    <xf numFmtId="1" fontId="7" fillId="2" borderId="1" xfId="0" applyNumberFormat="1" applyFont="1" applyFill="1" applyBorder="1" applyAlignment="1">
      <alignment horizontal="center" vertical="center" wrapText="1"/>
    </xf>
    <xf numFmtId="165" fontId="7" fillId="2" borderId="1" xfId="0" applyNumberFormat="1" applyFont="1" applyFill="1" applyBorder="1" applyAlignment="1">
      <alignment horizontal="center" vertical="center" wrapText="1"/>
    </xf>
    <xf numFmtId="0" fontId="9" fillId="2" borderId="1" xfId="0" applyFont="1" applyFill="1" applyBorder="1" applyAlignment="1"/>
    <xf numFmtId="0" fontId="0" fillId="0" borderId="1" xfId="0" applyBorder="1" applyAlignment="1"/>
    <xf numFmtId="15" fontId="7" fillId="2" borderId="1" xfId="0" applyNumberFormat="1" applyFont="1" applyFill="1" applyBorder="1" applyAlignment="1">
      <alignment horizontal="center" vertical="center" wrapText="1"/>
    </xf>
    <xf numFmtId="0" fontId="9" fillId="2" borderId="1" xfId="0" applyFont="1" applyFill="1" applyBorder="1" applyAlignment="1">
      <alignment horizontal="center" vertical="center"/>
    </xf>
    <xf numFmtId="0" fontId="7" fillId="2" borderId="1" xfId="0" applyFont="1" applyFill="1" applyBorder="1" applyAlignment="1">
      <alignment horizontal="center" vertical="center"/>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165" fontId="7" fillId="2" borderId="11" xfId="0" applyNumberFormat="1" applyFont="1" applyFill="1" applyBorder="1" applyAlignment="1">
      <alignment horizontal="center" vertical="center" wrapText="1"/>
    </xf>
    <xf numFmtId="1" fontId="7" fillId="2" borderId="46" xfId="0" applyNumberFormat="1" applyFont="1" applyFill="1" applyBorder="1" applyAlignment="1">
      <alignment horizontal="center" vertical="center" wrapText="1"/>
    </xf>
    <xf numFmtId="0" fontId="0" fillId="0" borderId="3" xfId="0" applyBorder="1" applyAlignment="1">
      <alignment horizontal="center" wrapText="1"/>
    </xf>
    <xf numFmtId="165" fontId="9" fillId="2" borderId="1" xfId="0" applyNumberFormat="1" applyFont="1" applyFill="1" applyBorder="1" applyAlignment="1">
      <alignment horizontal="center" vertical="center" wrapText="1"/>
    </xf>
    <xf numFmtId="0" fontId="0" fillId="0" borderId="3" xfId="0" applyBorder="1" applyAlignment="1">
      <alignment horizontal="center"/>
    </xf>
    <xf numFmtId="15" fontId="7" fillId="2" borderId="7" xfId="0" applyNumberFormat="1" applyFont="1" applyFill="1" applyBorder="1" applyAlignment="1">
      <alignment horizontal="center" vertical="center" wrapText="1"/>
    </xf>
    <xf numFmtId="9" fontId="15" fillId="2" borderId="7" xfId="0" applyNumberFormat="1" applyFont="1" applyFill="1" applyBorder="1" applyAlignment="1">
      <alignment horizontal="center" vertical="center" wrapText="1"/>
    </xf>
    <xf numFmtId="9" fontId="15" fillId="2" borderId="1" xfId="0" applyNumberFormat="1" applyFont="1" applyFill="1" applyBorder="1" applyAlignment="1">
      <alignment horizontal="center" vertical="center" wrapText="1"/>
    </xf>
    <xf numFmtId="15" fontId="1" fillId="2" borderId="12" xfId="2" applyNumberFormat="1" applyFont="1" applyFill="1" applyBorder="1" applyAlignment="1">
      <alignment horizontal="center" vertical="center" wrapText="1"/>
    </xf>
    <xf numFmtId="0" fontId="30" fillId="2" borderId="3" xfId="2" applyFill="1" applyBorder="1" applyAlignment="1">
      <alignment horizontal="center"/>
    </xf>
    <xf numFmtId="0" fontId="30" fillId="2" borderId="11" xfId="2" applyFill="1" applyBorder="1" applyAlignment="1">
      <alignment horizontal="center"/>
    </xf>
    <xf numFmtId="165" fontId="1" fillId="2" borderId="12" xfId="2" applyNumberFormat="1" applyFont="1" applyFill="1" applyBorder="1" applyAlignment="1">
      <alignment horizontal="center" vertical="center" wrapText="1"/>
    </xf>
    <xf numFmtId="0" fontId="30" fillId="2" borderId="3" xfId="2" applyFill="1" applyBorder="1" applyAlignment="1">
      <alignment wrapText="1"/>
    </xf>
    <xf numFmtId="0" fontId="30" fillId="2" borderId="11" xfId="2" applyFill="1" applyBorder="1" applyAlignment="1">
      <alignment wrapText="1"/>
    </xf>
    <xf numFmtId="165" fontId="1" fillId="2" borderId="1" xfId="2" applyNumberFormat="1" applyFont="1" applyFill="1" applyBorder="1" applyAlignment="1">
      <alignment horizontal="center" vertical="center" wrapText="1"/>
    </xf>
    <xf numFmtId="0" fontId="30" fillId="2" borderId="1" xfId="2" applyFill="1" applyBorder="1" applyAlignment="1">
      <alignment horizontal="center" vertical="center" wrapText="1"/>
    </xf>
    <xf numFmtId="1" fontId="1" fillId="2" borderId="3" xfId="2" applyNumberFormat="1" applyFont="1" applyFill="1" applyBorder="1" applyAlignment="1">
      <alignment horizontal="center" vertical="center" wrapText="1"/>
    </xf>
    <xf numFmtId="1" fontId="30" fillId="2" borderId="11" xfId="2" applyNumberFormat="1" applyFill="1" applyBorder="1" applyAlignment="1">
      <alignment horizontal="center" vertical="center" wrapText="1"/>
    </xf>
    <xf numFmtId="167" fontId="7" fillId="2" borderId="49" xfId="2" applyNumberFormat="1" applyFont="1" applyFill="1" applyBorder="1" applyAlignment="1">
      <alignment horizontal="center" vertical="center" wrapText="1"/>
    </xf>
    <xf numFmtId="0" fontId="22" fillId="2" borderId="48" xfId="2" applyFont="1" applyFill="1" applyBorder="1" applyAlignment="1">
      <alignment horizontal="center" vertical="center" wrapText="1"/>
    </xf>
    <xf numFmtId="166" fontId="1" fillId="2" borderId="12" xfId="2" applyNumberFormat="1" applyFont="1" applyFill="1" applyBorder="1" applyAlignment="1">
      <alignment horizontal="center" vertical="center" wrapText="1"/>
    </xf>
    <xf numFmtId="0" fontId="30" fillId="2" borderId="11" xfId="2" applyFill="1" applyBorder="1" applyAlignment="1">
      <alignment horizontal="center" vertical="center" wrapText="1"/>
    </xf>
    <xf numFmtId="165" fontId="1" fillId="4" borderId="12" xfId="2" applyNumberFormat="1" applyFont="1" applyFill="1" applyBorder="1" applyAlignment="1">
      <alignment horizontal="center" vertical="center" wrapText="1"/>
    </xf>
    <xf numFmtId="0" fontId="30" fillId="4" borderId="11" xfId="2" applyFont="1" applyFill="1" applyBorder="1" applyAlignment="1">
      <alignment horizontal="center" vertical="center" wrapText="1"/>
    </xf>
    <xf numFmtId="1" fontId="1" fillId="4" borderId="12" xfId="2" applyNumberFormat="1" applyFont="1" applyFill="1" applyBorder="1" applyAlignment="1">
      <alignment horizontal="center" vertical="center" wrapText="1"/>
    </xf>
    <xf numFmtId="1" fontId="30" fillId="4" borderId="11" xfId="2" applyNumberFormat="1" applyFont="1" applyFill="1" applyBorder="1" applyAlignment="1">
      <alignment horizontal="center" vertical="center" wrapText="1"/>
    </xf>
    <xf numFmtId="165" fontId="7" fillId="2" borderId="1" xfId="2" applyNumberFormat="1" applyFont="1" applyFill="1" applyBorder="1" applyAlignment="1">
      <alignment horizontal="center" vertical="center" wrapText="1"/>
    </xf>
    <xf numFmtId="0" fontId="30" fillId="2" borderId="1" xfId="2" applyFill="1" applyBorder="1" applyAlignment="1">
      <alignment horizontal="center" vertical="center"/>
    </xf>
    <xf numFmtId="165" fontId="7" fillId="2" borderId="44" xfId="2" applyNumberFormat="1" applyFont="1" applyFill="1" applyBorder="1" applyAlignment="1">
      <alignment horizontal="center" vertical="center" wrapText="1"/>
    </xf>
    <xf numFmtId="165" fontId="7" fillId="2" borderId="43" xfId="2" applyNumberFormat="1" applyFont="1" applyFill="1" applyBorder="1" applyAlignment="1">
      <alignment horizontal="center" vertical="center" wrapText="1"/>
    </xf>
    <xf numFmtId="165" fontId="7" fillId="5" borderId="1" xfId="2" applyNumberFormat="1" applyFont="1" applyFill="1" applyBorder="1" applyAlignment="1">
      <alignment horizontal="center" vertical="center" wrapText="1"/>
    </xf>
    <xf numFmtId="0" fontId="30" fillId="5" borderId="1" xfId="2" applyFill="1" applyBorder="1" applyAlignment="1">
      <alignment horizontal="center" vertical="center"/>
    </xf>
    <xf numFmtId="0" fontId="7" fillId="5" borderId="1" xfId="2" applyFont="1" applyFill="1" applyBorder="1" applyAlignment="1">
      <alignment horizontal="center" vertical="center" wrapText="1"/>
    </xf>
    <xf numFmtId="0" fontId="30" fillId="5" borderId="1" xfId="2" applyFill="1" applyBorder="1" applyAlignment="1">
      <alignment horizontal="center"/>
    </xf>
    <xf numFmtId="15" fontId="7" fillId="2" borderId="12" xfId="2" applyNumberFormat="1" applyFont="1" applyFill="1" applyBorder="1" applyAlignment="1">
      <alignment horizontal="center" vertical="center" wrapText="1"/>
    </xf>
    <xf numFmtId="0" fontId="30" fillId="2" borderId="3" xfId="2" applyFill="1" applyBorder="1" applyAlignment="1">
      <alignment horizontal="center" vertical="center" wrapText="1"/>
    </xf>
    <xf numFmtId="0" fontId="30" fillId="0" borderId="11" xfId="2" applyBorder="1" applyAlignment="1">
      <alignment horizontal="center"/>
    </xf>
    <xf numFmtId="0" fontId="7" fillId="2" borderId="12" xfId="2" applyFont="1" applyFill="1" applyBorder="1" applyAlignment="1">
      <alignment horizontal="center" vertical="center" wrapText="1"/>
    </xf>
    <xf numFmtId="165" fontId="3" fillId="2" borderId="12" xfId="2" applyNumberFormat="1" applyFont="1" applyFill="1" applyBorder="1" applyAlignment="1">
      <alignment horizontal="center" vertical="center" wrapText="1"/>
    </xf>
    <xf numFmtId="0" fontId="7" fillId="2" borderId="1" xfId="2" quotePrefix="1" applyFont="1" applyFill="1" applyBorder="1" applyAlignment="1">
      <alignment horizontal="center" vertical="center" wrapText="1"/>
    </xf>
    <xf numFmtId="167" fontId="7" fillId="5" borderId="1" xfId="2" applyNumberFormat="1" applyFont="1" applyFill="1" applyBorder="1" applyAlignment="1">
      <alignment horizontal="center" vertical="center" wrapText="1"/>
    </xf>
    <xf numFmtId="0" fontId="10" fillId="0" borderId="1" xfId="0" applyFont="1" applyBorder="1" applyAlignment="1" applyProtection="1">
      <alignment horizontal="center"/>
      <protection hidden="1"/>
    </xf>
    <xf numFmtId="0" fontId="11" fillId="2" borderId="0" xfId="0" applyFont="1" applyFill="1" applyAlignment="1" applyProtection="1">
      <alignment horizontal="left" vertical="center" wrapText="1" indent="1"/>
      <protection hidden="1"/>
    </xf>
    <xf numFmtId="0" fontId="11" fillId="2" borderId="0" xfId="0" applyFont="1" applyFill="1" applyAlignment="1" applyProtection="1">
      <alignment wrapText="1"/>
      <protection hidden="1"/>
    </xf>
    <xf numFmtId="0" fontId="11" fillId="2" borderId="0" xfId="0" applyFont="1" applyFill="1" applyAlignment="1" applyProtection="1">
      <protection hidden="1"/>
    </xf>
    <xf numFmtId="0" fontId="8" fillId="0" borderId="1" xfId="0" applyFont="1" applyBorder="1" applyAlignment="1" applyProtection="1">
      <alignment horizontal="center"/>
      <protection hidden="1"/>
    </xf>
    <xf numFmtId="0" fontId="11" fillId="0" borderId="0" xfId="0" applyFont="1" applyAlignment="1" applyProtection="1">
      <protection hidden="1"/>
    </xf>
    <xf numFmtId="0" fontId="10" fillId="2" borderId="0" xfId="0" applyFont="1" applyFill="1" applyAlignment="1" applyProtection="1">
      <alignment horizontal="center"/>
      <protection hidden="1"/>
    </xf>
    <xf numFmtId="0" fontId="10" fillId="0" borderId="1" xfId="0" applyFont="1" applyBorder="1" applyAlignment="1" applyProtection="1">
      <alignment horizontal="center" vertical="center"/>
      <protection hidden="1"/>
    </xf>
  </cellXfs>
  <cellStyles count="3">
    <cellStyle name="Hyperlink" xfId="1" builtinId="8"/>
    <cellStyle name="Normal" xfId="0" builtinId="0"/>
    <cellStyle name="Normal 2" xfId="2" xr:uid="{00000000-0005-0000-0000-000002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
  <sheetViews>
    <sheetView tabSelected="1" workbookViewId="0"/>
  </sheetViews>
  <sheetFormatPr baseColWidth="10" defaultColWidth="8.83203125" defaultRowHeight="13" x14ac:dyDescent="0.15"/>
  <cols>
    <col min="1" max="1" width="3.5" customWidth="1"/>
    <col min="2" max="2" width="17" customWidth="1"/>
    <col min="3" max="5" width="23.1640625" customWidth="1"/>
  </cols>
  <sheetData>
    <row r="1" spans="1:7" x14ac:dyDescent="0.15">
      <c r="A1" s="415" t="s">
        <v>299</v>
      </c>
      <c r="G1" s="415"/>
    </row>
    <row r="2" spans="1:7" x14ac:dyDescent="0.15">
      <c r="B2" s="416" t="s">
        <v>290</v>
      </c>
      <c r="C2" s="416"/>
      <c r="D2" s="416"/>
      <c r="E2" s="416"/>
    </row>
    <row r="3" spans="1:7" ht="15" customHeight="1" x14ac:dyDescent="0.15">
      <c r="B3" s="407" t="s">
        <v>297</v>
      </c>
      <c r="C3" s="407"/>
      <c r="D3" s="407"/>
      <c r="E3" s="407"/>
    </row>
    <row r="4" spans="1:7" s="312" customFormat="1" ht="54.75" customHeight="1" x14ac:dyDescent="0.15">
      <c r="B4" s="417" t="s">
        <v>292</v>
      </c>
      <c r="C4" s="418"/>
      <c r="D4" s="418"/>
      <c r="E4" s="418"/>
    </row>
    <row r="5" spans="1:7" ht="15" customHeight="1" x14ac:dyDescent="0.15">
      <c r="B5" s="407"/>
      <c r="C5" s="407"/>
      <c r="D5" s="407"/>
      <c r="E5" s="407"/>
    </row>
    <row r="6" spans="1:7" x14ac:dyDescent="0.15">
      <c r="B6" s="409" t="s">
        <v>291</v>
      </c>
      <c r="C6" s="409" t="s">
        <v>226</v>
      </c>
      <c r="D6" s="409" t="s">
        <v>228</v>
      </c>
      <c r="E6" s="409" t="s">
        <v>227</v>
      </c>
    </row>
    <row r="7" spans="1:7" x14ac:dyDescent="0.15">
      <c r="B7" s="407"/>
      <c r="C7" s="407"/>
      <c r="D7" s="407"/>
      <c r="E7" s="407"/>
    </row>
    <row r="8" spans="1:7" x14ac:dyDescent="0.15">
      <c r="B8" s="408" t="str">
        <f>HYPERLINK(B3&amp;"'Business Details'!C5","Business Details")</f>
        <v>Business Details</v>
      </c>
      <c r="C8" s="410" t="str">
        <f>HYPERLINK(B3&amp;"'SalesApr13'!A4","SalesApr13")</f>
        <v>SalesApr13</v>
      </c>
      <c r="D8" s="410" t="str">
        <f>HYPERLINK(B3&amp;"'PurchasesApr13'!A5","PurchasesApr13")</f>
        <v>PurchasesApr13</v>
      </c>
      <c r="E8" s="408" t="str">
        <f>HYPERLINK(B3&amp;"'SE Short'!C8","SE Short")</f>
        <v>SE Short</v>
      </c>
    </row>
    <row r="9" spans="1:7" x14ac:dyDescent="0.15">
      <c r="B9" s="408" t="str">
        <f>HYPERLINK(B3&amp;"'Fixed Assets'!B8","Fixed Assets")</f>
        <v>Fixed Assets</v>
      </c>
      <c r="C9" s="410" t="str">
        <f>HYPERLINK(B3&amp;"'SalesMay13'!A4","SalesMay13")</f>
        <v>SalesMay13</v>
      </c>
      <c r="D9" s="410" t="str">
        <f>HYPERLINK(B3&amp;"'PurchasesMay13'!A5","PurchasesMay13")</f>
        <v>PurchasesMay13</v>
      </c>
      <c r="E9" s="408" t="str">
        <f>HYPERLINK(B3&amp;"'Profit &amp; Loss Acc'!A1","Profit &amp; Loss Acc")</f>
        <v>Profit &amp; Loss Acc</v>
      </c>
    </row>
    <row r="10" spans="1:7" x14ac:dyDescent="0.15">
      <c r="B10" s="408" t="str">
        <f>HYPERLINK(B3&amp;"'Debtors &amp; Creditors'!C3","Debtors &amp; Creditors")</f>
        <v>Debtors &amp; Creditors</v>
      </c>
      <c r="C10" s="410" t="str">
        <f>HYPERLINK(B3&amp;"'SalesJun13'!A4","SalesJun13")</f>
        <v>SalesJun13</v>
      </c>
      <c r="D10" s="410" t="str">
        <f>HYPERLINK(B3&amp;"'PurchasesJun13'!A5","PurchasesJun13")</f>
        <v>PurchasesJun13</v>
      </c>
      <c r="E10" s="408" t="str">
        <f>HYPERLINK(B3&amp;"'Income Tax'!D2","Income Tax")</f>
        <v>Income Tax</v>
      </c>
    </row>
    <row r="11" spans="1:7" x14ac:dyDescent="0.15">
      <c r="B11" s="410"/>
      <c r="C11" s="410" t="str">
        <f>HYPERLINK(B3&amp;"'SalesJul13'!A4","SalesJul13")</f>
        <v>SalesJul13</v>
      </c>
      <c r="D11" s="410" t="str">
        <f>HYPERLINK(B3&amp;"'PurchasesJul13'!A5","PurchasesJul13")</f>
        <v>PurchasesJul13</v>
      </c>
      <c r="E11" s="408"/>
    </row>
    <row r="12" spans="1:7" x14ac:dyDescent="0.15">
      <c r="B12" s="410"/>
      <c r="C12" s="410" t="str">
        <f>HYPERLINK(B3&amp;"'SalesAug13'!A4","SalesAug13")</f>
        <v>SalesAug13</v>
      </c>
      <c r="D12" s="410" t="str">
        <f>HYPERLINK(B3&amp;"'PurchasesAug13'!A5","PurchasesAug13")</f>
        <v>PurchasesAug13</v>
      </c>
      <c r="E12" s="408"/>
    </row>
    <row r="13" spans="1:7" x14ac:dyDescent="0.15">
      <c r="B13" s="410"/>
      <c r="C13" s="410" t="str">
        <f>HYPERLINK(B3&amp;"'SalesSep13'!A4","SalesSep13")</f>
        <v>SalesSep13</v>
      </c>
      <c r="D13" s="410" t="str">
        <f>HYPERLINK(B3&amp;"'PurchasesSep13'!A5","PurchasesSep13")</f>
        <v>PurchasesSep13</v>
      </c>
      <c r="E13" s="408"/>
    </row>
    <row r="14" spans="1:7" x14ac:dyDescent="0.15">
      <c r="B14" s="410"/>
      <c r="C14" s="410" t="str">
        <f>HYPERLINK(B3&amp;"'SalesOct13'!A4","SalesOct13")</f>
        <v>SalesOct13</v>
      </c>
      <c r="D14" s="410" t="str">
        <f>HYPERLINK(B3&amp;"'PurchasesOct13'!A5","PurchasesOct13")</f>
        <v>PurchasesOct13</v>
      </c>
      <c r="E14" s="408"/>
    </row>
    <row r="15" spans="1:7" x14ac:dyDescent="0.15">
      <c r="B15" s="410"/>
      <c r="C15" s="410" t="str">
        <f>HYPERLINK(B3&amp;"'SalesNov13'!A4","SalesNov13")</f>
        <v>SalesNov13</v>
      </c>
      <c r="D15" s="410" t="str">
        <f>HYPERLINK(B3&amp;"'PurchasesNov13'!A5","PurchasesNov13")</f>
        <v>PurchasesNov13</v>
      </c>
      <c r="E15" s="408"/>
    </row>
    <row r="16" spans="1:7" x14ac:dyDescent="0.15">
      <c r="B16" s="410"/>
      <c r="C16" s="410" t="str">
        <f>HYPERLINK(B3&amp;"'SalesDec13'!A4","SalesDec13")</f>
        <v>SalesDec13</v>
      </c>
      <c r="D16" s="410" t="str">
        <f>HYPERLINK(B3&amp;"'PurchasesDec13'!A5","PurchasesDec13")</f>
        <v>PurchasesDec13</v>
      </c>
      <c r="E16" s="408"/>
    </row>
    <row r="17" spans="2:5" x14ac:dyDescent="0.15">
      <c r="B17" s="410"/>
      <c r="C17" s="410" t="str">
        <f>HYPERLINK(B3&amp;"'SalesJan14'!A4","SalesJan14")</f>
        <v>SalesJan14</v>
      </c>
      <c r="D17" s="410" t="str">
        <f>HYPERLINK(B3&amp;"'PurchasesJan14'!A5","PurchasesJan14")</f>
        <v>PurchasesJan14</v>
      </c>
      <c r="E17" s="407"/>
    </row>
    <row r="18" spans="2:5" x14ac:dyDescent="0.15">
      <c r="B18" s="410"/>
      <c r="C18" s="410" t="str">
        <f>HYPERLINK(B3&amp;"'SalesFeb14'!A4","SalesFeb14")</f>
        <v>SalesFeb14</v>
      </c>
      <c r="D18" s="410" t="str">
        <f>HYPERLINK(B3&amp;"'PurchasesFeb14'!A5","PurchasesFeb14")</f>
        <v>PurchasesFeb14</v>
      </c>
      <c r="E18" s="407"/>
    </row>
    <row r="19" spans="2:5" x14ac:dyDescent="0.15">
      <c r="B19" s="410"/>
      <c r="C19" s="410" t="str">
        <f>HYPERLINK(B3&amp;"'SalesMar14'!A4","SalesMar14")</f>
        <v>SalesMar14</v>
      </c>
      <c r="D19" s="410" t="str">
        <f>HYPERLINK(B3&amp;"'PurchasesMar14'!A5","PurchasesMar14")</f>
        <v>PurchasesMar14</v>
      </c>
      <c r="E19" s="407"/>
    </row>
    <row r="20" spans="2:5" x14ac:dyDescent="0.15">
      <c r="B20" s="407"/>
      <c r="C20" s="407"/>
      <c r="D20" s="407"/>
      <c r="E20" s="407"/>
    </row>
  </sheetData>
  <mergeCells count="2">
    <mergeCell ref="B2:E2"/>
    <mergeCell ref="B4:E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300"/>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51" customWidth="1"/>
    <col min="2" max="2" width="24" style="345" customWidth="1"/>
    <col min="3" max="3" width="16" style="345" customWidth="1"/>
    <col min="4" max="4" width="16.1640625" style="350" customWidth="1"/>
    <col min="5" max="5" width="9.5" style="349" customWidth="1"/>
    <col min="6" max="6" width="8.6640625" style="349" customWidth="1"/>
    <col min="7" max="7" width="12.6640625" style="348" customWidth="1"/>
    <col min="8" max="8" width="11.5" style="315" customWidth="1"/>
    <col min="9" max="9" width="10.5" style="347" customWidth="1"/>
    <col min="10" max="19" width="9.6640625" style="313" customWidth="1"/>
    <col min="20" max="22" width="7.6640625" style="313" customWidth="1"/>
    <col min="23" max="23" width="9.6640625" style="313" customWidth="1"/>
    <col min="24" max="24" width="24.6640625" style="345" customWidth="1"/>
    <col min="25" max="25" width="9.1640625" style="346"/>
    <col min="26" max="26" width="12.6640625" style="346" customWidth="1"/>
    <col min="27" max="16384" width="9.1640625" style="345"/>
  </cols>
  <sheetData>
    <row r="1" spans="1:26" s="313" customFormat="1" ht="13.5" customHeight="1" x14ac:dyDescent="0.15">
      <c r="A1" s="384">
        <f>G4</f>
        <v>0</v>
      </c>
      <c r="B1" s="385" t="s">
        <v>284</v>
      </c>
      <c r="C1" s="343">
        <f>F1+SalesApr13!$E$1</f>
        <v>0</v>
      </c>
      <c r="D1" s="384" t="s">
        <v>240</v>
      </c>
      <c r="E1" s="383" t="str">
        <f>IF((G1-SUM(J1:W1)&lt;&gt;0),(G1-SUM(J1:W1))," ")</f>
        <v xml:space="preserve"> </v>
      </c>
      <c r="F1" s="343">
        <f>SUM(F5:F300)</f>
        <v>0</v>
      </c>
      <c r="G1" s="340">
        <f>SUM(G4:G300)</f>
        <v>0</v>
      </c>
      <c r="H1" s="382">
        <f>SUM(H5:H300)</f>
        <v>0</v>
      </c>
      <c r="I1" s="381">
        <f ca="1">TODAY()</f>
        <v>44249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79">
        <f>W1</f>
        <v>0</v>
      </c>
      <c r="Y1" s="378">
        <f>SUM(Y5:Y300)</f>
        <v>0</v>
      </c>
      <c r="Z1" s="377">
        <f>Y1</f>
        <v>0</v>
      </c>
    </row>
    <row r="2" spans="1:26" s="376" customFormat="1" ht="24" customHeight="1" x14ac:dyDescent="0.15">
      <c r="A2" s="579" t="s">
        <v>283</v>
      </c>
      <c r="B2" s="583" t="str">
        <f>IF((G1-SUM(J1:W1)&lt;&gt;0),"COMPLETE EXPENSE ANALYSIS by inserting expense letter in col E","Supplier")</f>
        <v>Supplier</v>
      </c>
      <c r="C2" s="582" t="s">
        <v>282</v>
      </c>
      <c r="D2" s="582" t="s">
        <v>281</v>
      </c>
      <c r="E2" s="584" t="s">
        <v>280</v>
      </c>
      <c r="F2" s="582" t="s">
        <v>279</v>
      </c>
      <c r="G2" s="571" t="s">
        <v>278</v>
      </c>
      <c r="H2" s="575" t="s">
        <v>277</v>
      </c>
      <c r="I2" s="585" t="s">
        <v>276</v>
      </c>
      <c r="J2" s="571" t="s">
        <v>275</v>
      </c>
      <c r="K2" s="571" t="s">
        <v>274</v>
      </c>
      <c r="L2" s="571" t="s">
        <v>273</v>
      </c>
      <c r="M2" s="571" t="s">
        <v>272</v>
      </c>
      <c r="N2" s="571" t="s">
        <v>271</v>
      </c>
      <c r="O2" s="571" t="s">
        <v>270</v>
      </c>
      <c r="P2" s="367" t="s">
        <v>269</v>
      </c>
      <c r="Q2" s="571" t="s">
        <v>268</v>
      </c>
      <c r="R2" s="571" t="s">
        <v>267</v>
      </c>
      <c r="S2" s="571" t="s">
        <v>266</v>
      </c>
      <c r="T2" s="571" t="s">
        <v>265</v>
      </c>
      <c r="U2" s="571" t="s">
        <v>264</v>
      </c>
      <c r="V2" s="571" t="s">
        <v>263</v>
      </c>
      <c r="W2" s="575" t="s">
        <v>262</v>
      </c>
      <c r="X2" s="577" t="str">
        <f>IF(X1&gt;('Fixed Assets'!$E$110),"FIXED ASSETS requires updating with new additions","Fixed Assets Description  (Vehicles: make, model, date reg. and reg. mark)")</f>
        <v>Fixed Assets Description  (Vehicles: make, model, date reg. and reg. mark)</v>
      </c>
      <c r="Y2" s="573" t="s">
        <v>261</v>
      </c>
      <c r="Z2" s="574"/>
    </row>
    <row r="3" spans="1:26" s="374" customFormat="1" x14ac:dyDescent="0.15">
      <c r="A3" s="580"/>
      <c r="B3" s="580"/>
      <c r="C3" s="580"/>
      <c r="D3" s="580"/>
      <c r="E3" s="560"/>
      <c r="F3" s="580"/>
      <c r="G3" s="560"/>
      <c r="H3" s="578"/>
      <c r="I3" s="578"/>
      <c r="J3" s="572"/>
      <c r="K3" s="572"/>
      <c r="L3" s="572"/>
      <c r="M3" s="572"/>
      <c r="N3" s="572"/>
      <c r="O3" s="572"/>
      <c r="P3" s="375">
        <f>IF((E$4="m"),G$4," ")</f>
        <v>0</v>
      </c>
      <c r="Q3" s="572"/>
      <c r="R3" s="572"/>
      <c r="S3" s="572"/>
      <c r="T3" s="572"/>
      <c r="U3" s="572"/>
      <c r="V3" s="572"/>
      <c r="W3" s="576"/>
      <c r="X3" s="578"/>
      <c r="Y3" s="573" t="s">
        <v>260</v>
      </c>
      <c r="Z3" s="574"/>
    </row>
    <row r="4" spans="1:26" s="349" customFormat="1" x14ac:dyDescent="0.15">
      <c r="A4" s="581"/>
      <c r="B4" s="581"/>
      <c r="C4" s="581"/>
      <c r="D4" s="581"/>
      <c r="E4" s="373" t="s">
        <v>259</v>
      </c>
      <c r="F4" s="581"/>
      <c r="G4" s="372">
        <f>IF((C1&lt;Admin!$F$22),(C1*Admin!$G$21),(C1*Admin!$G$21-(C1-Admin!$F$21)*(Admin!$G$21-Admin!$G$22)))</f>
        <v>0</v>
      </c>
      <c r="H4" s="578"/>
      <c r="I4" s="578"/>
      <c r="J4" s="371" t="s">
        <v>258</v>
      </c>
      <c r="K4" s="369" t="s">
        <v>257</v>
      </c>
      <c r="L4" s="369" t="s">
        <v>256</v>
      </c>
      <c r="M4" s="369" t="s">
        <v>255</v>
      </c>
      <c r="N4" s="369" t="s">
        <v>254</v>
      </c>
      <c r="O4" s="369" t="s">
        <v>253</v>
      </c>
      <c r="P4" s="370" t="s">
        <v>252</v>
      </c>
      <c r="Q4" s="369" t="s">
        <v>251</v>
      </c>
      <c r="R4" s="369" t="s">
        <v>250</v>
      </c>
      <c r="S4" s="369" t="s">
        <v>249</v>
      </c>
      <c r="T4" s="369" t="s">
        <v>248</v>
      </c>
      <c r="U4" s="369" t="s">
        <v>247</v>
      </c>
      <c r="V4" s="369" t="s">
        <v>246</v>
      </c>
      <c r="W4" s="368" t="s">
        <v>245</v>
      </c>
      <c r="X4" s="578"/>
      <c r="Y4" s="367" t="s">
        <v>244</v>
      </c>
      <c r="Z4" s="367" t="s">
        <v>243</v>
      </c>
    </row>
    <row r="5" spans="1:26" x14ac:dyDescent="0.15">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15">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15">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15">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15">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15">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15">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15">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15">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15">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15">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15">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15">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15">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15">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15">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15">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15">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15">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15">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15">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15">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15">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15">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15">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15">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15">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15">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15">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15">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15">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15">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15">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15">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15">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15">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15">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15">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15">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15">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15">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15">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15">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15">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15">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15">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15">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15">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15">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15">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15">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15">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15">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15">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15">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15">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15">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15">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15">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15">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15">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15">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15">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15">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15">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15">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15">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15">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15">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15">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15">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15">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15">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15">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15">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15">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15">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15">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15">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15">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15">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15">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15">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15">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15">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15">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15">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15">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15">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15">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15">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15">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15">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15">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15">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15">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15">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15">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15">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15">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15">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15">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15">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15">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15">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15">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15">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15">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15">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15">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15">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15">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15">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15">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15">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15">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15">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15">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15">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15">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15">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15">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15">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15">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15">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15">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15">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15">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15">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15">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15">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15">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15">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15">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15">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15">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15">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15">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15">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15">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15">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15">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15">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15">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15">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15">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15">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15">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15">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15">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15">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15">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15">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15">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15">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15">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15">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15">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15">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15">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15">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15">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15">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15">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15">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15">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15">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15">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15">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15">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15">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15">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15">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15">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15">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15">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15">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15">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15">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15">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15">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15">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15">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15">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15">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15">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15">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15">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15">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15">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15">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15">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15">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15">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15">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x14ac:dyDescent="0.15">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9"/>
      <c r="Z200" s="359"/>
    </row>
    <row r="201" spans="1:26" x14ac:dyDescent="0.15">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15">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15">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s="358" customFormat="1" x14ac:dyDescent="0.15">
      <c r="A204" s="330"/>
      <c r="D204" s="364"/>
      <c r="E204" s="349" t="str">
        <f t="shared" si="59"/>
        <v xml:space="preserve"> </v>
      </c>
      <c r="F204" s="363"/>
      <c r="G204" s="362"/>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c r="Y204" s="359"/>
      <c r="Z204" s="359"/>
    </row>
    <row r="205" spans="1:26" x14ac:dyDescent="0.15">
      <c r="A205" s="330"/>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15">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15">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15">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15">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15">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15">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15">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15">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15">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15">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15">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15">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15">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15">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15">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15">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15">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15">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15">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15">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15">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15">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15">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15">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15">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15">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15">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15">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15">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15">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15">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15">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15">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15">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15">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15">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15">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15">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15">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15">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15">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15">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15">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15">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15">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15">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15">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15">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15">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15">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15">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15">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15">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15">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15">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15">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15">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15">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15">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15">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15">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15">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15">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15">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15">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15">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15">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15">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15">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15">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15">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15">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15">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15">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15">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15">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15">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15">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15">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15">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15">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15">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15">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6" x14ac:dyDescent="0.15">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6" x14ac:dyDescent="0.15">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6" x14ac:dyDescent="0.15">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6" x14ac:dyDescent="0.15">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6" x14ac:dyDescent="0.15">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6" x14ac:dyDescent="0.15">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6" x14ac:dyDescent="0.15">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6" x14ac:dyDescent="0.15">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6" x14ac:dyDescent="0.15">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6" x14ac:dyDescent="0.15">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6" x14ac:dyDescent="0.15">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6" ht="14" thickBot="1" x14ac:dyDescent="0.2">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c r="X300" s="353"/>
      <c r="Y300" s="352"/>
      <c r="Z300" s="352"/>
    </row>
  </sheetData>
  <mergeCells count="25">
    <mergeCell ref="F2:F4"/>
    <mergeCell ref="I2:I4"/>
    <mergeCell ref="R2:R3"/>
    <mergeCell ref="S2:S3"/>
    <mergeCell ref="T2:T3"/>
    <mergeCell ref="M2:M3"/>
    <mergeCell ref="N2:N3"/>
    <mergeCell ref="G2:G3"/>
    <mergeCell ref="H2:H4"/>
    <mergeCell ref="O2:O3"/>
    <mergeCell ref="Q2:Q3"/>
    <mergeCell ref="A2:A4"/>
    <mergeCell ref="C2:C4"/>
    <mergeCell ref="B2:B4"/>
    <mergeCell ref="D2:D4"/>
    <mergeCell ref="E2:E3"/>
    <mergeCell ref="U2:U3"/>
    <mergeCell ref="J2:J3"/>
    <mergeCell ref="K2:K3"/>
    <mergeCell ref="L2:L3"/>
    <mergeCell ref="Y2:Z2"/>
    <mergeCell ref="Y3:Z3"/>
    <mergeCell ref="W2:W3"/>
    <mergeCell ref="X2:X4"/>
    <mergeCell ref="V2:V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0900-000000000000}"/>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0900-000001000000}">
      <formula1>38353</formula1>
      <formula2>42369</formula2>
    </dataValidation>
    <dataValidation type="list" allowBlank="1" showInputMessage="1" showErrorMessage="1" sqref="E5:E300" xr:uid="{00000000-0002-0000-0900-000002000000}">
      <formula1>$J$4:$W$4</formula1>
    </dataValidation>
  </dataValidations>
  <printOptions gridLines="1"/>
  <pageMargins left="0.31496062992125984" right="0.47244094488188981" top="0.59055118110236227" bottom="0.59055118110236227" header="0.19685039370078741" footer="0.19685039370078741"/>
  <pageSetup paperSize="9" orientation="landscape"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301"/>
  <sheetViews>
    <sheetView workbookViewId="0">
      <pane ySplit="3" topLeftCell="A4" activePane="bottomLeft" state="frozen"/>
      <selection pane="bottomLeft" activeCell="A4" sqref="A4"/>
    </sheetView>
  </sheetViews>
  <sheetFormatPr baseColWidth="10" defaultColWidth="9.1640625" defaultRowHeight="13" x14ac:dyDescent="0.15"/>
  <cols>
    <col min="1" max="1" width="9.1640625" style="320"/>
    <col min="2" max="2" width="17.6640625" style="313" customWidth="1"/>
    <col min="3" max="3" width="11.33203125" style="319" customWidth="1"/>
    <col min="4" max="4" width="14.5" style="318" customWidth="1"/>
    <col min="5" max="5" width="7.6640625" style="317" customWidth="1"/>
    <col min="6" max="7" width="9.6640625" style="316" customWidth="1"/>
    <col min="8" max="8" width="9.6640625" style="315" customWidth="1"/>
    <col min="9" max="9" width="10.5" style="314" customWidth="1"/>
    <col min="10" max="16384" width="9.1640625" style="313"/>
  </cols>
  <sheetData>
    <row r="1" spans="1:11" s="338" customFormat="1" ht="12.75" customHeight="1" x14ac:dyDescent="0.15">
      <c r="A1" s="553" t="s">
        <v>242</v>
      </c>
      <c r="B1" s="556" t="s">
        <v>241</v>
      </c>
      <c r="C1" s="344"/>
      <c r="D1" s="340" t="s">
        <v>240</v>
      </c>
      <c r="E1" s="343">
        <f>SUM(E4:E300)</f>
        <v>0</v>
      </c>
      <c r="F1" s="340">
        <f>SUM(F4:F300)</f>
        <v>0</v>
      </c>
      <c r="G1" s="340">
        <f>SUM(G4:G300)</f>
        <v>0</v>
      </c>
      <c r="H1" s="342">
        <f>SUM(H4:H300)</f>
        <v>0</v>
      </c>
      <c r="I1" s="341">
        <f ca="1">TODAY()</f>
        <v>44249</v>
      </c>
      <c r="J1" s="340">
        <f>SUM(J4:J300)</f>
        <v>0</v>
      </c>
      <c r="K1" s="339">
        <f>J1+SalesApr13!K1</f>
        <v>0</v>
      </c>
    </row>
    <row r="2" spans="1:11" s="338" customFormat="1" ht="12.75" customHeight="1" x14ac:dyDescent="0.15">
      <c r="A2" s="554"/>
      <c r="B2" s="557"/>
      <c r="C2" s="561" t="s">
        <v>239</v>
      </c>
      <c r="D2" s="563" t="s">
        <v>238</v>
      </c>
      <c r="E2" s="565" t="s">
        <v>237</v>
      </c>
      <c r="F2" s="556" t="s">
        <v>236</v>
      </c>
      <c r="G2" s="556" t="s">
        <v>235</v>
      </c>
      <c r="H2" s="567" t="s">
        <v>234</v>
      </c>
      <c r="I2" s="569" t="s">
        <v>233</v>
      </c>
      <c r="J2" s="559" t="s">
        <v>232</v>
      </c>
      <c r="K2" s="560"/>
    </row>
    <row r="3" spans="1:11" s="336" customFormat="1" ht="38.25" customHeight="1" x14ac:dyDescent="0.15">
      <c r="A3" s="555"/>
      <c r="B3" s="558"/>
      <c r="C3" s="562"/>
      <c r="D3" s="564"/>
      <c r="E3" s="566"/>
      <c r="F3" s="566"/>
      <c r="G3" s="566"/>
      <c r="H3" s="568"/>
      <c r="I3" s="570"/>
      <c r="J3" s="337" t="s">
        <v>231</v>
      </c>
      <c r="K3" s="337" t="s">
        <v>230</v>
      </c>
    </row>
    <row r="4" spans="1:11" x14ac:dyDescent="0.15">
      <c r="A4" s="330"/>
      <c r="F4" s="321"/>
      <c r="G4" s="321"/>
      <c r="H4" s="315" t="str">
        <f t="shared" ref="H4:H67" si="0">IF((F4&lt;&gt;0),IF((D4&gt;0)," ",F4)," ")</f>
        <v xml:space="preserve"> </v>
      </c>
      <c r="I4" s="331" t="str">
        <f t="shared" ref="I4:I67" si="1">IF((F4&lt;&gt;0),IF((D4&gt;0)," ",(I$1-A4))," ")</f>
        <v xml:space="preserve"> </v>
      </c>
    </row>
    <row r="5" spans="1:11" x14ac:dyDescent="0.15">
      <c r="A5" s="330"/>
      <c r="F5" s="321"/>
      <c r="G5" s="321"/>
      <c r="H5" s="315" t="str">
        <f t="shared" si="0"/>
        <v xml:space="preserve"> </v>
      </c>
      <c r="I5" s="331" t="str">
        <f t="shared" si="1"/>
        <v xml:space="preserve"> </v>
      </c>
    </row>
    <row r="6" spans="1:11" x14ac:dyDescent="0.15">
      <c r="A6" s="330"/>
      <c r="F6" s="321"/>
      <c r="G6" s="321"/>
      <c r="H6" s="315" t="str">
        <f t="shared" si="0"/>
        <v xml:space="preserve"> </v>
      </c>
      <c r="I6" s="331" t="str">
        <f t="shared" si="1"/>
        <v xml:space="preserve"> </v>
      </c>
    </row>
    <row r="7" spans="1:11" x14ac:dyDescent="0.15">
      <c r="A7" s="330"/>
      <c r="F7" s="321"/>
      <c r="G7" s="321"/>
      <c r="H7" s="315" t="str">
        <f t="shared" si="0"/>
        <v xml:space="preserve"> </v>
      </c>
      <c r="I7" s="331" t="str">
        <f t="shared" si="1"/>
        <v xml:space="preserve"> </v>
      </c>
    </row>
    <row r="8" spans="1:11" x14ac:dyDescent="0.15">
      <c r="A8" s="330"/>
      <c r="F8" s="321"/>
      <c r="G8" s="321"/>
      <c r="H8" s="315" t="str">
        <f t="shared" si="0"/>
        <v xml:space="preserve"> </v>
      </c>
      <c r="I8" s="331" t="str">
        <f t="shared" si="1"/>
        <v xml:space="preserve"> </v>
      </c>
    </row>
    <row r="9" spans="1:11" x14ac:dyDescent="0.15">
      <c r="A9" s="330"/>
      <c r="F9" s="321"/>
      <c r="G9" s="321"/>
      <c r="H9" s="315" t="str">
        <f t="shared" si="0"/>
        <v xml:space="preserve"> </v>
      </c>
      <c r="I9" s="331" t="str">
        <f t="shared" si="1"/>
        <v xml:space="preserve"> </v>
      </c>
    </row>
    <row r="10" spans="1:11" x14ac:dyDescent="0.15">
      <c r="A10" s="330"/>
      <c r="F10" s="321"/>
      <c r="G10" s="321"/>
      <c r="H10" s="315" t="str">
        <f t="shared" si="0"/>
        <v xml:space="preserve"> </v>
      </c>
      <c r="I10" s="331" t="str">
        <f t="shared" si="1"/>
        <v xml:space="preserve"> </v>
      </c>
    </row>
    <row r="11" spans="1:11" x14ac:dyDescent="0.15">
      <c r="A11" s="330"/>
      <c r="F11" s="321"/>
      <c r="G11" s="321"/>
      <c r="H11" s="315" t="str">
        <f t="shared" si="0"/>
        <v xml:space="preserve"> </v>
      </c>
      <c r="I11" s="331" t="str">
        <f t="shared" si="1"/>
        <v xml:space="preserve"> </v>
      </c>
    </row>
    <row r="12" spans="1:11" x14ac:dyDescent="0.15">
      <c r="A12" s="330"/>
      <c r="F12" s="321"/>
      <c r="G12" s="321"/>
      <c r="H12" s="315" t="str">
        <f t="shared" si="0"/>
        <v xml:space="preserve"> </v>
      </c>
      <c r="I12" s="331" t="str">
        <f t="shared" si="1"/>
        <v xml:space="preserve"> </v>
      </c>
    </row>
    <row r="13" spans="1:11" x14ac:dyDescent="0.15">
      <c r="A13" s="330"/>
      <c r="F13" s="321"/>
      <c r="G13" s="321"/>
      <c r="H13" s="315" t="str">
        <f t="shared" si="0"/>
        <v xml:space="preserve"> </v>
      </c>
      <c r="I13" s="331" t="str">
        <f t="shared" si="1"/>
        <v xml:space="preserve"> </v>
      </c>
    </row>
    <row r="14" spans="1:11" x14ac:dyDescent="0.15">
      <c r="A14" s="330"/>
      <c r="F14" s="321"/>
      <c r="G14" s="321"/>
      <c r="H14" s="315" t="str">
        <f t="shared" si="0"/>
        <v xml:space="preserve"> </v>
      </c>
      <c r="I14" s="331" t="str">
        <f t="shared" si="1"/>
        <v xml:space="preserve"> </v>
      </c>
    </row>
    <row r="15" spans="1:11" s="332" customFormat="1" x14ac:dyDescent="0.15">
      <c r="A15" s="330"/>
      <c r="C15" s="335"/>
      <c r="D15" s="334"/>
      <c r="E15" s="333"/>
      <c r="F15" s="321"/>
      <c r="G15" s="321"/>
      <c r="H15" s="315" t="str">
        <f t="shared" si="0"/>
        <v xml:space="preserve"> </v>
      </c>
      <c r="I15" s="331" t="str">
        <f t="shared" si="1"/>
        <v xml:space="preserve"> </v>
      </c>
      <c r="J15" s="313"/>
    </row>
    <row r="16" spans="1:11" s="332" customFormat="1" x14ac:dyDescent="0.15">
      <c r="A16" s="330"/>
      <c r="C16" s="335"/>
      <c r="D16" s="334"/>
      <c r="E16" s="333"/>
      <c r="F16" s="321"/>
      <c r="G16" s="321"/>
      <c r="H16" s="315" t="str">
        <f t="shared" si="0"/>
        <v xml:space="preserve"> </v>
      </c>
      <c r="I16" s="331" t="str">
        <f t="shared" si="1"/>
        <v xml:space="preserve"> </v>
      </c>
      <c r="J16" s="313"/>
    </row>
    <row r="17" spans="1:10" s="332" customFormat="1" x14ac:dyDescent="0.15">
      <c r="A17" s="330"/>
      <c r="C17" s="335"/>
      <c r="D17" s="334"/>
      <c r="E17" s="333"/>
      <c r="F17" s="321"/>
      <c r="G17" s="321"/>
      <c r="H17" s="315" t="str">
        <f t="shared" si="0"/>
        <v xml:space="preserve"> </v>
      </c>
      <c r="I17" s="331" t="str">
        <f t="shared" si="1"/>
        <v xml:space="preserve"> </v>
      </c>
      <c r="J17" s="313"/>
    </row>
    <row r="18" spans="1:10" s="332" customFormat="1" x14ac:dyDescent="0.15">
      <c r="A18" s="330"/>
      <c r="C18" s="335"/>
      <c r="D18" s="334"/>
      <c r="E18" s="333"/>
      <c r="F18" s="321"/>
      <c r="G18" s="321"/>
      <c r="H18" s="315" t="str">
        <f t="shared" si="0"/>
        <v xml:space="preserve"> </v>
      </c>
      <c r="I18" s="331" t="str">
        <f t="shared" si="1"/>
        <v xml:space="preserve"> </v>
      </c>
      <c r="J18" s="313"/>
    </row>
    <row r="19" spans="1:10" s="332" customFormat="1" x14ac:dyDescent="0.15">
      <c r="A19" s="330"/>
      <c r="C19" s="335"/>
      <c r="D19" s="334"/>
      <c r="E19" s="333"/>
      <c r="F19" s="321"/>
      <c r="G19" s="321"/>
      <c r="H19" s="315" t="str">
        <f t="shared" si="0"/>
        <v xml:space="preserve"> </v>
      </c>
      <c r="I19" s="331" t="str">
        <f t="shared" si="1"/>
        <v xml:space="preserve"> </v>
      </c>
      <c r="J19" s="313"/>
    </row>
    <row r="20" spans="1:10" x14ac:dyDescent="0.15">
      <c r="A20" s="330"/>
      <c r="F20" s="321"/>
      <c r="G20" s="321"/>
      <c r="H20" s="315" t="str">
        <f t="shared" si="0"/>
        <v xml:space="preserve"> </v>
      </c>
      <c r="I20" s="331" t="str">
        <f t="shared" si="1"/>
        <v xml:space="preserve"> </v>
      </c>
    </row>
    <row r="21" spans="1:10" x14ac:dyDescent="0.15">
      <c r="A21" s="330"/>
      <c r="F21" s="321"/>
      <c r="G21" s="321"/>
      <c r="H21" s="315" t="str">
        <f t="shared" si="0"/>
        <v xml:space="preserve"> </v>
      </c>
      <c r="I21" s="331" t="str">
        <f t="shared" si="1"/>
        <v xml:space="preserve"> </v>
      </c>
    </row>
    <row r="22" spans="1:10" x14ac:dyDescent="0.15">
      <c r="A22" s="330"/>
      <c r="F22" s="321"/>
      <c r="G22" s="321"/>
      <c r="H22" s="315" t="str">
        <f t="shared" si="0"/>
        <v xml:space="preserve"> </v>
      </c>
      <c r="I22" s="331" t="str">
        <f t="shared" si="1"/>
        <v xml:space="preserve"> </v>
      </c>
    </row>
    <row r="23" spans="1:10" x14ac:dyDescent="0.15">
      <c r="A23" s="330"/>
      <c r="F23" s="321"/>
      <c r="G23" s="321"/>
      <c r="H23" s="315" t="str">
        <f t="shared" si="0"/>
        <v xml:space="preserve"> </v>
      </c>
      <c r="I23" s="331" t="str">
        <f t="shared" si="1"/>
        <v xml:space="preserve"> </v>
      </c>
    </row>
    <row r="24" spans="1:10" x14ac:dyDescent="0.15">
      <c r="A24" s="330"/>
      <c r="F24" s="321"/>
      <c r="G24" s="321"/>
      <c r="H24" s="315" t="str">
        <f t="shared" si="0"/>
        <v xml:space="preserve"> </v>
      </c>
      <c r="I24" s="331" t="str">
        <f t="shared" si="1"/>
        <v xml:space="preserve"> </v>
      </c>
    </row>
    <row r="25" spans="1:10" x14ac:dyDescent="0.15">
      <c r="A25" s="330"/>
      <c r="F25" s="321"/>
      <c r="G25" s="321"/>
      <c r="H25" s="315" t="str">
        <f t="shared" si="0"/>
        <v xml:space="preserve"> </v>
      </c>
      <c r="I25" s="331" t="str">
        <f t="shared" si="1"/>
        <v xml:space="preserve"> </v>
      </c>
    </row>
    <row r="26" spans="1:10" x14ac:dyDescent="0.15">
      <c r="A26" s="330"/>
      <c r="F26" s="321"/>
      <c r="G26" s="321"/>
      <c r="H26" s="315" t="str">
        <f t="shared" si="0"/>
        <v xml:space="preserve"> </v>
      </c>
      <c r="I26" s="331" t="str">
        <f t="shared" si="1"/>
        <v xml:space="preserve"> </v>
      </c>
    </row>
    <row r="27" spans="1:10" x14ac:dyDescent="0.15">
      <c r="A27" s="330"/>
      <c r="F27" s="321"/>
      <c r="G27" s="321"/>
      <c r="H27" s="315" t="str">
        <f t="shared" si="0"/>
        <v xml:space="preserve"> </v>
      </c>
      <c r="I27" s="331" t="str">
        <f t="shared" si="1"/>
        <v xml:space="preserve"> </v>
      </c>
    </row>
    <row r="28" spans="1:10" x14ac:dyDescent="0.15">
      <c r="A28" s="330"/>
      <c r="F28" s="321"/>
      <c r="G28" s="321"/>
      <c r="H28" s="315" t="str">
        <f t="shared" si="0"/>
        <v xml:space="preserve"> </v>
      </c>
      <c r="I28" s="331" t="str">
        <f t="shared" si="1"/>
        <v xml:space="preserve"> </v>
      </c>
    </row>
    <row r="29" spans="1:10" x14ac:dyDescent="0.15">
      <c r="A29" s="330"/>
      <c r="F29" s="321"/>
      <c r="G29" s="321"/>
      <c r="H29" s="315" t="str">
        <f t="shared" si="0"/>
        <v xml:space="preserve"> </v>
      </c>
      <c r="I29" s="331" t="str">
        <f t="shared" si="1"/>
        <v xml:space="preserve"> </v>
      </c>
    </row>
    <row r="30" spans="1:10" x14ac:dyDescent="0.15">
      <c r="A30" s="330"/>
      <c r="F30" s="321"/>
      <c r="G30" s="321"/>
      <c r="H30" s="315" t="str">
        <f t="shared" si="0"/>
        <v xml:space="preserve"> </v>
      </c>
      <c r="I30" s="331" t="str">
        <f t="shared" si="1"/>
        <v xml:space="preserve"> </v>
      </c>
    </row>
    <row r="31" spans="1:10" x14ac:dyDescent="0.15">
      <c r="A31" s="330"/>
      <c r="F31" s="321"/>
      <c r="G31" s="321"/>
      <c r="H31" s="315" t="str">
        <f t="shared" si="0"/>
        <v xml:space="preserve"> </v>
      </c>
      <c r="I31" s="331" t="str">
        <f t="shared" si="1"/>
        <v xml:space="preserve"> </v>
      </c>
    </row>
    <row r="32" spans="1:10" x14ac:dyDescent="0.15">
      <c r="A32" s="330"/>
      <c r="F32" s="321"/>
      <c r="G32" s="321"/>
      <c r="H32" s="315" t="str">
        <f t="shared" si="0"/>
        <v xml:space="preserve"> </v>
      </c>
      <c r="I32" s="331" t="str">
        <f t="shared" si="1"/>
        <v xml:space="preserve"> </v>
      </c>
    </row>
    <row r="33" spans="1:9" x14ac:dyDescent="0.15">
      <c r="A33" s="330"/>
      <c r="F33" s="321"/>
      <c r="G33" s="321"/>
      <c r="H33" s="315" t="str">
        <f t="shared" si="0"/>
        <v xml:space="preserve"> </v>
      </c>
      <c r="I33" s="331" t="str">
        <f t="shared" si="1"/>
        <v xml:space="preserve"> </v>
      </c>
    </row>
    <row r="34" spans="1:9" x14ac:dyDescent="0.15">
      <c r="A34" s="330"/>
      <c r="F34" s="321"/>
      <c r="G34" s="321"/>
      <c r="H34" s="315" t="str">
        <f t="shared" si="0"/>
        <v xml:space="preserve"> </v>
      </c>
      <c r="I34" s="331" t="str">
        <f t="shared" si="1"/>
        <v xml:space="preserve"> </v>
      </c>
    </row>
    <row r="35" spans="1:9" x14ac:dyDescent="0.15">
      <c r="A35" s="330"/>
      <c r="F35" s="321"/>
      <c r="G35" s="321"/>
      <c r="H35" s="315" t="str">
        <f t="shared" si="0"/>
        <v xml:space="preserve"> </v>
      </c>
      <c r="I35" s="331" t="str">
        <f t="shared" si="1"/>
        <v xml:space="preserve"> </v>
      </c>
    </row>
    <row r="36" spans="1:9" x14ac:dyDescent="0.15">
      <c r="A36" s="330"/>
      <c r="F36" s="321"/>
      <c r="G36" s="321"/>
      <c r="H36" s="315" t="str">
        <f t="shared" si="0"/>
        <v xml:space="preserve"> </v>
      </c>
      <c r="I36" s="331" t="str">
        <f t="shared" si="1"/>
        <v xml:space="preserve"> </v>
      </c>
    </row>
    <row r="37" spans="1:9" x14ac:dyDescent="0.15">
      <c r="A37" s="330"/>
      <c r="F37" s="321"/>
      <c r="G37" s="321"/>
      <c r="H37" s="315" t="str">
        <f t="shared" si="0"/>
        <v xml:space="preserve"> </v>
      </c>
      <c r="I37" s="331" t="str">
        <f t="shared" si="1"/>
        <v xml:space="preserve"> </v>
      </c>
    </row>
    <row r="38" spans="1:9" x14ac:dyDescent="0.15">
      <c r="A38" s="330"/>
      <c r="F38" s="321"/>
      <c r="G38" s="321"/>
      <c r="H38" s="315" t="str">
        <f t="shared" si="0"/>
        <v xml:space="preserve"> </v>
      </c>
      <c r="I38" s="331" t="str">
        <f t="shared" si="1"/>
        <v xml:space="preserve"> </v>
      </c>
    </row>
    <row r="39" spans="1:9" x14ac:dyDescent="0.15">
      <c r="A39" s="330"/>
      <c r="F39" s="321"/>
      <c r="G39" s="321"/>
      <c r="H39" s="315" t="str">
        <f t="shared" si="0"/>
        <v xml:space="preserve"> </v>
      </c>
      <c r="I39" s="331" t="str">
        <f t="shared" si="1"/>
        <v xml:space="preserve"> </v>
      </c>
    </row>
    <row r="40" spans="1:9" x14ac:dyDescent="0.15">
      <c r="A40" s="330"/>
      <c r="F40" s="321"/>
      <c r="G40" s="321"/>
      <c r="H40" s="315" t="str">
        <f t="shared" si="0"/>
        <v xml:space="preserve"> </v>
      </c>
      <c r="I40" s="331" t="str">
        <f t="shared" si="1"/>
        <v xml:space="preserve"> </v>
      </c>
    </row>
    <row r="41" spans="1:9" x14ac:dyDescent="0.15">
      <c r="A41" s="330"/>
      <c r="F41" s="321"/>
      <c r="G41" s="321"/>
      <c r="H41" s="315" t="str">
        <f t="shared" si="0"/>
        <v xml:space="preserve"> </v>
      </c>
      <c r="I41" s="331" t="str">
        <f t="shared" si="1"/>
        <v xml:space="preserve"> </v>
      </c>
    </row>
    <row r="42" spans="1:9" x14ac:dyDescent="0.15">
      <c r="A42" s="330"/>
      <c r="F42" s="321"/>
      <c r="G42" s="321"/>
      <c r="H42" s="315" t="str">
        <f t="shared" si="0"/>
        <v xml:space="preserve"> </v>
      </c>
      <c r="I42" s="331" t="str">
        <f t="shared" si="1"/>
        <v xml:space="preserve"> </v>
      </c>
    </row>
    <row r="43" spans="1:9" x14ac:dyDescent="0.15">
      <c r="A43" s="330"/>
      <c r="F43" s="321"/>
      <c r="G43" s="321"/>
      <c r="H43" s="315" t="str">
        <f t="shared" si="0"/>
        <v xml:space="preserve"> </v>
      </c>
      <c r="I43" s="331" t="str">
        <f t="shared" si="1"/>
        <v xml:space="preserve"> </v>
      </c>
    </row>
    <row r="44" spans="1:9" x14ac:dyDescent="0.15">
      <c r="A44" s="330"/>
      <c r="F44" s="321"/>
      <c r="G44" s="321"/>
      <c r="H44" s="315" t="str">
        <f t="shared" si="0"/>
        <v xml:space="preserve"> </v>
      </c>
      <c r="I44" s="331" t="str">
        <f t="shared" si="1"/>
        <v xml:space="preserve"> </v>
      </c>
    </row>
    <row r="45" spans="1:9" x14ac:dyDescent="0.15">
      <c r="A45" s="330"/>
      <c r="F45" s="321"/>
      <c r="G45" s="321"/>
      <c r="H45" s="315" t="str">
        <f t="shared" si="0"/>
        <v xml:space="preserve"> </v>
      </c>
      <c r="I45" s="331" t="str">
        <f t="shared" si="1"/>
        <v xml:space="preserve"> </v>
      </c>
    </row>
    <row r="46" spans="1:9" x14ac:dyDescent="0.15">
      <c r="A46" s="330"/>
      <c r="F46" s="321"/>
      <c r="G46" s="321"/>
      <c r="H46" s="315" t="str">
        <f t="shared" si="0"/>
        <v xml:space="preserve"> </v>
      </c>
      <c r="I46" s="331" t="str">
        <f t="shared" si="1"/>
        <v xml:space="preserve"> </v>
      </c>
    </row>
    <row r="47" spans="1:9" x14ac:dyDescent="0.15">
      <c r="A47" s="330"/>
      <c r="F47" s="321"/>
      <c r="G47" s="321"/>
      <c r="H47" s="315" t="str">
        <f t="shared" si="0"/>
        <v xml:space="preserve"> </v>
      </c>
      <c r="I47" s="331" t="str">
        <f t="shared" si="1"/>
        <v xml:space="preserve"> </v>
      </c>
    </row>
    <row r="48" spans="1:9" x14ac:dyDescent="0.15">
      <c r="A48" s="330"/>
      <c r="F48" s="321"/>
      <c r="G48" s="321"/>
      <c r="H48" s="315" t="str">
        <f t="shared" si="0"/>
        <v xml:space="preserve"> </v>
      </c>
      <c r="I48" s="331" t="str">
        <f t="shared" si="1"/>
        <v xml:space="preserve"> </v>
      </c>
    </row>
    <row r="49" spans="1:9" x14ac:dyDescent="0.15">
      <c r="A49" s="330"/>
      <c r="F49" s="321"/>
      <c r="G49" s="321"/>
      <c r="H49" s="315" t="str">
        <f t="shared" si="0"/>
        <v xml:space="preserve"> </v>
      </c>
      <c r="I49" s="331" t="str">
        <f t="shared" si="1"/>
        <v xml:space="preserve"> </v>
      </c>
    </row>
    <row r="50" spans="1:9" x14ac:dyDescent="0.15">
      <c r="A50" s="330"/>
      <c r="F50" s="321"/>
      <c r="G50" s="321"/>
      <c r="H50" s="315" t="str">
        <f t="shared" si="0"/>
        <v xml:space="preserve"> </v>
      </c>
      <c r="I50" s="331" t="str">
        <f t="shared" si="1"/>
        <v xml:space="preserve"> </v>
      </c>
    </row>
    <row r="51" spans="1:9" x14ac:dyDescent="0.15">
      <c r="A51" s="330"/>
      <c r="F51" s="321"/>
      <c r="G51" s="321"/>
      <c r="H51" s="315" t="str">
        <f t="shared" si="0"/>
        <v xml:space="preserve"> </v>
      </c>
      <c r="I51" s="331" t="str">
        <f t="shared" si="1"/>
        <v xml:space="preserve"> </v>
      </c>
    </row>
    <row r="52" spans="1:9" x14ac:dyDescent="0.15">
      <c r="A52" s="330"/>
      <c r="F52" s="321"/>
      <c r="G52" s="321"/>
      <c r="H52" s="315" t="str">
        <f t="shared" si="0"/>
        <v xml:space="preserve"> </v>
      </c>
      <c r="I52" s="331" t="str">
        <f t="shared" si="1"/>
        <v xml:space="preserve"> </v>
      </c>
    </row>
    <row r="53" spans="1:9" x14ac:dyDescent="0.15">
      <c r="A53" s="330"/>
      <c r="F53" s="321"/>
      <c r="G53" s="321"/>
      <c r="H53" s="315" t="str">
        <f t="shared" si="0"/>
        <v xml:space="preserve"> </v>
      </c>
      <c r="I53" s="331" t="str">
        <f t="shared" si="1"/>
        <v xml:space="preserve"> </v>
      </c>
    </row>
    <row r="54" spans="1:9" x14ac:dyDescent="0.15">
      <c r="A54" s="330"/>
      <c r="F54" s="321"/>
      <c r="G54" s="321"/>
      <c r="H54" s="315" t="str">
        <f t="shared" si="0"/>
        <v xml:space="preserve"> </v>
      </c>
      <c r="I54" s="331" t="str">
        <f t="shared" si="1"/>
        <v xml:space="preserve"> </v>
      </c>
    </row>
    <row r="55" spans="1:9" x14ac:dyDescent="0.15">
      <c r="A55" s="330"/>
      <c r="F55" s="321"/>
      <c r="G55" s="321"/>
      <c r="H55" s="315" t="str">
        <f t="shared" si="0"/>
        <v xml:space="preserve"> </v>
      </c>
      <c r="I55" s="331" t="str">
        <f t="shared" si="1"/>
        <v xml:space="preserve"> </v>
      </c>
    </row>
    <row r="56" spans="1:9" x14ac:dyDescent="0.15">
      <c r="A56" s="330"/>
      <c r="F56" s="321"/>
      <c r="G56" s="321"/>
      <c r="H56" s="315" t="str">
        <f t="shared" si="0"/>
        <v xml:space="preserve"> </v>
      </c>
      <c r="I56" s="331" t="str">
        <f t="shared" si="1"/>
        <v xml:space="preserve"> </v>
      </c>
    </row>
    <row r="57" spans="1:9" x14ac:dyDescent="0.15">
      <c r="A57" s="330"/>
      <c r="F57" s="321"/>
      <c r="G57" s="321"/>
      <c r="H57" s="315" t="str">
        <f t="shared" si="0"/>
        <v xml:space="preserve"> </v>
      </c>
      <c r="I57" s="331" t="str">
        <f t="shared" si="1"/>
        <v xml:space="preserve"> </v>
      </c>
    </row>
    <row r="58" spans="1:9" x14ac:dyDescent="0.15">
      <c r="A58" s="330"/>
      <c r="F58" s="321"/>
      <c r="G58" s="321"/>
      <c r="H58" s="315" t="str">
        <f t="shared" si="0"/>
        <v xml:space="preserve"> </v>
      </c>
      <c r="I58" s="331" t="str">
        <f t="shared" si="1"/>
        <v xml:space="preserve"> </v>
      </c>
    </row>
    <row r="59" spans="1:9" x14ac:dyDescent="0.15">
      <c r="A59" s="330"/>
      <c r="F59" s="321"/>
      <c r="G59" s="321"/>
      <c r="H59" s="315" t="str">
        <f t="shared" si="0"/>
        <v xml:space="preserve"> </v>
      </c>
      <c r="I59" s="331" t="str">
        <f t="shared" si="1"/>
        <v xml:space="preserve"> </v>
      </c>
    </row>
    <row r="60" spans="1:9" x14ac:dyDescent="0.15">
      <c r="A60" s="330"/>
      <c r="F60" s="321"/>
      <c r="G60" s="321"/>
      <c r="H60" s="315" t="str">
        <f t="shared" si="0"/>
        <v xml:space="preserve"> </v>
      </c>
      <c r="I60" s="331" t="str">
        <f t="shared" si="1"/>
        <v xml:space="preserve"> </v>
      </c>
    </row>
    <row r="61" spans="1:9" x14ac:dyDescent="0.15">
      <c r="A61" s="330"/>
      <c r="F61" s="321"/>
      <c r="G61" s="321"/>
      <c r="H61" s="315" t="str">
        <f t="shared" si="0"/>
        <v xml:space="preserve"> </v>
      </c>
      <c r="I61" s="331" t="str">
        <f t="shared" si="1"/>
        <v xml:space="preserve"> </v>
      </c>
    </row>
    <row r="62" spans="1:9" x14ac:dyDescent="0.15">
      <c r="A62" s="330"/>
      <c r="F62" s="321"/>
      <c r="G62" s="321"/>
      <c r="H62" s="315" t="str">
        <f t="shared" si="0"/>
        <v xml:space="preserve"> </v>
      </c>
      <c r="I62" s="331" t="str">
        <f t="shared" si="1"/>
        <v xml:space="preserve"> </v>
      </c>
    </row>
    <row r="63" spans="1:9" x14ac:dyDescent="0.15">
      <c r="A63" s="330"/>
      <c r="F63" s="321"/>
      <c r="G63" s="321"/>
      <c r="H63" s="315" t="str">
        <f t="shared" si="0"/>
        <v xml:space="preserve"> </v>
      </c>
      <c r="I63" s="331" t="str">
        <f t="shared" si="1"/>
        <v xml:space="preserve"> </v>
      </c>
    </row>
    <row r="64" spans="1:9" x14ac:dyDescent="0.15">
      <c r="A64" s="330"/>
      <c r="F64" s="321"/>
      <c r="G64" s="321"/>
      <c r="H64" s="315" t="str">
        <f t="shared" si="0"/>
        <v xml:space="preserve"> </v>
      </c>
      <c r="I64" s="331" t="str">
        <f t="shared" si="1"/>
        <v xml:space="preserve"> </v>
      </c>
    </row>
    <row r="65" spans="1:9" x14ac:dyDescent="0.15">
      <c r="A65" s="330"/>
      <c r="F65" s="321"/>
      <c r="G65" s="321"/>
      <c r="H65" s="315" t="str">
        <f t="shared" si="0"/>
        <v xml:space="preserve"> </v>
      </c>
      <c r="I65" s="331" t="str">
        <f t="shared" si="1"/>
        <v xml:space="preserve"> </v>
      </c>
    </row>
    <row r="66" spans="1:9" x14ac:dyDescent="0.15">
      <c r="A66" s="330"/>
      <c r="F66" s="321"/>
      <c r="G66" s="321"/>
      <c r="H66" s="315" t="str">
        <f t="shared" si="0"/>
        <v xml:space="preserve"> </v>
      </c>
      <c r="I66" s="331" t="str">
        <f t="shared" si="1"/>
        <v xml:space="preserve"> </v>
      </c>
    </row>
    <row r="67" spans="1:9" x14ac:dyDescent="0.15">
      <c r="A67" s="330"/>
      <c r="F67" s="321"/>
      <c r="G67" s="321"/>
      <c r="H67" s="315" t="str">
        <f t="shared" si="0"/>
        <v xml:space="preserve"> </v>
      </c>
      <c r="I67" s="331" t="str">
        <f t="shared" si="1"/>
        <v xml:space="preserve"> </v>
      </c>
    </row>
    <row r="68" spans="1:9" x14ac:dyDescent="0.15">
      <c r="A68" s="330"/>
      <c r="F68" s="321"/>
      <c r="G68" s="321"/>
      <c r="H68" s="315" t="str">
        <f t="shared" ref="H68:H131" si="2">IF((F68&lt;&gt;0),IF((D68&gt;0)," ",F68)," ")</f>
        <v xml:space="preserve"> </v>
      </c>
      <c r="I68" s="331" t="str">
        <f t="shared" ref="I68:I131" si="3">IF((F68&lt;&gt;0),IF((D68&gt;0)," ",(I$1-A68))," ")</f>
        <v xml:space="preserve"> </v>
      </c>
    </row>
    <row r="69" spans="1:9" x14ac:dyDescent="0.15">
      <c r="A69" s="330"/>
      <c r="F69" s="321"/>
      <c r="G69" s="321"/>
      <c r="H69" s="315" t="str">
        <f t="shared" si="2"/>
        <v xml:space="preserve"> </v>
      </c>
      <c r="I69" s="331" t="str">
        <f t="shared" si="3"/>
        <v xml:space="preserve"> </v>
      </c>
    </row>
    <row r="70" spans="1:9" x14ac:dyDescent="0.15">
      <c r="A70" s="330"/>
      <c r="F70" s="321"/>
      <c r="G70" s="321"/>
      <c r="H70" s="315" t="str">
        <f t="shared" si="2"/>
        <v xml:space="preserve"> </v>
      </c>
      <c r="I70" s="331" t="str">
        <f t="shared" si="3"/>
        <v xml:space="preserve"> </v>
      </c>
    </row>
    <row r="71" spans="1:9" x14ac:dyDescent="0.15">
      <c r="A71" s="330"/>
      <c r="F71" s="321"/>
      <c r="G71" s="321"/>
      <c r="H71" s="315" t="str">
        <f t="shared" si="2"/>
        <v xml:space="preserve"> </v>
      </c>
      <c r="I71" s="331" t="str">
        <f t="shared" si="3"/>
        <v xml:space="preserve"> </v>
      </c>
    </row>
    <row r="72" spans="1:9" x14ac:dyDescent="0.15">
      <c r="A72" s="330"/>
      <c r="F72" s="321"/>
      <c r="G72" s="321"/>
      <c r="H72" s="315" t="str">
        <f t="shared" si="2"/>
        <v xml:space="preserve"> </v>
      </c>
      <c r="I72" s="331" t="str">
        <f t="shared" si="3"/>
        <v xml:space="preserve"> </v>
      </c>
    </row>
    <row r="73" spans="1:9" x14ac:dyDescent="0.15">
      <c r="A73" s="330"/>
      <c r="F73" s="321"/>
      <c r="G73" s="321"/>
      <c r="H73" s="315" t="str">
        <f t="shared" si="2"/>
        <v xml:space="preserve"> </v>
      </c>
      <c r="I73" s="331" t="str">
        <f t="shared" si="3"/>
        <v xml:space="preserve"> </v>
      </c>
    </row>
    <row r="74" spans="1:9" x14ac:dyDescent="0.15">
      <c r="A74" s="330"/>
      <c r="F74" s="321"/>
      <c r="G74" s="321"/>
      <c r="H74" s="315" t="str">
        <f t="shared" si="2"/>
        <v xml:space="preserve"> </v>
      </c>
      <c r="I74" s="331" t="str">
        <f t="shared" si="3"/>
        <v xml:space="preserve"> </v>
      </c>
    </row>
    <row r="75" spans="1:9" x14ac:dyDescent="0.15">
      <c r="A75" s="330"/>
      <c r="F75" s="321"/>
      <c r="G75" s="321"/>
      <c r="H75" s="315" t="str">
        <f t="shared" si="2"/>
        <v xml:space="preserve"> </v>
      </c>
      <c r="I75" s="331" t="str">
        <f t="shared" si="3"/>
        <v xml:space="preserve"> </v>
      </c>
    </row>
    <row r="76" spans="1:9" x14ac:dyDescent="0.15">
      <c r="A76" s="330"/>
      <c r="F76" s="321"/>
      <c r="G76" s="321"/>
      <c r="H76" s="315" t="str">
        <f t="shared" si="2"/>
        <v xml:space="preserve"> </v>
      </c>
      <c r="I76" s="331" t="str">
        <f t="shared" si="3"/>
        <v xml:space="preserve"> </v>
      </c>
    </row>
    <row r="77" spans="1:9" x14ac:dyDescent="0.15">
      <c r="A77" s="330"/>
      <c r="F77" s="321"/>
      <c r="G77" s="321"/>
      <c r="H77" s="315" t="str">
        <f t="shared" si="2"/>
        <v xml:space="preserve"> </v>
      </c>
      <c r="I77" s="331" t="str">
        <f t="shared" si="3"/>
        <v xml:space="preserve"> </v>
      </c>
    </row>
    <row r="78" spans="1:9" x14ac:dyDescent="0.15">
      <c r="A78" s="330"/>
      <c r="F78" s="321"/>
      <c r="G78" s="321"/>
      <c r="H78" s="315" t="str">
        <f t="shared" si="2"/>
        <v xml:space="preserve"> </v>
      </c>
      <c r="I78" s="331" t="str">
        <f t="shared" si="3"/>
        <v xml:space="preserve"> </v>
      </c>
    </row>
    <row r="79" spans="1:9" x14ac:dyDescent="0.15">
      <c r="A79" s="330"/>
      <c r="F79" s="321"/>
      <c r="G79" s="321"/>
      <c r="H79" s="315" t="str">
        <f t="shared" si="2"/>
        <v xml:space="preserve"> </v>
      </c>
      <c r="I79" s="331" t="str">
        <f t="shared" si="3"/>
        <v xml:space="preserve"> </v>
      </c>
    </row>
    <row r="80" spans="1:9" x14ac:dyDescent="0.15">
      <c r="A80" s="330"/>
      <c r="F80" s="321"/>
      <c r="G80" s="321"/>
      <c r="H80" s="315" t="str">
        <f t="shared" si="2"/>
        <v xml:space="preserve"> </v>
      </c>
      <c r="I80" s="331" t="str">
        <f t="shared" si="3"/>
        <v xml:space="preserve"> </v>
      </c>
    </row>
    <row r="81" spans="1:9" x14ac:dyDescent="0.15">
      <c r="A81" s="330"/>
      <c r="F81" s="321"/>
      <c r="G81" s="321"/>
      <c r="H81" s="315" t="str">
        <f t="shared" si="2"/>
        <v xml:space="preserve"> </v>
      </c>
      <c r="I81" s="331" t="str">
        <f t="shared" si="3"/>
        <v xml:space="preserve"> </v>
      </c>
    </row>
    <row r="82" spans="1:9" x14ac:dyDescent="0.15">
      <c r="A82" s="330"/>
      <c r="F82" s="321"/>
      <c r="G82" s="321"/>
      <c r="H82" s="315" t="str">
        <f t="shared" si="2"/>
        <v xml:space="preserve"> </v>
      </c>
      <c r="I82" s="331" t="str">
        <f t="shared" si="3"/>
        <v xml:space="preserve"> </v>
      </c>
    </row>
    <row r="83" spans="1:9" x14ac:dyDescent="0.15">
      <c r="A83" s="330"/>
      <c r="F83" s="321"/>
      <c r="G83" s="321"/>
      <c r="H83" s="315" t="str">
        <f t="shared" si="2"/>
        <v xml:space="preserve"> </v>
      </c>
      <c r="I83" s="331" t="str">
        <f t="shared" si="3"/>
        <v xml:space="preserve"> </v>
      </c>
    </row>
    <row r="84" spans="1:9" x14ac:dyDescent="0.15">
      <c r="A84" s="330"/>
      <c r="F84" s="321"/>
      <c r="G84" s="321"/>
      <c r="H84" s="315" t="str">
        <f t="shared" si="2"/>
        <v xml:space="preserve"> </v>
      </c>
      <c r="I84" s="331" t="str">
        <f t="shared" si="3"/>
        <v xml:space="preserve"> </v>
      </c>
    </row>
    <row r="85" spans="1:9" x14ac:dyDescent="0.15">
      <c r="A85" s="330"/>
      <c r="F85" s="321"/>
      <c r="G85" s="321"/>
      <c r="H85" s="315" t="str">
        <f t="shared" si="2"/>
        <v xml:space="preserve"> </v>
      </c>
      <c r="I85" s="331" t="str">
        <f t="shared" si="3"/>
        <v xml:space="preserve"> </v>
      </c>
    </row>
    <row r="86" spans="1:9" x14ac:dyDescent="0.15">
      <c r="A86" s="330"/>
      <c r="F86" s="321"/>
      <c r="G86" s="321"/>
      <c r="H86" s="315" t="str">
        <f t="shared" si="2"/>
        <v xml:space="preserve"> </v>
      </c>
      <c r="I86" s="331" t="str">
        <f t="shared" si="3"/>
        <v xml:space="preserve"> </v>
      </c>
    </row>
    <row r="87" spans="1:9" x14ac:dyDescent="0.15">
      <c r="A87" s="330"/>
      <c r="F87" s="321"/>
      <c r="G87" s="321"/>
      <c r="H87" s="315" t="str">
        <f t="shared" si="2"/>
        <v xml:space="preserve"> </v>
      </c>
      <c r="I87" s="331" t="str">
        <f t="shared" si="3"/>
        <v xml:space="preserve"> </v>
      </c>
    </row>
    <row r="88" spans="1:9" x14ac:dyDescent="0.15">
      <c r="A88" s="330"/>
      <c r="F88" s="321"/>
      <c r="G88" s="321"/>
      <c r="H88" s="315" t="str">
        <f t="shared" si="2"/>
        <v xml:space="preserve"> </v>
      </c>
      <c r="I88" s="331" t="str">
        <f t="shared" si="3"/>
        <v xml:space="preserve"> </v>
      </c>
    </row>
    <row r="89" spans="1:9" x14ac:dyDescent="0.15">
      <c r="A89" s="330"/>
      <c r="F89" s="321"/>
      <c r="G89" s="321"/>
      <c r="H89" s="315" t="str">
        <f t="shared" si="2"/>
        <v xml:space="preserve"> </v>
      </c>
      <c r="I89" s="331" t="str">
        <f t="shared" si="3"/>
        <v xml:space="preserve"> </v>
      </c>
    </row>
    <row r="90" spans="1:9" x14ac:dyDescent="0.15">
      <c r="A90" s="330"/>
      <c r="F90" s="321"/>
      <c r="G90" s="321"/>
      <c r="H90" s="315" t="str">
        <f t="shared" si="2"/>
        <v xml:space="preserve"> </v>
      </c>
      <c r="I90" s="331" t="str">
        <f t="shared" si="3"/>
        <v xml:space="preserve"> </v>
      </c>
    </row>
    <row r="91" spans="1:9" x14ac:dyDescent="0.15">
      <c r="A91" s="330"/>
      <c r="F91" s="321"/>
      <c r="G91" s="321"/>
      <c r="H91" s="315" t="str">
        <f t="shared" si="2"/>
        <v xml:space="preserve"> </v>
      </c>
      <c r="I91" s="331" t="str">
        <f t="shared" si="3"/>
        <v xml:space="preserve"> </v>
      </c>
    </row>
    <row r="92" spans="1:9" x14ac:dyDescent="0.15">
      <c r="A92" s="330"/>
      <c r="F92" s="321"/>
      <c r="G92" s="321"/>
      <c r="H92" s="315" t="str">
        <f t="shared" si="2"/>
        <v xml:space="preserve"> </v>
      </c>
      <c r="I92" s="331" t="str">
        <f t="shared" si="3"/>
        <v xml:space="preserve"> </v>
      </c>
    </row>
    <row r="93" spans="1:9" x14ac:dyDescent="0.15">
      <c r="A93" s="330"/>
      <c r="F93" s="321"/>
      <c r="G93" s="321"/>
      <c r="H93" s="315" t="str">
        <f t="shared" si="2"/>
        <v xml:space="preserve"> </v>
      </c>
      <c r="I93" s="331" t="str">
        <f t="shared" si="3"/>
        <v xml:space="preserve"> </v>
      </c>
    </row>
    <row r="94" spans="1:9" x14ac:dyDescent="0.15">
      <c r="A94" s="330"/>
      <c r="F94" s="321"/>
      <c r="G94" s="321"/>
      <c r="H94" s="315" t="str">
        <f t="shared" si="2"/>
        <v xml:space="preserve"> </v>
      </c>
      <c r="I94" s="331" t="str">
        <f t="shared" si="3"/>
        <v xml:space="preserve"> </v>
      </c>
    </row>
    <row r="95" spans="1:9" x14ac:dyDescent="0.15">
      <c r="A95" s="330"/>
      <c r="F95" s="321"/>
      <c r="G95" s="321"/>
      <c r="H95" s="315" t="str">
        <f t="shared" si="2"/>
        <v xml:space="preserve"> </v>
      </c>
      <c r="I95" s="331" t="str">
        <f t="shared" si="3"/>
        <v xml:space="preserve"> </v>
      </c>
    </row>
    <row r="96" spans="1:9" x14ac:dyDescent="0.15">
      <c r="A96" s="330"/>
      <c r="F96" s="321"/>
      <c r="G96" s="321"/>
      <c r="H96" s="315" t="str">
        <f t="shared" si="2"/>
        <v xml:space="preserve"> </v>
      </c>
      <c r="I96" s="331" t="str">
        <f t="shared" si="3"/>
        <v xml:space="preserve"> </v>
      </c>
    </row>
    <row r="97" spans="1:9" x14ac:dyDescent="0.15">
      <c r="A97" s="330"/>
      <c r="F97" s="321"/>
      <c r="G97" s="321"/>
      <c r="H97" s="315" t="str">
        <f t="shared" si="2"/>
        <v xml:space="preserve"> </v>
      </c>
      <c r="I97" s="331" t="str">
        <f t="shared" si="3"/>
        <v xml:space="preserve"> </v>
      </c>
    </row>
    <row r="98" spans="1:9" x14ac:dyDescent="0.15">
      <c r="A98" s="330"/>
      <c r="F98" s="321"/>
      <c r="G98" s="321"/>
      <c r="H98" s="315" t="str">
        <f t="shared" si="2"/>
        <v xml:space="preserve"> </v>
      </c>
      <c r="I98" s="331" t="str">
        <f t="shared" si="3"/>
        <v xml:space="preserve"> </v>
      </c>
    </row>
    <row r="99" spans="1:9" x14ac:dyDescent="0.15">
      <c r="A99" s="330"/>
      <c r="F99" s="321"/>
      <c r="G99" s="321"/>
      <c r="H99" s="315" t="str">
        <f t="shared" si="2"/>
        <v xml:space="preserve"> </v>
      </c>
      <c r="I99" s="331" t="str">
        <f t="shared" si="3"/>
        <v xml:space="preserve"> </v>
      </c>
    </row>
    <row r="100" spans="1:9" x14ac:dyDescent="0.15">
      <c r="A100" s="330"/>
      <c r="F100" s="321"/>
      <c r="G100" s="321"/>
      <c r="H100" s="315" t="str">
        <f t="shared" si="2"/>
        <v xml:space="preserve"> </v>
      </c>
      <c r="I100" s="331" t="str">
        <f t="shared" si="3"/>
        <v xml:space="preserve"> </v>
      </c>
    </row>
    <row r="101" spans="1:9" x14ac:dyDescent="0.15">
      <c r="A101" s="330"/>
      <c r="F101" s="321"/>
      <c r="G101" s="321"/>
      <c r="H101" s="315" t="str">
        <f t="shared" si="2"/>
        <v xml:space="preserve"> </v>
      </c>
      <c r="I101" s="331" t="str">
        <f t="shared" si="3"/>
        <v xml:space="preserve"> </v>
      </c>
    </row>
    <row r="102" spans="1:9" x14ac:dyDescent="0.15">
      <c r="A102" s="330"/>
      <c r="F102" s="321"/>
      <c r="G102" s="321"/>
      <c r="H102" s="315" t="str">
        <f t="shared" si="2"/>
        <v xml:space="preserve"> </v>
      </c>
      <c r="I102" s="331" t="str">
        <f t="shared" si="3"/>
        <v xml:space="preserve"> </v>
      </c>
    </row>
    <row r="103" spans="1:9" x14ac:dyDescent="0.15">
      <c r="A103" s="330"/>
      <c r="F103" s="321"/>
      <c r="G103" s="321"/>
      <c r="H103" s="315" t="str">
        <f t="shared" si="2"/>
        <v xml:space="preserve"> </v>
      </c>
      <c r="I103" s="331" t="str">
        <f t="shared" si="3"/>
        <v xml:space="preserve"> </v>
      </c>
    </row>
    <row r="104" spans="1:9" x14ac:dyDescent="0.15">
      <c r="A104" s="330"/>
      <c r="F104" s="321"/>
      <c r="G104" s="321"/>
      <c r="H104" s="315" t="str">
        <f t="shared" si="2"/>
        <v xml:space="preserve"> </v>
      </c>
      <c r="I104" s="331" t="str">
        <f t="shared" si="3"/>
        <v xml:space="preserve"> </v>
      </c>
    </row>
    <row r="105" spans="1:9" x14ac:dyDescent="0.15">
      <c r="A105" s="330"/>
      <c r="F105" s="321"/>
      <c r="G105" s="321"/>
      <c r="H105" s="315" t="str">
        <f t="shared" si="2"/>
        <v xml:space="preserve"> </v>
      </c>
      <c r="I105" s="331" t="str">
        <f t="shared" si="3"/>
        <v xml:space="preserve"> </v>
      </c>
    </row>
    <row r="106" spans="1:9" x14ac:dyDescent="0.15">
      <c r="A106" s="330"/>
      <c r="F106" s="321"/>
      <c r="G106" s="321"/>
      <c r="H106" s="315" t="str">
        <f t="shared" si="2"/>
        <v xml:space="preserve"> </v>
      </c>
      <c r="I106" s="331" t="str">
        <f t="shared" si="3"/>
        <v xml:space="preserve"> </v>
      </c>
    </row>
    <row r="107" spans="1:9" x14ac:dyDescent="0.15">
      <c r="A107" s="330"/>
      <c r="F107" s="321"/>
      <c r="G107" s="321"/>
      <c r="H107" s="315" t="str">
        <f t="shared" si="2"/>
        <v xml:space="preserve"> </v>
      </c>
      <c r="I107" s="331" t="str">
        <f t="shared" si="3"/>
        <v xml:space="preserve"> </v>
      </c>
    </row>
    <row r="108" spans="1:9" x14ac:dyDescent="0.15">
      <c r="A108" s="330"/>
      <c r="F108" s="321"/>
      <c r="G108" s="321"/>
      <c r="H108" s="315" t="str">
        <f t="shared" si="2"/>
        <v xml:space="preserve"> </v>
      </c>
      <c r="I108" s="331" t="str">
        <f t="shared" si="3"/>
        <v xml:space="preserve"> </v>
      </c>
    </row>
    <row r="109" spans="1:9" x14ac:dyDescent="0.15">
      <c r="A109" s="330"/>
      <c r="F109" s="321"/>
      <c r="G109" s="321"/>
      <c r="H109" s="315" t="str">
        <f t="shared" si="2"/>
        <v xml:space="preserve"> </v>
      </c>
      <c r="I109" s="331" t="str">
        <f t="shared" si="3"/>
        <v xml:space="preserve"> </v>
      </c>
    </row>
    <row r="110" spans="1:9" x14ac:dyDescent="0.15">
      <c r="A110" s="330"/>
      <c r="F110" s="321"/>
      <c r="G110" s="321"/>
      <c r="H110" s="315" t="str">
        <f t="shared" si="2"/>
        <v xml:space="preserve"> </v>
      </c>
      <c r="I110" s="331" t="str">
        <f t="shared" si="3"/>
        <v xml:space="preserve"> </v>
      </c>
    </row>
    <row r="111" spans="1:9" x14ac:dyDescent="0.15">
      <c r="A111" s="330"/>
      <c r="F111" s="321"/>
      <c r="G111" s="321"/>
      <c r="H111" s="315" t="str">
        <f t="shared" si="2"/>
        <v xml:space="preserve"> </v>
      </c>
      <c r="I111" s="331" t="str">
        <f t="shared" si="3"/>
        <v xml:space="preserve"> </v>
      </c>
    </row>
    <row r="112" spans="1:9" x14ac:dyDescent="0.15">
      <c r="A112" s="330"/>
      <c r="F112" s="321"/>
      <c r="G112" s="321"/>
      <c r="H112" s="315" t="str">
        <f t="shared" si="2"/>
        <v xml:space="preserve"> </v>
      </c>
      <c r="I112" s="331" t="str">
        <f t="shared" si="3"/>
        <v xml:space="preserve"> </v>
      </c>
    </row>
    <row r="113" spans="1:9" x14ac:dyDescent="0.15">
      <c r="A113" s="330"/>
      <c r="F113" s="321"/>
      <c r="G113" s="321"/>
      <c r="H113" s="315" t="str">
        <f t="shared" si="2"/>
        <v xml:space="preserve"> </v>
      </c>
      <c r="I113" s="331" t="str">
        <f t="shared" si="3"/>
        <v xml:space="preserve"> </v>
      </c>
    </row>
    <row r="114" spans="1:9" x14ac:dyDescent="0.15">
      <c r="A114" s="330"/>
      <c r="F114" s="321"/>
      <c r="G114" s="321"/>
      <c r="H114" s="315" t="str">
        <f t="shared" si="2"/>
        <v xml:space="preserve"> </v>
      </c>
      <c r="I114" s="331" t="str">
        <f t="shared" si="3"/>
        <v xml:space="preserve"> </v>
      </c>
    </row>
    <row r="115" spans="1:9" x14ac:dyDescent="0.15">
      <c r="A115" s="330"/>
      <c r="F115" s="321"/>
      <c r="G115" s="321"/>
      <c r="H115" s="315" t="str">
        <f t="shared" si="2"/>
        <v xml:space="preserve"> </v>
      </c>
      <c r="I115" s="331" t="str">
        <f t="shared" si="3"/>
        <v xml:space="preserve"> </v>
      </c>
    </row>
    <row r="116" spans="1:9" x14ac:dyDescent="0.15">
      <c r="A116" s="330"/>
      <c r="F116" s="321"/>
      <c r="G116" s="321"/>
      <c r="H116" s="315" t="str">
        <f t="shared" si="2"/>
        <v xml:space="preserve"> </v>
      </c>
      <c r="I116" s="331" t="str">
        <f t="shared" si="3"/>
        <v xml:space="preserve"> </v>
      </c>
    </row>
    <row r="117" spans="1:9" x14ac:dyDescent="0.15">
      <c r="A117" s="330"/>
      <c r="F117" s="321"/>
      <c r="G117" s="321"/>
      <c r="H117" s="315" t="str">
        <f t="shared" si="2"/>
        <v xml:space="preserve"> </v>
      </c>
      <c r="I117" s="331" t="str">
        <f t="shared" si="3"/>
        <v xml:space="preserve"> </v>
      </c>
    </row>
    <row r="118" spans="1:9" x14ac:dyDescent="0.15">
      <c r="A118" s="330"/>
      <c r="F118" s="321"/>
      <c r="G118" s="321"/>
      <c r="H118" s="315" t="str">
        <f t="shared" si="2"/>
        <v xml:space="preserve"> </v>
      </c>
      <c r="I118" s="331" t="str">
        <f t="shared" si="3"/>
        <v xml:space="preserve"> </v>
      </c>
    </row>
    <row r="119" spans="1:9" x14ac:dyDescent="0.15">
      <c r="A119" s="330"/>
      <c r="F119" s="321"/>
      <c r="G119" s="321"/>
      <c r="H119" s="315" t="str">
        <f t="shared" si="2"/>
        <v xml:space="preserve"> </v>
      </c>
      <c r="I119" s="331" t="str">
        <f t="shared" si="3"/>
        <v xml:space="preserve"> </v>
      </c>
    </row>
    <row r="120" spans="1:9" x14ac:dyDescent="0.15">
      <c r="A120" s="330"/>
      <c r="F120" s="321"/>
      <c r="G120" s="321"/>
      <c r="H120" s="315" t="str">
        <f t="shared" si="2"/>
        <v xml:space="preserve"> </v>
      </c>
      <c r="I120" s="331" t="str">
        <f t="shared" si="3"/>
        <v xml:space="preserve"> </v>
      </c>
    </row>
    <row r="121" spans="1:9" x14ac:dyDescent="0.15">
      <c r="A121" s="330"/>
      <c r="F121" s="321"/>
      <c r="G121" s="321"/>
      <c r="H121" s="315" t="str">
        <f t="shared" si="2"/>
        <v xml:space="preserve"> </v>
      </c>
      <c r="I121" s="331" t="str">
        <f t="shared" si="3"/>
        <v xml:space="preserve"> </v>
      </c>
    </row>
    <row r="122" spans="1:9" x14ac:dyDescent="0.15">
      <c r="A122" s="330"/>
      <c r="F122" s="321"/>
      <c r="G122" s="321"/>
      <c r="H122" s="315" t="str">
        <f t="shared" si="2"/>
        <v xml:space="preserve"> </v>
      </c>
      <c r="I122" s="331" t="str">
        <f t="shared" si="3"/>
        <v xml:space="preserve"> </v>
      </c>
    </row>
    <row r="123" spans="1:9" x14ac:dyDescent="0.15">
      <c r="A123" s="330"/>
      <c r="F123" s="321"/>
      <c r="G123" s="321"/>
      <c r="H123" s="315" t="str">
        <f t="shared" si="2"/>
        <v xml:space="preserve"> </v>
      </c>
      <c r="I123" s="331" t="str">
        <f t="shared" si="3"/>
        <v xml:space="preserve"> </v>
      </c>
    </row>
    <row r="124" spans="1:9" x14ac:dyDescent="0.15">
      <c r="A124" s="330"/>
      <c r="F124" s="321"/>
      <c r="G124" s="321"/>
      <c r="H124" s="315" t="str">
        <f t="shared" si="2"/>
        <v xml:space="preserve"> </v>
      </c>
      <c r="I124" s="331" t="str">
        <f t="shared" si="3"/>
        <v xml:space="preserve"> </v>
      </c>
    </row>
    <row r="125" spans="1:9" x14ac:dyDescent="0.15">
      <c r="A125" s="330"/>
      <c r="F125" s="321"/>
      <c r="G125" s="321"/>
      <c r="H125" s="315" t="str">
        <f t="shared" si="2"/>
        <v xml:space="preserve"> </v>
      </c>
      <c r="I125" s="331" t="str">
        <f t="shared" si="3"/>
        <v xml:space="preserve"> </v>
      </c>
    </row>
    <row r="126" spans="1:9" x14ac:dyDescent="0.15">
      <c r="A126" s="330"/>
      <c r="F126" s="321"/>
      <c r="G126" s="321"/>
      <c r="H126" s="315" t="str">
        <f t="shared" si="2"/>
        <v xml:space="preserve"> </v>
      </c>
      <c r="I126" s="331" t="str">
        <f t="shared" si="3"/>
        <v xml:space="preserve"> </v>
      </c>
    </row>
    <row r="127" spans="1:9" x14ac:dyDescent="0.15">
      <c r="A127" s="330"/>
      <c r="F127" s="321"/>
      <c r="G127" s="321"/>
      <c r="H127" s="315" t="str">
        <f t="shared" si="2"/>
        <v xml:space="preserve"> </v>
      </c>
      <c r="I127" s="331" t="str">
        <f t="shared" si="3"/>
        <v xml:space="preserve"> </v>
      </c>
    </row>
    <row r="128" spans="1:9" x14ac:dyDescent="0.15">
      <c r="A128" s="330"/>
      <c r="F128" s="321"/>
      <c r="G128" s="321"/>
      <c r="H128" s="315" t="str">
        <f t="shared" si="2"/>
        <v xml:space="preserve"> </v>
      </c>
      <c r="I128" s="331" t="str">
        <f t="shared" si="3"/>
        <v xml:space="preserve"> </v>
      </c>
    </row>
    <row r="129" spans="1:9" x14ac:dyDescent="0.15">
      <c r="A129" s="330"/>
      <c r="F129" s="321"/>
      <c r="G129" s="321"/>
      <c r="H129" s="315" t="str">
        <f t="shared" si="2"/>
        <v xml:space="preserve"> </v>
      </c>
      <c r="I129" s="331" t="str">
        <f t="shared" si="3"/>
        <v xml:space="preserve"> </v>
      </c>
    </row>
    <row r="130" spans="1:9" x14ac:dyDescent="0.15">
      <c r="A130" s="330"/>
      <c r="F130" s="321"/>
      <c r="G130" s="321"/>
      <c r="H130" s="315" t="str">
        <f t="shared" si="2"/>
        <v xml:space="preserve"> </v>
      </c>
      <c r="I130" s="331" t="str">
        <f t="shared" si="3"/>
        <v xml:space="preserve"> </v>
      </c>
    </row>
    <row r="131" spans="1:9" x14ac:dyDescent="0.15">
      <c r="A131" s="330"/>
      <c r="F131" s="321"/>
      <c r="G131" s="321"/>
      <c r="H131" s="315" t="str">
        <f t="shared" si="2"/>
        <v xml:space="preserve"> </v>
      </c>
      <c r="I131" s="331" t="str">
        <f t="shared" si="3"/>
        <v xml:space="preserve"> </v>
      </c>
    </row>
    <row r="132" spans="1:9" x14ac:dyDescent="0.15">
      <c r="A132" s="330"/>
      <c r="F132" s="321"/>
      <c r="G132" s="321"/>
      <c r="H132" s="315" t="str">
        <f t="shared" ref="H132:H195" si="4">IF((F132&lt;&gt;0),IF((D132&gt;0)," ",F132)," ")</f>
        <v xml:space="preserve"> </v>
      </c>
      <c r="I132" s="331" t="str">
        <f t="shared" ref="I132:I195" si="5">IF((F132&lt;&gt;0),IF((D132&gt;0)," ",(I$1-A132))," ")</f>
        <v xml:space="preserve"> </v>
      </c>
    </row>
    <row r="133" spans="1:9" x14ac:dyDescent="0.15">
      <c r="A133" s="330"/>
      <c r="F133" s="321"/>
      <c r="G133" s="321"/>
      <c r="H133" s="315" t="str">
        <f t="shared" si="4"/>
        <v xml:space="preserve"> </v>
      </c>
      <c r="I133" s="331" t="str">
        <f t="shared" si="5"/>
        <v xml:space="preserve"> </v>
      </c>
    </row>
    <row r="134" spans="1:9" x14ac:dyDescent="0.15">
      <c r="A134" s="330"/>
      <c r="F134" s="321"/>
      <c r="G134" s="321"/>
      <c r="H134" s="315" t="str">
        <f t="shared" si="4"/>
        <v xml:space="preserve"> </v>
      </c>
      <c r="I134" s="331" t="str">
        <f t="shared" si="5"/>
        <v xml:space="preserve"> </v>
      </c>
    </row>
    <row r="135" spans="1:9" x14ac:dyDescent="0.15">
      <c r="A135" s="330"/>
      <c r="F135" s="321"/>
      <c r="G135" s="321"/>
      <c r="H135" s="315" t="str">
        <f t="shared" si="4"/>
        <v xml:space="preserve"> </v>
      </c>
      <c r="I135" s="331" t="str">
        <f t="shared" si="5"/>
        <v xml:space="preserve"> </v>
      </c>
    </row>
    <row r="136" spans="1:9" x14ac:dyDescent="0.15">
      <c r="A136" s="330"/>
      <c r="F136" s="321"/>
      <c r="G136" s="321"/>
      <c r="H136" s="315" t="str">
        <f t="shared" si="4"/>
        <v xml:space="preserve"> </v>
      </c>
      <c r="I136" s="331" t="str">
        <f t="shared" si="5"/>
        <v xml:space="preserve"> </v>
      </c>
    </row>
    <row r="137" spans="1:9" x14ac:dyDescent="0.15">
      <c r="A137" s="330"/>
      <c r="F137" s="321"/>
      <c r="G137" s="321"/>
      <c r="H137" s="315" t="str">
        <f t="shared" si="4"/>
        <v xml:space="preserve"> </v>
      </c>
      <c r="I137" s="331" t="str">
        <f t="shared" si="5"/>
        <v xml:space="preserve"> </v>
      </c>
    </row>
    <row r="138" spans="1:9" x14ac:dyDescent="0.15">
      <c r="A138" s="330"/>
      <c r="F138" s="321"/>
      <c r="G138" s="321"/>
      <c r="H138" s="315" t="str">
        <f t="shared" si="4"/>
        <v xml:space="preserve"> </v>
      </c>
      <c r="I138" s="331" t="str">
        <f t="shared" si="5"/>
        <v xml:space="preserve"> </v>
      </c>
    </row>
    <row r="139" spans="1:9" x14ac:dyDescent="0.15">
      <c r="A139" s="330"/>
      <c r="F139" s="321"/>
      <c r="G139" s="321"/>
      <c r="H139" s="315" t="str">
        <f t="shared" si="4"/>
        <v xml:space="preserve"> </v>
      </c>
      <c r="I139" s="331" t="str">
        <f t="shared" si="5"/>
        <v xml:space="preserve"> </v>
      </c>
    </row>
    <row r="140" spans="1:9" x14ac:dyDescent="0.15">
      <c r="A140" s="330"/>
      <c r="F140" s="321"/>
      <c r="G140" s="321"/>
      <c r="H140" s="315" t="str">
        <f t="shared" si="4"/>
        <v xml:space="preserve"> </v>
      </c>
      <c r="I140" s="331" t="str">
        <f t="shared" si="5"/>
        <v xml:space="preserve"> </v>
      </c>
    </row>
    <row r="141" spans="1:9" x14ac:dyDescent="0.15">
      <c r="A141" s="330"/>
      <c r="F141" s="321"/>
      <c r="G141" s="321"/>
      <c r="H141" s="315" t="str">
        <f t="shared" si="4"/>
        <v xml:space="preserve"> </v>
      </c>
      <c r="I141" s="331" t="str">
        <f t="shared" si="5"/>
        <v xml:space="preserve"> </v>
      </c>
    </row>
    <row r="142" spans="1:9" x14ac:dyDescent="0.15">
      <c r="A142" s="330"/>
      <c r="F142" s="321"/>
      <c r="G142" s="321"/>
      <c r="H142" s="315" t="str">
        <f t="shared" si="4"/>
        <v xml:space="preserve"> </v>
      </c>
      <c r="I142" s="331" t="str">
        <f t="shared" si="5"/>
        <v xml:space="preserve"> </v>
      </c>
    </row>
    <row r="143" spans="1:9" x14ac:dyDescent="0.15">
      <c r="A143" s="330"/>
      <c r="F143" s="321"/>
      <c r="G143" s="321"/>
      <c r="H143" s="315" t="str">
        <f t="shared" si="4"/>
        <v xml:space="preserve"> </v>
      </c>
      <c r="I143" s="331" t="str">
        <f t="shared" si="5"/>
        <v xml:space="preserve"> </v>
      </c>
    </row>
    <row r="144" spans="1:9" x14ac:dyDescent="0.15">
      <c r="A144" s="330"/>
      <c r="F144" s="321"/>
      <c r="G144" s="321"/>
      <c r="H144" s="315" t="str">
        <f t="shared" si="4"/>
        <v xml:space="preserve"> </v>
      </c>
      <c r="I144" s="331" t="str">
        <f t="shared" si="5"/>
        <v xml:space="preserve"> </v>
      </c>
    </row>
    <row r="145" spans="1:9" x14ac:dyDescent="0.15">
      <c r="A145" s="330"/>
      <c r="F145" s="321"/>
      <c r="G145" s="321"/>
      <c r="H145" s="315" t="str">
        <f t="shared" si="4"/>
        <v xml:space="preserve"> </v>
      </c>
      <c r="I145" s="331" t="str">
        <f t="shared" si="5"/>
        <v xml:space="preserve"> </v>
      </c>
    </row>
    <row r="146" spans="1:9" x14ac:dyDescent="0.15">
      <c r="A146" s="330"/>
      <c r="F146" s="321"/>
      <c r="G146" s="321"/>
      <c r="H146" s="315" t="str">
        <f t="shared" si="4"/>
        <v xml:space="preserve"> </v>
      </c>
      <c r="I146" s="331" t="str">
        <f t="shared" si="5"/>
        <v xml:space="preserve"> </v>
      </c>
    </row>
    <row r="147" spans="1:9" x14ac:dyDescent="0.15">
      <c r="A147" s="330"/>
      <c r="F147" s="321"/>
      <c r="G147" s="321"/>
      <c r="H147" s="315" t="str">
        <f t="shared" si="4"/>
        <v xml:space="preserve"> </v>
      </c>
      <c r="I147" s="331" t="str">
        <f t="shared" si="5"/>
        <v xml:space="preserve"> </v>
      </c>
    </row>
    <row r="148" spans="1:9" x14ac:dyDescent="0.15">
      <c r="A148" s="330"/>
      <c r="F148" s="321"/>
      <c r="G148" s="321"/>
      <c r="H148" s="315" t="str">
        <f t="shared" si="4"/>
        <v xml:space="preserve"> </v>
      </c>
      <c r="I148" s="331" t="str">
        <f t="shared" si="5"/>
        <v xml:space="preserve"> </v>
      </c>
    </row>
    <row r="149" spans="1:9" x14ac:dyDescent="0.15">
      <c r="A149" s="330"/>
      <c r="F149" s="321"/>
      <c r="G149" s="321"/>
      <c r="H149" s="315" t="str">
        <f t="shared" si="4"/>
        <v xml:space="preserve"> </v>
      </c>
      <c r="I149" s="331" t="str">
        <f t="shared" si="5"/>
        <v xml:space="preserve"> </v>
      </c>
    </row>
    <row r="150" spans="1:9" x14ac:dyDescent="0.15">
      <c r="A150" s="330"/>
      <c r="F150" s="321"/>
      <c r="G150" s="321"/>
      <c r="H150" s="315" t="str">
        <f t="shared" si="4"/>
        <v xml:space="preserve"> </v>
      </c>
      <c r="I150" s="331" t="str">
        <f t="shared" si="5"/>
        <v xml:space="preserve"> </v>
      </c>
    </row>
    <row r="151" spans="1:9" x14ac:dyDescent="0.15">
      <c r="A151" s="330"/>
      <c r="F151" s="321"/>
      <c r="G151" s="321"/>
      <c r="H151" s="315" t="str">
        <f t="shared" si="4"/>
        <v xml:space="preserve"> </v>
      </c>
      <c r="I151" s="331" t="str">
        <f t="shared" si="5"/>
        <v xml:space="preserve"> </v>
      </c>
    </row>
    <row r="152" spans="1:9" x14ac:dyDescent="0.15">
      <c r="A152" s="330"/>
      <c r="F152" s="321"/>
      <c r="G152" s="321"/>
      <c r="H152" s="315" t="str">
        <f t="shared" si="4"/>
        <v xml:space="preserve"> </v>
      </c>
      <c r="I152" s="331" t="str">
        <f t="shared" si="5"/>
        <v xml:space="preserve"> </v>
      </c>
    </row>
    <row r="153" spans="1:9" x14ac:dyDescent="0.15">
      <c r="A153" s="330"/>
      <c r="F153" s="321"/>
      <c r="G153" s="321"/>
      <c r="H153" s="315" t="str">
        <f t="shared" si="4"/>
        <v xml:space="preserve"> </v>
      </c>
      <c r="I153" s="331" t="str">
        <f t="shared" si="5"/>
        <v xml:space="preserve"> </v>
      </c>
    </row>
    <row r="154" spans="1:9" x14ac:dyDescent="0.15">
      <c r="A154" s="330"/>
      <c r="F154" s="321"/>
      <c r="G154" s="321"/>
      <c r="H154" s="315" t="str">
        <f t="shared" si="4"/>
        <v xml:space="preserve"> </v>
      </c>
      <c r="I154" s="331" t="str">
        <f t="shared" si="5"/>
        <v xml:space="preserve"> </v>
      </c>
    </row>
    <row r="155" spans="1:9" x14ac:dyDescent="0.15">
      <c r="A155" s="330"/>
      <c r="F155" s="321"/>
      <c r="G155" s="321"/>
      <c r="H155" s="315" t="str">
        <f t="shared" si="4"/>
        <v xml:space="preserve"> </v>
      </c>
      <c r="I155" s="331" t="str">
        <f t="shared" si="5"/>
        <v xml:space="preserve"> </v>
      </c>
    </row>
    <row r="156" spans="1:9" x14ac:dyDescent="0.15">
      <c r="A156" s="330"/>
      <c r="F156" s="321"/>
      <c r="G156" s="321"/>
      <c r="H156" s="315" t="str">
        <f t="shared" si="4"/>
        <v xml:space="preserve"> </v>
      </c>
      <c r="I156" s="331" t="str">
        <f t="shared" si="5"/>
        <v xml:space="preserve"> </v>
      </c>
    </row>
    <row r="157" spans="1:9" x14ac:dyDescent="0.15">
      <c r="A157" s="330"/>
      <c r="F157" s="321"/>
      <c r="G157" s="321"/>
      <c r="H157" s="315" t="str">
        <f t="shared" si="4"/>
        <v xml:space="preserve"> </v>
      </c>
      <c r="I157" s="331" t="str">
        <f t="shared" si="5"/>
        <v xml:space="preserve"> </v>
      </c>
    </row>
    <row r="158" spans="1:9" x14ac:dyDescent="0.15">
      <c r="A158" s="330"/>
      <c r="F158" s="321"/>
      <c r="G158" s="321"/>
      <c r="H158" s="315" t="str">
        <f t="shared" si="4"/>
        <v xml:space="preserve"> </v>
      </c>
      <c r="I158" s="331" t="str">
        <f t="shared" si="5"/>
        <v xml:space="preserve"> </v>
      </c>
    </row>
    <row r="159" spans="1:9" x14ac:dyDescent="0.15">
      <c r="A159" s="330"/>
      <c r="F159" s="321"/>
      <c r="G159" s="321"/>
      <c r="H159" s="315" t="str">
        <f t="shared" si="4"/>
        <v xml:space="preserve"> </v>
      </c>
      <c r="I159" s="331" t="str">
        <f t="shared" si="5"/>
        <v xml:space="preserve"> </v>
      </c>
    </row>
    <row r="160" spans="1:9" x14ac:dyDescent="0.15">
      <c r="A160" s="330"/>
      <c r="F160" s="321"/>
      <c r="G160" s="321"/>
      <c r="H160" s="315" t="str">
        <f t="shared" si="4"/>
        <v xml:space="preserve"> </v>
      </c>
      <c r="I160" s="331" t="str">
        <f t="shared" si="5"/>
        <v xml:space="preserve"> </v>
      </c>
    </row>
    <row r="161" spans="1:9" x14ac:dyDescent="0.15">
      <c r="A161" s="330"/>
      <c r="F161" s="321"/>
      <c r="G161" s="321"/>
      <c r="H161" s="315" t="str">
        <f t="shared" si="4"/>
        <v xml:space="preserve"> </v>
      </c>
      <c r="I161" s="331" t="str">
        <f t="shared" si="5"/>
        <v xml:space="preserve"> </v>
      </c>
    </row>
    <row r="162" spans="1:9" x14ac:dyDescent="0.15">
      <c r="A162" s="330"/>
      <c r="F162" s="321"/>
      <c r="G162" s="321"/>
      <c r="H162" s="315" t="str">
        <f t="shared" si="4"/>
        <v xml:space="preserve"> </v>
      </c>
      <c r="I162" s="331" t="str">
        <f t="shared" si="5"/>
        <v xml:space="preserve"> </v>
      </c>
    </row>
    <row r="163" spans="1:9" x14ac:dyDescent="0.15">
      <c r="A163" s="330"/>
      <c r="F163" s="321"/>
      <c r="G163" s="321"/>
      <c r="H163" s="315" t="str">
        <f t="shared" si="4"/>
        <v xml:space="preserve"> </v>
      </c>
      <c r="I163" s="331" t="str">
        <f t="shared" si="5"/>
        <v xml:space="preserve"> </v>
      </c>
    </row>
    <row r="164" spans="1:9" x14ac:dyDescent="0.15">
      <c r="A164" s="330"/>
      <c r="F164" s="321"/>
      <c r="G164" s="321"/>
      <c r="H164" s="315" t="str">
        <f t="shared" si="4"/>
        <v xml:space="preserve"> </v>
      </c>
      <c r="I164" s="331" t="str">
        <f t="shared" si="5"/>
        <v xml:space="preserve"> </v>
      </c>
    </row>
    <row r="165" spans="1:9" x14ac:dyDescent="0.15">
      <c r="A165" s="330"/>
      <c r="F165" s="321"/>
      <c r="G165" s="321"/>
      <c r="H165" s="315" t="str">
        <f t="shared" si="4"/>
        <v xml:space="preserve"> </v>
      </c>
      <c r="I165" s="331" t="str">
        <f t="shared" si="5"/>
        <v xml:space="preserve"> </v>
      </c>
    </row>
    <row r="166" spans="1:9" x14ac:dyDescent="0.15">
      <c r="A166" s="330"/>
      <c r="F166" s="321"/>
      <c r="G166" s="321"/>
      <c r="H166" s="315" t="str">
        <f t="shared" si="4"/>
        <v xml:space="preserve"> </v>
      </c>
      <c r="I166" s="331" t="str">
        <f t="shared" si="5"/>
        <v xml:space="preserve"> </v>
      </c>
    </row>
    <row r="167" spans="1:9" x14ac:dyDescent="0.15">
      <c r="A167" s="330"/>
      <c r="F167" s="321"/>
      <c r="G167" s="321"/>
      <c r="H167" s="315" t="str">
        <f t="shared" si="4"/>
        <v xml:space="preserve"> </v>
      </c>
      <c r="I167" s="331" t="str">
        <f t="shared" si="5"/>
        <v xml:space="preserve"> </v>
      </c>
    </row>
    <row r="168" spans="1:9" x14ac:dyDescent="0.15">
      <c r="A168" s="330"/>
      <c r="F168" s="321"/>
      <c r="G168" s="321"/>
      <c r="H168" s="315" t="str">
        <f t="shared" si="4"/>
        <v xml:space="preserve"> </v>
      </c>
      <c r="I168" s="331" t="str">
        <f t="shared" si="5"/>
        <v xml:space="preserve"> </v>
      </c>
    </row>
    <row r="169" spans="1:9" x14ac:dyDescent="0.15">
      <c r="A169" s="330"/>
      <c r="F169" s="321"/>
      <c r="G169" s="321"/>
      <c r="H169" s="315" t="str">
        <f t="shared" si="4"/>
        <v xml:space="preserve"> </v>
      </c>
      <c r="I169" s="331" t="str">
        <f t="shared" si="5"/>
        <v xml:space="preserve"> </v>
      </c>
    </row>
    <row r="170" spans="1:9" x14ac:dyDescent="0.15">
      <c r="A170" s="330"/>
      <c r="F170" s="321"/>
      <c r="G170" s="321"/>
      <c r="H170" s="315" t="str">
        <f t="shared" si="4"/>
        <v xml:space="preserve"> </v>
      </c>
      <c r="I170" s="331" t="str">
        <f t="shared" si="5"/>
        <v xml:space="preserve"> </v>
      </c>
    </row>
    <row r="171" spans="1:9" x14ac:dyDescent="0.15">
      <c r="A171" s="330"/>
      <c r="F171" s="321"/>
      <c r="G171" s="321"/>
      <c r="H171" s="315" t="str">
        <f t="shared" si="4"/>
        <v xml:space="preserve"> </v>
      </c>
      <c r="I171" s="331" t="str">
        <f t="shared" si="5"/>
        <v xml:space="preserve"> </v>
      </c>
    </row>
    <row r="172" spans="1:9" x14ac:dyDescent="0.15">
      <c r="A172" s="330"/>
      <c r="F172" s="321"/>
      <c r="G172" s="321"/>
      <c r="H172" s="315" t="str">
        <f t="shared" si="4"/>
        <v xml:space="preserve"> </v>
      </c>
      <c r="I172" s="331" t="str">
        <f t="shared" si="5"/>
        <v xml:space="preserve"> </v>
      </c>
    </row>
    <row r="173" spans="1:9" x14ac:dyDescent="0.15">
      <c r="A173" s="330"/>
      <c r="F173" s="321"/>
      <c r="G173" s="321"/>
      <c r="H173" s="315" t="str">
        <f t="shared" si="4"/>
        <v xml:space="preserve"> </v>
      </c>
      <c r="I173" s="331" t="str">
        <f t="shared" si="5"/>
        <v xml:space="preserve"> </v>
      </c>
    </row>
    <row r="174" spans="1:9" x14ac:dyDescent="0.15">
      <c r="A174" s="330"/>
      <c r="F174" s="321"/>
      <c r="G174" s="321"/>
      <c r="H174" s="315" t="str">
        <f t="shared" si="4"/>
        <v xml:space="preserve"> </v>
      </c>
      <c r="I174" s="331" t="str">
        <f t="shared" si="5"/>
        <v xml:space="preserve"> </v>
      </c>
    </row>
    <row r="175" spans="1:9" x14ac:dyDescent="0.15">
      <c r="A175" s="330"/>
      <c r="F175" s="321"/>
      <c r="G175" s="321"/>
      <c r="H175" s="315" t="str">
        <f t="shared" si="4"/>
        <v xml:space="preserve"> </v>
      </c>
      <c r="I175" s="331" t="str">
        <f t="shared" si="5"/>
        <v xml:space="preserve"> </v>
      </c>
    </row>
    <row r="176" spans="1:9" x14ac:dyDescent="0.15">
      <c r="A176" s="330"/>
      <c r="F176" s="321"/>
      <c r="G176" s="321"/>
      <c r="H176" s="315" t="str">
        <f t="shared" si="4"/>
        <v xml:space="preserve"> </v>
      </c>
      <c r="I176" s="331" t="str">
        <f t="shared" si="5"/>
        <v xml:space="preserve"> </v>
      </c>
    </row>
    <row r="177" spans="1:9" x14ac:dyDescent="0.15">
      <c r="A177" s="330"/>
      <c r="F177" s="321"/>
      <c r="G177" s="321"/>
      <c r="H177" s="315" t="str">
        <f t="shared" si="4"/>
        <v xml:space="preserve"> </v>
      </c>
      <c r="I177" s="331" t="str">
        <f t="shared" si="5"/>
        <v xml:space="preserve"> </v>
      </c>
    </row>
    <row r="178" spans="1:9" x14ac:dyDescent="0.15">
      <c r="A178" s="330"/>
      <c r="F178" s="321"/>
      <c r="G178" s="321"/>
      <c r="H178" s="315" t="str">
        <f t="shared" si="4"/>
        <v xml:space="preserve"> </v>
      </c>
      <c r="I178" s="331" t="str">
        <f t="shared" si="5"/>
        <v xml:space="preserve"> </v>
      </c>
    </row>
    <row r="179" spans="1:9" x14ac:dyDescent="0.15">
      <c r="A179" s="330"/>
      <c r="F179" s="321"/>
      <c r="G179" s="321"/>
      <c r="H179" s="315" t="str">
        <f t="shared" si="4"/>
        <v xml:space="preserve"> </v>
      </c>
      <c r="I179" s="331" t="str">
        <f t="shared" si="5"/>
        <v xml:space="preserve"> </v>
      </c>
    </row>
    <row r="180" spans="1:9" x14ac:dyDescent="0.15">
      <c r="A180" s="330"/>
      <c r="F180" s="321"/>
      <c r="G180" s="321"/>
      <c r="H180" s="315" t="str">
        <f t="shared" si="4"/>
        <v xml:space="preserve"> </v>
      </c>
      <c r="I180" s="331" t="str">
        <f t="shared" si="5"/>
        <v xml:space="preserve"> </v>
      </c>
    </row>
    <row r="181" spans="1:9" x14ac:dyDescent="0.15">
      <c r="A181" s="330"/>
      <c r="F181" s="321"/>
      <c r="G181" s="321"/>
      <c r="H181" s="315" t="str">
        <f t="shared" si="4"/>
        <v xml:space="preserve"> </v>
      </c>
      <c r="I181" s="331" t="str">
        <f t="shared" si="5"/>
        <v xml:space="preserve"> </v>
      </c>
    </row>
    <row r="182" spans="1:9" x14ac:dyDescent="0.15">
      <c r="A182" s="330"/>
      <c r="F182" s="321"/>
      <c r="G182" s="321"/>
      <c r="H182" s="315" t="str">
        <f t="shared" si="4"/>
        <v xml:space="preserve"> </v>
      </c>
      <c r="I182" s="331" t="str">
        <f t="shared" si="5"/>
        <v xml:space="preserve"> </v>
      </c>
    </row>
    <row r="183" spans="1:9" x14ac:dyDescent="0.15">
      <c r="A183" s="330"/>
      <c r="F183" s="321"/>
      <c r="G183" s="321"/>
      <c r="H183" s="315" t="str">
        <f t="shared" si="4"/>
        <v xml:space="preserve"> </v>
      </c>
      <c r="I183" s="331" t="str">
        <f t="shared" si="5"/>
        <v xml:space="preserve"> </v>
      </c>
    </row>
    <row r="184" spans="1:9" x14ac:dyDescent="0.15">
      <c r="A184" s="330"/>
      <c r="F184" s="321"/>
      <c r="G184" s="321"/>
      <c r="H184" s="315" t="str">
        <f t="shared" si="4"/>
        <v xml:space="preserve"> </v>
      </c>
      <c r="I184" s="331" t="str">
        <f t="shared" si="5"/>
        <v xml:space="preserve"> </v>
      </c>
    </row>
    <row r="185" spans="1:9" x14ac:dyDescent="0.15">
      <c r="A185" s="330"/>
      <c r="F185" s="321"/>
      <c r="G185" s="321"/>
      <c r="H185" s="315" t="str">
        <f t="shared" si="4"/>
        <v xml:space="preserve"> </v>
      </c>
      <c r="I185" s="331" t="str">
        <f t="shared" si="5"/>
        <v xml:space="preserve"> </v>
      </c>
    </row>
    <row r="186" spans="1:9" x14ac:dyDescent="0.15">
      <c r="A186" s="330"/>
      <c r="F186" s="321"/>
      <c r="G186" s="321"/>
      <c r="H186" s="315" t="str">
        <f t="shared" si="4"/>
        <v xml:space="preserve"> </v>
      </c>
      <c r="I186" s="331" t="str">
        <f t="shared" si="5"/>
        <v xml:space="preserve"> </v>
      </c>
    </row>
    <row r="187" spans="1:9" x14ac:dyDescent="0.15">
      <c r="A187" s="330"/>
      <c r="F187" s="321"/>
      <c r="G187" s="321"/>
      <c r="H187" s="315" t="str">
        <f t="shared" si="4"/>
        <v xml:space="preserve"> </v>
      </c>
      <c r="I187" s="331" t="str">
        <f t="shared" si="5"/>
        <v xml:space="preserve"> </v>
      </c>
    </row>
    <row r="188" spans="1:9" x14ac:dyDescent="0.15">
      <c r="A188" s="330"/>
      <c r="F188" s="321"/>
      <c r="G188" s="321"/>
      <c r="H188" s="315" t="str">
        <f t="shared" si="4"/>
        <v xml:space="preserve"> </v>
      </c>
      <c r="I188" s="331" t="str">
        <f t="shared" si="5"/>
        <v xml:space="preserve"> </v>
      </c>
    </row>
    <row r="189" spans="1:9" x14ac:dyDescent="0.15">
      <c r="A189" s="330"/>
      <c r="F189" s="321"/>
      <c r="G189" s="321"/>
      <c r="H189" s="315" t="str">
        <f t="shared" si="4"/>
        <v xml:space="preserve"> </v>
      </c>
      <c r="I189" s="331" t="str">
        <f t="shared" si="5"/>
        <v xml:space="preserve"> </v>
      </c>
    </row>
    <row r="190" spans="1:9" x14ac:dyDescent="0.15">
      <c r="A190" s="330"/>
      <c r="F190" s="321"/>
      <c r="G190" s="321"/>
      <c r="H190" s="315" t="str">
        <f t="shared" si="4"/>
        <v xml:space="preserve"> </v>
      </c>
      <c r="I190" s="331" t="str">
        <f t="shared" si="5"/>
        <v xml:space="preserve"> </v>
      </c>
    </row>
    <row r="191" spans="1:9" x14ac:dyDescent="0.15">
      <c r="A191" s="330"/>
      <c r="F191" s="321"/>
      <c r="G191" s="321"/>
      <c r="H191" s="315" t="str">
        <f t="shared" si="4"/>
        <v xml:space="preserve"> </v>
      </c>
      <c r="I191" s="331" t="str">
        <f t="shared" si="5"/>
        <v xml:space="preserve"> </v>
      </c>
    </row>
    <row r="192" spans="1:9" x14ac:dyDescent="0.15">
      <c r="A192" s="330"/>
      <c r="F192" s="321"/>
      <c r="G192" s="321"/>
      <c r="H192" s="315" t="str">
        <f t="shared" si="4"/>
        <v xml:space="preserve"> </v>
      </c>
      <c r="I192" s="331" t="str">
        <f t="shared" si="5"/>
        <v xml:space="preserve"> </v>
      </c>
    </row>
    <row r="193" spans="1:9" x14ac:dyDescent="0.15">
      <c r="A193" s="330"/>
      <c r="F193" s="321"/>
      <c r="G193" s="321"/>
      <c r="H193" s="315" t="str">
        <f t="shared" si="4"/>
        <v xml:space="preserve"> </v>
      </c>
      <c r="I193" s="331" t="str">
        <f t="shared" si="5"/>
        <v xml:space="preserve"> </v>
      </c>
    </row>
    <row r="194" spans="1:9" x14ac:dyDescent="0.15">
      <c r="A194" s="330"/>
      <c r="F194" s="321"/>
      <c r="G194" s="321"/>
      <c r="H194" s="315" t="str">
        <f t="shared" si="4"/>
        <v xml:space="preserve"> </v>
      </c>
      <c r="I194" s="331" t="str">
        <f t="shared" si="5"/>
        <v xml:space="preserve"> </v>
      </c>
    </row>
    <row r="195" spans="1:9" x14ac:dyDescent="0.15">
      <c r="A195" s="330"/>
      <c r="F195" s="321"/>
      <c r="G195" s="321"/>
      <c r="H195" s="315" t="str">
        <f t="shared" si="4"/>
        <v xml:space="preserve"> </v>
      </c>
      <c r="I195" s="331" t="str">
        <f t="shared" si="5"/>
        <v xml:space="preserve"> </v>
      </c>
    </row>
    <row r="196" spans="1:9" x14ac:dyDescent="0.15">
      <c r="A196" s="330"/>
      <c r="F196" s="321"/>
      <c r="G196" s="321"/>
      <c r="H196" s="315" t="str">
        <f t="shared" ref="H196:H204" si="6">IF((F196&lt;&gt;0),IF((D196&gt;0)," ",F196)," ")</f>
        <v xml:space="preserve"> </v>
      </c>
      <c r="I196" s="331" t="str">
        <f t="shared" ref="I196:I204" si="7">IF((F196&lt;&gt;0),IF((D196&gt;0)," ",(I$1-A196))," ")</f>
        <v xml:space="preserve"> </v>
      </c>
    </row>
    <row r="197" spans="1:9" x14ac:dyDescent="0.15">
      <c r="A197" s="330"/>
      <c r="F197" s="321"/>
      <c r="G197" s="321"/>
      <c r="H197" s="315" t="str">
        <f t="shared" si="6"/>
        <v xml:space="preserve"> </v>
      </c>
      <c r="I197" s="331" t="str">
        <f t="shared" si="7"/>
        <v xml:space="preserve"> </v>
      </c>
    </row>
    <row r="198" spans="1:9" x14ac:dyDescent="0.15">
      <c r="A198" s="330"/>
      <c r="F198" s="321"/>
      <c r="G198" s="321"/>
      <c r="H198" s="315" t="str">
        <f t="shared" si="6"/>
        <v xml:space="preserve"> </v>
      </c>
      <c r="I198" s="331" t="str">
        <f t="shared" si="7"/>
        <v xml:space="preserve"> </v>
      </c>
    </row>
    <row r="199" spans="1:9" x14ac:dyDescent="0.15">
      <c r="A199" s="330"/>
      <c r="F199" s="321"/>
      <c r="G199" s="321"/>
      <c r="H199" s="315" t="str">
        <f t="shared" si="6"/>
        <v xml:space="preserve"> </v>
      </c>
      <c r="I199" s="331" t="str">
        <f t="shared" si="7"/>
        <v xml:space="preserve"> </v>
      </c>
    </row>
    <row r="200" spans="1:9" x14ac:dyDescent="0.15">
      <c r="A200" s="330"/>
      <c r="F200" s="321"/>
      <c r="G200" s="321"/>
      <c r="H200" s="315" t="str">
        <f t="shared" si="6"/>
        <v xml:space="preserve"> </v>
      </c>
      <c r="I200" s="331" t="str">
        <f t="shared" si="7"/>
        <v xml:space="preserve"> </v>
      </c>
    </row>
    <row r="201" spans="1:9" x14ac:dyDescent="0.15">
      <c r="A201" s="330"/>
      <c r="F201" s="321"/>
      <c r="G201" s="321"/>
      <c r="H201" s="315" t="str">
        <f t="shared" si="6"/>
        <v xml:space="preserve"> </v>
      </c>
      <c r="I201" s="331" t="str">
        <f t="shared" si="7"/>
        <v xml:space="preserve"> </v>
      </c>
    </row>
    <row r="202" spans="1:9" x14ac:dyDescent="0.15">
      <c r="A202" s="330"/>
      <c r="F202" s="321"/>
      <c r="G202" s="321"/>
      <c r="H202" s="315" t="str">
        <f t="shared" si="6"/>
        <v xml:space="preserve"> </v>
      </c>
      <c r="I202" s="331" t="str">
        <f t="shared" si="7"/>
        <v xml:space="preserve"> </v>
      </c>
    </row>
    <row r="203" spans="1:9" x14ac:dyDescent="0.15">
      <c r="A203" s="330"/>
      <c r="F203" s="321"/>
      <c r="G203" s="321"/>
      <c r="H203" s="315" t="str">
        <f t="shared" si="6"/>
        <v xml:space="preserve"> </v>
      </c>
      <c r="I203" s="331" t="str">
        <f t="shared" si="7"/>
        <v xml:space="preserve"> </v>
      </c>
    </row>
    <row r="204" spans="1:9" x14ac:dyDescent="0.15">
      <c r="A204" s="330"/>
      <c r="F204" s="321"/>
      <c r="G204" s="321"/>
      <c r="H204" s="315" t="str">
        <f t="shared" si="6"/>
        <v xml:space="preserve"> </v>
      </c>
      <c r="I204" s="331" t="str">
        <f t="shared" si="7"/>
        <v xml:space="preserve"> </v>
      </c>
    </row>
    <row r="205" spans="1:9" x14ac:dyDescent="0.15">
      <c r="A205" s="330"/>
      <c r="F205" s="321"/>
      <c r="G205" s="321"/>
    </row>
    <row r="206" spans="1:9" x14ac:dyDescent="0.15">
      <c r="A206" s="330"/>
      <c r="F206" s="321"/>
      <c r="G206" s="321"/>
    </row>
    <row r="207" spans="1:9" x14ac:dyDescent="0.15">
      <c r="A207" s="330"/>
      <c r="F207" s="321"/>
      <c r="G207" s="321"/>
    </row>
    <row r="208" spans="1:9" x14ac:dyDescent="0.15">
      <c r="A208" s="330"/>
      <c r="F208" s="321"/>
      <c r="G208" s="321"/>
    </row>
    <row r="209" spans="1:7" x14ac:dyDescent="0.15">
      <c r="A209" s="330"/>
      <c r="F209" s="321"/>
      <c r="G209" s="321"/>
    </row>
    <row r="210" spans="1:7" x14ac:dyDescent="0.15">
      <c r="A210" s="330"/>
      <c r="F210" s="321"/>
      <c r="G210" s="321"/>
    </row>
    <row r="211" spans="1:7" x14ac:dyDescent="0.15">
      <c r="A211" s="330"/>
      <c r="F211" s="321"/>
      <c r="G211" s="321"/>
    </row>
    <row r="212" spans="1:7" x14ac:dyDescent="0.15">
      <c r="A212" s="330"/>
      <c r="F212" s="321"/>
      <c r="G212" s="321"/>
    </row>
    <row r="213" spans="1:7" x14ac:dyDescent="0.15">
      <c r="A213" s="330"/>
      <c r="F213" s="321"/>
      <c r="G213" s="321"/>
    </row>
    <row r="214" spans="1:7" x14ac:dyDescent="0.15">
      <c r="A214" s="330"/>
      <c r="F214" s="321"/>
      <c r="G214" s="321"/>
    </row>
    <row r="215" spans="1:7" x14ac:dyDescent="0.15">
      <c r="A215" s="330"/>
      <c r="F215" s="321"/>
      <c r="G215" s="321"/>
    </row>
    <row r="216" spans="1:7" x14ac:dyDescent="0.15">
      <c r="A216" s="330"/>
      <c r="F216" s="321"/>
      <c r="G216" s="321"/>
    </row>
    <row r="217" spans="1:7" x14ac:dyDescent="0.15">
      <c r="A217" s="330"/>
      <c r="F217" s="321"/>
      <c r="G217" s="321"/>
    </row>
    <row r="218" spans="1:7" x14ac:dyDescent="0.15">
      <c r="A218" s="330"/>
      <c r="F218" s="321"/>
      <c r="G218" s="321"/>
    </row>
    <row r="219" spans="1:7" x14ac:dyDescent="0.15">
      <c r="A219" s="330"/>
      <c r="F219" s="321"/>
      <c r="G219" s="321"/>
    </row>
    <row r="220" spans="1:7" x14ac:dyDescent="0.15">
      <c r="A220" s="330"/>
      <c r="F220" s="321"/>
      <c r="G220" s="321"/>
    </row>
    <row r="221" spans="1:7" x14ac:dyDescent="0.15">
      <c r="A221" s="330"/>
      <c r="F221" s="321"/>
      <c r="G221" s="321"/>
    </row>
    <row r="222" spans="1:7" x14ac:dyDescent="0.15">
      <c r="A222" s="330"/>
      <c r="F222" s="321"/>
      <c r="G222" s="321"/>
    </row>
    <row r="223" spans="1:7" x14ac:dyDescent="0.15">
      <c r="A223" s="330"/>
      <c r="F223" s="321"/>
      <c r="G223" s="321"/>
    </row>
    <row r="224" spans="1:7" x14ac:dyDescent="0.15">
      <c r="A224" s="330"/>
      <c r="F224" s="321"/>
      <c r="G224" s="321"/>
    </row>
    <row r="225" spans="1:7" x14ac:dyDescent="0.15">
      <c r="A225" s="330"/>
      <c r="F225" s="321"/>
      <c r="G225" s="321"/>
    </row>
    <row r="226" spans="1:7" x14ac:dyDescent="0.15">
      <c r="A226" s="330"/>
      <c r="F226" s="321"/>
      <c r="G226" s="321"/>
    </row>
    <row r="227" spans="1:7" x14ac:dyDescent="0.15">
      <c r="A227" s="330"/>
      <c r="F227" s="321"/>
      <c r="G227" s="321"/>
    </row>
    <row r="228" spans="1:7" x14ac:dyDescent="0.15">
      <c r="A228" s="330"/>
      <c r="F228" s="321"/>
      <c r="G228" s="321"/>
    </row>
    <row r="229" spans="1:7" x14ac:dyDescent="0.15">
      <c r="A229" s="330"/>
      <c r="F229" s="321"/>
      <c r="G229" s="321"/>
    </row>
    <row r="230" spans="1:7" x14ac:dyDescent="0.15">
      <c r="A230" s="330"/>
      <c r="F230" s="321"/>
      <c r="G230" s="321"/>
    </row>
    <row r="231" spans="1:7" x14ac:dyDescent="0.15">
      <c r="A231" s="330"/>
      <c r="F231" s="321"/>
      <c r="G231" s="321"/>
    </row>
    <row r="232" spans="1:7" x14ac:dyDescent="0.15">
      <c r="A232" s="330"/>
      <c r="F232" s="321"/>
      <c r="G232" s="321"/>
    </row>
    <row r="233" spans="1:7" x14ac:dyDescent="0.15">
      <c r="A233" s="330"/>
      <c r="F233" s="321"/>
      <c r="G233" s="321"/>
    </row>
    <row r="234" spans="1:7" x14ac:dyDescent="0.15">
      <c r="A234" s="330"/>
      <c r="F234" s="321"/>
      <c r="G234" s="321"/>
    </row>
    <row r="235" spans="1:7" x14ac:dyDescent="0.15">
      <c r="A235" s="330"/>
      <c r="F235" s="321"/>
      <c r="G235" s="321"/>
    </row>
    <row r="236" spans="1:7" x14ac:dyDescent="0.15">
      <c r="A236" s="330"/>
      <c r="F236" s="321"/>
      <c r="G236" s="321"/>
    </row>
    <row r="237" spans="1:7" x14ac:dyDescent="0.15">
      <c r="A237" s="330"/>
      <c r="F237" s="321"/>
      <c r="G237" s="321"/>
    </row>
    <row r="238" spans="1:7" x14ac:dyDescent="0.15">
      <c r="A238" s="330"/>
      <c r="F238" s="321"/>
      <c r="G238" s="321"/>
    </row>
    <row r="239" spans="1:7" x14ac:dyDescent="0.15">
      <c r="A239" s="330"/>
      <c r="F239" s="321"/>
      <c r="G239" s="321"/>
    </row>
    <row r="240" spans="1:7" x14ac:dyDescent="0.15">
      <c r="A240" s="330"/>
      <c r="F240" s="321"/>
      <c r="G240" s="321"/>
    </row>
    <row r="241" spans="1:7" x14ac:dyDescent="0.15">
      <c r="A241" s="330"/>
      <c r="F241" s="321"/>
      <c r="G241" s="321"/>
    </row>
    <row r="242" spans="1:7" x14ac:dyDescent="0.15">
      <c r="A242" s="330"/>
      <c r="F242" s="321"/>
      <c r="G242" s="321"/>
    </row>
    <row r="243" spans="1:7" x14ac:dyDescent="0.15">
      <c r="A243" s="330"/>
      <c r="F243" s="321"/>
      <c r="G243" s="321"/>
    </row>
    <row r="244" spans="1:7" x14ac:dyDescent="0.15">
      <c r="A244" s="330"/>
      <c r="F244" s="321"/>
      <c r="G244" s="321"/>
    </row>
    <row r="245" spans="1:7" x14ac:dyDescent="0.15">
      <c r="A245" s="330"/>
      <c r="F245" s="321"/>
      <c r="G245" s="321"/>
    </row>
    <row r="246" spans="1:7" x14ac:dyDescent="0.15">
      <c r="A246" s="330"/>
      <c r="F246" s="321"/>
      <c r="G246" s="321"/>
    </row>
    <row r="247" spans="1:7" x14ac:dyDescent="0.15">
      <c r="A247" s="330"/>
      <c r="F247" s="321"/>
      <c r="G247" s="321"/>
    </row>
    <row r="248" spans="1:7" x14ac:dyDescent="0.15">
      <c r="A248" s="330"/>
      <c r="F248" s="321"/>
      <c r="G248" s="321"/>
    </row>
    <row r="249" spans="1:7" x14ac:dyDescent="0.15">
      <c r="A249" s="330"/>
      <c r="F249" s="321"/>
      <c r="G249" s="321"/>
    </row>
    <row r="250" spans="1:7" x14ac:dyDescent="0.15">
      <c r="A250" s="330"/>
      <c r="F250" s="321"/>
      <c r="G250" s="321"/>
    </row>
    <row r="251" spans="1:7" x14ac:dyDescent="0.15">
      <c r="A251" s="330"/>
      <c r="F251" s="321"/>
      <c r="G251" s="321"/>
    </row>
    <row r="252" spans="1:7" x14ac:dyDescent="0.15">
      <c r="A252" s="330"/>
      <c r="F252" s="321"/>
      <c r="G252" s="321"/>
    </row>
    <row r="253" spans="1:7" x14ac:dyDescent="0.15">
      <c r="A253" s="330"/>
      <c r="F253" s="321"/>
      <c r="G253" s="321"/>
    </row>
    <row r="254" spans="1:7" x14ac:dyDescent="0.15">
      <c r="A254" s="330"/>
      <c r="F254" s="321"/>
      <c r="G254" s="321"/>
    </row>
    <row r="255" spans="1:7" x14ac:dyDescent="0.15">
      <c r="A255" s="330"/>
      <c r="F255" s="321"/>
      <c r="G255" s="321"/>
    </row>
    <row r="256" spans="1:7" x14ac:dyDescent="0.15">
      <c r="A256" s="330"/>
      <c r="F256" s="321"/>
      <c r="G256" s="321"/>
    </row>
    <row r="257" spans="1:7" x14ac:dyDescent="0.15">
      <c r="A257" s="330"/>
      <c r="F257" s="321"/>
      <c r="G257" s="321"/>
    </row>
    <row r="258" spans="1:7" x14ac:dyDescent="0.15">
      <c r="A258" s="330"/>
      <c r="F258" s="321"/>
      <c r="G258" s="321"/>
    </row>
    <row r="259" spans="1:7" x14ac:dyDescent="0.15">
      <c r="A259" s="330"/>
      <c r="F259" s="321"/>
      <c r="G259" s="321"/>
    </row>
    <row r="260" spans="1:7" x14ac:dyDescent="0.15">
      <c r="A260" s="330"/>
      <c r="F260" s="321"/>
      <c r="G260" s="321"/>
    </row>
    <row r="261" spans="1:7" x14ac:dyDescent="0.15">
      <c r="A261" s="330"/>
      <c r="F261" s="321"/>
      <c r="G261" s="321"/>
    </row>
    <row r="262" spans="1:7" x14ac:dyDescent="0.15">
      <c r="A262" s="330"/>
      <c r="F262" s="321"/>
      <c r="G262" s="321"/>
    </row>
    <row r="263" spans="1:7" x14ac:dyDescent="0.15">
      <c r="A263" s="330"/>
      <c r="F263" s="321"/>
      <c r="G263" s="321"/>
    </row>
    <row r="264" spans="1:7" x14ac:dyDescent="0.15">
      <c r="A264" s="330"/>
      <c r="F264" s="321"/>
      <c r="G264" s="321"/>
    </row>
    <row r="265" spans="1:7" x14ac:dyDescent="0.15">
      <c r="A265" s="330"/>
      <c r="F265" s="321"/>
      <c r="G265" s="321"/>
    </row>
    <row r="266" spans="1:7" x14ac:dyDescent="0.15">
      <c r="A266" s="330"/>
      <c r="F266" s="321"/>
      <c r="G266" s="321"/>
    </row>
    <row r="267" spans="1:7" x14ac:dyDescent="0.15">
      <c r="A267" s="330"/>
      <c r="F267" s="321"/>
      <c r="G267" s="321"/>
    </row>
    <row r="268" spans="1:7" x14ac:dyDescent="0.15">
      <c r="A268" s="330"/>
      <c r="F268" s="321"/>
      <c r="G268" s="321"/>
    </row>
    <row r="269" spans="1:7" x14ac:dyDescent="0.15">
      <c r="A269" s="330"/>
      <c r="F269" s="321"/>
      <c r="G269" s="321"/>
    </row>
    <row r="270" spans="1:7" x14ac:dyDescent="0.15">
      <c r="A270" s="330"/>
      <c r="F270" s="321"/>
      <c r="G270" s="321"/>
    </row>
    <row r="271" spans="1:7" x14ac:dyDescent="0.15">
      <c r="A271" s="330"/>
      <c r="F271" s="321"/>
      <c r="G271" s="321"/>
    </row>
    <row r="272" spans="1:7" x14ac:dyDescent="0.15">
      <c r="A272" s="330"/>
      <c r="F272" s="321"/>
      <c r="G272" s="321"/>
    </row>
    <row r="273" spans="1:7" x14ac:dyDescent="0.15">
      <c r="A273" s="330"/>
      <c r="F273" s="321"/>
      <c r="G273" s="321"/>
    </row>
    <row r="274" spans="1:7" x14ac:dyDescent="0.15">
      <c r="A274" s="330"/>
      <c r="F274" s="321"/>
      <c r="G274" s="321"/>
    </row>
    <row r="275" spans="1:7" x14ac:dyDescent="0.15">
      <c r="A275" s="330"/>
      <c r="F275" s="321"/>
      <c r="G275" s="321"/>
    </row>
    <row r="276" spans="1:7" x14ac:dyDescent="0.15">
      <c r="A276" s="330"/>
      <c r="F276" s="321"/>
      <c r="G276" s="321"/>
    </row>
    <row r="277" spans="1:7" x14ac:dyDescent="0.15">
      <c r="A277" s="330"/>
      <c r="F277" s="321"/>
      <c r="G277" s="321"/>
    </row>
    <row r="278" spans="1:7" x14ac:dyDescent="0.15">
      <c r="A278" s="330"/>
      <c r="F278" s="321"/>
      <c r="G278" s="321"/>
    </row>
    <row r="279" spans="1:7" x14ac:dyDescent="0.15">
      <c r="A279" s="330"/>
      <c r="F279" s="321"/>
      <c r="G279" s="321"/>
    </row>
    <row r="280" spans="1:7" x14ac:dyDescent="0.15">
      <c r="A280" s="330"/>
      <c r="F280" s="321"/>
      <c r="G280" s="321"/>
    </row>
    <row r="281" spans="1:7" x14ac:dyDescent="0.15">
      <c r="A281" s="330"/>
      <c r="F281" s="321"/>
      <c r="G281" s="321"/>
    </row>
    <row r="282" spans="1:7" x14ac:dyDescent="0.15">
      <c r="A282" s="330"/>
      <c r="F282" s="321"/>
      <c r="G282" s="321"/>
    </row>
    <row r="283" spans="1:7" x14ac:dyDescent="0.15">
      <c r="A283" s="330"/>
      <c r="F283" s="321"/>
      <c r="G283" s="321"/>
    </row>
    <row r="284" spans="1:7" x14ac:dyDescent="0.15">
      <c r="A284" s="330"/>
      <c r="F284" s="321"/>
      <c r="G284" s="321"/>
    </row>
    <row r="285" spans="1:7" x14ac:dyDescent="0.15">
      <c r="A285" s="330"/>
      <c r="F285" s="321"/>
      <c r="G285" s="321"/>
    </row>
    <row r="286" spans="1:7" x14ac:dyDescent="0.15">
      <c r="A286" s="330"/>
      <c r="F286" s="321"/>
      <c r="G286" s="321"/>
    </row>
    <row r="287" spans="1:7" x14ac:dyDescent="0.15">
      <c r="A287" s="330"/>
      <c r="F287" s="321"/>
      <c r="G287" s="321"/>
    </row>
    <row r="288" spans="1:7" x14ac:dyDescent="0.15">
      <c r="A288" s="330"/>
      <c r="F288" s="321"/>
      <c r="G288" s="321"/>
    </row>
    <row r="289" spans="1:10" x14ac:dyDescent="0.15">
      <c r="A289" s="330"/>
      <c r="F289" s="321"/>
      <c r="G289" s="321"/>
    </row>
    <row r="290" spans="1:10" x14ac:dyDescent="0.15">
      <c r="A290" s="330"/>
      <c r="F290" s="321"/>
      <c r="G290" s="321"/>
    </row>
    <row r="291" spans="1:10" x14ac:dyDescent="0.15">
      <c r="A291" s="330"/>
      <c r="F291" s="321"/>
      <c r="G291" s="321"/>
    </row>
    <row r="292" spans="1:10" x14ac:dyDescent="0.15">
      <c r="A292" s="330"/>
      <c r="F292" s="321"/>
      <c r="G292" s="321"/>
    </row>
    <row r="293" spans="1:10" x14ac:dyDescent="0.15">
      <c r="A293" s="330"/>
      <c r="F293" s="321"/>
      <c r="G293" s="321"/>
    </row>
    <row r="294" spans="1:10" x14ac:dyDescent="0.15">
      <c r="A294" s="330"/>
      <c r="F294" s="321"/>
      <c r="G294" s="321"/>
    </row>
    <row r="295" spans="1:10" x14ac:dyDescent="0.15">
      <c r="A295" s="330"/>
      <c r="F295" s="321"/>
      <c r="G295" s="321"/>
    </row>
    <row r="296" spans="1:10" x14ac:dyDescent="0.15">
      <c r="A296" s="330"/>
      <c r="F296" s="321"/>
      <c r="G296" s="321"/>
    </row>
    <row r="297" spans="1:10" x14ac:dyDescent="0.15">
      <c r="A297" s="330"/>
      <c r="F297" s="321"/>
      <c r="G297" s="321"/>
    </row>
    <row r="298" spans="1:10" x14ac:dyDescent="0.15">
      <c r="A298" s="330"/>
      <c r="F298" s="321"/>
      <c r="G298" s="321"/>
    </row>
    <row r="299" spans="1:10" x14ac:dyDescent="0.15">
      <c r="A299" s="330"/>
      <c r="F299" s="321"/>
      <c r="G299" s="321"/>
    </row>
    <row r="300" spans="1:10" ht="14" thickBot="1" x14ac:dyDescent="0.2">
      <c r="A300" s="329"/>
      <c r="B300" s="322"/>
      <c r="C300" s="328"/>
      <c r="D300" s="327"/>
      <c r="E300" s="326"/>
      <c r="F300" s="325"/>
      <c r="G300" s="325"/>
      <c r="H300" s="324"/>
      <c r="I300" s="323"/>
      <c r="J300" s="322"/>
    </row>
    <row r="301" spans="1:10" x14ac:dyDescent="0.15">
      <c r="A301" s="320" t="s">
        <v>229</v>
      </c>
      <c r="F301" s="321"/>
      <c r="G301" s="321"/>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0A00-0000000000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300"/>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51" customWidth="1"/>
    <col min="2" max="2" width="24" style="345" customWidth="1"/>
    <col min="3" max="3" width="16" style="345" customWidth="1"/>
    <col min="4" max="4" width="16.1640625" style="350" customWidth="1"/>
    <col min="5" max="5" width="9.5" style="349" customWidth="1"/>
    <col min="6" max="6" width="8.6640625" style="349" customWidth="1"/>
    <col min="7" max="7" width="12.6640625" style="348" customWidth="1"/>
    <col min="8" max="8" width="11.5" style="315" customWidth="1"/>
    <col min="9" max="9" width="10.5" style="347" customWidth="1"/>
    <col min="10" max="19" width="9.6640625" style="313" customWidth="1"/>
    <col min="20" max="22" width="7.6640625" style="313" customWidth="1"/>
    <col min="23" max="23" width="9.6640625" style="313" customWidth="1"/>
    <col min="24" max="24" width="24.6640625" style="345" customWidth="1"/>
    <col min="25" max="25" width="9.1640625" style="346"/>
    <col min="26" max="26" width="12.6640625" style="346" customWidth="1"/>
    <col min="27" max="16384" width="9.1640625" style="345"/>
  </cols>
  <sheetData>
    <row r="1" spans="1:26" s="313" customFormat="1" ht="13.5" customHeight="1" x14ac:dyDescent="0.15">
      <c r="A1" s="384">
        <f>G4+PurchasesApr13!A1</f>
        <v>0</v>
      </c>
      <c r="B1" s="385" t="s">
        <v>284</v>
      </c>
      <c r="C1" s="343">
        <f>PurchasesApr13!C1+PurchasesMay13!F1+SalesMay13!$E$1</f>
        <v>0</v>
      </c>
      <c r="D1" s="384" t="s">
        <v>240</v>
      </c>
      <c r="E1" s="383" t="str">
        <f>IF((G1-SUM(J1:W1)&lt;&gt;0),(G1-SUM(J1:W1))," ")</f>
        <v xml:space="preserve"> </v>
      </c>
      <c r="F1" s="343">
        <f>SUM(F5:F300)</f>
        <v>0</v>
      </c>
      <c r="G1" s="340">
        <f>SUM(G4:G300)</f>
        <v>0</v>
      </c>
      <c r="H1" s="382">
        <f>SUM(H5:H300)</f>
        <v>0</v>
      </c>
      <c r="I1" s="381">
        <f ca="1">TODAY()</f>
        <v>44249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79">
        <f>W1+PurchasesApr13!X1</f>
        <v>0</v>
      </c>
      <c r="Y1" s="378">
        <f>SUM(Y5:Y200)</f>
        <v>0</v>
      </c>
      <c r="Z1" s="377">
        <f>Y1+PurchasesApr13!Z1</f>
        <v>0</v>
      </c>
    </row>
    <row r="2" spans="1:26" s="376" customFormat="1" ht="24" customHeight="1" x14ac:dyDescent="0.15">
      <c r="A2" s="579" t="s">
        <v>283</v>
      </c>
      <c r="B2" s="583" t="str">
        <f>IF((G1-SUM(J1:W1)&lt;&gt;0),"COMPLETE EXPENSE ANALYSIS by inserting expense letter in col E","Supplier")</f>
        <v>Supplier</v>
      </c>
      <c r="C2" s="582" t="s">
        <v>282</v>
      </c>
      <c r="D2" s="582" t="s">
        <v>281</v>
      </c>
      <c r="E2" s="584" t="s">
        <v>280</v>
      </c>
      <c r="F2" s="582" t="s">
        <v>285</v>
      </c>
      <c r="G2" s="571" t="s">
        <v>278</v>
      </c>
      <c r="H2" s="575" t="s">
        <v>277</v>
      </c>
      <c r="I2" s="585" t="s">
        <v>276</v>
      </c>
      <c r="J2" s="571" t="s">
        <v>275</v>
      </c>
      <c r="K2" s="571" t="s">
        <v>274</v>
      </c>
      <c r="L2" s="571" t="s">
        <v>273</v>
      </c>
      <c r="M2" s="571" t="s">
        <v>272</v>
      </c>
      <c r="N2" s="571" t="s">
        <v>271</v>
      </c>
      <c r="O2" s="571" t="s">
        <v>270</v>
      </c>
      <c r="P2" s="367" t="s">
        <v>269</v>
      </c>
      <c r="Q2" s="571" t="s">
        <v>268</v>
      </c>
      <c r="R2" s="571" t="s">
        <v>267</v>
      </c>
      <c r="S2" s="571" t="s">
        <v>266</v>
      </c>
      <c r="T2" s="571" t="s">
        <v>265</v>
      </c>
      <c r="U2" s="571" t="s">
        <v>264</v>
      </c>
      <c r="V2" s="571" t="s">
        <v>263</v>
      </c>
      <c r="W2" s="575" t="s">
        <v>262</v>
      </c>
      <c r="X2" s="577" t="str">
        <f>IF(X1&gt;('Fixed Assets'!$E$110),"FIXED ASSETS requires updating with new additions","Fixed Assets Description  (Vehicles: make, model, date reg. and reg. mark)")</f>
        <v>Fixed Assets Description  (Vehicles: make, model, date reg. and reg. mark)</v>
      </c>
      <c r="Y2" s="573" t="s">
        <v>261</v>
      </c>
      <c r="Z2" s="574"/>
    </row>
    <row r="3" spans="1:26" s="374" customFormat="1" ht="12" customHeight="1" x14ac:dyDescent="0.15">
      <c r="A3" s="580"/>
      <c r="B3" s="580"/>
      <c r="C3" s="580"/>
      <c r="D3" s="580"/>
      <c r="E3" s="560"/>
      <c r="F3" s="580"/>
      <c r="G3" s="560"/>
      <c r="H3" s="578"/>
      <c r="I3" s="578"/>
      <c r="J3" s="572"/>
      <c r="K3" s="572"/>
      <c r="L3" s="572"/>
      <c r="M3" s="572"/>
      <c r="N3" s="572"/>
      <c r="O3" s="572"/>
      <c r="P3" s="375">
        <f>IF((E$4="m"),G$4," ")</f>
        <v>0</v>
      </c>
      <c r="Q3" s="572"/>
      <c r="R3" s="572"/>
      <c r="S3" s="572"/>
      <c r="T3" s="572"/>
      <c r="U3" s="572"/>
      <c r="V3" s="572"/>
      <c r="W3" s="576"/>
      <c r="X3" s="578"/>
      <c r="Y3" s="573" t="s">
        <v>260</v>
      </c>
      <c r="Z3" s="574"/>
    </row>
    <row r="4" spans="1:26" s="349" customFormat="1" x14ac:dyDescent="0.15">
      <c r="A4" s="581"/>
      <c r="B4" s="581"/>
      <c r="C4" s="581"/>
      <c r="D4" s="581"/>
      <c r="E4" s="373" t="s">
        <v>259</v>
      </c>
      <c r="F4" s="581"/>
      <c r="G4" s="386">
        <f>IF((C1&lt;Admin!$F$22),((C1-PurchasesApr13!C1)*Admin!$G$21),(C1*Admin!$G$21-(C1-Admin!$F$21)*(Admin!$G$21-Admin!$G$22)-PurchasesApr13!A1))</f>
        <v>0</v>
      </c>
      <c r="H4" s="578"/>
      <c r="I4" s="578"/>
      <c r="J4" s="371" t="s">
        <v>258</v>
      </c>
      <c r="K4" s="369" t="s">
        <v>257</v>
      </c>
      <c r="L4" s="369" t="s">
        <v>256</v>
      </c>
      <c r="M4" s="369" t="s">
        <v>255</v>
      </c>
      <c r="N4" s="369" t="s">
        <v>254</v>
      </c>
      <c r="O4" s="369" t="s">
        <v>253</v>
      </c>
      <c r="P4" s="370" t="s">
        <v>252</v>
      </c>
      <c r="Q4" s="369" t="s">
        <v>251</v>
      </c>
      <c r="R4" s="369" t="s">
        <v>250</v>
      </c>
      <c r="S4" s="369" t="s">
        <v>249</v>
      </c>
      <c r="T4" s="369" t="s">
        <v>248</v>
      </c>
      <c r="U4" s="369" t="s">
        <v>247</v>
      </c>
      <c r="V4" s="369" t="s">
        <v>246</v>
      </c>
      <c r="W4" s="368" t="s">
        <v>245</v>
      </c>
      <c r="X4" s="578"/>
      <c r="Y4" s="367" t="s">
        <v>244</v>
      </c>
      <c r="Z4" s="367" t="s">
        <v>243</v>
      </c>
    </row>
    <row r="5" spans="1:26" x14ac:dyDescent="0.15">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15">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15">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15">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15">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15">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15">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15">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15">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15">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15">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15">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15">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15">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15">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15">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15">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15">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15">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15">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15">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15">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15">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15">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15">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15">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15">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15">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15">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15">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15">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15">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15">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15">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15">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15">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15">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15">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15">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15">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15">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15">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15">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15">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15">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15">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15">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15">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15">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15">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15">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15">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15">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15">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15">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15">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15">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15">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15">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15">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15">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15">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15">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15">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15">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15">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15">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15">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15">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15">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15">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15">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15">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15">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15">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15">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15">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15">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15">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15">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15">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15">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15">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15">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15">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15">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15">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15">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15">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15">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15">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15">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15">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15">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15">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15">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15">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15">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15">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15">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15">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15">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15">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15">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15">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15">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15">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15">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15">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15">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15">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15">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15">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15">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15">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15">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15">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15">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15">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15">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15">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15">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15">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15">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15">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15">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15">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15">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15">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15">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15">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15">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15">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15">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15">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15">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15">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15">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15">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15">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15">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15">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15">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15">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15">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15">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15">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15">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15">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15">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15">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15">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15">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15">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15">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15">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15">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15">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15">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15">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15">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15">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15">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15">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15">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15">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15">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15">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15">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15">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15">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15">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15">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15">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15">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15">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15">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15">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15">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15">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15">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15">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15">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15">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15">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15">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15">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15">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15">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15">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15">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15">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15">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15">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15">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ht="14" thickBot="1" x14ac:dyDescent="0.2">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2"/>
      <c r="Z200" s="352"/>
    </row>
    <row r="201" spans="1:26" x14ac:dyDescent="0.15">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15">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15">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x14ac:dyDescent="0.15">
      <c r="A204" s="330"/>
      <c r="B204" s="358"/>
      <c r="E204" s="349" t="str">
        <f t="shared" si="59"/>
        <v xml:space="preserve"> </v>
      </c>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row>
    <row r="205" spans="1:26" x14ac:dyDescent="0.15">
      <c r="A205" s="330"/>
      <c r="B205" s="358"/>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15">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15">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15">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15">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15">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15">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15">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15">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15">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15">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15">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15">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15">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15">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15">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15">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15">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15">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15">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15">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15">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15">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15">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15">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15">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15">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15">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15">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15">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15">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15">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15">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15">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15">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15">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15">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15">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15">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15">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15">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15">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15">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15">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15">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15">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15">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15">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15">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15">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15">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15">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15">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15">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15">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15">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15">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15">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15">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15">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15">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15">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15">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15">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15">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15">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15">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15">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15">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15">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15">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15">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15">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15">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15">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15">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15">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15">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15">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15">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15">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15">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15">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15">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3" x14ac:dyDescent="0.15">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3" x14ac:dyDescent="0.15">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3" x14ac:dyDescent="0.15">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3" x14ac:dyDescent="0.15">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3" x14ac:dyDescent="0.15">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3" x14ac:dyDescent="0.15">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3" x14ac:dyDescent="0.15">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3" x14ac:dyDescent="0.15">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3" x14ac:dyDescent="0.15">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3" x14ac:dyDescent="0.15">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3" x14ac:dyDescent="0.15">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3" ht="14" thickBot="1" x14ac:dyDescent="0.2">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row>
  </sheetData>
  <mergeCells count="25">
    <mergeCell ref="G2:G3"/>
    <mergeCell ref="H2:H4"/>
    <mergeCell ref="F2:F4"/>
    <mergeCell ref="L2:L3"/>
    <mergeCell ref="W2:W3"/>
    <mergeCell ref="Q2:Q3"/>
    <mergeCell ref="R2:R3"/>
    <mergeCell ref="I2:I4"/>
    <mergeCell ref="J2:J3"/>
    <mergeCell ref="K2:K3"/>
    <mergeCell ref="M2:M3"/>
    <mergeCell ref="S2:S3"/>
    <mergeCell ref="N2:N3"/>
    <mergeCell ref="O2:O3"/>
    <mergeCell ref="A2:A4"/>
    <mergeCell ref="C2:C4"/>
    <mergeCell ref="B2:B4"/>
    <mergeCell ref="D2:D4"/>
    <mergeCell ref="E2:E3"/>
    <mergeCell ref="Y2:Z2"/>
    <mergeCell ref="Y3:Z3"/>
    <mergeCell ref="X2:X4"/>
    <mergeCell ref="T2:T3"/>
    <mergeCell ref="U2:U3"/>
    <mergeCell ref="V2:V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0B00-000000000000}"/>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0B00-000001000000}">
      <formula1>38353</formula1>
      <formula2>42369</formula2>
    </dataValidation>
    <dataValidation type="list" allowBlank="1" showInputMessage="1" showErrorMessage="1" sqref="E5:E300" xr:uid="{00000000-0002-0000-0B00-000002000000}">
      <formula1>$J$4:$W$4</formula1>
    </dataValidation>
  </dataValidations>
  <printOptions gridLines="1"/>
  <pageMargins left="0.31496062992125984" right="0.47244094488188981" top="0.59055118110236227" bottom="0.59055118110236227" header="0.19685039370078741" footer="0.19685039370078741"/>
  <pageSetup paperSize="9" orientation="landscape" r:id="rId1"/>
  <headerFooter alignWithMargins="0">
    <oddHeader>&amp;C&amp;"Arial,Bold"&amp;12Costs and Expenses</oddHeader>
    <oddFooter>&amp;L&amp;D  &amp;T&amp;C&amp;P  of  &amp;N&amp;R&amp;F  &amp;A</oddFooter>
  </headerFooter>
  <colBreaks count="2" manualBreakCount="2">
    <brk id="9" max="1048575" man="1"/>
    <brk id="22"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301"/>
  <sheetViews>
    <sheetView workbookViewId="0">
      <pane ySplit="3" topLeftCell="A4" activePane="bottomLeft" state="frozen"/>
      <selection pane="bottomLeft" activeCell="A4" sqref="A4"/>
    </sheetView>
  </sheetViews>
  <sheetFormatPr baseColWidth="10" defaultColWidth="9.1640625" defaultRowHeight="13" x14ac:dyDescent="0.15"/>
  <cols>
    <col min="1" max="1" width="9.1640625" style="320"/>
    <col min="2" max="2" width="17.6640625" style="313" customWidth="1"/>
    <col min="3" max="3" width="11.33203125" style="319" customWidth="1"/>
    <col min="4" max="4" width="14.5" style="318" customWidth="1"/>
    <col min="5" max="5" width="7.6640625" style="317" customWidth="1"/>
    <col min="6" max="7" width="9.6640625" style="316" customWidth="1"/>
    <col min="8" max="8" width="9.6640625" style="315" customWidth="1"/>
    <col min="9" max="9" width="10.5" style="314" customWidth="1"/>
    <col min="10" max="16384" width="9.1640625" style="313"/>
  </cols>
  <sheetData>
    <row r="1" spans="1:11" s="338" customFormat="1" ht="12.75" customHeight="1" x14ac:dyDescent="0.15">
      <c r="A1" s="553" t="s">
        <v>242</v>
      </c>
      <c r="B1" s="556" t="s">
        <v>241</v>
      </c>
      <c r="C1" s="344"/>
      <c r="D1" s="340" t="s">
        <v>240</v>
      </c>
      <c r="E1" s="343">
        <f>SUM(E4:E300)</f>
        <v>0</v>
      </c>
      <c r="F1" s="340">
        <f>SUM(F4:F300)</f>
        <v>0</v>
      </c>
      <c r="G1" s="340">
        <f>SUM(G4:G300)</f>
        <v>0</v>
      </c>
      <c r="H1" s="342">
        <f>SUM(H4:H300)</f>
        <v>0</v>
      </c>
      <c r="I1" s="341">
        <f ca="1">TODAY()</f>
        <v>44249</v>
      </c>
      <c r="J1" s="340">
        <f>SUM(J4:J300)</f>
        <v>0</v>
      </c>
      <c r="K1" s="339">
        <f>J1+SalesMay13!K1</f>
        <v>0</v>
      </c>
    </row>
    <row r="2" spans="1:11" s="338" customFormat="1" ht="12.75" customHeight="1" x14ac:dyDescent="0.15">
      <c r="A2" s="554"/>
      <c r="B2" s="557"/>
      <c r="C2" s="561" t="s">
        <v>239</v>
      </c>
      <c r="D2" s="563" t="s">
        <v>238</v>
      </c>
      <c r="E2" s="565" t="s">
        <v>237</v>
      </c>
      <c r="F2" s="556" t="s">
        <v>236</v>
      </c>
      <c r="G2" s="556" t="s">
        <v>235</v>
      </c>
      <c r="H2" s="567" t="s">
        <v>234</v>
      </c>
      <c r="I2" s="569" t="s">
        <v>233</v>
      </c>
      <c r="J2" s="559" t="s">
        <v>232</v>
      </c>
      <c r="K2" s="560"/>
    </row>
    <row r="3" spans="1:11" s="336" customFormat="1" ht="38.25" customHeight="1" x14ac:dyDescent="0.15">
      <c r="A3" s="555"/>
      <c r="B3" s="558"/>
      <c r="C3" s="562"/>
      <c r="D3" s="564"/>
      <c r="E3" s="566"/>
      <c r="F3" s="566"/>
      <c r="G3" s="566"/>
      <c r="H3" s="568"/>
      <c r="I3" s="570"/>
      <c r="J3" s="337" t="s">
        <v>231</v>
      </c>
      <c r="K3" s="337" t="s">
        <v>230</v>
      </c>
    </row>
    <row r="4" spans="1:11" x14ac:dyDescent="0.15">
      <c r="A4" s="330"/>
      <c r="F4" s="321"/>
      <c r="G4" s="321"/>
      <c r="H4" s="315" t="str">
        <f t="shared" ref="H4:H67" si="0">IF((F4&lt;&gt;0),IF((D4&gt;0)," ",F4)," ")</f>
        <v xml:space="preserve"> </v>
      </c>
      <c r="I4" s="331" t="str">
        <f t="shared" ref="I4:I67" si="1">IF((F4&lt;&gt;0),IF((D4&gt;0)," ",(I$1-A4))," ")</f>
        <v xml:space="preserve"> </v>
      </c>
    </row>
    <row r="5" spans="1:11" x14ac:dyDescent="0.15">
      <c r="A5" s="330"/>
      <c r="F5" s="321"/>
      <c r="G5" s="321"/>
      <c r="H5" s="315" t="str">
        <f t="shared" si="0"/>
        <v xml:space="preserve"> </v>
      </c>
      <c r="I5" s="331" t="str">
        <f t="shared" si="1"/>
        <v xml:space="preserve"> </v>
      </c>
    </row>
    <row r="6" spans="1:11" x14ac:dyDescent="0.15">
      <c r="A6" s="330"/>
      <c r="F6" s="321"/>
      <c r="G6" s="321"/>
      <c r="H6" s="315" t="str">
        <f t="shared" si="0"/>
        <v xml:space="preserve"> </v>
      </c>
      <c r="I6" s="331" t="str">
        <f t="shared" si="1"/>
        <v xml:space="preserve"> </v>
      </c>
    </row>
    <row r="7" spans="1:11" x14ac:dyDescent="0.15">
      <c r="A7" s="330"/>
      <c r="F7" s="321"/>
      <c r="G7" s="321"/>
      <c r="H7" s="315" t="str">
        <f t="shared" si="0"/>
        <v xml:space="preserve"> </v>
      </c>
      <c r="I7" s="331" t="str">
        <f t="shared" si="1"/>
        <v xml:space="preserve"> </v>
      </c>
    </row>
    <row r="8" spans="1:11" x14ac:dyDescent="0.15">
      <c r="A8" s="330"/>
      <c r="F8" s="321"/>
      <c r="G8" s="321"/>
      <c r="H8" s="315" t="str">
        <f t="shared" si="0"/>
        <v xml:space="preserve"> </v>
      </c>
      <c r="I8" s="331" t="str">
        <f t="shared" si="1"/>
        <v xml:space="preserve"> </v>
      </c>
    </row>
    <row r="9" spans="1:11" x14ac:dyDescent="0.15">
      <c r="A9" s="330"/>
      <c r="F9" s="321"/>
      <c r="G9" s="321"/>
      <c r="H9" s="315" t="str">
        <f t="shared" si="0"/>
        <v xml:space="preserve"> </v>
      </c>
      <c r="I9" s="331" t="str">
        <f t="shared" si="1"/>
        <v xml:space="preserve"> </v>
      </c>
    </row>
    <row r="10" spans="1:11" x14ac:dyDescent="0.15">
      <c r="A10" s="330"/>
      <c r="F10" s="321"/>
      <c r="G10" s="321"/>
      <c r="H10" s="315" t="str">
        <f t="shared" si="0"/>
        <v xml:space="preserve"> </v>
      </c>
      <c r="I10" s="331" t="str">
        <f t="shared" si="1"/>
        <v xml:space="preserve"> </v>
      </c>
    </row>
    <row r="11" spans="1:11" x14ac:dyDescent="0.15">
      <c r="A11" s="330"/>
      <c r="F11" s="321"/>
      <c r="G11" s="321"/>
      <c r="H11" s="315" t="str">
        <f t="shared" si="0"/>
        <v xml:space="preserve"> </v>
      </c>
      <c r="I11" s="331" t="str">
        <f t="shared" si="1"/>
        <v xml:space="preserve"> </v>
      </c>
    </row>
    <row r="12" spans="1:11" x14ac:dyDescent="0.15">
      <c r="A12" s="330"/>
      <c r="F12" s="321"/>
      <c r="G12" s="321"/>
      <c r="H12" s="315" t="str">
        <f t="shared" si="0"/>
        <v xml:space="preserve"> </v>
      </c>
      <c r="I12" s="331" t="str">
        <f t="shared" si="1"/>
        <v xml:space="preserve"> </v>
      </c>
    </row>
    <row r="13" spans="1:11" x14ac:dyDescent="0.15">
      <c r="A13" s="330"/>
      <c r="F13" s="321"/>
      <c r="G13" s="321"/>
      <c r="H13" s="315" t="str">
        <f t="shared" si="0"/>
        <v xml:space="preserve"> </v>
      </c>
      <c r="I13" s="331" t="str">
        <f t="shared" si="1"/>
        <v xml:space="preserve"> </v>
      </c>
    </row>
    <row r="14" spans="1:11" x14ac:dyDescent="0.15">
      <c r="A14" s="330"/>
      <c r="F14" s="321"/>
      <c r="G14" s="321"/>
      <c r="H14" s="315" t="str">
        <f t="shared" si="0"/>
        <v xml:space="preserve"> </v>
      </c>
      <c r="I14" s="331" t="str">
        <f t="shared" si="1"/>
        <v xml:space="preserve"> </v>
      </c>
    </row>
    <row r="15" spans="1:11" s="332" customFormat="1" x14ac:dyDescent="0.15">
      <c r="A15" s="330"/>
      <c r="C15" s="335"/>
      <c r="D15" s="334"/>
      <c r="E15" s="333"/>
      <c r="F15" s="321"/>
      <c r="G15" s="321"/>
      <c r="H15" s="315" t="str">
        <f t="shared" si="0"/>
        <v xml:space="preserve"> </v>
      </c>
      <c r="I15" s="331" t="str">
        <f t="shared" si="1"/>
        <v xml:space="preserve"> </v>
      </c>
      <c r="J15" s="313"/>
    </row>
    <row r="16" spans="1:11" s="332" customFormat="1" x14ac:dyDescent="0.15">
      <c r="A16" s="330"/>
      <c r="C16" s="335"/>
      <c r="D16" s="334"/>
      <c r="E16" s="333"/>
      <c r="F16" s="321"/>
      <c r="G16" s="321"/>
      <c r="H16" s="315" t="str">
        <f t="shared" si="0"/>
        <v xml:space="preserve"> </v>
      </c>
      <c r="I16" s="331" t="str">
        <f t="shared" si="1"/>
        <v xml:space="preserve"> </v>
      </c>
      <c r="J16" s="313"/>
    </row>
    <row r="17" spans="1:10" s="332" customFormat="1" x14ac:dyDescent="0.15">
      <c r="A17" s="330"/>
      <c r="C17" s="335"/>
      <c r="D17" s="334"/>
      <c r="E17" s="333"/>
      <c r="F17" s="321"/>
      <c r="G17" s="321"/>
      <c r="H17" s="315" t="str">
        <f t="shared" si="0"/>
        <v xml:space="preserve"> </v>
      </c>
      <c r="I17" s="331" t="str">
        <f t="shared" si="1"/>
        <v xml:space="preserve"> </v>
      </c>
      <c r="J17" s="313"/>
    </row>
    <row r="18" spans="1:10" s="332" customFormat="1" x14ac:dyDescent="0.15">
      <c r="A18" s="330"/>
      <c r="C18" s="335"/>
      <c r="D18" s="334"/>
      <c r="E18" s="333"/>
      <c r="F18" s="321"/>
      <c r="G18" s="321"/>
      <c r="H18" s="315" t="str">
        <f t="shared" si="0"/>
        <v xml:space="preserve"> </v>
      </c>
      <c r="I18" s="331" t="str">
        <f t="shared" si="1"/>
        <v xml:space="preserve"> </v>
      </c>
      <c r="J18" s="313"/>
    </row>
    <row r="19" spans="1:10" s="332" customFormat="1" x14ac:dyDescent="0.15">
      <c r="A19" s="330"/>
      <c r="C19" s="335"/>
      <c r="D19" s="334"/>
      <c r="E19" s="333"/>
      <c r="F19" s="321"/>
      <c r="G19" s="321"/>
      <c r="H19" s="315" t="str">
        <f t="shared" si="0"/>
        <v xml:space="preserve"> </v>
      </c>
      <c r="I19" s="331" t="str">
        <f t="shared" si="1"/>
        <v xml:space="preserve"> </v>
      </c>
      <c r="J19" s="313"/>
    </row>
    <row r="20" spans="1:10" x14ac:dyDescent="0.15">
      <c r="A20" s="330"/>
      <c r="F20" s="321"/>
      <c r="G20" s="321"/>
      <c r="H20" s="315" t="str">
        <f t="shared" si="0"/>
        <v xml:space="preserve"> </v>
      </c>
      <c r="I20" s="331" t="str">
        <f t="shared" si="1"/>
        <v xml:space="preserve"> </v>
      </c>
    </row>
    <row r="21" spans="1:10" x14ac:dyDescent="0.15">
      <c r="A21" s="330"/>
      <c r="F21" s="321"/>
      <c r="G21" s="321"/>
      <c r="H21" s="315" t="str">
        <f t="shared" si="0"/>
        <v xml:space="preserve"> </v>
      </c>
      <c r="I21" s="331" t="str">
        <f t="shared" si="1"/>
        <v xml:space="preserve"> </v>
      </c>
    </row>
    <row r="22" spans="1:10" x14ac:dyDescent="0.15">
      <c r="A22" s="330"/>
      <c r="F22" s="321"/>
      <c r="G22" s="321"/>
      <c r="H22" s="315" t="str">
        <f t="shared" si="0"/>
        <v xml:space="preserve"> </v>
      </c>
      <c r="I22" s="331" t="str">
        <f t="shared" si="1"/>
        <v xml:space="preserve"> </v>
      </c>
    </row>
    <row r="23" spans="1:10" x14ac:dyDescent="0.15">
      <c r="A23" s="330"/>
      <c r="F23" s="321"/>
      <c r="G23" s="321"/>
      <c r="H23" s="315" t="str">
        <f t="shared" si="0"/>
        <v xml:space="preserve"> </v>
      </c>
      <c r="I23" s="331" t="str">
        <f t="shared" si="1"/>
        <v xml:space="preserve"> </v>
      </c>
    </row>
    <row r="24" spans="1:10" x14ac:dyDescent="0.15">
      <c r="A24" s="330"/>
      <c r="F24" s="321"/>
      <c r="G24" s="321"/>
      <c r="H24" s="315" t="str">
        <f t="shared" si="0"/>
        <v xml:space="preserve"> </v>
      </c>
      <c r="I24" s="331" t="str">
        <f t="shared" si="1"/>
        <v xml:space="preserve"> </v>
      </c>
    </row>
    <row r="25" spans="1:10" x14ac:dyDescent="0.15">
      <c r="A25" s="330"/>
      <c r="F25" s="321"/>
      <c r="G25" s="321"/>
      <c r="H25" s="315" t="str">
        <f t="shared" si="0"/>
        <v xml:space="preserve"> </v>
      </c>
      <c r="I25" s="331" t="str">
        <f t="shared" si="1"/>
        <v xml:space="preserve"> </v>
      </c>
    </row>
    <row r="26" spans="1:10" x14ac:dyDescent="0.15">
      <c r="A26" s="330"/>
      <c r="F26" s="321"/>
      <c r="G26" s="321"/>
      <c r="H26" s="315" t="str">
        <f t="shared" si="0"/>
        <v xml:space="preserve"> </v>
      </c>
      <c r="I26" s="331" t="str">
        <f t="shared" si="1"/>
        <v xml:space="preserve"> </v>
      </c>
    </row>
    <row r="27" spans="1:10" x14ac:dyDescent="0.15">
      <c r="A27" s="330"/>
      <c r="F27" s="321"/>
      <c r="G27" s="321"/>
      <c r="H27" s="315" t="str">
        <f t="shared" si="0"/>
        <v xml:space="preserve"> </v>
      </c>
      <c r="I27" s="331" t="str">
        <f t="shared" si="1"/>
        <v xml:space="preserve"> </v>
      </c>
    </row>
    <row r="28" spans="1:10" x14ac:dyDescent="0.15">
      <c r="A28" s="330"/>
      <c r="F28" s="321"/>
      <c r="G28" s="321"/>
      <c r="H28" s="315" t="str">
        <f t="shared" si="0"/>
        <v xml:space="preserve"> </v>
      </c>
      <c r="I28" s="331" t="str">
        <f t="shared" si="1"/>
        <v xml:space="preserve"> </v>
      </c>
    </row>
    <row r="29" spans="1:10" x14ac:dyDescent="0.15">
      <c r="A29" s="330"/>
      <c r="F29" s="321"/>
      <c r="G29" s="321"/>
      <c r="H29" s="315" t="str">
        <f t="shared" si="0"/>
        <v xml:space="preserve"> </v>
      </c>
      <c r="I29" s="331" t="str">
        <f t="shared" si="1"/>
        <v xml:space="preserve"> </v>
      </c>
    </row>
    <row r="30" spans="1:10" x14ac:dyDescent="0.15">
      <c r="A30" s="330"/>
      <c r="F30" s="321"/>
      <c r="G30" s="321"/>
      <c r="H30" s="315" t="str">
        <f t="shared" si="0"/>
        <v xml:space="preserve"> </v>
      </c>
      <c r="I30" s="331" t="str">
        <f t="shared" si="1"/>
        <v xml:space="preserve"> </v>
      </c>
    </row>
    <row r="31" spans="1:10" x14ac:dyDescent="0.15">
      <c r="A31" s="330"/>
      <c r="F31" s="321"/>
      <c r="G31" s="321"/>
      <c r="H31" s="315" t="str">
        <f t="shared" si="0"/>
        <v xml:space="preserve"> </v>
      </c>
      <c r="I31" s="331" t="str">
        <f t="shared" si="1"/>
        <v xml:space="preserve"> </v>
      </c>
    </row>
    <row r="32" spans="1:10" x14ac:dyDescent="0.15">
      <c r="A32" s="330"/>
      <c r="F32" s="321"/>
      <c r="G32" s="321"/>
      <c r="H32" s="315" t="str">
        <f t="shared" si="0"/>
        <v xml:space="preserve"> </v>
      </c>
      <c r="I32" s="331" t="str">
        <f t="shared" si="1"/>
        <v xml:space="preserve"> </v>
      </c>
    </row>
    <row r="33" spans="1:9" x14ac:dyDescent="0.15">
      <c r="A33" s="330"/>
      <c r="F33" s="321"/>
      <c r="G33" s="321"/>
      <c r="H33" s="315" t="str">
        <f t="shared" si="0"/>
        <v xml:space="preserve"> </v>
      </c>
      <c r="I33" s="331" t="str">
        <f t="shared" si="1"/>
        <v xml:space="preserve"> </v>
      </c>
    </row>
    <row r="34" spans="1:9" x14ac:dyDescent="0.15">
      <c r="A34" s="330"/>
      <c r="F34" s="321"/>
      <c r="G34" s="321"/>
      <c r="H34" s="315" t="str">
        <f t="shared" si="0"/>
        <v xml:space="preserve"> </v>
      </c>
      <c r="I34" s="331" t="str">
        <f t="shared" si="1"/>
        <v xml:space="preserve"> </v>
      </c>
    </row>
    <row r="35" spans="1:9" x14ac:dyDescent="0.15">
      <c r="A35" s="330"/>
      <c r="F35" s="321"/>
      <c r="G35" s="321"/>
      <c r="H35" s="315" t="str">
        <f t="shared" si="0"/>
        <v xml:space="preserve"> </v>
      </c>
      <c r="I35" s="331" t="str">
        <f t="shared" si="1"/>
        <v xml:space="preserve"> </v>
      </c>
    </row>
    <row r="36" spans="1:9" x14ac:dyDescent="0.15">
      <c r="A36" s="330"/>
      <c r="F36" s="321"/>
      <c r="G36" s="321"/>
      <c r="H36" s="315" t="str">
        <f t="shared" si="0"/>
        <v xml:space="preserve"> </v>
      </c>
      <c r="I36" s="331" t="str">
        <f t="shared" si="1"/>
        <v xml:space="preserve"> </v>
      </c>
    </row>
    <row r="37" spans="1:9" x14ac:dyDescent="0.15">
      <c r="A37" s="330"/>
      <c r="F37" s="321"/>
      <c r="G37" s="321"/>
      <c r="H37" s="315" t="str">
        <f t="shared" si="0"/>
        <v xml:space="preserve"> </v>
      </c>
      <c r="I37" s="331" t="str">
        <f t="shared" si="1"/>
        <v xml:space="preserve"> </v>
      </c>
    </row>
    <row r="38" spans="1:9" x14ac:dyDescent="0.15">
      <c r="A38" s="330"/>
      <c r="F38" s="321"/>
      <c r="G38" s="321"/>
      <c r="H38" s="315" t="str">
        <f t="shared" si="0"/>
        <v xml:space="preserve"> </v>
      </c>
      <c r="I38" s="331" t="str">
        <f t="shared" si="1"/>
        <v xml:space="preserve"> </v>
      </c>
    </row>
    <row r="39" spans="1:9" x14ac:dyDescent="0.15">
      <c r="A39" s="330"/>
      <c r="F39" s="321"/>
      <c r="G39" s="321"/>
      <c r="H39" s="315" t="str">
        <f t="shared" si="0"/>
        <v xml:space="preserve"> </v>
      </c>
      <c r="I39" s="331" t="str">
        <f t="shared" si="1"/>
        <v xml:space="preserve"> </v>
      </c>
    </row>
    <row r="40" spans="1:9" x14ac:dyDescent="0.15">
      <c r="A40" s="330"/>
      <c r="F40" s="321"/>
      <c r="G40" s="321"/>
      <c r="H40" s="315" t="str">
        <f t="shared" si="0"/>
        <v xml:space="preserve"> </v>
      </c>
      <c r="I40" s="331" t="str">
        <f t="shared" si="1"/>
        <v xml:space="preserve"> </v>
      </c>
    </row>
    <row r="41" spans="1:9" x14ac:dyDescent="0.15">
      <c r="A41" s="330"/>
      <c r="F41" s="321"/>
      <c r="G41" s="321"/>
      <c r="H41" s="315" t="str">
        <f t="shared" si="0"/>
        <v xml:space="preserve"> </v>
      </c>
      <c r="I41" s="331" t="str">
        <f t="shared" si="1"/>
        <v xml:space="preserve"> </v>
      </c>
    </row>
    <row r="42" spans="1:9" x14ac:dyDescent="0.15">
      <c r="A42" s="330"/>
      <c r="F42" s="321"/>
      <c r="G42" s="321"/>
      <c r="H42" s="315" t="str">
        <f t="shared" si="0"/>
        <v xml:space="preserve"> </v>
      </c>
      <c r="I42" s="331" t="str">
        <f t="shared" si="1"/>
        <v xml:space="preserve"> </v>
      </c>
    </row>
    <row r="43" spans="1:9" x14ac:dyDescent="0.15">
      <c r="A43" s="330"/>
      <c r="F43" s="321"/>
      <c r="G43" s="321"/>
      <c r="H43" s="315" t="str">
        <f t="shared" si="0"/>
        <v xml:space="preserve"> </v>
      </c>
      <c r="I43" s="331" t="str">
        <f t="shared" si="1"/>
        <v xml:space="preserve"> </v>
      </c>
    </row>
    <row r="44" spans="1:9" x14ac:dyDescent="0.15">
      <c r="A44" s="330"/>
      <c r="F44" s="321"/>
      <c r="G44" s="321"/>
      <c r="H44" s="315" t="str">
        <f t="shared" si="0"/>
        <v xml:space="preserve"> </v>
      </c>
      <c r="I44" s="331" t="str">
        <f t="shared" si="1"/>
        <v xml:space="preserve"> </v>
      </c>
    </row>
    <row r="45" spans="1:9" x14ac:dyDescent="0.15">
      <c r="A45" s="330"/>
      <c r="F45" s="321"/>
      <c r="G45" s="321"/>
      <c r="H45" s="315" t="str">
        <f t="shared" si="0"/>
        <v xml:space="preserve"> </v>
      </c>
      <c r="I45" s="331" t="str">
        <f t="shared" si="1"/>
        <v xml:space="preserve"> </v>
      </c>
    </row>
    <row r="46" spans="1:9" x14ac:dyDescent="0.15">
      <c r="A46" s="330"/>
      <c r="F46" s="321"/>
      <c r="G46" s="321"/>
      <c r="H46" s="315" t="str">
        <f t="shared" si="0"/>
        <v xml:space="preserve"> </v>
      </c>
      <c r="I46" s="331" t="str">
        <f t="shared" si="1"/>
        <v xml:space="preserve"> </v>
      </c>
    </row>
    <row r="47" spans="1:9" x14ac:dyDescent="0.15">
      <c r="A47" s="330"/>
      <c r="F47" s="321"/>
      <c r="G47" s="321"/>
      <c r="H47" s="315" t="str">
        <f t="shared" si="0"/>
        <v xml:space="preserve"> </v>
      </c>
      <c r="I47" s="331" t="str">
        <f t="shared" si="1"/>
        <v xml:space="preserve"> </v>
      </c>
    </row>
    <row r="48" spans="1:9" x14ac:dyDescent="0.15">
      <c r="A48" s="330"/>
      <c r="F48" s="321"/>
      <c r="G48" s="321"/>
      <c r="H48" s="315" t="str">
        <f t="shared" si="0"/>
        <v xml:space="preserve"> </v>
      </c>
      <c r="I48" s="331" t="str">
        <f t="shared" si="1"/>
        <v xml:space="preserve"> </v>
      </c>
    </row>
    <row r="49" spans="1:9" x14ac:dyDescent="0.15">
      <c r="A49" s="330"/>
      <c r="F49" s="321"/>
      <c r="G49" s="321"/>
      <c r="H49" s="315" t="str">
        <f t="shared" si="0"/>
        <v xml:space="preserve"> </v>
      </c>
      <c r="I49" s="331" t="str">
        <f t="shared" si="1"/>
        <v xml:space="preserve"> </v>
      </c>
    </row>
    <row r="50" spans="1:9" x14ac:dyDescent="0.15">
      <c r="A50" s="330"/>
      <c r="F50" s="321"/>
      <c r="G50" s="321"/>
      <c r="H50" s="315" t="str">
        <f t="shared" si="0"/>
        <v xml:space="preserve"> </v>
      </c>
      <c r="I50" s="331" t="str">
        <f t="shared" si="1"/>
        <v xml:space="preserve"> </v>
      </c>
    </row>
    <row r="51" spans="1:9" x14ac:dyDescent="0.15">
      <c r="A51" s="330"/>
      <c r="F51" s="321"/>
      <c r="G51" s="321"/>
      <c r="H51" s="315" t="str">
        <f t="shared" si="0"/>
        <v xml:space="preserve"> </v>
      </c>
      <c r="I51" s="331" t="str">
        <f t="shared" si="1"/>
        <v xml:space="preserve"> </v>
      </c>
    </row>
    <row r="52" spans="1:9" x14ac:dyDescent="0.15">
      <c r="A52" s="330"/>
      <c r="F52" s="321"/>
      <c r="G52" s="321"/>
      <c r="H52" s="315" t="str">
        <f t="shared" si="0"/>
        <v xml:space="preserve"> </v>
      </c>
      <c r="I52" s="331" t="str">
        <f t="shared" si="1"/>
        <v xml:space="preserve"> </v>
      </c>
    </row>
    <row r="53" spans="1:9" x14ac:dyDescent="0.15">
      <c r="A53" s="330"/>
      <c r="F53" s="321"/>
      <c r="G53" s="321"/>
      <c r="H53" s="315" t="str">
        <f t="shared" si="0"/>
        <v xml:space="preserve"> </v>
      </c>
      <c r="I53" s="331" t="str">
        <f t="shared" si="1"/>
        <v xml:space="preserve"> </v>
      </c>
    </row>
    <row r="54" spans="1:9" x14ac:dyDescent="0.15">
      <c r="A54" s="330"/>
      <c r="F54" s="321"/>
      <c r="G54" s="321"/>
      <c r="H54" s="315" t="str">
        <f t="shared" si="0"/>
        <v xml:space="preserve"> </v>
      </c>
      <c r="I54" s="331" t="str">
        <f t="shared" si="1"/>
        <v xml:space="preserve"> </v>
      </c>
    </row>
    <row r="55" spans="1:9" x14ac:dyDescent="0.15">
      <c r="A55" s="330"/>
      <c r="F55" s="321"/>
      <c r="G55" s="321"/>
      <c r="H55" s="315" t="str">
        <f t="shared" si="0"/>
        <v xml:space="preserve"> </v>
      </c>
      <c r="I55" s="331" t="str">
        <f t="shared" si="1"/>
        <v xml:space="preserve"> </v>
      </c>
    </row>
    <row r="56" spans="1:9" x14ac:dyDescent="0.15">
      <c r="A56" s="330"/>
      <c r="F56" s="321"/>
      <c r="G56" s="321"/>
      <c r="H56" s="315" t="str">
        <f t="shared" si="0"/>
        <v xml:space="preserve"> </v>
      </c>
      <c r="I56" s="331" t="str">
        <f t="shared" si="1"/>
        <v xml:space="preserve"> </v>
      </c>
    </row>
    <row r="57" spans="1:9" x14ac:dyDescent="0.15">
      <c r="A57" s="330"/>
      <c r="F57" s="321"/>
      <c r="G57" s="321"/>
      <c r="H57" s="315" t="str">
        <f t="shared" si="0"/>
        <v xml:space="preserve"> </v>
      </c>
      <c r="I57" s="331" t="str">
        <f t="shared" si="1"/>
        <v xml:space="preserve"> </v>
      </c>
    </row>
    <row r="58" spans="1:9" x14ac:dyDescent="0.15">
      <c r="A58" s="330"/>
      <c r="F58" s="321"/>
      <c r="G58" s="321"/>
      <c r="H58" s="315" t="str">
        <f t="shared" si="0"/>
        <v xml:space="preserve"> </v>
      </c>
      <c r="I58" s="331" t="str">
        <f t="shared" si="1"/>
        <v xml:space="preserve"> </v>
      </c>
    </row>
    <row r="59" spans="1:9" x14ac:dyDescent="0.15">
      <c r="A59" s="330"/>
      <c r="F59" s="321"/>
      <c r="G59" s="321"/>
      <c r="H59" s="315" t="str">
        <f t="shared" si="0"/>
        <v xml:space="preserve"> </v>
      </c>
      <c r="I59" s="331" t="str">
        <f t="shared" si="1"/>
        <v xml:space="preserve"> </v>
      </c>
    </row>
    <row r="60" spans="1:9" x14ac:dyDescent="0.15">
      <c r="A60" s="330"/>
      <c r="F60" s="321"/>
      <c r="G60" s="321"/>
      <c r="H60" s="315" t="str">
        <f t="shared" si="0"/>
        <v xml:space="preserve"> </v>
      </c>
      <c r="I60" s="331" t="str">
        <f t="shared" si="1"/>
        <v xml:space="preserve"> </v>
      </c>
    </row>
    <row r="61" spans="1:9" x14ac:dyDescent="0.15">
      <c r="A61" s="330"/>
      <c r="F61" s="321"/>
      <c r="G61" s="321"/>
      <c r="H61" s="315" t="str">
        <f t="shared" si="0"/>
        <v xml:space="preserve"> </v>
      </c>
      <c r="I61" s="331" t="str">
        <f t="shared" si="1"/>
        <v xml:space="preserve"> </v>
      </c>
    </row>
    <row r="62" spans="1:9" x14ac:dyDescent="0.15">
      <c r="A62" s="330"/>
      <c r="F62" s="321"/>
      <c r="G62" s="321"/>
      <c r="H62" s="315" t="str">
        <f t="shared" si="0"/>
        <v xml:space="preserve"> </v>
      </c>
      <c r="I62" s="331" t="str">
        <f t="shared" si="1"/>
        <v xml:space="preserve"> </v>
      </c>
    </row>
    <row r="63" spans="1:9" x14ac:dyDescent="0.15">
      <c r="A63" s="330"/>
      <c r="F63" s="321"/>
      <c r="G63" s="321"/>
      <c r="H63" s="315" t="str">
        <f t="shared" si="0"/>
        <v xml:space="preserve"> </v>
      </c>
      <c r="I63" s="331" t="str">
        <f t="shared" si="1"/>
        <v xml:space="preserve"> </v>
      </c>
    </row>
    <row r="64" spans="1:9" x14ac:dyDescent="0.15">
      <c r="A64" s="330"/>
      <c r="F64" s="321"/>
      <c r="G64" s="321"/>
      <c r="H64" s="315" t="str">
        <f t="shared" si="0"/>
        <v xml:space="preserve"> </v>
      </c>
      <c r="I64" s="331" t="str">
        <f t="shared" si="1"/>
        <v xml:space="preserve"> </v>
      </c>
    </row>
    <row r="65" spans="1:9" x14ac:dyDescent="0.15">
      <c r="A65" s="330"/>
      <c r="F65" s="321"/>
      <c r="G65" s="321"/>
      <c r="H65" s="315" t="str">
        <f t="shared" si="0"/>
        <v xml:space="preserve"> </v>
      </c>
      <c r="I65" s="331" t="str">
        <f t="shared" si="1"/>
        <v xml:space="preserve"> </v>
      </c>
    </row>
    <row r="66" spans="1:9" x14ac:dyDescent="0.15">
      <c r="A66" s="330"/>
      <c r="F66" s="321"/>
      <c r="G66" s="321"/>
      <c r="H66" s="315" t="str">
        <f t="shared" si="0"/>
        <v xml:space="preserve"> </v>
      </c>
      <c r="I66" s="331" t="str">
        <f t="shared" si="1"/>
        <v xml:space="preserve"> </v>
      </c>
    </row>
    <row r="67" spans="1:9" x14ac:dyDescent="0.15">
      <c r="A67" s="330"/>
      <c r="F67" s="321"/>
      <c r="G67" s="321"/>
      <c r="H67" s="315" t="str">
        <f t="shared" si="0"/>
        <v xml:space="preserve"> </v>
      </c>
      <c r="I67" s="331" t="str">
        <f t="shared" si="1"/>
        <v xml:space="preserve"> </v>
      </c>
    </row>
    <row r="68" spans="1:9" x14ac:dyDescent="0.15">
      <c r="A68" s="330"/>
      <c r="F68" s="321"/>
      <c r="G68" s="321"/>
      <c r="H68" s="315" t="str">
        <f t="shared" ref="H68:H131" si="2">IF((F68&lt;&gt;0),IF((D68&gt;0)," ",F68)," ")</f>
        <v xml:space="preserve"> </v>
      </c>
      <c r="I68" s="331" t="str">
        <f t="shared" ref="I68:I131" si="3">IF((F68&lt;&gt;0),IF((D68&gt;0)," ",(I$1-A68))," ")</f>
        <v xml:space="preserve"> </v>
      </c>
    </row>
    <row r="69" spans="1:9" x14ac:dyDescent="0.15">
      <c r="A69" s="330"/>
      <c r="F69" s="321"/>
      <c r="G69" s="321"/>
      <c r="H69" s="315" t="str">
        <f t="shared" si="2"/>
        <v xml:space="preserve"> </v>
      </c>
      <c r="I69" s="331" t="str">
        <f t="shared" si="3"/>
        <v xml:space="preserve"> </v>
      </c>
    </row>
    <row r="70" spans="1:9" x14ac:dyDescent="0.15">
      <c r="A70" s="330"/>
      <c r="F70" s="321"/>
      <c r="G70" s="321"/>
      <c r="H70" s="315" t="str">
        <f t="shared" si="2"/>
        <v xml:space="preserve"> </v>
      </c>
      <c r="I70" s="331" t="str">
        <f t="shared" si="3"/>
        <v xml:space="preserve"> </v>
      </c>
    </row>
    <row r="71" spans="1:9" x14ac:dyDescent="0.15">
      <c r="A71" s="330"/>
      <c r="F71" s="321"/>
      <c r="G71" s="321"/>
      <c r="H71" s="315" t="str">
        <f t="shared" si="2"/>
        <v xml:space="preserve"> </v>
      </c>
      <c r="I71" s="331" t="str">
        <f t="shared" si="3"/>
        <v xml:space="preserve"> </v>
      </c>
    </row>
    <row r="72" spans="1:9" x14ac:dyDescent="0.15">
      <c r="A72" s="330"/>
      <c r="F72" s="321"/>
      <c r="G72" s="321"/>
      <c r="H72" s="315" t="str">
        <f t="shared" si="2"/>
        <v xml:space="preserve"> </v>
      </c>
      <c r="I72" s="331" t="str">
        <f t="shared" si="3"/>
        <v xml:space="preserve"> </v>
      </c>
    </row>
    <row r="73" spans="1:9" x14ac:dyDescent="0.15">
      <c r="A73" s="330"/>
      <c r="F73" s="321"/>
      <c r="G73" s="321"/>
      <c r="H73" s="315" t="str">
        <f t="shared" si="2"/>
        <v xml:space="preserve"> </v>
      </c>
      <c r="I73" s="331" t="str">
        <f t="shared" si="3"/>
        <v xml:space="preserve"> </v>
      </c>
    </row>
    <row r="74" spans="1:9" x14ac:dyDescent="0.15">
      <c r="A74" s="330"/>
      <c r="F74" s="321"/>
      <c r="G74" s="321"/>
      <c r="H74" s="315" t="str">
        <f t="shared" si="2"/>
        <v xml:space="preserve"> </v>
      </c>
      <c r="I74" s="331" t="str">
        <f t="shared" si="3"/>
        <v xml:space="preserve"> </v>
      </c>
    </row>
    <row r="75" spans="1:9" x14ac:dyDescent="0.15">
      <c r="A75" s="330"/>
      <c r="F75" s="321"/>
      <c r="G75" s="321"/>
      <c r="H75" s="315" t="str">
        <f t="shared" si="2"/>
        <v xml:space="preserve"> </v>
      </c>
      <c r="I75" s="331" t="str">
        <f t="shared" si="3"/>
        <v xml:space="preserve"> </v>
      </c>
    </row>
    <row r="76" spans="1:9" x14ac:dyDescent="0.15">
      <c r="A76" s="330"/>
      <c r="F76" s="321"/>
      <c r="G76" s="321"/>
      <c r="H76" s="315" t="str">
        <f t="shared" si="2"/>
        <v xml:space="preserve"> </v>
      </c>
      <c r="I76" s="331" t="str">
        <f t="shared" si="3"/>
        <v xml:space="preserve"> </v>
      </c>
    </row>
    <row r="77" spans="1:9" x14ac:dyDescent="0.15">
      <c r="A77" s="330"/>
      <c r="F77" s="321"/>
      <c r="G77" s="321"/>
      <c r="H77" s="315" t="str">
        <f t="shared" si="2"/>
        <v xml:space="preserve"> </v>
      </c>
      <c r="I77" s="331" t="str">
        <f t="shared" si="3"/>
        <v xml:space="preserve"> </v>
      </c>
    </row>
    <row r="78" spans="1:9" x14ac:dyDescent="0.15">
      <c r="A78" s="330"/>
      <c r="F78" s="321"/>
      <c r="G78" s="321"/>
      <c r="H78" s="315" t="str">
        <f t="shared" si="2"/>
        <v xml:space="preserve"> </v>
      </c>
      <c r="I78" s="331" t="str">
        <f t="shared" si="3"/>
        <v xml:space="preserve"> </v>
      </c>
    </row>
    <row r="79" spans="1:9" x14ac:dyDescent="0.15">
      <c r="A79" s="330"/>
      <c r="F79" s="321"/>
      <c r="G79" s="321"/>
      <c r="H79" s="315" t="str">
        <f t="shared" si="2"/>
        <v xml:space="preserve"> </v>
      </c>
      <c r="I79" s="331" t="str">
        <f t="shared" si="3"/>
        <v xml:space="preserve"> </v>
      </c>
    </row>
    <row r="80" spans="1:9" x14ac:dyDescent="0.15">
      <c r="A80" s="330"/>
      <c r="F80" s="321"/>
      <c r="G80" s="321"/>
      <c r="H80" s="315" t="str">
        <f t="shared" si="2"/>
        <v xml:space="preserve"> </v>
      </c>
      <c r="I80" s="331" t="str">
        <f t="shared" si="3"/>
        <v xml:space="preserve"> </v>
      </c>
    </row>
    <row r="81" spans="1:9" x14ac:dyDescent="0.15">
      <c r="A81" s="330"/>
      <c r="F81" s="321"/>
      <c r="G81" s="321"/>
      <c r="H81" s="315" t="str">
        <f t="shared" si="2"/>
        <v xml:space="preserve"> </v>
      </c>
      <c r="I81" s="331" t="str">
        <f t="shared" si="3"/>
        <v xml:space="preserve"> </v>
      </c>
    </row>
    <row r="82" spans="1:9" x14ac:dyDescent="0.15">
      <c r="A82" s="330"/>
      <c r="F82" s="321"/>
      <c r="G82" s="321"/>
      <c r="H82" s="315" t="str">
        <f t="shared" si="2"/>
        <v xml:space="preserve"> </v>
      </c>
      <c r="I82" s="331" t="str">
        <f t="shared" si="3"/>
        <v xml:space="preserve"> </v>
      </c>
    </row>
    <row r="83" spans="1:9" x14ac:dyDescent="0.15">
      <c r="A83" s="330"/>
      <c r="F83" s="321"/>
      <c r="G83" s="321"/>
      <c r="H83" s="315" t="str">
        <f t="shared" si="2"/>
        <v xml:space="preserve"> </v>
      </c>
      <c r="I83" s="331" t="str">
        <f t="shared" si="3"/>
        <v xml:space="preserve"> </v>
      </c>
    </row>
    <row r="84" spans="1:9" x14ac:dyDescent="0.15">
      <c r="A84" s="330"/>
      <c r="F84" s="321"/>
      <c r="G84" s="321"/>
      <c r="H84" s="315" t="str">
        <f t="shared" si="2"/>
        <v xml:space="preserve"> </v>
      </c>
      <c r="I84" s="331" t="str">
        <f t="shared" si="3"/>
        <v xml:space="preserve"> </v>
      </c>
    </row>
    <row r="85" spans="1:9" x14ac:dyDescent="0.15">
      <c r="A85" s="330"/>
      <c r="F85" s="321"/>
      <c r="G85" s="321"/>
      <c r="H85" s="315" t="str">
        <f t="shared" si="2"/>
        <v xml:space="preserve"> </v>
      </c>
      <c r="I85" s="331" t="str">
        <f t="shared" si="3"/>
        <v xml:space="preserve"> </v>
      </c>
    </row>
    <row r="86" spans="1:9" x14ac:dyDescent="0.15">
      <c r="A86" s="330"/>
      <c r="F86" s="321"/>
      <c r="G86" s="321"/>
      <c r="H86" s="315" t="str">
        <f t="shared" si="2"/>
        <v xml:space="preserve"> </v>
      </c>
      <c r="I86" s="331" t="str">
        <f t="shared" si="3"/>
        <v xml:space="preserve"> </v>
      </c>
    </row>
    <row r="87" spans="1:9" x14ac:dyDescent="0.15">
      <c r="A87" s="330"/>
      <c r="F87" s="321"/>
      <c r="G87" s="321"/>
      <c r="H87" s="315" t="str">
        <f t="shared" si="2"/>
        <v xml:space="preserve"> </v>
      </c>
      <c r="I87" s="331" t="str">
        <f t="shared" si="3"/>
        <v xml:space="preserve"> </v>
      </c>
    </row>
    <row r="88" spans="1:9" x14ac:dyDescent="0.15">
      <c r="A88" s="330"/>
      <c r="F88" s="321"/>
      <c r="G88" s="321"/>
      <c r="H88" s="315" t="str">
        <f t="shared" si="2"/>
        <v xml:space="preserve"> </v>
      </c>
      <c r="I88" s="331" t="str">
        <f t="shared" si="3"/>
        <v xml:space="preserve"> </v>
      </c>
    </row>
    <row r="89" spans="1:9" x14ac:dyDescent="0.15">
      <c r="A89" s="330"/>
      <c r="F89" s="321"/>
      <c r="G89" s="321"/>
      <c r="H89" s="315" t="str">
        <f t="shared" si="2"/>
        <v xml:space="preserve"> </v>
      </c>
      <c r="I89" s="331" t="str">
        <f t="shared" si="3"/>
        <v xml:space="preserve"> </v>
      </c>
    </row>
    <row r="90" spans="1:9" x14ac:dyDescent="0.15">
      <c r="A90" s="330"/>
      <c r="F90" s="321"/>
      <c r="G90" s="321"/>
      <c r="H90" s="315" t="str">
        <f t="shared" si="2"/>
        <v xml:space="preserve"> </v>
      </c>
      <c r="I90" s="331" t="str">
        <f t="shared" si="3"/>
        <v xml:space="preserve"> </v>
      </c>
    </row>
    <row r="91" spans="1:9" x14ac:dyDescent="0.15">
      <c r="A91" s="330"/>
      <c r="F91" s="321"/>
      <c r="G91" s="321"/>
      <c r="H91" s="315" t="str">
        <f t="shared" si="2"/>
        <v xml:space="preserve"> </v>
      </c>
      <c r="I91" s="331" t="str">
        <f t="shared" si="3"/>
        <v xml:space="preserve"> </v>
      </c>
    </row>
    <row r="92" spans="1:9" x14ac:dyDescent="0.15">
      <c r="A92" s="330"/>
      <c r="F92" s="321"/>
      <c r="G92" s="321"/>
      <c r="H92" s="315" t="str">
        <f t="shared" si="2"/>
        <v xml:space="preserve"> </v>
      </c>
      <c r="I92" s="331" t="str">
        <f t="shared" si="3"/>
        <v xml:space="preserve"> </v>
      </c>
    </row>
    <row r="93" spans="1:9" x14ac:dyDescent="0.15">
      <c r="A93" s="330"/>
      <c r="F93" s="321"/>
      <c r="G93" s="321"/>
      <c r="H93" s="315" t="str">
        <f t="shared" si="2"/>
        <v xml:space="preserve"> </v>
      </c>
      <c r="I93" s="331" t="str">
        <f t="shared" si="3"/>
        <v xml:space="preserve"> </v>
      </c>
    </row>
    <row r="94" spans="1:9" x14ac:dyDescent="0.15">
      <c r="A94" s="330"/>
      <c r="F94" s="321"/>
      <c r="G94" s="321"/>
      <c r="H94" s="315" t="str">
        <f t="shared" si="2"/>
        <v xml:space="preserve"> </v>
      </c>
      <c r="I94" s="331" t="str">
        <f t="shared" si="3"/>
        <v xml:space="preserve"> </v>
      </c>
    </row>
    <row r="95" spans="1:9" x14ac:dyDescent="0.15">
      <c r="A95" s="330"/>
      <c r="F95" s="321"/>
      <c r="G95" s="321"/>
      <c r="H95" s="315" t="str">
        <f t="shared" si="2"/>
        <v xml:space="preserve"> </v>
      </c>
      <c r="I95" s="331" t="str">
        <f t="shared" si="3"/>
        <v xml:space="preserve"> </v>
      </c>
    </row>
    <row r="96" spans="1:9" x14ac:dyDescent="0.15">
      <c r="A96" s="330"/>
      <c r="F96" s="321"/>
      <c r="G96" s="321"/>
      <c r="H96" s="315" t="str">
        <f t="shared" si="2"/>
        <v xml:space="preserve"> </v>
      </c>
      <c r="I96" s="331" t="str">
        <f t="shared" si="3"/>
        <v xml:space="preserve"> </v>
      </c>
    </row>
    <row r="97" spans="1:9" x14ac:dyDescent="0.15">
      <c r="A97" s="330"/>
      <c r="F97" s="321"/>
      <c r="G97" s="321"/>
      <c r="H97" s="315" t="str">
        <f t="shared" si="2"/>
        <v xml:space="preserve"> </v>
      </c>
      <c r="I97" s="331" t="str">
        <f t="shared" si="3"/>
        <v xml:space="preserve"> </v>
      </c>
    </row>
    <row r="98" spans="1:9" x14ac:dyDescent="0.15">
      <c r="A98" s="330"/>
      <c r="F98" s="321"/>
      <c r="G98" s="321"/>
      <c r="H98" s="315" t="str">
        <f t="shared" si="2"/>
        <v xml:space="preserve"> </v>
      </c>
      <c r="I98" s="331" t="str">
        <f t="shared" si="3"/>
        <v xml:space="preserve"> </v>
      </c>
    </row>
    <row r="99" spans="1:9" x14ac:dyDescent="0.15">
      <c r="A99" s="330"/>
      <c r="F99" s="321"/>
      <c r="G99" s="321"/>
      <c r="H99" s="315" t="str">
        <f t="shared" si="2"/>
        <v xml:space="preserve"> </v>
      </c>
      <c r="I99" s="331" t="str">
        <f t="shared" si="3"/>
        <v xml:space="preserve"> </v>
      </c>
    </row>
    <row r="100" spans="1:9" x14ac:dyDescent="0.15">
      <c r="A100" s="330"/>
      <c r="F100" s="321"/>
      <c r="G100" s="321"/>
      <c r="H100" s="315" t="str">
        <f t="shared" si="2"/>
        <v xml:space="preserve"> </v>
      </c>
      <c r="I100" s="331" t="str">
        <f t="shared" si="3"/>
        <v xml:space="preserve"> </v>
      </c>
    </row>
    <row r="101" spans="1:9" x14ac:dyDescent="0.15">
      <c r="A101" s="330"/>
      <c r="F101" s="321"/>
      <c r="G101" s="321"/>
      <c r="H101" s="315" t="str">
        <f t="shared" si="2"/>
        <v xml:space="preserve"> </v>
      </c>
      <c r="I101" s="331" t="str">
        <f t="shared" si="3"/>
        <v xml:space="preserve"> </v>
      </c>
    </row>
    <row r="102" spans="1:9" x14ac:dyDescent="0.15">
      <c r="A102" s="330"/>
      <c r="F102" s="321"/>
      <c r="G102" s="321"/>
      <c r="H102" s="315" t="str">
        <f t="shared" si="2"/>
        <v xml:space="preserve"> </v>
      </c>
      <c r="I102" s="331" t="str">
        <f t="shared" si="3"/>
        <v xml:space="preserve"> </v>
      </c>
    </row>
    <row r="103" spans="1:9" x14ac:dyDescent="0.15">
      <c r="A103" s="330"/>
      <c r="F103" s="321"/>
      <c r="G103" s="321"/>
      <c r="H103" s="315" t="str">
        <f t="shared" si="2"/>
        <v xml:space="preserve"> </v>
      </c>
      <c r="I103" s="331" t="str">
        <f t="shared" si="3"/>
        <v xml:space="preserve"> </v>
      </c>
    </row>
    <row r="104" spans="1:9" x14ac:dyDescent="0.15">
      <c r="A104" s="330"/>
      <c r="F104" s="321"/>
      <c r="G104" s="321"/>
      <c r="H104" s="315" t="str">
        <f t="shared" si="2"/>
        <v xml:space="preserve"> </v>
      </c>
      <c r="I104" s="331" t="str">
        <f t="shared" si="3"/>
        <v xml:space="preserve"> </v>
      </c>
    </row>
    <row r="105" spans="1:9" x14ac:dyDescent="0.15">
      <c r="A105" s="330"/>
      <c r="F105" s="321"/>
      <c r="G105" s="321"/>
      <c r="H105" s="315" t="str">
        <f t="shared" si="2"/>
        <v xml:space="preserve"> </v>
      </c>
      <c r="I105" s="331" t="str">
        <f t="shared" si="3"/>
        <v xml:space="preserve"> </v>
      </c>
    </row>
    <row r="106" spans="1:9" x14ac:dyDescent="0.15">
      <c r="A106" s="330"/>
      <c r="F106" s="321"/>
      <c r="G106" s="321"/>
      <c r="H106" s="315" t="str">
        <f t="shared" si="2"/>
        <v xml:space="preserve"> </v>
      </c>
      <c r="I106" s="331" t="str">
        <f t="shared" si="3"/>
        <v xml:space="preserve"> </v>
      </c>
    </row>
    <row r="107" spans="1:9" x14ac:dyDescent="0.15">
      <c r="A107" s="330"/>
      <c r="F107" s="321"/>
      <c r="G107" s="321"/>
      <c r="H107" s="315" t="str">
        <f t="shared" si="2"/>
        <v xml:space="preserve"> </v>
      </c>
      <c r="I107" s="331" t="str">
        <f t="shared" si="3"/>
        <v xml:space="preserve"> </v>
      </c>
    </row>
    <row r="108" spans="1:9" x14ac:dyDescent="0.15">
      <c r="A108" s="330"/>
      <c r="F108" s="321"/>
      <c r="G108" s="321"/>
      <c r="H108" s="315" t="str">
        <f t="shared" si="2"/>
        <v xml:space="preserve"> </v>
      </c>
      <c r="I108" s="331" t="str">
        <f t="shared" si="3"/>
        <v xml:space="preserve"> </v>
      </c>
    </row>
    <row r="109" spans="1:9" x14ac:dyDescent="0.15">
      <c r="A109" s="330"/>
      <c r="F109" s="321"/>
      <c r="G109" s="321"/>
      <c r="H109" s="315" t="str">
        <f t="shared" si="2"/>
        <v xml:space="preserve"> </v>
      </c>
      <c r="I109" s="331" t="str">
        <f t="shared" si="3"/>
        <v xml:space="preserve"> </v>
      </c>
    </row>
    <row r="110" spans="1:9" x14ac:dyDescent="0.15">
      <c r="A110" s="330"/>
      <c r="F110" s="321"/>
      <c r="G110" s="321"/>
      <c r="H110" s="315" t="str">
        <f t="shared" si="2"/>
        <v xml:space="preserve"> </v>
      </c>
      <c r="I110" s="331" t="str">
        <f t="shared" si="3"/>
        <v xml:space="preserve"> </v>
      </c>
    </row>
    <row r="111" spans="1:9" x14ac:dyDescent="0.15">
      <c r="A111" s="330"/>
      <c r="F111" s="321"/>
      <c r="G111" s="321"/>
      <c r="H111" s="315" t="str">
        <f t="shared" si="2"/>
        <v xml:space="preserve"> </v>
      </c>
      <c r="I111" s="331" t="str">
        <f t="shared" si="3"/>
        <v xml:space="preserve"> </v>
      </c>
    </row>
    <row r="112" spans="1:9" x14ac:dyDescent="0.15">
      <c r="A112" s="330"/>
      <c r="F112" s="321"/>
      <c r="G112" s="321"/>
      <c r="H112" s="315" t="str">
        <f t="shared" si="2"/>
        <v xml:space="preserve"> </v>
      </c>
      <c r="I112" s="331" t="str">
        <f t="shared" si="3"/>
        <v xml:space="preserve"> </v>
      </c>
    </row>
    <row r="113" spans="1:9" x14ac:dyDescent="0.15">
      <c r="A113" s="330"/>
      <c r="F113" s="321"/>
      <c r="G113" s="321"/>
      <c r="H113" s="315" t="str">
        <f t="shared" si="2"/>
        <v xml:space="preserve"> </v>
      </c>
      <c r="I113" s="331" t="str">
        <f t="shared" si="3"/>
        <v xml:space="preserve"> </v>
      </c>
    </row>
    <row r="114" spans="1:9" x14ac:dyDescent="0.15">
      <c r="A114" s="330"/>
      <c r="F114" s="321"/>
      <c r="G114" s="321"/>
      <c r="H114" s="315" t="str">
        <f t="shared" si="2"/>
        <v xml:space="preserve"> </v>
      </c>
      <c r="I114" s="331" t="str">
        <f t="shared" si="3"/>
        <v xml:space="preserve"> </v>
      </c>
    </row>
    <row r="115" spans="1:9" x14ac:dyDescent="0.15">
      <c r="A115" s="330"/>
      <c r="F115" s="321"/>
      <c r="G115" s="321"/>
      <c r="H115" s="315" t="str">
        <f t="shared" si="2"/>
        <v xml:space="preserve"> </v>
      </c>
      <c r="I115" s="331" t="str">
        <f t="shared" si="3"/>
        <v xml:space="preserve"> </v>
      </c>
    </row>
    <row r="116" spans="1:9" x14ac:dyDescent="0.15">
      <c r="A116" s="330"/>
      <c r="F116" s="321"/>
      <c r="G116" s="321"/>
      <c r="H116" s="315" t="str">
        <f t="shared" si="2"/>
        <v xml:space="preserve"> </v>
      </c>
      <c r="I116" s="331" t="str">
        <f t="shared" si="3"/>
        <v xml:space="preserve"> </v>
      </c>
    </row>
    <row r="117" spans="1:9" x14ac:dyDescent="0.15">
      <c r="A117" s="330"/>
      <c r="F117" s="321"/>
      <c r="G117" s="321"/>
      <c r="H117" s="315" t="str">
        <f t="shared" si="2"/>
        <v xml:space="preserve"> </v>
      </c>
      <c r="I117" s="331" t="str">
        <f t="shared" si="3"/>
        <v xml:space="preserve"> </v>
      </c>
    </row>
    <row r="118" spans="1:9" x14ac:dyDescent="0.15">
      <c r="A118" s="330"/>
      <c r="F118" s="321"/>
      <c r="G118" s="321"/>
      <c r="H118" s="315" t="str">
        <f t="shared" si="2"/>
        <v xml:space="preserve"> </v>
      </c>
      <c r="I118" s="331" t="str">
        <f t="shared" si="3"/>
        <v xml:space="preserve"> </v>
      </c>
    </row>
    <row r="119" spans="1:9" x14ac:dyDescent="0.15">
      <c r="A119" s="330"/>
      <c r="F119" s="321"/>
      <c r="G119" s="321"/>
      <c r="H119" s="315" t="str">
        <f t="shared" si="2"/>
        <v xml:space="preserve"> </v>
      </c>
      <c r="I119" s="331" t="str">
        <f t="shared" si="3"/>
        <v xml:space="preserve"> </v>
      </c>
    </row>
    <row r="120" spans="1:9" x14ac:dyDescent="0.15">
      <c r="A120" s="330"/>
      <c r="F120" s="321"/>
      <c r="G120" s="321"/>
      <c r="H120" s="315" t="str">
        <f t="shared" si="2"/>
        <v xml:space="preserve"> </v>
      </c>
      <c r="I120" s="331" t="str">
        <f t="shared" si="3"/>
        <v xml:space="preserve"> </v>
      </c>
    </row>
    <row r="121" spans="1:9" x14ac:dyDescent="0.15">
      <c r="A121" s="330"/>
      <c r="F121" s="321"/>
      <c r="G121" s="321"/>
      <c r="H121" s="315" t="str">
        <f t="shared" si="2"/>
        <v xml:space="preserve"> </v>
      </c>
      <c r="I121" s="331" t="str">
        <f t="shared" si="3"/>
        <v xml:space="preserve"> </v>
      </c>
    </row>
    <row r="122" spans="1:9" x14ac:dyDescent="0.15">
      <c r="A122" s="330"/>
      <c r="F122" s="321"/>
      <c r="G122" s="321"/>
      <c r="H122" s="315" t="str">
        <f t="shared" si="2"/>
        <v xml:space="preserve"> </v>
      </c>
      <c r="I122" s="331" t="str">
        <f t="shared" si="3"/>
        <v xml:space="preserve"> </v>
      </c>
    </row>
    <row r="123" spans="1:9" x14ac:dyDescent="0.15">
      <c r="A123" s="330"/>
      <c r="F123" s="321"/>
      <c r="G123" s="321"/>
      <c r="H123" s="315" t="str">
        <f t="shared" si="2"/>
        <v xml:space="preserve"> </v>
      </c>
      <c r="I123" s="331" t="str">
        <f t="shared" si="3"/>
        <v xml:space="preserve"> </v>
      </c>
    </row>
    <row r="124" spans="1:9" x14ac:dyDescent="0.15">
      <c r="A124" s="330"/>
      <c r="F124" s="321"/>
      <c r="G124" s="321"/>
      <c r="H124" s="315" t="str">
        <f t="shared" si="2"/>
        <v xml:space="preserve"> </v>
      </c>
      <c r="I124" s="331" t="str">
        <f t="shared" si="3"/>
        <v xml:space="preserve"> </v>
      </c>
    </row>
    <row r="125" spans="1:9" x14ac:dyDescent="0.15">
      <c r="A125" s="330"/>
      <c r="F125" s="321"/>
      <c r="G125" s="321"/>
      <c r="H125" s="315" t="str">
        <f t="shared" si="2"/>
        <v xml:space="preserve"> </v>
      </c>
      <c r="I125" s="331" t="str">
        <f t="shared" si="3"/>
        <v xml:space="preserve"> </v>
      </c>
    </row>
    <row r="126" spans="1:9" x14ac:dyDescent="0.15">
      <c r="A126" s="330"/>
      <c r="F126" s="321"/>
      <c r="G126" s="321"/>
      <c r="H126" s="315" t="str">
        <f t="shared" si="2"/>
        <v xml:space="preserve"> </v>
      </c>
      <c r="I126" s="331" t="str">
        <f t="shared" si="3"/>
        <v xml:space="preserve"> </v>
      </c>
    </row>
    <row r="127" spans="1:9" x14ac:dyDescent="0.15">
      <c r="A127" s="330"/>
      <c r="F127" s="321"/>
      <c r="G127" s="321"/>
      <c r="H127" s="315" t="str">
        <f t="shared" si="2"/>
        <v xml:space="preserve"> </v>
      </c>
      <c r="I127" s="331" t="str">
        <f t="shared" si="3"/>
        <v xml:space="preserve"> </v>
      </c>
    </row>
    <row r="128" spans="1:9" x14ac:dyDescent="0.15">
      <c r="A128" s="330"/>
      <c r="F128" s="321"/>
      <c r="G128" s="321"/>
      <c r="H128" s="315" t="str">
        <f t="shared" si="2"/>
        <v xml:space="preserve"> </v>
      </c>
      <c r="I128" s="331" t="str">
        <f t="shared" si="3"/>
        <v xml:space="preserve"> </v>
      </c>
    </row>
    <row r="129" spans="1:9" x14ac:dyDescent="0.15">
      <c r="A129" s="330"/>
      <c r="F129" s="321"/>
      <c r="G129" s="321"/>
      <c r="H129" s="315" t="str">
        <f t="shared" si="2"/>
        <v xml:space="preserve"> </v>
      </c>
      <c r="I129" s="331" t="str">
        <f t="shared" si="3"/>
        <v xml:space="preserve"> </v>
      </c>
    </row>
    <row r="130" spans="1:9" x14ac:dyDescent="0.15">
      <c r="A130" s="330"/>
      <c r="F130" s="321"/>
      <c r="G130" s="321"/>
      <c r="H130" s="315" t="str">
        <f t="shared" si="2"/>
        <v xml:space="preserve"> </v>
      </c>
      <c r="I130" s="331" t="str">
        <f t="shared" si="3"/>
        <v xml:space="preserve"> </v>
      </c>
    </row>
    <row r="131" spans="1:9" x14ac:dyDescent="0.15">
      <c r="A131" s="330"/>
      <c r="F131" s="321"/>
      <c r="G131" s="321"/>
      <c r="H131" s="315" t="str">
        <f t="shared" si="2"/>
        <v xml:space="preserve"> </v>
      </c>
      <c r="I131" s="331" t="str">
        <f t="shared" si="3"/>
        <v xml:space="preserve"> </v>
      </c>
    </row>
    <row r="132" spans="1:9" x14ac:dyDescent="0.15">
      <c r="A132" s="330"/>
      <c r="F132" s="321"/>
      <c r="G132" s="321"/>
      <c r="H132" s="315" t="str">
        <f t="shared" ref="H132:H195" si="4">IF((F132&lt;&gt;0),IF((D132&gt;0)," ",F132)," ")</f>
        <v xml:space="preserve"> </v>
      </c>
      <c r="I132" s="331" t="str">
        <f t="shared" ref="I132:I195" si="5">IF((F132&lt;&gt;0),IF((D132&gt;0)," ",(I$1-A132))," ")</f>
        <v xml:space="preserve"> </v>
      </c>
    </row>
    <row r="133" spans="1:9" x14ac:dyDescent="0.15">
      <c r="A133" s="330"/>
      <c r="F133" s="321"/>
      <c r="G133" s="321"/>
      <c r="H133" s="315" t="str">
        <f t="shared" si="4"/>
        <v xml:space="preserve"> </v>
      </c>
      <c r="I133" s="331" t="str">
        <f t="shared" si="5"/>
        <v xml:space="preserve"> </v>
      </c>
    </row>
    <row r="134" spans="1:9" x14ac:dyDescent="0.15">
      <c r="A134" s="330"/>
      <c r="F134" s="321"/>
      <c r="G134" s="321"/>
      <c r="H134" s="315" t="str">
        <f t="shared" si="4"/>
        <v xml:space="preserve"> </v>
      </c>
      <c r="I134" s="331" t="str">
        <f t="shared" si="5"/>
        <v xml:space="preserve"> </v>
      </c>
    </row>
    <row r="135" spans="1:9" x14ac:dyDescent="0.15">
      <c r="A135" s="330"/>
      <c r="F135" s="321"/>
      <c r="G135" s="321"/>
      <c r="H135" s="315" t="str">
        <f t="shared" si="4"/>
        <v xml:space="preserve"> </v>
      </c>
      <c r="I135" s="331" t="str">
        <f t="shared" si="5"/>
        <v xml:space="preserve"> </v>
      </c>
    </row>
    <row r="136" spans="1:9" x14ac:dyDescent="0.15">
      <c r="A136" s="330"/>
      <c r="F136" s="321"/>
      <c r="G136" s="321"/>
      <c r="H136" s="315" t="str">
        <f t="shared" si="4"/>
        <v xml:space="preserve"> </v>
      </c>
      <c r="I136" s="331" t="str">
        <f t="shared" si="5"/>
        <v xml:space="preserve"> </v>
      </c>
    </row>
    <row r="137" spans="1:9" x14ac:dyDescent="0.15">
      <c r="A137" s="330"/>
      <c r="F137" s="321"/>
      <c r="G137" s="321"/>
      <c r="H137" s="315" t="str">
        <f t="shared" si="4"/>
        <v xml:space="preserve"> </v>
      </c>
      <c r="I137" s="331" t="str">
        <f t="shared" si="5"/>
        <v xml:space="preserve"> </v>
      </c>
    </row>
    <row r="138" spans="1:9" x14ac:dyDescent="0.15">
      <c r="A138" s="330"/>
      <c r="F138" s="321"/>
      <c r="G138" s="321"/>
      <c r="H138" s="315" t="str">
        <f t="shared" si="4"/>
        <v xml:space="preserve"> </v>
      </c>
      <c r="I138" s="331" t="str">
        <f t="shared" si="5"/>
        <v xml:space="preserve"> </v>
      </c>
    </row>
    <row r="139" spans="1:9" x14ac:dyDescent="0.15">
      <c r="A139" s="330"/>
      <c r="F139" s="321"/>
      <c r="G139" s="321"/>
      <c r="H139" s="315" t="str">
        <f t="shared" si="4"/>
        <v xml:space="preserve"> </v>
      </c>
      <c r="I139" s="331" t="str">
        <f t="shared" si="5"/>
        <v xml:space="preserve"> </v>
      </c>
    </row>
    <row r="140" spans="1:9" x14ac:dyDescent="0.15">
      <c r="A140" s="330"/>
      <c r="F140" s="321"/>
      <c r="G140" s="321"/>
      <c r="H140" s="315" t="str">
        <f t="shared" si="4"/>
        <v xml:space="preserve"> </v>
      </c>
      <c r="I140" s="331" t="str">
        <f t="shared" si="5"/>
        <v xml:space="preserve"> </v>
      </c>
    </row>
    <row r="141" spans="1:9" x14ac:dyDescent="0.15">
      <c r="A141" s="330"/>
      <c r="F141" s="321"/>
      <c r="G141" s="321"/>
      <c r="H141" s="315" t="str">
        <f t="shared" si="4"/>
        <v xml:space="preserve"> </v>
      </c>
      <c r="I141" s="331" t="str">
        <f t="shared" si="5"/>
        <v xml:space="preserve"> </v>
      </c>
    </row>
    <row r="142" spans="1:9" x14ac:dyDescent="0.15">
      <c r="A142" s="330"/>
      <c r="F142" s="321"/>
      <c r="G142" s="321"/>
      <c r="H142" s="315" t="str">
        <f t="shared" si="4"/>
        <v xml:space="preserve"> </v>
      </c>
      <c r="I142" s="331" t="str">
        <f t="shared" si="5"/>
        <v xml:space="preserve"> </v>
      </c>
    </row>
    <row r="143" spans="1:9" x14ac:dyDescent="0.15">
      <c r="A143" s="330"/>
      <c r="F143" s="321"/>
      <c r="G143" s="321"/>
      <c r="H143" s="315" t="str">
        <f t="shared" si="4"/>
        <v xml:space="preserve"> </v>
      </c>
      <c r="I143" s="331" t="str">
        <f t="shared" si="5"/>
        <v xml:space="preserve"> </v>
      </c>
    </row>
    <row r="144" spans="1:9" x14ac:dyDescent="0.15">
      <c r="A144" s="330"/>
      <c r="F144" s="321"/>
      <c r="G144" s="321"/>
      <c r="H144" s="315" t="str">
        <f t="shared" si="4"/>
        <v xml:space="preserve"> </v>
      </c>
      <c r="I144" s="331" t="str">
        <f t="shared" si="5"/>
        <v xml:space="preserve"> </v>
      </c>
    </row>
    <row r="145" spans="1:9" x14ac:dyDescent="0.15">
      <c r="A145" s="330"/>
      <c r="F145" s="321"/>
      <c r="G145" s="321"/>
      <c r="H145" s="315" t="str">
        <f t="shared" si="4"/>
        <v xml:space="preserve"> </v>
      </c>
      <c r="I145" s="331" t="str">
        <f t="shared" si="5"/>
        <v xml:space="preserve"> </v>
      </c>
    </row>
    <row r="146" spans="1:9" x14ac:dyDescent="0.15">
      <c r="A146" s="330"/>
      <c r="F146" s="321"/>
      <c r="G146" s="321"/>
      <c r="H146" s="315" t="str">
        <f t="shared" si="4"/>
        <v xml:space="preserve"> </v>
      </c>
      <c r="I146" s="331" t="str">
        <f t="shared" si="5"/>
        <v xml:space="preserve"> </v>
      </c>
    </row>
    <row r="147" spans="1:9" x14ac:dyDescent="0.15">
      <c r="A147" s="330"/>
      <c r="F147" s="321"/>
      <c r="G147" s="321"/>
      <c r="H147" s="315" t="str">
        <f t="shared" si="4"/>
        <v xml:space="preserve"> </v>
      </c>
      <c r="I147" s="331" t="str">
        <f t="shared" si="5"/>
        <v xml:space="preserve"> </v>
      </c>
    </row>
    <row r="148" spans="1:9" x14ac:dyDescent="0.15">
      <c r="A148" s="330"/>
      <c r="F148" s="321"/>
      <c r="G148" s="321"/>
      <c r="H148" s="315" t="str">
        <f t="shared" si="4"/>
        <v xml:space="preserve"> </v>
      </c>
      <c r="I148" s="331" t="str">
        <f t="shared" si="5"/>
        <v xml:space="preserve"> </v>
      </c>
    </row>
    <row r="149" spans="1:9" x14ac:dyDescent="0.15">
      <c r="A149" s="330"/>
      <c r="F149" s="321"/>
      <c r="G149" s="321"/>
      <c r="H149" s="315" t="str">
        <f t="shared" si="4"/>
        <v xml:space="preserve"> </v>
      </c>
      <c r="I149" s="331" t="str">
        <f t="shared" si="5"/>
        <v xml:space="preserve"> </v>
      </c>
    </row>
    <row r="150" spans="1:9" x14ac:dyDescent="0.15">
      <c r="A150" s="330"/>
      <c r="F150" s="321"/>
      <c r="G150" s="321"/>
      <c r="H150" s="315" t="str">
        <f t="shared" si="4"/>
        <v xml:space="preserve"> </v>
      </c>
      <c r="I150" s="331" t="str">
        <f t="shared" si="5"/>
        <v xml:space="preserve"> </v>
      </c>
    </row>
    <row r="151" spans="1:9" x14ac:dyDescent="0.15">
      <c r="A151" s="330"/>
      <c r="F151" s="321"/>
      <c r="G151" s="321"/>
      <c r="H151" s="315" t="str">
        <f t="shared" si="4"/>
        <v xml:space="preserve"> </v>
      </c>
      <c r="I151" s="331" t="str">
        <f t="shared" si="5"/>
        <v xml:space="preserve"> </v>
      </c>
    </row>
    <row r="152" spans="1:9" x14ac:dyDescent="0.15">
      <c r="A152" s="330"/>
      <c r="F152" s="321"/>
      <c r="G152" s="321"/>
      <c r="H152" s="315" t="str">
        <f t="shared" si="4"/>
        <v xml:space="preserve"> </v>
      </c>
      <c r="I152" s="331" t="str">
        <f t="shared" si="5"/>
        <v xml:space="preserve"> </v>
      </c>
    </row>
    <row r="153" spans="1:9" x14ac:dyDescent="0.15">
      <c r="A153" s="330"/>
      <c r="F153" s="321"/>
      <c r="G153" s="321"/>
      <c r="H153" s="315" t="str">
        <f t="shared" si="4"/>
        <v xml:space="preserve"> </v>
      </c>
      <c r="I153" s="331" t="str">
        <f t="shared" si="5"/>
        <v xml:space="preserve"> </v>
      </c>
    </row>
    <row r="154" spans="1:9" x14ac:dyDescent="0.15">
      <c r="A154" s="330"/>
      <c r="F154" s="321"/>
      <c r="G154" s="321"/>
      <c r="H154" s="315" t="str">
        <f t="shared" si="4"/>
        <v xml:space="preserve"> </v>
      </c>
      <c r="I154" s="331" t="str">
        <f t="shared" si="5"/>
        <v xml:space="preserve"> </v>
      </c>
    </row>
    <row r="155" spans="1:9" x14ac:dyDescent="0.15">
      <c r="A155" s="330"/>
      <c r="F155" s="321"/>
      <c r="G155" s="321"/>
      <c r="H155" s="315" t="str">
        <f t="shared" si="4"/>
        <v xml:space="preserve"> </v>
      </c>
      <c r="I155" s="331" t="str">
        <f t="shared" si="5"/>
        <v xml:space="preserve"> </v>
      </c>
    </row>
    <row r="156" spans="1:9" x14ac:dyDescent="0.15">
      <c r="A156" s="330"/>
      <c r="F156" s="321"/>
      <c r="G156" s="321"/>
      <c r="H156" s="315" t="str">
        <f t="shared" si="4"/>
        <v xml:space="preserve"> </v>
      </c>
      <c r="I156" s="331" t="str">
        <f t="shared" si="5"/>
        <v xml:space="preserve"> </v>
      </c>
    </row>
    <row r="157" spans="1:9" x14ac:dyDescent="0.15">
      <c r="A157" s="330"/>
      <c r="F157" s="321"/>
      <c r="G157" s="321"/>
      <c r="H157" s="315" t="str">
        <f t="shared" si="4"/>
        <v xml:space="preserve"> </v>
      </c>
      <c r="I157" s="331" t="str">
        <f t="shared" si="5"/>
        <v xml:space="preserve"> </v>
      </c>
    </row>
    <row r="158" spans="1:9" x14ac:dyDescent="0.15">
      <c r="A158" s="330"/>
      <c r="F158" s="321"/>
      <c r="G158" s="321"/>
      <c r="H158" s="315" t="str">
        <f t="shared" si="4"/>
        <v xml:space="preserve"> </v>
      </c>
      <c r="I158" s="331" t="str">
        <f t="shared" si="5"/>
        <v xml:space="preserve"> </v>
      </c>
    </row>
    <row r="159" spans="1:9" x14ac:dyDescent="0.15">
      <c r="A159" s="330"/>
      <c r="F159" s="321"/>
      <c r="G159" s="321"/>
      <c r="H159" s="315" t="str">
        <f t="shared" si="4"/>
        <v xml:space="preserve"> </v>
      </c>
      <c r="I159" s="331" t="str">
        <f t="shared" si="5"/>
        <v xml:space="preserve"> </v>
      </c>
    </row>
    <row r="160" spans="1:9" x14ac:dyDescent="0.15">
      <c r="A160" s="330"/>
      <c r="F160" s="321"/>
      <c r="G160" s="321"/>
      <c r="H160" s="315" t="str">
        <f t="shared" si="4"/>
        <v xml:space="preserve"> </v>
      </c>
      <c r="I160" s="331" t="str">
        <f t="shared" si="5"/>
        <v xml:space="preserve"> </v>
      </c>
    </row>
    <row r="161" spans="1:9" x14ac:dyDescent="0.15">
      <c r="A161" s="330"/>
      <c r="F161" s="321"/>
      <c r="G161" s="321"/>
      <c r="H161" s="315" t="str">
        <f t="shared" si="4"/>
        <v xml:space="preserve"> </v>
      </c>
      <c r="I161" s="331" t="str">
        <f t="shared" si="5"/>
        <v xml:space="preserve"> </v>
      </c>
    </row>
    <row r="162" spans="1:9" x14ac:dyDescent="0.15">
      <c r="A162" s="330"/>
      <c r="F162" s="321"/>
      <c r="G162" s="321"/>
      <c r="H162" s="315" t="str">
        <f t="shared" si="4"/>
        <v xml:space="preserve"> </v>
      </c>
      <c r="I162" s="331" t="str">
        <f t="shared" si="5"/>
        <v xml:space="preserve"> </v>
      </c>
    </row>
    <row r="163" spans="1:9" x14ac:dyDescent="0.15">
      <c r="A163" s="330"/>
      <c r="F163" s="321"/>
      <c r="G163" s="321"/>
      <c r="H163" s="315" t="str">
        <f t="shared" si="4"/>
        <v xml:space="preserve"> </v>
      </c>
      <c r="I163" s="331" t="str">
        <f t="shared" si="5"/>
        <v xml:space="preserve"> </v>
      </c>
    </row>
    <row r="164" spans="1:9" x14ac:dyDescent="0.15">
      <c r="A164" s="330"/>
      <c r="F164" s="321"/>
      <c r="G164" s="321"/>
      <c r="H164" s="315" t="str">
        <f t="shared" si="4"/>
        <v xml:space="preserve"> </v>
      </c>
      <c r="I164" s="331" t="str">
        <f t="shared" si="5"/>
        <v xml:space="preserve"> </v>
      </c>
    </row>
    <row r="165" spans="1:9" x14ac:dyDescent="0.15">
      <c r="A165" s="330"/>
      <c r="F165" s="321"/>
      <c r="G165" s="321"/>
      <c r="H165" s="315" t="str">
        <f t="shared" si="4"/>
        <v xml:space="preserve"> </v>
      </c>
      <c r="I165" s="331" t="str">
        <f t="shared" si="5"/>
        <v xml:space="preserve"> </v>
      </c>
    </row>
    <row r="166" spans="1:9" x14ac:dyDescent="0.15">
      <c r="A166" s="330"/>
      <c r="F166" s="321"/>
      <c r="G166" s="321"/>
      <c r="H166" s="315" t="str">
        <f t="shared" si="4"/>
        <v xml:space="preserve"> </v>
      </c>
      <c r="I166" s="331" t="str">
        <f t="shared" si="5"/>
        <v xml:space="preserve"> </v>
      </c>
    </row>
    <row r="167" spans="1:9" x14ac:dyDescent="0.15">
      <c r="A167" s="330"/>
      <c r="F167" s="321"/>
      <c r="G167" s="321"/>
      <c r="H167" s="315" t="str">
        <f t="shared" si="4"/>
        <v xml:space="preserve"> </v>
      </c>
      <c r="I167" s="331" t="str">
        <f t="shared" si="5"/>
        <v xml:space="preserve"> </v>
      </c>
    </row>
    <row r="168" spans="1:9" x14ac:dyDescent="0.15">
      <c r="A168" s="330"/>
      <c r="F168" s="321"/>
      <c r="G168" s="321"/>
      <c r="H168" s="315" t="str">
        <f t="shared" si="4"/>
        <v xml:space="preserve"> </v>
      </c>
      <c r="I168" s="331" t="str">
        <f t="shared" si="5"/>
        <v xml:space="preserve"> </v>
      </c>
    </row>
    <row r="169" spans="1:9" x14ac:dyDescent="0.15">
      <c r="A169" s="330"/>
      <c r="F169" s="321"/>
      <c r="G169" s="321"/>
      <c r="H169" s="315" t="str">
        <f t="shared" si="4"/>
        <v xml:space="preserve"> </v>
      </c>
      <c r="I169" s="331" t="str">
        <f t="shared" si="5"/>
        <v xml:space="preserve"> </v>
      </c>
    </row>
    <row r="170" spans="1:9" x14ac:dyDescent="0.15">
      <c r="A170" s="330"/>
      <c r="F170" s="321"/>
      <c r="G170" s="321"/>
      <c r="H170" s="315" t="str">
        <f t="shared" si="4"/>
        <v xml:space="preserve"> </v>
      </c>
      <c r="I170" s="331" t="str">
        <f t="shared" si="5"/>
        <v xml:space="preserve"> </v>
      </c>
    </row>
    <row r="171" spans="1:9" x14ac:dyDescent="0.15">
      <c r="A171" s="330"/>
      <c r="F171" s="321"/>
      <c r="G171" s="321"/>
      <c r="H171" s="315" t="str">
        <f t="shared" si="4"/>
        <v xml:space="preserve"> </v>
      </c>
      <c r="I171" s="331" t="str">
        <f t="shared" si="5"/>
        <v xml:space="preserve"> </v>
      </c>
    </row>
    <row r="172" spans="1:9" x14ac:dyDescent="0.15">
      <c r="A172" s="330"/>
      <c r="F172" s="321"/>
      <c r="G172" s="321"/>
      <c r="H172" s="315" t="str">
        <f t="shared" si="4"/>
        <v xml:space="preserve"> </v>
      </c>
      <c r="I172" s="331" t="str">
        <f t="shared" si="5"/>
        <v xml:space="preserve"> </v>
      </c>
    </row>
    <row r="173" spans="1:9" x14ac:dyDescent="0.15">
      <c r="A173" s="330"/>
      <c r="F173" s="321"/>
      <c r="G173" s="321"/>
      <c r="H173" s="315" t="str">
        <f t="shared" si="4"/>
        <v xml:space="preserve"> </v>
      </c>
      <c r="I173" s="331" t="str">
        <f t="shared" si="5"/>
        <v xml:space="preserve"> </v>
      </c>
    </row>
    <row r="174" spans="1:9" x14ac:dyDescent="0.15">
      <c r="A174" s="330"/>
      <c r="F174" s="321"/>
      <c r="G174" s="321"/>
      <c r="H174" s="315" t="str">
        <f t="shared" si="4"/>
        <v xml:space="preserve"> </v>
      </c>
      <c r="I174" s="331" t="str">
        <f t="shared" si="5"/>
        <v xml:space="preserve"> </v>
      </c>
    </row>
    <row r="175" spans="1:9" x14ac:dyDescent="0.15">
      <c r="A175" s="330"/>
      <c r="F175" s="321"/>
      <c r="G175" s="321"/>
      <c r="H175" s="315" t="str">
        <f t="shared" si="4"/>
        <v xml:space="preserve"> </v>
      </c>
      <c r="I175" s="331" t="str">
        <f t="shared" si="5"/>
        <v xml:space="preserve"> </v>
      </c>
    </row>
    <row r="176" spans="1:9" x14ac:dyDescent="0.15">
      <c r="A176" s="330"/>
      <c r="F176" s="321"/>
      <c r="G176" s="321"/>
      <c r="H176" s="315" t="str">
        <f t="shared" si="4"/>
        <v xml:space="preserve"> </v>
      </c>
      <c r="I176" s="331" t="str">
        <f t="shared" si="5"/>
        <v xml:space="preserve"> </v>
      </c>
    </row>
    <row r="177" spans="1:9" x14ac:dyDescent="0.15">
      <c r="A177" s="330"/>
      <c r="F177" s="321"/>
      <c r="G177" s="321"/>
      <c r="H177" s="315" t="str">
        <f t="shared" si="4"/>
        <v xml:space="preserve"> </v>
      </c>
      <c r="I177" s="331" t="str">
        <f t="shared" si="5"/>
        <v xml:space="preserve"> </v>
      </c>
    </row>
    <row r="178" spans="1:9" x14ac:dyDescent="0.15">
      <c r="A178" s="330"/>
      <c r="F178" s="321"/>
      <c r="G178" s="321"/>
      <c r="H178" s="315" t="str">
        <f t="shared" si="4"/>
        <v xml:space="preserve"> </v>
      </c>
      <c r="I178" s="331" t="str">
        <f t="shared" si="5"/>
        <v xml:space="preserve"> </v>
      </c>
    </row>
    <row r="179" spans="1:9" x14ac:dyDescent="0.15">
      <c r="A179" s="330"/>
      <c r="F179" s="321"/>
      <c r="G179" s="321"/>
      <c r="H179" s="315" t="str">
        <f t="shared" si="4"/>
        <v xml:space="preserve"> </v>
      </c>
      <c r="I179" s="331" t="str">
        <f t="shared" si="5"/>
        <v xml:space="preserve"> </v>
      </c>
    </row>
    <row r="180" spans="1:9" x14ac:dyDescent="0.15">
      <c r="A180" s="330"/>
      <c r="F180" s="321"/>
      <c r="G180" s="321"/>
      <c r="H180" s="315" t="str">
        <f t="shared" si="4"/>
        <v xml:space="preserve"> </v>
      </c>
      <c r="I180" s="331" t="str">
        <f t="shared" si="5"/>
        <v xml:space="preserve"> </v>
      </c>
    </row>
    <row r="181" spans="1:9" x14ac:dyDescent="0.15">
      <c r="A181" s="330"/>
      <c r="F181" s="321"/>
      <c r="G181" s="321"/>
      <c r="H181" s="315" t="str">
        <f t="shared" si="4"/>
        <v xml:space="preserve"> </v>
      </c>
      <c r="I181" s="331" t="str">
        <f t="shared" si="5"/>
        <v xml:space="preserve"> </v>
      </c>
    </row>
    <row r="182" spans="1:9" x14ac:dyDescent="0.15">
      <c r="A182" s="330"/>
      <c r="F182" s="321"/>
      <c r="G182" s="321"/>
      <c r="H182" s="315" t="str">
        <f t="shared" si="4"/>
        <v xml:space="preserve"> </v>
      </c>
      <c r="I182" s="331" t="str">
        <f t="shared" si="5"/>
        <v xml:space="preserve"> </v>
      </c>
    </row>
    <row r="183" spans="1:9" x14ac:dyDescent="0.15">
      <c r="A183" s="330"/>
      <c r="F183" s="321"/>
      <c r="G183" s="321"/>
      <c r="H183" s="315" t="str">
        <f t="shared" si="4"/>
        <v xml:space="preserve"> </v>
      </c>
      <c r="I183" s="331" t="str">
        <f t="shared" si="5"/>
        <v xml:space="preserve"> </v>
      </c>
    </row>
    <row r="184" spans="1:9" x14ac:dyDescent="0.15">
      <c r="A184" s="330"/>
      <c r="F184" s="321"/>
      <c r="G184" s="321"/>
      <c r="H184" s="315" t="str">
        <f t="shared" si="4"/>
        <v xml:space="preserve"> </v>
      </c>
      <c r="I184" s="331" t="str">
        <f t="shared" si="5"/>
        <v xml:space="preserve"> </v>
      </c>
    </row>
    <row r="185" spans="1:9" x14ac:dyDescent="0.15">
      <c r="A185" s="330"/>
      <c r="F185" s="321"/>
      <c r="G185" s="321"/>
      <c r="H185" s="315" t="str">
        <f t="shared" si="4"/>
        <v xml:space="preserve"> </v>
      </c>
      <c r="I185" s="331" t="str">
        <f t="shared" si="5"/>
        <v xml:space="preserve"> </v>
      </c>
    </row>
    <row r="186" spans="1:9" x14ac:dyDescent="0.15">
      <c r="A186" s="330"/>
      <c r="F186" s="321"/>
      <c r="G186" s="321"/>
      <c r="H186" s="315" t="str">
        <f t="shared" si="4"/>
        <v xml:space="preserve"> </v>
      </c>
      <c r="I186" s="331" t="str">
        <f t="shared" si="5"/>
        <v xml:space="preserve"> </v>
      </c>
    </row>
    <row r="187" spans="1:9" x14ac:dyDescent="0.15">
      <c r="A187" s="330"/>
      <c r="F187" s="321"/>
      <c r="G187" s="321"/>
      <c r="H187" s="315" t="str">
        <f t="shared" si="4"/>
        <v xml:space="preserve"> </v>
      </c>
      <c r="I187" s="331" t="str">
        <f t="shared" si="5"/>
        <v xml:space="preserve"> </v>
      </c>
    </row>
    <row r="188" spans="1:9" x14ac:dyDescent="0.15">
      <c r="A188" s="330"/>
      <c r="F188" s="321"/>
      <c r="G188" s="321"/>
      <c r="H188" s="315" t="str">
        <f t="shared" si="4"/>
        <v xml:space="preserve"> </v>
      </c>
      <c r="I188" s="331" t="str">
        <f t="shared" si="5"/>
        <v xml:space="preserve"> </v>
      </c>
    </row>
    <row r="189" spans="1:9" x14ac:dyDescent="0.15">
      <c r="A189" s="330"/>
      <c r="F189" s="321"/>
      <c r="G189" s="321"/>
      <c r="H189" s="315" t="str">
        <f t="shared" si="4"/>
        <v xml:space="preserve"> </v>
      </c>
      <c r="I189" s="331" t="str">
        <f t="shared" si="5"/>
        <v xml:space="preserve"> </v>
      </c>
    </row>
    <row r="190" spans="1:9" x14ac:dyDescent="0.15">
      <c r="A190" s="330"/>
      <c r="F190" s="321"/>
      <c r="G190" s="321"/>
      <c r="H190" s="315" t="str">
        <f t="shared" si="4"/>
        <v xml:space="preserve"> </v>
      </c>
      <c r="I190" s="331" t="str">
        <f t="shared" si="5"/>
        <v xml:space="preserve"> </v>
      </c>
    </row>
    <row r="191" spans="1:9" x14ac:dyDescent="0.15">
      <c r="A191" s="330"/>
      <c r="F191" s="321"/>
      <c r="G191" s="321"/>
      <c r="H191" s="315" t="str">
        <f t="shared" si="4"/>
        <v xml:space="preserve"> </v>
      </c>
      <c r="I191" s="331" t="str">
        <f t="shared" si="5"/>
        <v xml:space="preserve"> </v>
      </c>
    </row>
    <row r="192" spans="1:9" x14ac:dyDescent="0.15">
      <c r="A192" s="330"/>
      <c r="F192" s="321"/>
      <c r="G192" s="321"/>
      <c r="H192" s="315" t="str">
        <f t="shared" si="4"/>
        <v xml:space="preserve"> </v>
      </c>
      <c r="I192" s="331" t="str">
        <f t="shared" si="5"/>
        <v xml:space="preserve"> </v>
      </c>
    </row>
    <row r="193" spans="1:9" x14ac:dyDescent="0.15">
      <c r="A193" s="330"/>
      <c r="F193" s="321"/>
      <c r="G193" s="321"/>
      <c r="H193" s="315" t="str">
        <f t="shared" si="4"/>
        <v xml:space="preserve"> </v>
      </c>
      <c r="I193" s="331" t="str">
        <f t="shared" si="5"/>
        <v xml:space="preserve"> </v>
      </c>
    </row>
    <row r="194" spans="1:9" x14ac:dyDescent="0.15">
      <c r="A194" s="330"/>
      <c r="F194" s="321"/>
      <c r="G194" s="321"/>
      <c r="H194" s="315" t="str">
        <f t="shared" si="4"/>
        <v xml:space="preserve"> </v>
      </c>
      <c r="I194" s="331" t="str">
        <f t="shared" si="5"/>
        <v xml:space="preserve"> </v>
      </c>
    </row>
    <row r="195" spans="1:9" x14ac:dyDescent="0.15">
      <c r="A195" s="330"/>
      <c r="F195" s="321"/>
      <c r="G195" s="321"/>
      <c r="H195" s="315" t="str">
        <f t="shared" si="4"/>
        <v xml:space="preserve"> </v>
      </c>
      <c r="I195" s="331" t="str">
        <f t="shared" si="5"/>
        <v xml:space="preserve"> </v>
      </c>
    </row>
    <row r="196" spans="1:9" x14ac:dyDescent="0.15">
      <c r="A196" s="330"/>
      <c r="F196" s="321"/>
      <c r="G196" s="321"/>
      <c r="H196" s="315" t="str">
        <f t="shared" ref="H196:H204" si="6">IF((F196&lt;&gt;0),IF((D196&gt;0)," ",F196)," ")</f>
        <v xml:space="preserve"> </v>
      </c>
      <c r="I196" s="331" t="str">
        <f t="shared" ref="I196:I204" si="7">IF((F196&lt;&gt;0),IF((D196&gt;0)," ",(I$1-A196))," ")</f>
        <v xml:space="preserve"> </v>
      </c>
    </row>
    <row r="197" spans="1:9" x14ac:dyDescent="0.15">
      <c r="A197" s="330"/>
      <c r="F197" s="321"/>
      <c r="G197" s="321"/>
      <c r="H197" s="315" t="str">
        <f t="shared" si="6"/>
        <v xml:space="preserve"> </v>
      </c>
      <c r="I197" s="331" t="str">
        <f t="shared" si="7"/>
        <v xml:space="preserve"> </v>
      </c>
    </row>
    <row r="198" spans="1:9" x14ac:dyDescent="0.15">
      <c r="A198" s="330"/>
      <c r="F198" s="321"/>
      <c r="G198" s="321"/>
      <c r="H198" s="315" t="str">
        <f t="shared" si="6"/>
        <v xml:space="preserve"> </v>
      </c>
      <c r="I198" s="331" t="str">
        <f t="shared" si="7"/>
        <v xml:space="preserve"> </v>
      </c>
    </row>
    <row r="199" spans="1:9" x14ac:dyDescent="0.15">
      <c r="A199" s="330"/>
      <c r="F199" s="321"/>
      <c r="G199" s="321"/>
      <c r="H199" s="315" t="str">
        <f t="shared" si="6"/>
        <v xml:space="preserve"> </v>
      </c>
      <c r="I199" s="331" t="str">
        <f t="shared" si="7"/>
        <v xml:space="preserve"> </v>
      </c>
    </row>
    <row r="200" spans="1:9" x14ac:dyDescent="0.15">
      <c r="A200" s="330"/>
      <c r="F200" s="321"/>
      <c r="G200" s="321"/>
      <c r="H200" s="315" t="str">
        <f t="shared" si="6"/>
        <v xml:space="preserve"> </v>
      </c>
      <c r="I200" s="331" t="str">
        <f t="shared" si="7"/>
        <v xml:space="preserve"> </v>
      </c>
    </row>
    <row r="201" spans="1:9" x14ac:dyDescent="0.15">
      <c r="A201" s="330"/>
      <c r="F201" s="321"/>
      <c r="G201" s="321"/>
      <c r="H201" s="315" t="str">
        <f t="shared" si="6"/>
        <v xml:space="preserve"> </v>
      </c>
      <c r="I201" s="331" t="str">
        <f t="shared" si="7"/>
        <v xml:space="preserve"> </v>
      </c>
    </row>
    <row r="202" spans="1:9" x14ac:dyDescent="0.15">
      <c r="A202" s="330"/>
      <c r="F202" s="321"/>
      <c r="G202" s="321"/>
      <c r="H202" s="315" t="str">
        <f t="shared" si="6"/>
        <v xml:space="preserve"> </v>
      </c>
      <c r="I202" s="331" t="str">
        <f t="shared" si="7"/>
        <v xml:space="preserve"> </v>
      </c>
    </row>
    <row r="203" spans="1:9" x14ac:dyDescent="0.15">
      <c r="A203" s="330"/>
      <c r="F203" s="321"/>
      <c r="G203" s="321"/>
      <c r="H203" s="315" t="str">
        <f t="shared" si="6"/>
        <v xml:space="preserve"> </v>
      </c>
      <c r="I203" s="331" t="str">
        <f t="shared" si="7"/>
        <v xml:space="preserve"> </v>
      </c>
    </row>
    <row r="204" spans="1:9" x14ac:dyDescent="0.15">
      <c r="A204" s="330"/>
      <c r="F204" s="321"/>
      <c r="G204" s="321"/>
      <c r="H204" s="315" t="str">
        <f t="shared" si="6"/>
        <v xml:space="preserve"> </v>
      </c>
      <c r="I204" s="331" t="str">
        <f t="shared" si="7"/>
        <v xml:space="preserve"> </v>
      </c>
    </row>
    <row r="205" spans="1:9" x14ac:dyDescent="0.15">
      <c r="A205" s="330"/>
      <c r="F205" s="321"/>
      <c r="G205" s="321"/>
    </row>
    <row r="206" spans="1:9" x14ac:dyDescent="0.15">
      <c r="A206" s="330"/>
      <c r="F206" s="321"/>
      <c r="G206" s="321"/>
    </row>
    <row r="207" spans="1:9" x14ac:dyDescent="0.15">
      <c r="A207" s="330"/>
      <c r="F207" s="321"/>
      <c r="G207" s="321"/>
    </row>
    <row r="208" spans="1:9" x14ac:dyDescent="0.15">
      <c r="A208" s="330"/>
      <c r="F208" s="321"/>
      <c r="G208" s="321"/>
    </row>
    <row r="209" spans="1:7" x14ac:dyDescent="0.15">
      <c r="A209" s="330"/>
      <c r="F209" s="321"/>
      <c r="G209" s="321"/>
    </row>
    <row r="210" spans="1:7" x14ac:dyDescent="0.15">
      <c r="A210" s="330"/>
      <c r="F210" s="321"/>
      <c r="G210" s="321"/>
    </row>
    <row r="211" spans="1:7" x14ac:dyDescent="0.15">
      <c r="A211" s="330"/>
      <c r="F211" s="321"/>
      <c r="G211" s="321"/>
    </row>
    <row r="212" spans="1:7" x14ac:dyDescent="0.15">
      <c r="A212" s="330"/>
      <c r="F212" s="321"/>
      <c r="G212" s="321"/>
    </row>
    <row r="213" spans="1:7" x14ac:dyDescent="0.15">
      <c r="A213" s="330"/>
      <c r="F213" s="321"/>
      <c r="G213" s="321"/>
    </row>
    <row r="214" spans="1:7" x14ac:dyDescent="0.15">
      <c r="A214" s="330"/>
      <c r="F214" s="321"/>
      <c r="G214" s="321"/>
    </row>
    <row r="215" spans="1:7" x14ac:dyDescent="0.15">
      <c r="A215" s="330"/>
      <c r="F215" s="321"/>
      <c r="G215" s="321"/>
    </row>
    <row r="216" spans="1:7" x14ac:dyDescent="0.15">
      <c r="A216" s="330"/>
      <c r="F216" s="321"/>
      <c r="G216" s="321"/>
    </row>
    <row r="217" spans="1:7" x14ac:dyDescent="0.15">
      <c r="A217" s="330"/>
      <c r="F217" s="321"/>
      <c r="G217" s="321"/>
    </row>
    <row r="218" spans="1:7" x14ac:dyDescent="0.15">
      <c r="A218" s="330"/>
      <c r="F218" s="321"/>
      <c r="G218" s="321"/>
    </row>
    <row r="219" spans="1:7" x14ac:dyDescent="0.15">
      <c r="A219" s="330"/>
      <c r="F219" s="321"/>
      <c r="G219" s="321"/>
    </row>
    <row r="220" spans="1:7" x14ac:dyDescent="0.15">
      <c r="A220" s="330"/>
      <c r="F220" s="321"/>
      <c r="G220" s="321"/>
    </row>
    <row r="221" spans="1:7" x14ac:dyDescent="0.15">
      <c r="A221" s="330"/>
      <c r="F221" s="321"/>
      <c r="G221" s="321"/>
    </row>
    <row r="222" spans="1:7" x14ac:dyDescent="0.15">
      <c r="A222" s="330"/>
      <c r="F222" s="321"/>
      <c r="G222" s="321"/>
    </row>
    <row r="223" spans="1:7" x14ac:dyDescent="0.15">
      <c r="A223" s="330"/>
      <c r="F223" s="321"/>
      <c r="G223" s="321"/>
    </row>
    <row r="224" spans="1:7" x14ac:dyDescent="0.15">
      <c r="A224" s="330"/>
      <c r="F224" s="321"/>
      <c r="G224" s="321"/>
    </row>
    <row r="225" spans="1:7" x14ac:dyDescent="0.15">
      <c r="A225" s="330"/>
      <c r="F225" s="321"/>
      <c r="G225" s="321"/>
    </row>
    <row r="226" spans="1:7" x14ac:dyDescent="0.15">
      <c r="A226" s="330"/>
      <c r="F226" s="321"/>
      <c r="G226" s="321"/>
    </row>
    <row r="227" spans="1:7" x14ac:dyDescent="0.15">
      <c r="A227" s="330"/>
      <c r="F227" s="321"/>
      <c r="G227" s="321"/>
    </row>
    <row r="228" spans="1:7" x14ac:dyDescent="0.15">
      <c r="A228" s="330"/>
      <c r="F228" s="321"/>
      <c r="G228" s="321"/>
    </row>
    <row r="229" spans="1:7" x14ac:dyDescent="0.15">
      <c r="A229" s="330"/>
      <c r="F229" s="321"/>
      <c r="G229" s="321"/>
    </row>
    <row r="230" spans="1:7" x14ac:dyDescent="0.15">
      <c r="A230" s="330"/>
      <c r="F230" s="321"/>
      <c r="G230" s="321"/>
    </row>
    <row r="231" spans="1:7" x14ac:dyDescent="0.15">
      <c r="A231" s="330"/>
      <c r="F231" s="321"/>
      <c r="G231" s="321"/>
    </row>
    <row r="232" spans="1:7" x14ac:dyDescent="0.15">
      <c r="A232" s="330"/>
      <c r="F232" s="321"/>
      <c r="G232" s="321"/>
    </row>
    <row r="233" spans="1:7" x14ac:dyDescent="0.15">
      <c r="A233" s="330"/>
      <c r="F233" s="321"/>
      <c r="G233" s="321"/>
    </row>
    <row r="234" spans="1:7" x14ac:dyDescent="0.15">
      <c r="A234" s="330"/>
      <c r="F234" s="321"/>
      <c r="G234" s="321"/>
    </row>
    <row r="235" spans="1:7" x14ac:dyDescent="0.15">
      <c r="A235" s="330"/>
      <c r="F235" s="321"/>
      <c r="G235" s="321"/>
    </row>
    <row r="236" spans="1:7" x14ac:dyDescent="0.15">
      <c r="A236" s="330"/>
      <c r="F236" s="321"/>
      <c r="G236" s="321"/>
    </row>
    <row r="237" spans="1:7" x14ac:dyDescent="0.15">
      <c r="A237" s="330"/>
      <c r="F237" s="321"/>
      <c r="G237" s="321"/>
    </row>
    <row r="238" spans="1:7" x14ac:dyDescent="0.15">
      <c r="A238" s="330"/>
      <c r="F238" s="321"/>
      <c r="G238" s="321"/>
    </row>
    <row r="239" spans="1:7" x14ac:dyDescent="0.15">
      <c r="A239" s="330"/>
      <c r="F239" s="321"/>
      <c r="G239" s="321"/>
    </row>
    <row r="240" spans="1:7" x14ac:dyDescent="0.15">
      <c r="A240" s="330"/>
      <c r="F240" s="321"/>
      <c r="G240" s="321"/>
    </row>
    <row r="241" spans="1:7" x14ac:dyDescent="0.15">
      <c r="A241" s="330"/>
      <c r="F241" s="321"/>
      <c r="G241" s="321"/>
    </row>
    <row r="242" spans="1:7" x14ac:dyDescent="0.15">
      <c r="A242" s="330"/>
      <c r="F242" s="321"/>
      <c r="G242" s="321"/>
    </row>
    <row r="243" spans="1:7" x14ac:dyDescent="0.15">
      <c r="A243" s="330"/>
      <c r="F243" s="321"/>
      <c r="G243" s="321"/>
    </row>
    <row r="244" spans="1:7" x14ac:dyDescent="0.15">
      <c r="A244" s="330"/>
      <c r="F244" s="321"/>
      <c r="G244" s="321"/>
    </row>
    <row r="245" spans="1:7" x14ac:dyDescent="0.15">
      <c r="A245" s="330"/>
      <c r="F245" s="321"/>
      <c r="G245" s="321"/>
    </row>
    <row r="246" spans="1:7" x14ac:dyDescent="0.15">
      <c r="A246" s="330"/>
      <c r="F246" s="321"/>
      <c r="G246" s="321"/>
    </row>
    <row r="247" spans="1:7" x14ac:dyDescent="0.15">
      <c r="A247" s="330"/>
      <c r="F247" s="321"/>
      <c r="G247" s="321"/>
    </row>
    <row r="248" spans="1:7" x14ac:dyDescent="0.15">
      <c r="A248" s="330"/>
      <c r="F248" s="321"/>
      <c r="G248" s="321"/>
    </row>
    <row r="249" spans="1:7" x14ac:dyDescent="0.15">
      <c r="A249" s="330"/>
      <c r="F249" s="321"/>
      <c r="G249" s="321"/>
    </row>
    <row r="250" spans="1:7" x14ac:dyDescent="0.15">
      <c r="A250" s="330"/>
      <c r="F250" s="321"/>
      <c r="G250" s="321"/>
    </row>
    <row r="251" spans="1:7" x14ac:dyDescent="0.15">
      <c r="A251" s="330"/>
      <c r="F251" s="321"/>
      <c r="G251" s="321"/>
    </row>
    <row r="252" spans="1:7" x14ac:dyDescent="0.15">
      <c r="A252" s="330"/>
      <c r="F252" s="321"/>
      <c r="G252" s="321"/>
    </row>
    <row r="253" spans="1:7" x14ac:dyDescent="0.15">
      <c r="A253" s="330"/>
      <c r="F253" s="321"/>
      <c r="G253" s="321"/>
    </row>
    <row r="254" spans="1:7" x14ac:dyDescent="0.15">
      <c r="A254" s="330"/>
      <c r="F254" s="321"/>
      <c r="G254" s="321"/>
    </row>
    <row r="255" spans="1:7" x14ac:dyDescent="0.15">
      <c r="A255" s="330"/>
      <c r="F255" s="321"/>
      <c r="G255" s="321"/>
    </row>
    <row r="256" spans="1:7" x14ac:dyDescent="0.15">
      <c r="A256" s="330"/>
      <c r="F256" s="321"/>
      <c r="G256" s="321"/>
    </row>
    <row r="257" spans="1:7" x14ac:dyDescent="0.15">
      <c r="A257" s="330"/>
      <c r="F257" s="321"/>
      <c r="G257" s="321"/>
    </row>
    <row r="258" spans="1:7" x14ac:dyDescent="0.15">
      <c r="A258" s="330"/>
      <c r="F258" s="321"/>
      <c r="G258" s="321"/>
    </row>
    <row r="259" spans="1:7" x14ac:dyDescent="0.15">
      <c r="A259" s="330"/>
      <c r="F259" s="321"/>
      <c r="G259" s="321"/>
    </row>
    <row r="260" spans="1:7" x14ac:dyDescent="0.15">
      <c r="A260" s="330"/>
      <c r="F260" s="321"/>
      <c r="G260" s="321"/>
    </row>
    <row r="261" spans="1:7" x14ac:dyDescent="0.15">
      <c r="A261" s="330"/>
      <c r="F261" s="321"/>
      <c r="G261" s="321"/>
    </row>
    <row r="262" spans="1:7" x14ac:dyDescent="0.15">
      <c r="A262" s="330"/>
      <c r="F262" s="321"/>
      <c r="G262" s="321"/>
    </row>
    <row r="263" spans="1:7" x14ac:dyDescent="0.15">
      <c r="A263" s="330"/>
      <c r="F263" s="321"/>
      <c r="G263" s="321"/>
    </row>
    <row r="264" spans="1:7" x14ac:dyDescent="0.15">
      <c r="A264" s="330"/>
      <c r="F264" s="321"/>
      <c r="G264" s="321"/>
    </row>
    <row r="265" spans="1:7" x14ac:dyDescent="0.15">
      <c r="A265" s="330"/>
      <c r="F265" s="321"/>
      <c r="G265" s="321"/>
    </row>
    <row r="266" spans="1:7" x14ac:dyDescent="0.15">
      <c r="A266" s="330"/>
      <c r="F266" s="321"/>
      <c r="G266" s="321"/>
    </row>
    <row r="267" spans="1:7" x14ac:dyDescent="0.15">
      <c r="A267" s="330"/>
      <c r="F267" s="321"/>
      <c r="G267" s="321"/>
    </row>
    <row r="268" spans="1:7" x14ac:dyDescent="0.15">
      <c r="A268" s="330"/>
      <c r="F268" s="321"/>
      <c r="G268" s="321"/>
    </row>
    <row r="269" spans="1:7" x14ac:dyDescent="0.15">
      <c r="A269" s="330"/>
      <c r="F269" s="321"/>
      <c r="G269" s="321"/>
    </row>
    <row r="270" spans="1:7" x14ac:dyDescent="0.15">
      <c r="A270" s="330"/>
      <c r="F270" s="321"/>
      <c r="G270" s="321"/>
    </row>
    <row r="271" spans="1:7" x14ac:dyDescent="0.15">
      <c r="A271" s="330"/>
      <c r="F271" s="321"/>
      <c r="G271" s="321"/>
    </row>
    <row r="272" spans="1:7" x14ac:dyDescent="0.15">
      <c r="A272" s="330"/>
      <c r="F272" s="321"/>
      <c r="G272" s="321"/>
    </row>
    <row r="273" spans="1:7" x14ac:dyDescent="0.15">
      <c r="A273" s="330"/>
      <c r="F273" s="321"/>
      <c r="G273" s="321"/>
    </row>
    <row r="274" spans="1:7" x14ac:dyDescent="0.15">
      <c r="A274" s="330"/>
      <c r="F274" s="321"/>
      <c r="G274" s="321"/>
    </row>
    <row r="275" spans="1:7" x14ac:dyDescent="0.15">
      <c r="A275" s="330"/>
      <c r="F275" s="321"/>
      <c r="G275" s="321"/>
    </row>
    <row r="276" spans="1:7" x14ac:dyDescent="0.15">
      <c r="A276" s="330"/>
      <c r="F276" s="321"/>
      <c r="G276" s="321"/>
    </row>
    <row r="277" spans="1:7" x14ac:dyDescent="0.15">
      <c r="A277" s="330"/>
      <c r="F277" s="321"/>
      <c r="G277" s="321"/>
    </row>
    <row r="278" spans="1:7" x14ac:dyDescent="0.15">
      <c r="A278" s="330"/>
      <c r="F278" s="321"/>
      <c r="G278" s="321"/>
    </row>
    <row r="279" spans="1:7" x14ac:dyDescent="0.15">
      <c r="A279" s="330"/>
      <c r="F279" s="321"/>
      <c r="G279" s="321"/>
    </row>
    <row r="280" spans="1:7" x14ac:dyDescent="0.15">
      <c r="A280" s="330"/>
      <c r="F280" s="321"/>
      <c r="G280" s="321"/>
    </row>
    <row r="281" spans="1:7" x14ac:dyDescent="0.15">
      <c r="A281" s="330"/>
      <c r="F281" s="321"/>
      <c r="G281" s="321"/>
    </row>
    <row r="282" spans="1:7" x14ac:dyDescent="0.15">
      <c r="A282" s="330"/>
      <c r="F282" s="321"/>
      <c r="G282" s="321"/>
    </row>
    <row r="283" spans="1:7" x14ac:dyDescent="0.15">
      <c r="A283" s="330"/>
      <c r="F283" s="321"/>
      <c r="G283" s="321"/>
    </row>
    <row r="284" spans="1:7" x14ac:dyDescent="0.15">
      <c r="A284" s="330"/>
      <c r="F284" s="321"/>
      <c r="G284" s="321"/>
    </row>
    <row r="285" spans="1:7" x14ac:dyDescent="0.15">
      <c r="A285" s="330"/>
      <c r="F285" s="321"/>
      <c r="G285" s="321"/>
    </row>
    <row r="286" spans="1:7" x14ac:dyDescent="0.15">
      <c r="A286" s="330"/>
      <c r="F286" s="321"/>
      <c r="G286" s="321"/>
    </row>
    <row r="287" spans="1:7" x14ac:dyDescent="0.15">
      <c r="A287" s="330"/>
      <c r="F287" s="321"/>
      <c r="G287" s="321"/>
    </row>
    <row r="288" spans="1:7" x14ac:dyDescent="0.15">
      <c r="A288" s="330"/>
      <c r="F288" s="321"/>
      <c r="G288" s="321"/>
    </row>
    <row r="289" spans="1:10" x14ac:dyDescent="0.15">
      <c r="A289" s="330"/>
      <c r="F289" s="321"/>
      <c r="G289" s="321"/>
    </row>
    <row r="290" spans="1:10" x14ac:dyDescent="0.15">
      <c r="A290" s="330"/>
      <c r="F290" s="321"/>
      <c r="G290" s="321"/>
    </row>
    <row r="291" spans="1:10" x14ac:dyDescent="0.15">
      <c r="A291" s="330"/>
      <c r="F291" s="321"/>
      <c r="G291" s="321"/>
    </row>
    <row r="292" spans="1:10" x14ac:dyDescent="0.15">
      <c r="A292" s="330"/>
      <c r="F292" s="321"/>
      <c r="G292" s="321"/>
    </row>
    <row r="293" spans="1:10" x14ac:dyDescent="0.15">
      <c r="A293" s="330"/>
      <c r="F293" s="321"/>
      <c r="G293" s="321"/>
    </row>
    <row r="294" spans="1:10" x14ac:dyDescent="0.15">
      <c r="A294" s="330"/>
      <c r="F294" s="321"/>
      <c r="G294" s="321"/>
    </row>
    <row r="295" spans="1:10" x14ac:dyDescent="0.15">
      <c r="A295" s="330"/>
      <c r="F295" s="321"/>
      <c r="G295" s="321"/>
    </row>
    <row r="296" spans="1:10" x14ac:dyDescent="0.15">
      <c r="A296" s="330"/>
      <c r="F296" s="321"/>
      <c r="G296" s="321"/>
    </row>
    <row r="297" spans="1:10" x14ac:dyDescent="0.15">
      <c r="A297" s="330"/>
      <c r="F297" s="321"/>
      <c r="G297" s="321"/>
    </row>
    <row r="298" spans="1:10" x14ac:dyDescent="0.15">
      <c r="A298" s="330"/>
      <c r="F298" s="321"/>
      <c r="G298" s="321"/>
    </row>
    <row r="299" spans="1:10" x14ac:dyDescent="0.15">
      <c r="A299" s="330"/>
      <c r="F299" s="321"/>
      <c r="G299" s="321"/>
    </row>
    <row r="300" spans="1:10" ht="14" thickBot="1" x14ac:dyDescent="0.2">
      <c r="A300" s="329"/>
      <c r="B300" s="322"/>
      <c r="C300" s="328"/>
      <c r="D300" s="327"/>
      <c r="E300" s="326"/>
      <c r="F300" s="325"/>
      <c r="G300" s="325"/>
      <c r="H300" s="324"/>
      <c r="I300" s="323"/>
      <c r="J300" s="322"/>
    </row>
    <row r="301" spans="1:10" x14ac:dyDescent="0.15">
      <c r="A301" s="320" t="s">
        <v>229</v>
      </c>
      <c r="F301" s="321"/>
      <c r="G301" s="321"/>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0C00-0000000000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300"/>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51" customWidth="1"/>
    <col min="2" max="2" width="24" style="345" customWidth="1"/>
    <col min="3" max="3" width="16" style="345" customWidth="1"/>
    <col min="4" max="4" width="16.1640625" style="350" customWidth="1"/>
    <col min="5" max="5" width="9.5" style="349" customWidth="1"/>
    <col min="6" max="6" width="8.6640625" style="349" customWidth="1"/>
    <col min="7" max="7" width="12.6640625" style="348" customWidth="1"/>
    <col min="8" max="8" width="11.5" style="315" customWidth="1"/>
    <col min="9" max="9" width="10.5" style="347" customWidth="1"/>
    <col min="10" max="19" width="9.6640625" style="313" customWidth="1"/>
    <col min="20" max="22" width="7.6640625" style="313" customWidth="1"/>
    <col min="23" max="23" width="9.6640625" style="313" customWidth="1"/>
    <col min="24" max="24" width="24.6640625" style="345" customWidth="1"/>
    <col min="25" max="25" width="9.1640625" style="346"/>
    <col min="26" max="26" width="12.6640625" style="346" customWidth="1"/>
    <col min="27" max="16384" width="9.1640625" style="345"/>
  </cols>
  <sheetData>
    <row r="1" spans="1:26" s="313" customFormat="1" ht="13.5" customHeight="1" x14ac:dyDescent="0.15">
      <c r="A1" s="387">
        <f>G4+PurchasesMay13!A1</f>
        <v>0</v>
      </c>
      <c r="B1" s="385" t="s">
        <v>284</v>
      </c>
      <c r="C1" s="343">
        <f>PurchasesMay13!C1+PurchasesJun13!F1+SalesJun13!$E$1</f>
        <v>0</v>
      </c>
      <c r="D1" s="384" t="s">
        <v>240</v>
      </c>
      <c r="E1" s="383" t="str">
        <f>IF((G1-SUM(J1:W1)&lt;&gt;0),(G1-SUM(J1:W1))," ")</f>
        <v xml:space="preserve"> </v>
      </c>
      <c r="F1" s="343">
        <f>SUM(F5:F300)</f>
        <v>0</v>
      </c>
      <c r="G1" s="340">
        <f>SUM(G4:G300)</f>
        <v>0</v>
      </c>
      <c r="H1" s="382">
        <f>SUM(H5:H300)</f>
        <v>0</v>
      </c>
      <c r="I1" s="381">
        <f ca="1">TODAY()</f>
        <v>44249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79">
        <f>W1+PurchasesMay13!X1</f>
        <v>0</v>
      </c>
      <c r="Y1" s="378">
        <f>SUM(Y5:Y200)</f>
        <v>0</v>
      </c>
      <c r="Z1" s="377">
        <f>Y1+PurchasesMay13!Z1</f>
        <v>0</v>
      </c>
    </row>
    <row r="2" spans="1:26" s="376" customFormat="1" ht="24" customHeight="1" x14ac:dyDescent="0.15">
      <c r="A2" s="579" t="s">
        <v>283</v>
      </c>
      <c r="B2" s="583" t="str">
        <f>IF((G1-SUM(J1:W1)&lt;&gt;0),"COMPLETE EXPENSE ANALYSIS by inserting expense letter in col E","Supplier")</f>
        <v>Supplier</v>
      </c>
      <c r="C2" s="582" t="s">
        <v>282</v>
      </c>
      <c r="D2" s="582" t="s">
        <v>281</v>
      </c>
      <c r="E2" s="584" t="s">
        <v>280</v>
      </c>
      <c r="F2" s="582" t="s">
        <v>285</v>
      </c>
      <c r="G2" s="571" t="s">
        <v>278</v>
      </c>
      <c r="H2" s="575" t="s">
        <v>277</v>
      </c>
      <c r="I2" s="585" t="s">
        <v>276</v>
      </c>
      <c r="J2" s="571" t="s">
        <v>275</v>
      </c>
      <c r="K2" s="571" t="s">
        <v>274</v>
      </c>
      <c r="L2" s="571" t="s">
        <v>273</v>
      </c>
      <c r="M2" s="571" t="s">
        <v>272</v>
      </c>
      <c r="N2" s="571" t="s">
        <v>271</v>
      </c>
      <c r="O2" s="571" t="s">
        <v>270</v>
      </c>
      <c r="P2" s="367" t="s">
        <v>269</v>
      </c>
      <c r="Q2" s="571" t="s">
        <v>268</v>
      </c>
      <c r="R2" s="571" t="s">
        <v>267</v>
      </c>
      <c r="S2" s="571" t="s">
        <v>266</v>
      </c>
      <c r="T2" s="571" t="s">
        <v>265</v>
      </c>
      <c r="U2" s="571" t="s">
        <v>264</v>
      </c>
      <c r="V2" s="571" t="s">
        <v>263</v>
      </c>
      <c r="W2" s="575" t="s">
        <v>262</v>
      </c>
      <c r="X2" s="577" t="str">
        <f>IF(X1&gt;('Fixed Assets'!$E$110),"FIXED ASSETS requires updating with new additions","Fixed Assets Description  (Vehicles: make, model, date reg. and reg. mark)")</f>
        <v>Fixed Assets Description  (Vehicles: make, model, date reg. and reg. mark)</v>
      </c>
      <c r="Y2" s="573" t="s">
        <v>261</v>
      </c>
      <c r="Z2" s="574"/>
    </row>
    <row r="3" spans="1:26" s="374" customFormat="1" ht="12" customHeight="1" x14ac:dyDescent="0.15">
      <c r="A3" s="580"/>
      <c r="B3" s="580"/>
      <c r="C3" s="580"/>
      <c r="D3" s="580"/>
      <c r="E3" s="560"/>
      <c r="F3" s="580"/>
      <c r="G3" s="560"/>
      <c r="H3" s="578"/>
      <c r="I3" s="578"/>
      <c r="J3" s="572"/>
      <c r="K3" s="572"/>
      <c r="L3" s="572"/>
      <c r="M3" s="572"/>
      <c r="N3" s="572"/>
      <c r="O3" s="572"/>
      <c r="P3" s="375">
        <f>IF((E$4="m"),G$4," ")</f>
        <v>0</v>
      </c>
      <c r="Q3" s="572"/>
      <c r="R3" s="572"/>
      <c r="S3" s="572"/>
      <c r="T3" s="572"/>
      <c r="U3" s="572"/>
      <c r="V3" s="572"/>
      <c r="W3" s="576"/>
      <c r="X3" s="578"/>
      <c r="Y3" s="573" t="s">
        <v>260</v>
      </c>
      <c r="Z3" s="574"/>
    </row>
    <row r="4" spans="1:26" s="349" customFormat="1" x14ac:dyDescent="0.15">
      <c r="A4" s="581"/>
      <c r="B4" s="581"/>
      <c r="C4" s="581"/>
      <c r="D4" s="581"/>
      <c r="E4" s="373" t="s">
        <v>259</v>
      </c>
      <c r="F4" s="581"/>
      <c r="G4" s="386">
        <f>IF((C1&lt;Admin!$F$22),((C1-PurchasesMay13!C1)*Admin!$G$21),(C1*Admin!$G$21-(C1-Admin!$F$21)*(Admin!$G$21-Admin!$G$22)-PurchasesMay13!A1))</f>
        <v>0</v>
      </c>
      <c r="H4" s="578"/>
      <c r="I4" s="578"/>
      <c r="J4" s="371" t="s">
        <v>258</v>
      </c>
      <c r="K4" s="369" t="s">
        <v>257</v>
      </c>
      <c r="L4" s="369" t="s">
        <v>256</v>
      </c>
      <c r="M4" s="369" t="s">
        <v>255</v>
      </c>
      <c r="N4" s="369" t="s">
        <v>254</v>
      </c>
      <c r="O4" s="369" t="s">
        <v>253</v>
      </c>
      <c r="P4" s="370" t="s">
        <v>252</v>
      </c>
      <c r="Q4" s="369" t="s">
        <v>251</v>
      </c>
      <c r="R4" s="369" t="s">
        <v>250</v>
      </c>
      <c r="S4" s="369" t="s">
        <v>249</v>
      </c>
      <c r="T4" s="369" t="s">
        <v>248</v>
      </c>
      <c r="U4" s="369" t="s">
        <v>247</v>
      </c>
      <c r="V4" s="369" t="s">
        <v>246</v>
      </c>
      <c r="W4" s="368" t="s">
        <v>245</v>
      </c>
      <c r="X4" s="578"/>
      <c r="Y4" s="367" t="s">
        <v>244</v>
      </c>
      <c r="Z4" s="367" t="s">
        <v>243</v>
      </c>
    </row>
    <row r="5" spans="1:26" x14ac:dyDescent="0.15">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15">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15">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15">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15">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15">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15">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15">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15">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15">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15">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15">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15">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15">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15">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15">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15">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15">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15">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15">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15">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15">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15">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15">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15">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15">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15">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15">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15">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15">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15">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15">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15">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15">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15">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15">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15">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15">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15">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15">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15">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15">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15">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15">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15">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15">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15">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15">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15">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15">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15">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15">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15">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15">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15">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15">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15">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15">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15">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15">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15">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15">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15">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15">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15">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15">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15">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15">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15">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15">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15">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15">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15">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15">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15">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15">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15">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15">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15">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15">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15">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15">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15">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15">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15">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15">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15">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15">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15">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15">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15">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15">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15">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15">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15">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15">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15">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15">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15">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15">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15">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15">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15">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15">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15">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15">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15">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15">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15">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15">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15">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15">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15">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15">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15">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15">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15">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15">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15">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15">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15">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15">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15">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15">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15">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15">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15">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15">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15">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15">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15">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15">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15">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15">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15">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15">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15">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15">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15">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15">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15">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15">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15">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15">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15">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15">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15">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15">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15">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15">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15">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15">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15">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15">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15">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15">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15">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15">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15">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15">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15">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15">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15">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15">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15">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15">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15">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15">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15">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15">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15">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15">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15">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15">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15">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15">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15">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15">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15">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15">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15">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15">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15">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15">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15">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15">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15">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15">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15">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15">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15">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15">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15">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15">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15">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ht="14" thickBot="1" x14ac:dyDescent="0.2">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2"/>
      <c r="Z200" s="352"/>
    </row>
    <row r="201" spans="1:26" x14ac:dyDescent="0.15">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15">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15">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x14ac:dyDescent="0.15">
      <c r="A204" s="330"/>
      <c r="E204" s="349" t="str">
        <f t="shared" si="59"/>
        <v xml:space="preserve"> </v>
      </c>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row>
    <row r="205" spans="1:26" x14ac:dyDescent="0.15">
      <c r="A205" s="330"/>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15">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15">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15">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15">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15">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15">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15">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15">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15">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15">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15">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15">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15">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15">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15">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15">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15">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15">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15">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15">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15">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15">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15">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15">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15">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15">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15">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15">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15">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15">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15">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15">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15">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15">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15">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15">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15">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15">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15">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15">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15">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15">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15">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15">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15">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15">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15">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15">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15">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15">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15">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15">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15">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15">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15">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15">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15">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15">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15">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15">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15">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15">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15">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15">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15">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15">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15">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15">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15">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15">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15">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15">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15">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15">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15">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15">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15">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15">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15">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15">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15">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15">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15">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3" x14ac:dyDescent="0.15">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3" x14ac:dyDescent="0.15">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3" x14ac:dyDescent="0.15">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3" x14ac:dyDescent="0.15">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3" x14ac:dyDescent="0.15">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3" x14ac:dyDescent="0.15">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3" x14ac:dyDescent="0.15">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3" x14ac:dyDescent="0.15">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3" x14ac:dyDescent="0.15">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3" x14ac:dyDescent="0.15">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3" x14ac:dyDescent="0.15">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3" ht="14" thickBot="1" x14ac:dyDescent="0.2">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0D00-000000000000}"/>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0D00-000001000000}">
      <formula1>38353</formula1>
      <formula2>42369</formula2>
    </dataValidation>
    <dataValidation type="list" allowBlank="1" showInputMessage="1" showErrorMessage="1" sqref="E5:E300" xr:uid="{00000000-0002-0000-0D00-000002000000}">
      <formula1>$J$4:$W$4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301"/>
  <sheetViews>
    <sheetView workbookViewId="0">
      <pane ySplit="3" topLeftCell="A4" activePane="bottomLeft" state="frozen"/>
      <selection pane="bottomLeft" activeCell="A4" sqref="A4"/>
    </sheetView>
  </sheetViews>
  <sheetFormatPr baseColWidth="10" defaultColWidth="9.1640625" defaultRowHeight="13" x14ac:dyDescent="0.15"/>
  <cols>
    <col min="1" max="1" width="9.1640625" style="320"/>
    <col min="2" max="2" width="17.6640625" style="313" customWidth="1"/>
    <col min="3" max="3" width="11.33203125" style="319" customWidth="1"/>
    <col min="4" max="4" width="14.5" style="318" customWidth="1"/>
    <col min="5" max="5" width="7.6640625" style="317" customWidth="1"/>
    <col min="6" max="7" width="9.6640625" style="316" customWidth="1"/>
    <col min="8" max="8" width="9.6640625" style="315" customWidth="1"/>
    <col min="9" max="9" width="10.5" style="314" customWidth="1"/>
    <col min="10" max="16384" width="9.1640625" style="313"/>
  </cols>
  <sheetData>
    <row r="1" spans="1:11" s="338" customFormat="1" ht="12.75" customHeight="1" x14ac:dyDescent="0.15">
      <c r="A1" s="553" t="s">
        <v>242</v>
      </c>
      <c r="B1" s="556" t="s">
        <v>241</v>
      </c>
      <c r="C1" s="344"/>
      <c r="D1" s="340" t="s">
        <v>240</v>
      </c>
      <c r="E1" s="343">
        <f>SUM(E4:E300)</f>
        <v>0</v>
      </c>
      <c r="F1" s="340">
        <f>SUM(F4:F300)</f>
        <v>0</v>
      </c>
      <c r="G1" s="340">
        <f>SUM(G4:G300)</f>
        <v>0</v>
      </c>
      <c r="H1" s="342">
        <f>SUM(H4:H300)</f>
        <v>0</v>
      </c>
      <c r="I1" s="341">
        <f ca="1">TODAY()</f>
        <v>44249</v>
      </c>
      <c r="J1" s="340">
        <f>SUM(J4:J300)</f>
        <v>0</v>
      </c>
      <c r="K1" s="339">
        <f>J1+SalesJun13!K1</f>
        <v>0</v>
      </c>
    </row>
    <row r="2" spans="1:11" s="338" customFormat="1" ht="12.75" customHeight="1" x14ac:dyDescent="0.15">
      <c r="A2" s="554"/>
      <c r="B2" s="557"/>
      <c r="C2" s="561" t="s">
        <v>239</v>
      </c>
      <c r="D2" s="563" t="s">
        <v>238</v>
      </c>
      <c r="E2" s="565" t="s">
        <v>237</v>
      </c>
      <c r="F2" s="556" t="s">
        <v>236</v>
      </c>
      <c r="G2" s="556" t="s">
        <v>235</v>
      </c>
      <c r="H2" s="567" t="s">
        <v>234</v>
      </c>
      <c r="I2" s="569" t="s">
        <v>233</v>
      </c>
      <c r="J2" s="559" t="s">
        <v>232</v>
      </c>
      <c r="K2" s="560"/>
    </row>
    <row r="3" spans="1:11" s="336" customFormat="1" ht="38.25" customHeight="1" x14ac:dyDescent="0.15">
      <c r="A3" s="555"/>
      <c r="B3" s="558"/>
      <c r="C3" s="562"/>
      <c r="D3" s="564"/>
      <c r="E3" s="566"/>
      <c r="F3" s="566"/>
      <c r="G3" s="566"/>
      <c r="H3" s="568"/>
      <c r="I3" s="570"/>
      <c r="J3" s="337" t="s">
        <v>231</v>
      </c>
      <c r="K3" s="337" t="s">
        <v>230</v>
      </c>
    </row>
    <row r="4" spans="1:11" x14ac:dyDescent="0.15">
      <c r="A4" s="330"/>
      <c r="F4" s="321"/>
      <c r="G4" s="321"/>
      <c r="H4" s="315" t="str">
        <f t="shared" ref="H4:H67" si="0">IF((F4&lt;&gt;0),IF((D4&gt;0)," ",F4)," ")</f>
        <v xml:space="preserve"> </v>
      </c>
      <c r="I4" s="331" t="str">
        <f t="shared" ref="I4:I67" si="1">IF((F4&lt;&gt;0),IF((D4&gt;0)," ",(I$1-A4))," ")</f>
        <v xml:space="preserve"> </v>
      </c>
    </row>
    <row r="5" spans="1:11" x14ac:dyDescent="0.15">
      <c r="A5" s="330"/>
      <c r="F5" s="321"/>
      <c r="G5" s="321"/>
      <c r="H5" s="315" t="str">
        <f t="shared" si="0"/>
        <v xml:space="preserve"> </v>
      </c>
      <c r="I5" s="331" t="str">
        <f t="shared" si="1"/>
        <v xml:space="preserve"> </v>
      </c>
    </row>
    <row r="6" spans="1:11" x14ac:dyDescent="0.15">
      <c r="A6" s="330"/>
      <c r="F6" s="321"/>
      <c r="G6" s="321"/>
      <c r="H6" s="315" t="str">
        <f t="shared" si="0"/>
        <v xml:space="preserve"> </v>
      </c>
      <c r="I6" s="331" t="str">
        <f t="shared" si="1"/>
        <v xml:space="preserve"> </v>
      </c>
    </row>
    <row r="7" spans="1:11" x14ac:dyDescent="0.15">
      <c r="A7" s="330"/>
      <c r="F7" s="321"/>
      <c r="G7" s="321"/>
      <c r="H7" s="315" t="str">
        <f t="shared" si="0"/>
        <v xml:space="preserve"> </v>
      </c>
      <c r="I7" s="331" t="str">
        <f t="shared" si="1"/>
        <v xml:space="preserve"> </v>
      </c>
    </row>
    <row r="8" spans="1:11" x14ac:dyDescent="0.15">
      <c r="A8" s="330"/>
      <c r="F8" s="321"/>
      <c r="G8" s="321"/>
      <c r="H8" s="315" t="str">
        <f t="shared" si="0"/>
        <v xml:space="preserve"> </v>
      </c>
      <c r="I8" s="331" t="str">
        <f t="shared" si="1"/>
        <v xml:space="preserve"> </v>
      </c>
    </row>
    <row r="9" spans="1:11" x14ac:dyDescent="0.15">
      <c r="A9" s="330"/>
      <c r="F9" s="321"/>
      <c r="G9" s="321"/>
      <c r="H9" s="315" t="str">
        <f t="shared" si="0"/>
        <v xml:space="preserve"> </v>
      </c>
      <c r="I9" s="331" t="str">
        <f t="shared" si="1"/>
        <v xml:space="preserve"> </v>
      </c>
    </row>
    <row r="10" spans="1:11" x14ac:dyDescent="0.15">
      <c r="A10" s="330"/>
      <c r="F10" s="321"/>
      <c r="G10" s="321"/>
      <c r="H10" s="315" t="str">
        <f t="shared" si="0"/>
        <v xml:space="preserve"> </v>
      </c>
      <c r="I10" s="331" t="str">
        <f t="shared" si="1"/>
        <v xml:space="preserve"> </v>
      </c>
    </row>
    <row r="11" spans="1:11" x14ac:dyDescent="0.15">
      <c r="A11" s="330"/>
      <c r="F11" s="321"/>
      <c r="G11" s="321"/>
      <c r="H11" s="315" t="str">
        <f t="shared" si="0"/>
        <v xml:space="preserve"> </v>
      </c>
      <c r="I11" s="331" t="str">
        <f t="shared" si="1"/>
        <v xml:space="preserve"> </v>
      </c>
    </row>
    <row r="12" spans="1:11" x14ac:dyDescent="0.15">
      <c r="A12" s="330"/>
      <c r="F12" s="321"/>
      <c r="G12" s="321"/>
      <c r="H12" s="315" t="str">
        <f t="shared" si="0"/>
        <v xml:space="preserve"> </v>
      </c>
      <c r="I12" s="331" t="str">
        <f t="shared" si="1"/>
        <v xml:space="preserve"> </v>
      </c>
    </row>
    <row r="13" spans="1:11" x14ac:dyDescent="0.15">
      <c r="A13" s="330"/>
      <c r="F13" s="321"/>
      <c r="G13" s="321"/>
      <c r="H13" s="315" t="str">
        <f t="shared" si="0"/>
        <v xml:space="preserve"> </v>
      </c>
      <c r="I13" s="331" t="str">
        <f t="shared" si="1"/>
        <v xml:space="preserve"> </v>
      </c>
    </row>
    <row r="14" spans="1:11" x14ac:dyDescent="0.15">
      <c r="A14" s="330"/>
      <c r="F14" s="321"/>
      <c r="G14" s="321"/>
      <c r="H14" s="315" t="str">
        <f t="shared" si="0"/>
        <v xml:space="preserve"> </v>
      </c>
      <c r="I14" s="331" t="str">
        <f t="shared" si="1"/>
        <v xml:space="preserve"> </v>
      </c>
    </row>
    <row r="15" spans="1:11" s="332" customFormat="1" x14ac:dyDescent="0.15">
      <c r="A15" s="330"/>
      <c r="C15" s="335"/>
      <c r="D15" s="334"/>
      <c r="E15" s="333"/>
      <c r="F15" s="321"/>
      <c r="G15" s="321"/>
      <c r="H15" s="315" t="str">
        <f t="shared" si="0"/>
        <v xml:space="preserve"> </v>
      </c>
      <c r="I15" s="331" t="str">
        <f t="shared" si="1"/>
        <v xml:space="preserve"> </v>
      </c>
      <c r="J15" s="313"/>
    </row>
    <row r="16" spans="1:11" s="332" customFormat="1" x14ac:dyDescent="0.15">
      <c r="A16" s="330"/>
      <c r="C16" s="335"/>
      <c r="D16" s="334"/>
      <c r="E16" s="333"/>
      <c r="F16" s="321"/>
      <c r="G16" s="321"/>
      <c r="H16" s="315" t="str">
        <f t="shared" si="0"/>
        <v xml:space="preserve"> </v>
      </c>
      <c r="I16" s="331" t="str">
        <f t="shared" si="1"/>
        <v xml:space="preserve"> </v>
      </c>
      <c r="J16" s="313"/>
    </row>
    <row r="17" spans="1:10" s="332" customFormat="1" x14ac:dyDescent="0.15">
      <c r="A17" s="330"/>
      <c r="C17" s="335"/>
      <c r="D17" s="334"/>
      <c r="E17" s="333"/>
      <c r="F17" s="321"/>
      <c r="G17" s="321"/>
      <c r="H17" s="315" t="str">
        <f t="shared" si="0"/>
        <v xml:space="preserve"> </v>
      </c>
      <c r="I17" s="331" t="str">
        <f t="shared" si="1"/>
        <v xml:space="preserve"> </v>
      </c>
      <c r="J17" s="313"/>
    </row>
    <row r="18" spans="1:10" s="332" customFormat="1" x14ac:dyDescent="0.15">
      <c r="A18" s="330"/>
      <c r="C18" s="335"/>
      <c r="D18" s="334"/>
      <c r="E18" s="333"/>
      <c r="F18" s="321"/>
      <c r="G18" s="321"/>
      <c r="H18" s="315" t="str">
        <f t="shared" si="0"/>
        <v xml:space="preserve"> </v>
      </c>
      <c r="I18" s="331" t="str">
        <f t="shared" si="1"/>
        <v xml:space="preserve"> </v>
      </c>
      <c r="J18" s="313"/>
    </row>
    <row r="19" spans="1:10" s="332" customFormat="1" x14ac:dyDescent="0.15">
      <c r="A19" s="330"/>
      <c r="C19" s="335"/>
      <c r="D19" s="334"/>
      <c r="E19" s="333"/>
      <c r="F19" s="321"/>
      <c r="G19" s="321"/>
      <c r="H19" s="315" t="str">
        <f t="shared" si="0"/>
        <v xml:space="preserve"> </v>
      </c>
      <c r="I19" s="331" t="str">
        <f t="shared" si="1"/>
        <v xml:space="preserve"> </v>
      </c>
      <c r="J19" s="313"/>
    </row>
    <row r="20" spans="1:10" x14ac:dyDescent="0.15">
      <c r="A20" s="330"/>
      <c r="F20" s="321"/>
      <c r="G20" s="321"/>
      <c r="H20" s="315" t="str">
        <f t="shared" si="0"/>
        <v xml:space="preserve"> </v>
      </c>
      <c r="I20" s="331" t="str">
        <f t="shared" si="1"/>
        <v xml:space="preserve"> </v>
      </c>
    </row>
    <row r="21" spans="1:10" x14ac:dyDescent="0.15">
      <c r="A21" s="330"/>
      <c r="F21" s="321"/>
      <c r="G21" s="321"/>
      <c r="H21" s="315" t="str">
        <f t="shared" si="0"/>
        <v xml:space="preserve"> </v>
      </c>
      <c r="I21" s="331" t="str">
        <f t="shared" si="1"/>
        <v xml:space="preserve"> </v>
      </c>
    </row>
    <row r="22" spans="1:10" x14ac:dyDescent="0.15">
      <c r="A22" s="330"/>
      <c r="F22" s="321"/>
      <c r="G22" s="321"/>
      <c r="H22" s="315" t="str">
        <f t="shared" si="0"/>
        <v xml:space="preserve"> </v>
      </c>
      <c r="I22" s="331" t="str">
        <f t="shared" si="1"/>
        <v xml:space="preserve"> </v>
      </c>
    </row>
    <row r="23" spans="1:10" x14ac:dyDescent="0.15">
      <c r="A23" s="330"/>
      <c r="F23" s="321"/>
      <c r="G23" s="321"/>
      <c r="H23" s="315" t="str">
        <f t="shared" si="0"/>
        <v xml:space="preserve"> </v>
      </c>
      <c r="I23" s="331" t="str">
        <f t="shared" si="1"/>
        <v xml:space="preserve"> </v>
      </c>
    </row>
    <row r="24" spans="1:10" x14ac:dyDescent="0.15">
      <c r="A24" s="330"/>
      <c r="F24" s="321"/>
      <c r="G24" s="321"/>
      <c r="H24" s="315" t="str">
        <f t="shared" si="0"/>
        <v xml:space="preserve"> </v>
      </c>
      <c r="I24" s="331" t="str">
        <f t="shared" si="1"/>
        <v xml:space="preserve"> </v>
      </c>
    </row>
    <row r="25" spans="1:10" x14ac:dyDescent="0.15">
      <c r="A25" s="330"/>
      <c r="F25" s="321"/>
      <c r="G25" s="321"/>
      <c r="H25" s="315" t="str">
        <f t="shared" si="0"/>
        <v xml:space="preserve"> </v>
      </c>
      <c r="I25" s="331" t="str">
        <f t="shared" si="1"/>
        <v xml:space="preserve"> </v>
      </c>
    </row>
    <row r="26" spans="1:10" x14ac:dyDescent="0.15">
      <c r="A26" s="330"/>
      <c r="F26" s="321"/>
      <c r="G26" s="321"/>
      <c r="H26" s="315" t="str">
        <f t="shared" si="0"/>
        <v xml:space="preserve"> </v>
      </c>
      <c r="I26" s="331" t="str">
        <f t="shared" si="1"/>
        <v xml:space="preserve"> </v>
      </c>
    </row>
    <row r="27" spans="1:10" x14ac:dyDescent="0.15">
      <c r="A27" s="330"/>
      <c r="F27" s="321"/>
      <c r="G27" s="321"/>
      <c r="H27" s="315" t="str">
        <f t="shared" si="0"/>
        <v xml:space="preserve"> </v>
      </c>
      <c r="I27" s="331" t="str">
        <f t="shared" si="1"/>
        <v xml:space="preserve"> </v>
      </c>
    </row>
    <row r="28" spans="1:10" x14ac:dyDescent="0.15">
      <c r="A28" s="330"/>
      <c r="F28" s="321"/>
      <c r="G28" s="321"/>
      <c r="H28" s="315" t="str">
        <f t="shared" si="0"/>
        <v xml:space="preserve"> </v>
      </c>
      <c r="I28" s="331" t="str">
        <f t="shared" si="1"/>
        <v xml:space="preserve"> </v>
      </c>
    </row>
    <row r="29" spans="1:10" x14ac:dyDescent="0.15">
      <c r="A29" s="330"/>
      <c r="F29" s="321"/>
      <c r="G29" s="321"/>
      <c r="H29" s="315" t="str">
        <f t="shared" si="0"/>
        <v xml:space="preserve"> </v>
      </c>
      <c r="I29" s="331" t="str">
        <f t="shared" si="1"/>
        <v xml:space="preserve"> </v>
      </c>
    </row>
    <row r="30" spans="1:10" x14ac:dyDescent="0.15">
      <c r="A30" s="330"/>
      <c r="F30" s="321"/>
      <c r="G30" s="321"/>
      <c r="H30" s="315" t="str">
        <f t="shared" si="0"/>
        <v xml:space="preserve"> </v>
      </c>
      <c r="I30" s="331" t="str">
        <f t="shared" si="1"/>
        <v xml:space="preserve"> </v>
      </c>
    </row>
    <row r="31" spans="1:10" x14ac:dyDescent="0.15">
      <c r="A31" s="330"/>
      <c r="F31" s="321"/>
      <c r="G31" s="321"/>
      <c r="H31" s="315" t="str">
        <f t="shared" si="0"/>
        <v xml:space="preserve"> </v>
      </c>
      <c r="I31" s="331" t="str">
        <f t="shared" si="1"/>
        <v xml:space="preserve"> </v>
      </c>
    </row>
    <row r="32" spans="1:10" x14ac:dyDescent="0.15">
      <c r="A32" s="330"/>
      <c r="F32" s="321"/>
      <c r="G32" s="321"/>
      <c r="H32" s="315" t="str">
        <f t="shared" si="0"/>
        <v xml:space="preserve"> </v>
      </c>
      <c r="I32" s="331" t="str">
        <f t="shared" si="1"/>
        <v xml:space="preserve"> </v>
      </c>
    </row>
    <row r="33" spans="1:9" x14ac:dyDescent="0.15">
      <c r="A33" s="330"/>
      <c r="F33" s="321"/>
      <c r="G33" s="321"/>
      <c r="H33" s="315" t="str">
        <f t="shared" si="0"/>
        <v xml:space="preserve"> </v>
      </c>
      <c r="I33" s="331" t="str">
        <f t="shared" si="1"/>
        <v xml:space="preserve"> </v>
      </c>
    </row>
    <row r="34" spans="1:9" x14ac:dyDescent="0.15">
      <c r="A34" s="330"/>
      <c r="F34" s="321"/>
      <c r="G34" s="321"/>
      <c r="H34" s="315" t="str">
        <f t="shared" si="0"/>
        <v xml:space="preserve"> </v>
      </c>
      <c r="I34" s="331" t="str">
        <f t="shared" si="1"/>
        <v xml:space="preserve"> </v>
      </c>
    </row>
    <row r="35" spans="1:9" x14ac:dyDescent="0.15">
      <c r="A35" s="330"/>
      <c r="F35" s="321"/>
      <c r="G35" s="321"/>
      <c r="H35" s="315" t="str">
        <f t="shared" si="0"/>
        <v xml:space="preserve"> </v>
      </c>
      <c r="I35" s="331" t="str">
        <f t="shared" si="1"/>
        <v xml:space="preserve"> </v>
      </c>
    </row>
    <row r="36" spans="1:9" x14ac:dyDescent="0.15">
      <c r="A36" s="330"/>
      <c r="F36" s="321"/>
      <c r="G36" s="321"/>
      <c r="H36" s="315" t="str">
        <f t="shared" si="0"/>
        <v xml:space="preserve"> </v>
      </c>
      <c r="I36" s="331" t="str">
        <f t="shared" si="1"/>
        <v xml:space="preserve"> </v>
      </c>
    </row>
    <row r="37" spans="1:9" x14ac:dyDescent="0.15">
      <c r="A37" s="330"/>
      <c r="F37" s="321"/>
      <c r="G37" s="321"/>
      <c r="H37" s="315" t="str">
        <f t="shared" si="0"/>
        <v xml:space="preserve"> </v>
      </c>
      <c r="I37" s="331" t="str">
        <f t="shared" si="1"/>
        <v xml:space="preserve"> </v>
      </c>
    </row>
    <row r="38" spans="1:9" x14ac:dyDescent="0.15">
      <c r="A38" s="330"/>
      <c r="F38" s="321"/>
      <c r="G38" s="321"/>
      <c r="H38" s="315" t="str">
        <f t="shared" si="0"/>
        <v xml:space="preserve"> </v>
      </c>
      <c r="I38" s="331" t="str">
        <f t="shared" si="1"/>
        <v xml:space="preserve"> </v>
      </c>
    </row>
    <row r="39" spans="1:9" x14ac:dyDescent="0.15">
      <c r="A39" s="330"/>
      <c r="F39" s="321"/>
      <c r="G39" s="321"/>
      <c r="H39" s="315" t="str">
        <f t="shared" si="0"/>
        <v xml:space="preserve"> </v>
      </c>
      <c r="I39" s="331" t="str">
        <f t="shared" si="1"/>
        <v xml:space="preserve"> </v>
      </c>
    </row>
    <row r="40" spans="1:9" x14ac:dyDescent="0.15">
      <c r="A40" s="330"/>
      <c r="F40" s="321"/>
      <c r="G40" s="321"/>
      <c r="H40" s="315" t="str">
        <f t="shared" si="0"/>
        <v xml:space="preserve"> </v>
      </c>
      <c r="I40" s="331" t="str">
        <f t="shared" si="1"/>
        <v xml:space="preserve"> </v>
      </c>
    </row>
    <row r="41" spans="1:9" x14ac:dyDescent="0.15">
      <c r="A41" s="330"/>
      <c r="F41" s="321"/>
      <c r="G41" s="321"/>
      <c r="H41" s="315" t="str">
        <f t="shared" si="0"/>
        <v xml:space="preserve"> </v>
      </c>
      <c r="I41" s="331" t="str">
        <f t="shared" si="1"/>
        <v xml:space="preserve"> </v>
      </c>
    </row>
    <row r="42" spans="1:9" x14ac:dyDescent="0.15">
      <c r="A42" s="330"/>
      <c r="F42" s="321"/>
      <c r="G42" s="321"/>
      <c r="H42" s="315" t="str">
        <f t="shared" si="0"/>
        <v xml:space="preserve"> </v>
      </c>
      <c r="I42" s="331" t="str">
        <f t="shared" si="1"/>
        <v xml:space="preserve"> </v>
      </c>
    </row>
    <row r="43" spans="1:9" x14ac:dyDescent="0.15">
      <c r="A43" s="330"/>
      <c r="F43" s="321"/>
      <c r="G43" s="321"/>
      <c r="H43" s="315" t="str">
        <f t="shared" si="0"/>
        <v xml:space="preserve"> </v>
      </c>
      <c r="I43" s="331" t="str">
        <f t="shared" si="1"/>
        <v xml:space="preserve"> </v>
      </c>
    </row>
    <row r="44" spans="1:9" x14ac:dyDescent="0.15">
      <c r="A44" s="330"/>
      <c r="F44" s="321"/>
      <c r="G44" s="321"/>
      <c r="H44" s="315" t="str">
        <f t="shared" si="0"/>
        <v xml:space="preserve"> </v>
      </c>
      <c r="I44" s="331" t="str">
        <f t="shared" si="1"/>
        <v xml:space="preserve"> </v>
      </c>
    </row>
    <row r="45" spans="1:9" x14ac:dyDescent="0.15">
      <c r="A45" s="330"/>
      <c r="F45" s="321"/>
      <c r="G45" s="321"/>
      <c r="H45" s="315" t="str">
        <f t="shared" si="0"/>
        <v xml:space="preserve"> </v>
      </c>
      <c r="I45" s="331" t="str">
        <f t="shared" si="1"/>
        <v xml:space="preserve"> </v>
      </c>
    </row>
    <row r="46" spans="1:9" x14ac:dyDescent="0.15">
      <c r="A46" s="330"/>
      <c r="F46" s="321"/>
      <c r="G46" s="321"/>
      <c r="H46" s="315" t="str">
        <f t="shared" si="0"/>
        <v xml:space="preserve"> </v>
      </c>
      <c r="I46" s="331" t="str">
        <f t="shared" si="1"/>
        <v xml:space="preserve"> </v>
      </c>
    </row>
    <row r="47" spans="1:9" x14ac:dyDescent="0.15">
      <c r="A47" s="330"/>
      <c r="F47" s="321"/>
      <c r="G47" s="321"/>
      <c r="H47" s="315" t="str">
        <f t="shared" si="0"/>
        <v xml:space="preserve"> </v>
      </c>
      <c r="I47" s="331" t="str">
        <f t="shared" si="1"/>
        <v xml:space="preserve"> </v>
      </c>
    </row>
    <row r="48" spans="1:9" x14ac:dyDescent="0.15">
      <c r="A48" s="330"/>
      <c r="F48" s="321"/>
      <c r="G48" s="321"/>
      <c r="H48" s="315" t="str">
        <f t="shared" si="0"/>
        <v xml:space="preserve"> </v>
      </c>
      <c r="I48" s="331" t="str">
        <f t="shared" si="1"/>
        <v xml:space="preserve"> </v>
      </c>
    </row>
    <row r="49" spans="1:9" x14ac:dyDescent="0.15">
      <c r="A49" s="330"/>
      <c r="F49" s="321"/>
      <c r="G49" s="321"/>
      <c r="H49" s="315" t="str">
        <f t="shared" si="0"/>
        <v xml:space="preserve"> </v>
      </c>
      <c r="I49" s="331" t="str">
        <f t="shared" si="1"/>
        <v xml:space="preserve"> </v>
      </c>
    </row>
    <row r="50" spans="1:9" x14ac:dyDescent="0.15">
      <c r="A50" s="330"/>
      <c r="F50" s="321"/>
      <c r="G50" s="321"/>
      <c r="H50" s="315" t="str">
        <f t="shared" si="0"/>
        <v xml:space="preserve"> </v>
      </c>
      <c r="I50" s="331" t="str">
        <f t="shared" si="1"/>
        <v xml:space="preserve"> </v>
      </c>
    </row>
    <row r="51" spans="1:9" x14ac:dyDescent="0.15">
      <c r="A51" s="330"/>
      <c r="F51" s="321"/>
      <c r="G51" s="321"/>
      <c r="H51" s="315" t="str">
        <f t="shared" si="0"/>
        <v xml:space="preserve"> </v>
      </c>
      <c r="I51" s="331" t="str">
        <f t="shared" si="1"/>
        <v xml:space="preserve"> </v>
      </c>
    </row>
    <row r="52" spans="1:9" x14ac:dyDescent="0.15">
      <c r="A52" s="330"/>
      <c r="F52" s="321"/>
      <c r="G52" s="321"/>
      <c r="H52" s="315" t="str">
        <f t="shared" si="0"/>
        <v xml:space="preserve"> </v>
      </c>
      <c r="I52" s="331" t="str">
        <f t="shared" si="1"/>
        <v xml:space="preserve"> </v>
      </c>
    </row>
    <row r="53" spans="1:9" x14ac:dyDescent="0.15">
      <c r="A53" s="330"/>
      <c r="F53" s="321"/>
      <c r="G53" s="321"/>
      <c r="H53" s="315" t="str">
        <f t="shared" si="0"/>
        <v xml:space="preserve"> </v>
      </c>
      <c r="I53" s="331" t="str">
        <f t="shared" si="1"/>
        <v xml:space="preserve"> </v>
      </c>
    </row>
    <row r="54" spans="1:9" x14ac:dyDescent="0.15">
      <c r="A54" s="330"/>
      <c r="F54" s="321"/>
      <c r="G54" s="321"/>
      <c r="H54" s="315" t="str">
        <f t="shared" si="0"/>
        <v xml:space="preserve"> </v>
      </c>
      <c r="I54" s="331" t="str">
        <f t="shared" si="1"/>
        <v xml:space="preserve"> </v>
      </c>
    </row>
    <row r="55" spans="1:9" x14ac:dyDescent="0.15">
      <c r="A55" s="330"/>
      <c r="F55" s="321"/>
      <c r="G55" s="321"/>
      <c r="H55" s="315" t="str">
        <f t="shared" si="0"/>
        <v xml:space="preserve"> </v>
      </c>
      <c r="I55" s="331" t="str">
        <f t="shared" si="1"/>
        <v xml:space="preserve"> </v>
      </c>
    </row>
    <row r="56" spans="1:9" x14ac:dyDescent="0.15">
      <c r="A56" s="330"/>
      <c r="F56" s="321"/>
      <c r="G56" s="321"/>
      <c r="H56" s="315" t="str">
        <f t="shared" si="0"/>
        <v xml:space="preserve"> </v>
      </c>
      <c r="I56" s="331" t="str">
        <f t="shared" si="1"/>
        <v xml:space="preserve"> </v>
      </c>
    </row>
    <row r="57" spans="1:9" x14ac:dyDescent="0.15">
      <c r="A57" s="330"/>
      <c r="F57" s="321"/>
      <c r="G57" s="321"/>
      <c r="H57" s="315" t="str">
        <f t="shared" si="0"/>
        <v xml:space="preserve"> </v>
      </c>
      <c r="I57" s="331" t="str">
        <f t="shared" si="1"/>
        <v xml:space="preserve"> </v>
      </c>
    </row>
    <row r="58" spans="1:9" x14ac:dyDescent="0.15">
      <c r="A58" s="330"/>
      <c r="F58" s="321"/>
      <c r="G58" s="321"/>
      <c r="H58" s="315" t="str">
        <f t="shared" si="0"/>
        <v xml:space="preserve"> </v>
      </c>
      <c r="I58" s="331" t="str">
        <f t="shared" si="1"/>
        <v xml:space="preserve"> </v>
      </c>
    </row>
    <row r="59" spans="1:9" x14ac:dyDescent="0.15">
      <c r="A59" s="330"/>
      <c r="F59" s="321"/>
      <c r="G59" s="321"/>
      <c r="H59" s="315" t="str">
        <f t="shared" si="0"/>
        <v xml:space="preserve"> </v>
      </c>
      <c r="I59" s="331" t="str">
        <f t="shared" si="1"/>
        <v xml:space="preserve"> </v>
      </c>
    </row>
    <row r="60" spans="1:9" x14ac:dyDescent="0.15">
      <c r="A60" s="330"/>
      <c r="F60" s="321"/>
      <c r="G60" s="321"/>
      <c r="H60" s="315" t="str">
        <f t="shared" si="0"/>
        <v xml:space="preserve"> </v>
      </c>
      <c r="I60" s="331" t="str">
        <f t="shared" si="1"/>
        <v xml:space="preserve"> </v>
      </c>
    </row>
    <row r="61" spans="1:9" x14ac:dyDescent="0.15">
      <c r="A61" s="330"/>
      <c r="F61" s="321"/>
      <c r="G61" s="321"/>
      <c r="H61" s="315" t="str">
        <f t="shared" si="0"/>
        <v xml:space="preserve"> </v>
      </c>
      <c r="I61" s="331" t="str">
        <f t="shared" si="1"/>
        <v xml:space="preserve"> </v>
      </c>
    </row>
    <row r="62" spans="1:9" x14ac:dyDescent="0.15">
      <c r="A62" s="330"/>
      <c r="F62" s="321"/>
      <c r="G62" s="321"/>
      <c r="H62" s="315" t="str">
        <f t="shared" si="0"/>
        <v xml:space="preserve"> </v>
      </c>
      <c r="I62" s="331" t="str">
        <f t="shared" si="1"/>
        <v xml:space="preserve"> </v>
      </c>
    </row>
    <row r="63" spans="1:9" x14ac:dyDescent="0.15">
      <c r="A63" s="330"/>
      <c r="F63" s="321"/>
      <c r="G63" s="321"/>
      <c r="H63" s="315" t="str">
        <f t="shared" si="0"/>
        <v xml:space="preserve"> </v>
      </c>
      <c r="I63" s="331" t="str">
        <f t="shared" si="1"/>
        <v xml:space="preserve"> </v>
      </c>
    </row>
    <row r="64" spans="1:9" x14ac:dyDescent="0.15">
      <c r="A64" s="330"/>
      <c r="F64" s="321"/>
      <c r="G64" s="321"/>
      <c r="H64" s="315" t="str">
        <f t="shared" si="0"/>
        <v xml:space="preserve"> </v>
      </c>
      <c r="I64" s="331" t="str">
        <f t="shared" si="1"/>
        <v xml:space="preserve"> </v>
      </c>
    </row>
    <row r="65" spans="1:9" x14ac:dyDescent="0.15">
      <c r="A65" s="330"/>
      <c r="F65" s="321"/>
      <c r="G65" s="321"/>
      <c r="H65" s="315" t="str">
        <f t="shared" si="0"/>
        <v xml:space="preserve"> </v>
      </c>
      <c r="I65" s="331" t="str">
        <f t="shared" si="1"/>
        <v xml:space="preserve"> </v>
      </c>
    </row>
    <row r="66" spans="1:9" x14ac:dyDescent="0.15">
      <c r="A66" s="330"/>
      <c r="F66" s="321"/>
      <c r="G66" s="321"/>
      <c r="H66" s="315" t="str">
        <f t="shared" si="0"/>
        <v xml:space="preserve"> </v>
      </c>
      <c r="I66" s="331" t="str">
        <f t="shared" si="1"/>
        <v xml:space="preserve"> </v>
      </c>
    </row>
    <row r="67" spans="1:9" x14ac:dyDescent="0.15">
      <c r="A67" s="330"/>
      <c r="F67" s="321"/>
      <c r="G67" s="321"/>
      <c r="H67" s="315" t="str">
        <f t="shared" si="0"/>
        <v xml:space="preserve"> </v>
      </c>
      <c r="I67" s="331" t="str">
        <f t="shared" si="1"/>
        <v xml:space="preserve"> </v>
      </c>
    </row>
    <row r="68" spans="1:9" x14ac:dyDescent="0.15">
      <c r="A68" s="330"/>
      <c r="F68" s="321"/>
      <c r="G68" s="321"/>
      <c r="H68" s="315" t="str">
        <f t="shared" ref="H68:H131" si="2">IF((F68&lt;&gt;0),IF((D68&gt;0)," ",F68)," ")</f>
        <v xml:space="preserve"> </v>
      </c>
      <c r="I68" s="331" t="str">
        <f t="shared" ref="I68:I131" si="3">IF((F68&lt;&gt;0),IF((D68&gt;0)," ",(I$1-A68))," ")</f>
        <v xml:space="preserve"> </v>
      </c>
    </row>
    <row r="69" spans="1:9" x14ac:dyDescent="0.15">
      <c r="A69" s="330"/>
      <c r="F69" s="321"/>
      <c r="G69" s="321"/>
      <c r="H69" s="315" t="str">
        <f t="shared" si="2"/>
        <v xml:space="preserve"> </v>
      </c>
      <c r="I69" s="331" t="str">
        <f t="shared" si="3"/>
        <v xml:space="preserve"> </v>
      </c>
    </row>
    <row r="70" spans="1:9" x14ac:dyDescent="0.15">
      <c r="A70" s="330"/>
      <c r="F70" s="321"/>
      <c r="G70" s="321"/>
      <c r="H70" s="315" t="str">
        <f t="shared" si="2"/>
        <v xml:space="preserve"> </v>
      </c>
      <c r="I70" s="331" t="str">
        <f t="shared" si="3"/>
        <v xml:space="preserve"> </v>
      </c>
    </row>
    <row r="71" spans="1:9" x14ac:dyDescent="0.15">
      <c r="A71" s="330"/>
      <c r="F71" s="321"/>
      <c r="G71" s="321"/>
      <c r="H71" s="315" t="str">
        <f t="shared" si="2"/>
        <v xml:space="preserve"> </v>
      </c>
      <c r="I71" s="331" t="str">
        <f t="shared" si="3"/>
        <v xml:space="preserve"> </v>
      </c>
    </row>
    <row r="72" spans="1:9" x14ac:dyDescent="0.15">
      <c r="A72" s="330"/>
      <c r="F72" s="321"/>
      <c r="G72" s="321"/>
      <c r="H72" s="315" t="str">
        <f t="shared" si="2"/>
        <v xml:space="preserve"> </v>
      </c>
      <c r="I72" s="331" t="str">
        <f t="shared" si="3"/>
        <v xml:space="preserve"> </v>
      </c>
    </row>
    <row r="73" spans="1:9" x14ac:dyDescent="0.15">
      <c r="A73" s="330"/>
      <c r="F73" s="321"/>
      <c r="G73" s="321"/>
      <c r="H73" s="315" t="str">
        <f t="shared" si="2"/>
        <v xml:space="preserve"> </v>
      </c>
      <c r="I73" s="331" t="str">
        <f t="shared" si="3"/>
        <v xml:space="preserve"> </v>
      </c>
    </row>
    <row r="74" spans="1:9" x14ac:dyDescent="0.15">
      <c r="A74" s="330"/>
      <c r="F74" s="321"/>
      <c r="G74" s="321"/>
      <c r="H74" s="315" t="str">
        <f t="shared" si="2"/>
        <v xml:space="preserve"> </v>
      </c>
      <c r="I74" s="331" t="str">
        <f t="shared" si="3"/>
        <v xml:space="preserve"> </v>
      </c>
    </row>
    <row r="75" spans="1:9" x14ac:dyDescent="0.15">
      <c r="A75" s="330"/>
      <c r="F75" s="321"/>
      <c r="G75" s="321"/>
      <c r="H75" s="315" t="str">
        <f t="shared" si="2"/>
        <v xml:space="preserve"> </v>
      </c>
      <c r="I75" s="331" t="str">
        <f t="shared" si="3"/>
        <v xml:space="preserve"> </v>
      </c>
    </row>
    <row r="76" spans="1:9" x14ac:dyDescent="0.15">
      <c r="A76" s="330"/>
      <c r="F76" s="321"/>
      <c r="G76" s="321"/>
      <c r="H76" s="315" t="str">
        <f t="shared" si="2"/>
        <v xml:space="preserve"> </v>
      </c>
      <c r="I76" s="331" t="str">
        <f t="shared" si="3"/>
        <v xml:space="preserve"> </v>
      </c>
    </row>
    <row r="77" spans="1:9" x14ac:dyDescent="0.15">
      <c r="A77" s="330"/>
      <c r="F77" s="321"/>
      <c r="G77" s="321"/>
      <c r="H77" s="315" t="str">
        <f t="shared" si="2"/>
        <v xml:space="preserve"> </v>
      </c>
      <c r="I77" s="331" t="str">
        <f t="shared" si="3"/>
        <v xml:space="preserve"> </v>
      </c>
    </row>
    <row r="78" spans="1:9" x14ac:dyDescent="0.15">
      <c r="A78" s="330"/>
      <c r="F78" s="321"/>
      <c r="G78" s="321"/>
      <c r="H78" s="315" t="str">
        <f t="shared" si="2"/>
        <v xml:space="preserve"> </v>
      </c>
      <c r="I78" s="331" t="str">
        <f t="shared" si="3"/>
        <v xml:space="preserve"> </v>
      </c>
    </row>
    <row r="79" spans="1:9" x14ac:dyDescent="0.15">
      <c r="A79" s="330"/>
      <c r="F79" s="321"/>
      <c r="G79" s="321"/>
      <c r="H79" s="315" t="str">
        <f t="shared" si="2"/>
        <v xml:space="preserve"> </v>
      </c>
      <c r="I79" s="331" t="str">
        <f t="shared" si="3"/>
        <v xml:space="preserve"> </v>
      </c>
    </row>
    <row r="80" spans="1:9" x14ac:dyDescent="0.15">
      <c r="A80" s="330"/>
      <c r="F80" s="321"/>
      <c r="G80" s="321"/>
      <c r="H80" s="315" t="str">
        <f t="shared" si="2"/>
        <v xml:space="preserve"> </v>
      </c>
      <c r="I80" s="331" t="str">
        <f t="shared" si="3"/>
        <v xml:space="preserve"> </v>
      </c>
    </row>
    <row r="81" spans="1:9" x14ac:dyDescent="0.15">
      <c r="A81" s="330"/>
      <c r="F81" s="321"/>
      <c r="G81" s="321"/>
      <c r="H81" s="315" t="str">
        <f t="shared" si="2"/>
        <v xml:space="preserve"> </v>
      </c>
      <c r="I81" s="331" t="str">
        <f t="shared" si="3"/>
        <v xml:space="preserve"> </v>
      </c>
    </row>
    <row r="82" spans="1:9" x14ac:dyDescent="0.15">
      <c r="A82" s="330"/>
      <c r="F82" s="321"/>
      <c r="G82" s="321"/>
      <c r="H82" s="315" t="str">
        <f t="shared" si="2"/>
        <v xml:space="preserve"> </v>
      </c>
      <c r="I82" s="331" t="str">
        <f t="shared" si="3"/>
        <v xml:space="preserve"> </v>
      </c>
    </row>
    <row r="83" spans="1:9" x14ac:dyDescent="0.15">
      <c r="A83" s="330"/>
      <c r="F83" s="321"/>
      <c r="G83" s="321"/>
      <c r="H83" s="315" t="str">
        <f t="shared" si="2"/>
        <v xml:space="preserve"> </v>
      </c>
      <c r="I83" s="331" t="str">
        <f t="shared" si="3"/>
        <v xml:space="preserve"> </v>
      </c>
    </row>
    <row r="84" spans="1:9" x14ac:dyDescent="0.15">
      <c r="A84" s="330"/>
      <c r="F84" s="321"/>
      <c r="G84" s="321"/>
      <c r="H84" s="315" t="str">
        <f t="shared" si="2"/>
        <v xml:space="preserve"> </v>
      </c>
      <c r="I84" s="331" t="str">
        <f t="shared" si="3"/>
        <v xml:space="preserve"> </v>
      </c>
    </row>
    <row r="85" spans="1:9" x14ac:dyDescent="0.15">
      <c r="A85" s="330"/>
      <c r="F85" s="321"/>
      <c r="G85" s="321"/>
      <c r="H85" s="315" t="str">
        <f t="shared" si="2"/>
        <v xml:space="preserve"> </v>
      </c>
      <c r="I85" s="331" t="str">
        <f t="shared" si="3"/>
        <v xml:space="preserve"> </v>
      </c>
    </row>
    <row r="86" spans="1:9" x14ac:dyDescent="0.15">
      <c r="A86" s="330"/>
      <c r="F86" s="321"/>
      <c r="G86" s="321"/>
      <c r="H86" s="315" t="str">
        <f t="shared" si="2"/>
        <v xml:space="preserve"> </v>
      </c>
      <c r="I86" s="331" t="str">
        <f t="shared" si="3"/>
        <v xml:space="preserve"> </v>
      </c>
    </row>
    <row r="87" spans="1:9" x14ac:dyDescent="0.15">
      <c r="A87" s="330"/>
      <c r="F87" s="321"/>
      <c r="G87" s="321"/>
      <c r="H87" s="315" t="str">
        <f t="shared" si="2"/>
        <v xml:space="preserve"> </v>
      </c>
      <c r="I87" s="331" t="str">
        <f t="shared" si="3"/>
        <v xml:space="preserve"> </v>
      </c>
    </row>
    <row r="88" spans="1:9" x14ac:dyDescent="0.15">
      <c r="A88" s="330"/>
      <c r="F88" s="321"/>
      <c r="G88" s="321"/>
      <c r="H88" s="315" t="str">
        <f t="shared" si="2"/>
        <v xml:space="preserve"> </v>
      </c>
      <c r="I88" s="331" t="str">
        <f t="shared" si="3"/>
        <v xml:space="preserve"> </v>
      </c>
    </row>
    <row r="89" spans="1:9" x14ac:dyDescent="0.15">
      <c r="A89" s="330"/>
      <c r="F89" s="321"/>
      <c r="G89" s="321"/>
      <c r="H89" s="315" t="str">
        <f t="shared" si="2"/>
        <v xml:space="preserve"> </v>
      </c>
      <c r="I89" s="331" t="str">
        <f t="shared" si="3"/>
        <v xml:space="preserve"> </v>
      </c>
    </row>
    <row r="90" spans="1:9" x14ac:dyDescent="0.15">
      <c r="A90" s="330"/>
      <c r="F90" s="321"/>
      <c r="G90" s="321"/>
      <c r="H90" s="315" t="str">
        <f t="shared" si="2"/>
        <v xml:space="preserve"> </v>
      </c>
      <c r="I90" s="331" t="str">
        <f t="shared" si="3"/>
        <v xml:space="preserve"> </v>
      </c>
    </row>
    <row r="91" spans="1:9" x14ac:dyDescent="0.15">
      <c r="A91" s="330"/>
      <c r="F91" s="321"/>
      <c r="G91" s="321"/>
      <c r="H91" s="315" t="str">
        <f t="shared" si="2"/>
        <v xml:space="preserve"> </v>
      </c>
      <c r="I91" s="331" t="str">
        <f t="shared" si="3"/>
        <v xml:space="preserve"> </v>
      </c>
    </row>
    <row r="92" spans="1:9" x14ac:dyDescent="0.15">
      <c r="A92" s="330"/>
      <c r="F92" s="321"/>
      <c r="G92" s="321"/>
      <c r="H92" s="315" t="str">
        <f t="shared" si="2"/>
        <v xml:space="preserve"> </v>
      </c>
      <c r="I92" s="331" t="str">
        <f t="shared" si="3"/>
        <v xml:space="preserve"> </v>
      </c>
    </row>
    <row r="93" spans="1:9" x14ac:dyDescent="0.15">
      <c r="A93" s="330"/>
      <c r="F93" s="321"/>
      <c r="G93" s="321"/>
      <c r="H93" s="315" t="str">
        <f t="shared" si="2"/>
        <v xml:space="preserve"> </v>
      </c>
      <c r="I93" s="331" t="str">
        <f t="shared" si="3"/>
        <v xml:space="preserve"> </v>
      </c>
    </row>
    <row r="94" spans="1:9" x14ac:dyDescent="0.15">
      <c r="A94" s="330"/>
      <c r="F94" s="321"/>
      <c r="G94" s="321"/>
      <c r="H94" s="315" t="str">
        <f t="shared" si="2"/>
        <v xml:space="preserve"> </v>
      </c>
      <c r="I94" s="331" t="str">
        <f t="shared" si="3"/>
        <v xml:space="preserve"> </v>
      </c>
    </row>
    <row r="95" spans="1:9" x14ac:dyDescent="0.15">
      <c r="A95" s="330"/>
      <c r="F95" s="321"/>
      <c r="G95" s="321"/>
      <c r="H95" s="315" t="str">
        <f t="shared" si="2"/>
        <v xml:space="preserve"> </v>
      </c>
      <c r="I95" s="331" t="str">
        <f t="shared" si="3"/>
        <v xml:space="preserve"> </v>
      </c>
    </row>
    <row r="96" spans="1:9" x14ac:dyDescent="0.15">
      <c r="A96" s="330"/>
      <c r="F96" s="321"/>
      <c r="G96" s="321"/>
      <c r="H96" s="315" t="str">
        <f t="shared" si="2"/>
        <v xml:space="preserve"> </v>
      </c>
      <c r="I96" s="331" t="str">
        <f t="shared" si="3"/>
        <v xml:space="preserve"> </v>
      </c>
    </row>
    <row r="97" spans="1:9" x14ac:dyDescent="0.15">
      <c r="A97" s="330"/>
      <c r="F97" s="321"/>
      <c r="G97" s="321"/>
      <c r="H97" s="315" t="str">
        <f t="shared" si="2"/>
        <v xml:space="preserve"> </v>
      </c>
      <c r="I97" s="331" t="str">
        <f t="shared" si="3"/>
        <v xml:space="preserve"> </v>
      </c>
    </row>
    <row r="98" spans="1:9" x14ac:dyDescent="0.15">
      <c r="A98" s="330"/>
      <c r="F98" s="321"/>
      <c r="G98" s="321"/>
      <c r="H98" s="315" t="str">
        <f t="shared" si="2"/>
        <v xml:space="preserve"> </v>
      </c>
      <c r="I98" s="331" t="str">
        <f t="shared" si="3"/>
        <v xml:space="preserve"> </v>
      </c>
    </row>
    <row r="99" spans="1:9" x14ac:dyDescent="0.15">
      <c r="A99" s="330"/>
      <c r="F99" s="321"/>
      <c r="G99" s="321"/>
      <c r="H99" s="315" t="str">
        <f t="shared" si="2"/>
        <v xml:space="preserve"> </v>
      </c>
      <c r="I99" s="331" t="str">
        <f t="shared" si="3"/>
        <v xml:space="preserve"> </v>
      </c>
    </row>
    <row r="100" spans="1:9" x14ac:dyDescent="0.15">
      <c r="A100" s="330"/>
      <c r="F100" s="321"/>
      <c r="G100" s="321"/>
      <c r="H100" s="315" t="str">
        <f t="shared" si="2"/>
        <v xml:space="preserve"> </v>
      </c>
      <c r="I100" s="331" t="str">
        <f t="shared" si="3"/>
        <v xml:space="preserve"> </v>
      </c>
    </row>
    <row r="101" spans="1:9" x14ac:dyDescent="0.15">
      <c r="A101" s="330"/>
      <c r="F101" s="321"/>
      <c r="G101" s="321"/>
      <c r="H101" s="315" t="str">
        <f t="shared" si="2"/>
        <v xml:space="preserve"> </v>
      </c>
      <c r="I101" s="331" t="str">
        <f t="shared" si="3"/>
        <v xml:space="preserve"> </v>
      </c>
    </row>
    <row r="102" spans="1:9" x14ac:dyDescent="0.15">
      <c r="A102" s="330"/>
      <c r="F102" s="321"/>
      <c r="G102" s="321"/>
      <c r="H102" s="315" t="str">
        <f t="shared" si="2"/>
        <v xml:space="preserve"> </v>
      </c>
      <c r="I102" s="331" t="str">
        <f t="shared" si="3"/>
        <v xml:space="preserve"> </v>
      </c>
    </row>
    <row r="103" spans="1:9" x14ac:dyDescent="0.15">
      <c r="A103" s="330"/>
      <c r="F103" s="321"/>
      <c r="G103" s="321"/>
      <c r="H103" s="315" t="str">
        <f t="shared" si="2"/>
        <v xml:space="preserve"> </v>
      </c>
      <c r="I103" s="331" t="str">
        <f t="shared" si="3"/>
        <v xml:space="preserve"> </v>
      </c>
    </row>
    <row r="104" spans="1:9" x14ac:dyDescent="0.15">
      <c r="A104" s="330"/>
      <c r="F104" s="321"/>
      <c r="G104" s="321"/>
      <c r="H104" s="315" t="str">
        <f t="shared" si="2"/>
        <v xml:space="preserve"> </v>
      </c>
      <c r="I104" s="331" t="str">
        <f t="shared" si="3"/>
        <v xml:space="preserve"> </v>
      </c>
    </row>
    <row r="105" spans="1:9" x14ac:dyDescent="0.15">
      <c r="A105" s="330"/>
      <c r="F105" s="321"/>
      <c r="G105" s="321"/>
      <c r="H105" s="315" t="str">
        <f t="shared" si="2"/>
        <v xml:space="preserve"> </v>
      </c>
      <c r="I105" s="331" t="str">
        <f t="shared" si="3"/>
        <v xml:space="preserve"> </v>
      </c>
    </row>
    <row r="106" spans="1:9" x14ac:dyDescent="0.15">
      <c r="A106" s="330"/>
      <c r="F106" s="321"/>
      <c r="G106" s="321"/>
      <c r="H106" s="315" t="str">
        <f t="shared" si="2"/>
        <v xml:space="preserve"> </v>
      </c>
      <c r="I106" s="331" t="str">
        <f t="shared" si="3"/>
        <v xml:space="preserve"> </v>
      </c>
    </row>
    <row r="107" spans="1:9" x14ac:dyDescent="0.15">
      <c r="A107" s="330"/>
      <c r="F107" s="321"/>
      <c r="G107" s="321"/>
      <c r="H107" s="315" t="str">
        <f t="shared" si="2"/>
        <v xml:space="preserve"> </v>
      </c>
      <c r="I107" s="331" t="str">
        <f t="shared" si="3"/>
        <v xml:space="preserve"> </v>
      </c>
    </row>
    <row r="108" spans="1:9" x14ac:dyDescent="0.15">
      <c r="A108" s="330"/>
      <c r="F108" s="321"/>
      <c r="G108" s="321"/>
      <c r="H108" s="315" t="str">
        <f t="shared" si="2"/>
        <v xml:space="preserve"> </v>
      </c>
      <c r="I108" s="331" t="str">
        <f t="shared" si="3"/>
        <v xml:space="preserve"> </v>
      </c>
    </row>
    <row r="109" spans="1:9" x14ac:dyDescent="0.15">
      <c r="A109" s="330"/>
      <c r="F109" s="321"/>
      <c r="G109" s="321"/>
      <c r="H109" s="315" t="str">
        <f t="shared" si="2"/>
        <v xml:space="preserve"> </v>
      </c>
      <c r="I109" s="331" t="str">
        <f t="shared" si="3"/>
        <v xml:space="preserve"> </v>
      </c>
    </row>
    <row r="110" spans="1:9" x14ac:dyDescent="0.15">
      <c r="A110" s="330"/>
      <c r="F110" s="321"/>
      <c r="G110" s="321"/>
      <c r="H110" s="315" t="str">
        <f t="shared" si="2"/>
        <v xml:space="preserve"> </v>
      </c>
      <c r="I110" s="331" t="str">
        <f t="shared" si="3"/>
        <v xml:space="preserve"> </v>
      </c>
    </row>
    <row r="111" spans="1:9" x14ac:dyDescent="0.15">
      <c r="A111" s="330"/>
      <c r="F111" s="321"/>
      <c r="G111" s="321"/>
      <c r="H111" s="315" t="str">
        <f t="shared" si="2"/>
        <v xml:space="preserve"> </v>
      </c>
      <c r="I111" s="331" t="str">
        <f t="shared" si="3"/>
        <v xml:space="preserve"> </v>
      </c>
    </row>
    <row r="112" spans="1:9" x14ac:dyDescent="0.15">
      <c r="A112" s="330"/>
      <c r="F112" s="321"/>
      <c r="G112" s="321"/>
      <c r="H112" s="315" t="str">
        <f t="shared" si="2"/>
        <v xml:space="preserve"> </v>
      </c>
      <c r="I112" s="331" t="str">
        <f t="shared" si="3"/>
        <v xml:space="preserve"> </v>
      </c>
    </row>
    <row r="113" spans="1:9" x14ac:dyDescent="0.15">
      <c r="A113" s="330"/>
      <c r="F113" s="321"/>
      <c r="G113" s="321"/>
      <c r="H113" s="315" t="str">
        <f t="shared" si="2"/>
        <v xml:space="preserve"> </v>
      </c>
      <c r="I113" s="331" t="str">
        <f t="shared" si="3"/>
        <v xml:space="preserve"> </v>
      </c>
    </row>
    <row r="114" spans="1:9" x14ac:dyDescent="0.15">
      <c r="A114" s="330"/>
      <c r="F114" s="321"/>
      <c r="G114" s="321"/>
      <c r="H114" s="315" t="str">
        <f t="shared" si="2"/>
        <v xml:space="preserve"> </v>
      </c>
      <c r="I114" s="331" t="str">
        <f t="shared" si="3"/>
        <v xml:space="preserve"> </v>
      </c>
    </row>
    <row r="115" spans="1:9" x14ac:dyDescent="0.15">
      <c r="A115" s="330"/>
      <c r="F115" s="321"/>
      <c r="G115" s="321"/>
      <c r="H115" s="315" t="str">
        <f t="shared" si="2"/>
        <v xml:space="preserve"> </v>
      </c>
      <c r="I115" s="331" t="str">
        <f t="shared" si="3"/>
        <v xml:space="preserve"> </v>
      </c>
    </row>
    <row r="116" spans="1:9" x14ac:dyDescent="0.15">
      <c r="A116" s="330"/>
      <c r="F116" s="321"/>
      <c r="G116" s="321"/>
      <c r="H116" s="315" t="str">
        <f t="shared" si="2"/>
        <v xml:space="preserve"> </v>
      </c>
      <c r="I116" s="331" t="str">
        <f t="shared" si="3"/>
        <v xml:space="preserve"> </v>
      </c>
    </row>
    <row r="117" spans="1:9" x14ac:dyDescent="0.15">
      <c r="A117" s="330"/>
      <c r="F117" s="321"/>
      <c r="G117" s="321"/>
      <c r="H117" s="315" t="str">
        <f t="shared" si="2"/>
        <v xml:space="preserve"> </v>
      </c>
      <c r="I117" s="331" t="str">
        <f t="shared" si="3"/>
        <v xml:space="preserve"> </v>
      </c>
    </row>
    <row r="118" spans="1:9" x14ac:dyDescent="0.15">
      <c r="A118" s="330"/>
      <c r="F118" s="321"/>
      <c r="G118" s="321"/>
      <c r="H118" s="315" t="str">
        <f t="shared" si="2"/>
        <v xml:space="preserve"> </v>
      </c>
      <c r="I118" s="331" t="str">
        <f t="shared" si="3"/>
        <v xml:space="preserve"> </v>
      </c>
    </row>
    <row r="119" spans="1:9" x14ac:dyDescent="0.15">
      <c r="A119" s="330"/>
      <c r="F119" s="321"/>
      <c r="G119" s="321"/>
      <c r="H119" s="315" t="str">
        <f t="shared" si="2"/>
        <v xml:space="preserve"> </v>
      </c>
      <c r="I119" s="331" t="str">
        <f t="shared" si="3"/>
        <v xml:space="preserve"> </v>
      </c>
    </row>
    <row r="120" spans="1:9" x14ac:dyDescent="0.15">
      <c r="A120" s="330"/>
      <c r="F120" s="321"/>
      <c r="G120" s="321"/>
      <c r="H120" s="315" t="str">
        <f t="shared" si="2"/>
        <v xml:space="preserve"> </v>
      </c>
      <c r="I120" s="331" t="str">
        <f t="shared" si="3"/>
        <v xml:space="preserve"> </v>
      </c>
    </row>
    <row r="121" spans="1:9" x14ac:dyDescent="0.15">
      <c r="A121" s="330"/>
      <c r="F121" s="321"/>
      <c r="G121" s="321"/>
      <c r="H121" s="315" t="str">
        <f t="shared" si="2"/>
        <v xml:space="preserve"> </v>
      </c>
      <c r="I121" s="331" t="str">
        <f t="shared" si="3"/>
        <v xml:space="preserve"> </v>
      </c>
    </row>
    <row r="122" spans="1:9" x14ac:dyDescent="0.15">
      <c r="A122" s="330"/>
      <c r="F122" s="321"/>
      <c r="G122" s="321"/>
      <c r="H122" s="315" t="str">
        <f t="shared" si="2"/>
        <v xml:space="preserve"> </v>
      </c>
      <c r="I122" s="331" t="str">
        <f t="shared" si="3"/>
        <v xml:space="preserve"> </v>
      </c>
    </row>
    <row r="123" spans="1:9" x14ac:dyDescent="0.15">
      <c r="A123" s="330"/>
      <c r="F123" s="321"/>
      <c r="G123" s="321"/>
      <c r="H123" s="315" t="str">
        <f t="shared" si="2"/>
        <v xml:space="preserve"> </v>
      </c>
      <c r="I123" s="331" t="str">
        <f t="shared" si="3"/>
        <v xml:space="preserve"> </v>
      </c>
    </row>
    <row r="124" spans="1:9" x14ac:dyDescent="0.15">
      <c r="A124" s="330"/>
      <c r="F124" s="321"/>
      <c r="G124" s="321"/>
      <c r="H124" s="315" t="str">
        <f t="shared" si="2"/>
        <v xml:space="preserve"> </v>
      </c>
      <c r="I124" s="331" t="str">
        <f t="shared" si="3"/>
        <v xml:space="preserve"> </v>
      </c>
    </row>
    <row r="125" spans="1:9" x14ac:dyDescent="0.15">
      <c r="A125" s="330"/>
      <c r="F125" s="321"/>
      <c r="G125" s="321"/>
      <c r="H125" s="315" t="str">
        <f t="shared" si="2"/>
        <v xml:space="preserve"> </v>
      </c>
      <c r="I125" s="331" t="str">
        <f t="shared" si="3"/>
        <v xml:space="preserve"> </v>
      </c>
    </row>
    <row r="126" spans="1:9" x14ac:dyDescent="0.15">
      <c r="A126" s="330"/>
      <c r="F126" s="321"/>
      <c r="G126" s="321"/>
      <c r="H126" s="315" t="str">
        <f t="shared" si="2"/>
        <v xml:space="preserve"> </v>
      </c>
      <c r="I126" s="331" t="str">
        <f t="shared" si="3"/>
        <v xml:space="preserve"> </v>
      </c>
    </row>
    <row r="127" spans="1:9" x14ac:dyDescent="0.15">
      <c r="A127" s="330"/>
      <c r="F127" s="321"/>
      <c r="G127" s="321"/>
      <c r="H127" s="315" t="str">
        <f t="shared" si="2"/>
        <v xml:space="preserve"> </v>
      </c>
      <c r="I127" s="331" t="str">
        <f t="shared" si="3"/>
        <v xml:space="preserve"> </v>
      </c>
    </row>
    <row r="128" spans="1:9" x14ac:dyDescent="0.15">
      <c r="A128" s="330"/>
      <c r="F128" s="321"/>
      <c r="G128" s="321"/>
      <c r="H128" s="315" t="str">
        <f t="shared" si="2"/>
        <v xml:space="preserve"> </v>
      </c>
      <c r="I128" s="331" t="str">
        <f t="shared" si="3"/>
        <v xml:space="preserve"> </v>
      </c>
    </row>
    <row r="129" spans="1:9" x14ac:dyDescent="0.15">
      <c r="A129" s="330"/>
      <c r="F129" s="321"/>
      <c r="G129" s="321"/>
      <c r="H129" s="315" t="str">
        <f t="shared" si="2"/>
        <v xml:space="preserve"> </v>
      </c>
      <c r="I129" s="331" t="str">
        <f t="shared" si="3"/>
        <v xml:space="preserve"> </v>
      </c>
    </row>
    <row r="130" spans="1:9" x14ac:dyDescent="0.15">
      <c r="A130" s="330"/>
      <c r="F130" s="321"/>
      <c r="G130" s="321"/>
      <c r="H130" s="315" t="str">
        <f t="shared" si="2"/>
        <v xml:space="preserve"> </v>
      </c>
      <c r="I130" s="331" t="str">
        <f t="shared" si="3"/>
        <v xml:space="preserve"> </v>
      </c>
    </row>
    <row r="131" spans="1:9" x14ac:dyDescent="0.15">
      <c r="A131" s="330"/>
      <c r="F131" s="321"/>
      <c r="G131" s="321"/>
      <c r="H131" s="315" t="str">
        <f t="shared" si="2"/>
        <v xml:space="preserve"> </v>
      </c>
      <c r="I131" s="331" t="str">
        <f t="shared" si="3"/>
        <v xml:space="preserve"> </v>
      </c>
    </row>
    <row r="132" spans="1:9" x14ac:dyDescent="0.15">
      <c r="A132" s="330"/>
      <c r="F132" s="321"/>
      <c r="G132" s="321"/>
      <c r="H132" s="315" t="str">
        <f t="shared" ref="H132:H195" si="4">IF((F132&lt;&gt;0),IF((D132&gt;0)," ",F132)," ")</f>
        <v xml:space="preserve"> </v>
      </c>
      <c r="I132" s="331" t="str">
        <f t="shared" ref="I132:I195" si="5">IF((F132&lt;&gt;0),IF((D132&gt;0)," ",(I$1-A132))," ")</f>
        <v xml:space="preserve"> </v>
      </c>
    </row>
    <row r="133" spans="1:9" x14ac:dyDescent="0.15">
      <c r="A133" s="330"/>
      <c r="F133" s="321"/>
      <c r="G133" s="321"/>
      <c r="H133" s="315" t="str">
        <f t="shared" si="4"/>
        <v xml:space="preserve"> </v>
      </c>
      <c r="I133" s="331" t="str">
        <f t="shared" si="5"/>
        <v xml:space="preserve"> </v>
      </c>
    </row>
    <row r="134" spans="1:9" x14ac:dyDescent="0.15">
      <c r="A134" s="330"/>
      <c r="F134" s="321"/>
      <c r="G134" s="321"/>
      <c r="H134" s="315" t="str">
        <f t="shared" si="4"/>
        <v xml:space="preserve"> </v>
      </c>
      <c r="I134" s="331" t="str">
        <f t="shared" si="5"/>
        <v xml:space="preserve"> </v>
      </c>
    </row>
    <row r="135" spans="1:9" x14ac:dyDescent="0.15">
      <c r="A135" s="330"/>
      <c r="F135" s="321"/>
      <c r="G135" s="321"/>
      <c r="H135" s="315" t="str">
        <f t="shared" si="4"/>
        <v xml:space="preserve"> </v>
      </c>
      <c r="I135" s="331" t="str">
        <f t="shared" si="5"/>
        <v xml:space="preserve"> </v>
      </c>
    </row>
    <row r="136" spans="1:9" x14ac:dyDescent="0.15">
      <c r="A136" s="330"/>
      <c r="F136" s="321"/>
      <c r="G136" s="321"/>
      <c r="H136" s="315" t="str">
        <f t="shared" si="4"/>
        <v xml:space="preserve"> </v>
      </c>
      <c r="I136" s="331" t="str">
        <f t="shared" si="5"/>
        <v xml:space="preserve"> </v>
      </c>
    </row>
    <row r="137" spans="1:9" x14ac:dyDescent="0.15">
      <c r="A137" s="330"/>
      <c r="F137" s="321"/>
      <c r="G137" s="321"/>
      <c r="H137" s="315" t="str">
        <f t="shared" si="4"/>
        <v xml:space="preserve"> </v>
      </c>
      <c r="I137" s="331" t="str">
        <f t="shared" si="5"/>
        <v xml:space="preserve"> </v>
      </c>
    </row>
    <row r="138" spans="1:9" x14ac:dyDescent="0.15">
      <c r="A138" s="330"/>
      <c r="F138" s="321"/>
      <c r="G138" s="321"/>
      <c r="H138" s="315" t="str">
        <f t="shared" si="4"/>
        <v xml:space="preserve"> </v>
      </c>
      <c r="I138" s="331" t="str">
        <f t="shared" si="5"/>
        <v xml:space="preserve"> </v>
      </c>
    </row>
    <row r="139" spans="1:9" x14ac:dyDescent="0.15">
      <c r="A139" s="330"/>
      <c r="F139" s="321"/>
      <c r="G139" s="321"/>
      <c r="H139" s="315" t="str">
        <f t="shared" si="4"/>
        <v xml:space="preserve"> </v>
      </c>
      <c r="I139" s="331" t="str">
        <f t="shared" si="5"/>
        <v xml:space="preserve"> </v>
      </c>
    </row>
    <row r="140" spans="1:9" x14ac:dyDescent="0.15">
      <c r="A140" s="330"/>
      <c r="F140" s="321"/>
      <c r="G140" s="321"/>
      <c r="H140" s="315" t="str">
        <f t="shared" si="4"/>
        <v xml:space="preserve"> </v>
      </c>
      <c r="I140" s="331" t="str">
        <f t="shared" si="5"/>
        <v xml:space="preserve"> </v>
      </c>
    </row>
    <row r="141" spans="1:9" x14ac:dyDescent="0.15">
      <c r="A141" s="330"/>
      <c r="F141" s="321"/>
      <c r="G141" s="321"/>
      <c r="H141" s="315" t="str">
        <f t="shared" si="4"/>
        <v xml:space="preserve"> </v>
      </c>
      <c r="I141" s="331" t="str">
        <f t="shared" si="5"/>
        <v xml:space="preserve"> </v>
      </c>
    </row>
    <row r="142" spans="1:9" x14ac:dyDescent="0.15">
      <c r="A142" s="330"/>
      <c r="F142" s="321"/>
      <c r="G142" s="321"/>
      <c r="H142" s="315" t="str">
        <f t="shared" si="4"/>
        <v xml:space="preserve"> </v>
      </c>
      <c r="I142" s="331" t="str">
        <f t="shared" si="5"/>
        <v xml:space="preserve"> </v>
      </c>
    </row>
    <row r="143" spans="1:9" x14ac:dyDescent="0.15">
      <c r="A143" s="330"/>
      <c r="F143" s="321"/>
      <c r="G143" s="321"/>
      <c r="H143" s="315" t="str">
        <f t="shared" si="4"/>
        <v xml:space="preserve"> </v>
      </c>
      <c r="I143" s="331" t="str">
        <f t="shared" si="5"/>
        <v xml:space="preserve"> </v>
      </c>
    </row>
    <row r="144" spans="1:9" x14ac:dyDescent="0.15">
      <c r="A144" s="330"/>
      <c r="F144" s="321"/>
      <c r="G144" s="321"/>
      <c r="H144" s="315" t="str">
        <f t="shared" si="4"/>
        <v xml:space="preserve"> </v>
      </c>
      <c r="I144" s="331" t="str">
        <f t="shared" si="5"/>
        <v xml:space="preserve"> </v>
      </c>
    </row>
    <row r="145" spans="1:9" x14ac:dyDescent="0.15">
      <c r="A145" s="330"/>
      <c r="F145" s="321"/>
      <c r="G145" s="321"/>
      <c r="H145" s="315" t="str">
        <f t="shared" si="4"/>
        <v xml:space="preserve"> </v>
      </c>
      <c r="I145" s="331" t="str">
        <f t="shared" si="5"/>
        <v xml:space="preserve"> </v>
      </c>
    </row>
    <row r="146" spans="1:9" x14ac:dyDescent="0.15">
      <c r="A146" s="330"/>
      <c r="F146" s="321"/>
      <c r="G146" s="321"/>
      <c r="H146" s="315" t="str">
        <f t="shared" si="4"/>
        <v xml:space="preserve"> </v>
      </c>
      <c r="I146" s="331" t="str">
        <f t="shared" si="5"/>
        <v xml:space="preserve"> </v>
      </c>
    </row>
    <row r="147" spans="1:9" x14ac:dyDescent="0.15">
      <c r="A147" s="330"/>
      <c r="F147" s="321"/>
      <c r="G147" s="321"/>
      <c r="H147" s="315" t="str">
        <f t="shared" si="4"/>
        <v xml:space="preserve"> </v>
      </c>
      <c r="I147" s="331" t="str">
        <f t="shared" si="5"/>
        <v xml:space="preserve"> </v>
      </c>
    </row>
    <row r="148" spans="1:9" x14ac:dyDescent="0.15">
      <c r="A148" s="330"/>
      <c r="F148" s="321"/>
      <c r="G148" s="321"/>
      <c r="H148" s="315" t="str">
        <f t="shared" si="4"/>
        <v xml:space="preserve"> </v>
      </c>
      <c r="I148" s="331" t="str">
        <f t="shared" si="5"/>
        <v xml:space="preserve"> </v>
      </c>
    </row>
    <row r="149" spans="1:9" x14ac:dyDescent="0.15">
      <c r="A149" s="330"/>
      <c r="F149" s="321"/>
      <c r="G149" s="321"/>
      <c r="H149" s="315" t="str">
        <f t="shared" si="4"/>
        <v xml:space="preserve"> </v>
      </c>
      <c r="I149" s="331" t="str">
        <f t="shared" si="5"/>
        <v xml:space="preserve"> </v>
      </c>
    </row>
    <row r="150" spans="1:9" x14ac:dyDescent="0.15">
      <c r="A150" s="330"/>
      <c r="F150" s="321"/>
      <c r="G150" s="321"/>
      <c r="H150" s="315" t="str">
        <f t="shared" si="4"/>
        <v xml:space="preserve"> </v>
      </c>
      <c r="I150" s="331" t="str">
        <f t="shared" si="5"/>
        <v xml:space="preserve"> </v>
      </c>
    </row>
    <row r="151" spans="1:9" x14ac:dyDescent="0.15">
      <c r="A151" s="330"/>
      <c r="F151" s="321"/>
      <c r="G151" s="321"/>
      <c r="H151" s="315" t="str">
        <f t="shared" si="4"/>
        <v xml:space="preserve"> </v>
      </c>
      <c r="I151" s="331" t="str">
        <f t="shared" si="5"/>
        <v xml:space="preserve"> </v>
      </c>
    </row>
    <row r="152" spans="1:9" x14ac:dyDescent="0.15">
      <c r="A152" s="330"/>
      <c r="F152" s="321"/>
      <c r="G152" s="321"/>
      <c r="H152" s="315" t="str">
        <f t="shared" si="4"/>
        <v xml:space="preserve"> </v>
      </c>
      <c r="I152" s="331" t="str">
        <f t="shared" si="5"/>
        <v xml:space="preserve"> </v>
      </c>
    </row>
    <row r="153" spans="1:9" x14ac:dyDescent="0.15">
      <c r="A153" s="330"/>
      <c r="F153" s="321"/>
      <c r="G153" s="321"/>
      <c r="H153" s="315" t="str">
        <f t="shared" si="4"/>
        <v xml:space="preserve"> </v>
      </c>
      <c r="I153" s="331" t="str">
        <f t="shared" si="5"/>
        <v xml:space="preserve"> </v>
      </c>
    </row>
    <row r="154" spans="1:9" x14ac:dyDescent="0.15">
      <c r="A154" s="330"/>
      <c r="F154" s="321"/>
      <c r="G154" s="321"/>
      <c r="H154" s="315" t="str">
        <f t="shared" si="4"/>
        <v xml:space="preserve"> </v>
      </c>
      <c r="I154" s="331" t="str">
        <f t="shared" si="5"/>
        <v xml:space="preserve"> </v>
      </c>
    </row>
    <row r="155" spans="1:9" x14ac:dyDescent="0.15">
      <c r="A155" s="330"/>
      <c r="F155" s="321"/>
      <c r="G155" s="321"/>
      <c r="H155" s="315" t="str">
        <f t="shared" si="4"/>
        <v xml:space="preserve"> </v>
      </c>
      <c r="I155" s="331" t="str">
        <f t="shared" si="5"/>
        <v xml:space="preserve"> </v>
      </c>
    </row>
    <row r="156" spans="1:9" x14ac:dyDescent="0.15">
      <c r="A156" s="330"/>
      <c r="F156" s="321"/>
      <c r="G156" s="321"/>
      <c r="H156" s="315" t="str">
        <f t="shared" si="4"/>
        <v xml:space="preserve"> </v>
      </c>
      <c r="I156" s="331" t="str">
        <f t="shared" si="5"/>
        <v xml:space="preserve"> </v>
      </c>
    </row>
    <row r="157" spans="1:9" x14ac:dyDescent="0.15">
      <c r="A157" s="330"/>
      <c r="F157" s="321"/>
      <c r="G157" s="321"/>
      <c r="H157" s="315" t="str">
        <f t="shared" si="4"/>
        <v xml:space="preserve"> </v>
      </c>
      <c r="I157" s="331" t="str">
        <f t="shared" si="5"/>
        <v xml:space="preserve"> </v>
      </c>
    </row>
    <row r="158" spans="1:9" x14ac:dyDescent="0.15">
      <c r="A158" s="330"/>
      <c r="F158" s="321"/>
      <c r="G158" s="321"/>
      <c r="H158" s="315" t="str">
        <f t="shared" si="4"/>
        <v xml:space="preserve"> </v>
      </c>
      <c r="I158" s="331" t="str">
        <f t="shared" si="5"/>
        <v xml:space="preserve"> </v>
      </c>
    </row>
    <row r="159" spans="1:9" x14ac:dyDescent="0.15">
      <c r="A159" s="330"/>
      <c r="F159" s="321"/>
      <c r="G159" s="321"/>
      <c r="H159" s="315" t="str">
        <f t="shared" si="4"/>
        <v xml:space="preserve"> </v>
      </c>
      <c r="I159" s="331" t="str">
        <f t="shared" si="5"/>
        <v xml:space="preserve"> </v>
      </c>
    </row>
    <row r="160" spans="1:9" x14ac:dyDescent="0.15">
      <c r="A160" s="330"/>
      <c r="F160" s="321"/>
      <c r="G160" s="321"/>
      <c r="H160" s="315" t="str">
        <f t="shared" si="4"/>
        <v xml:space="preserve"> </v>
      </c>
      <c r="I160" s="331" t="str">
        <f t="shared" si="5"/>
        <v xml:space="preserve"> </v>
      </c>
    </row>
    <row r="161" spans="1:9" x14ac:dyDescent="0.15">
      <c r="A161" s="330"/>
      <c r="F161" s="321"/>
      <c r="G161" s="321"/>
      <c r="H161" s="315" t="str">
        <f t="shared" si="4"/>
        <v xml:space="preserve"> </v>
      </c>
      <c r="I161" s="331" t="str">
        <f t="shared" si="5"/>
        <v xml:space="preserve"> </v>
      </c>
    </row>
    <row r="162" spans="1:9" x14ac:dyDescent="0.15">
      <c r="A162" s="330"/>
      <c r="F162" s="321"/>
      <c r="G162" s="321"/>
      <c r="H162" s="315" t="str">
        <f t="shared" si="4"/>
        <v xml:space="preserve"> </v>
      </c>
      <c r="I162" s="331" t="str">
        <f t="shared" si="5"/>
        <v xml:space="preserve"> </v>
      </c>
    </row>
    <row r="163" spans="1:9" x14ac:dyDescent="0.15">
      <c r="A163" s="330"/>
      <c r="F163" s="321"/>
      <c r="G163" s="321"/>
      <c r="H163" s="315" t="str">
        <f t="shared" si="4"/>
        <v xml:space="preserve"> </v>
      </c>
      <c r="I163" s="331" t="str">
        <f t="shared" si="5"/>
        <v xml:space="preserve"> </v>
      </c>
    </row>
    <row r="164" spans="1:9" x14ac:dyDescent="0.15">
      <c r="A164" s="330"/>
      <c r="F164" s="321"/>
      <c r="G164" s="321"/>
      <c r="H164" s="315" t="str">
        <f t="shared" si="4"/>
        <v xml:space="preserve"> </v>
      </c>
      <c r="I164" s="331" t="str">
        <f t="shared" si="5"/>
        <v xml:space="preserve"> </v>
      </c>
    </row>
    <row r="165" spans="1:9" x14ac:dyDescent="0.15">
      <c r="A165" s="330"/>
      <c r="F165" s="321"/>
      <c r="G165" s="321"/>
      <c r="H165" s="315" t="str">
        <f t="shared" si="4"/>
        <v xml:space="preserve"> </v>
      </c>
      <c r="I165" s="331" t="str">
        <f t="shared" si="5"/>
        <v xml:space="preserve"> </v>
      </c>
    </row>
    <row r="166" spans="1:9" x14ac:dyDescent="0.15">
      <c r="A166" s="330"/>
      <c r="F166" s="321"/>
      <c r="G166" s="321"/>
      <c r="H166" s="315" t="str">
        <f t="shared" si="4"/>
        <v xml:space="preserve"> </v>
      </c>
      <c r="I166" s="331" t="str">
        <f t="shared" si="5"/>
        <v xml:space="preserve"> </v>
      </c>
    </row>
    <row r="167" spans="1:9" x14ac:dyDescent="0.15">
      <c r="A167" s="330"/>
      <c r="F167" s="321"/>
      <c r="G167" s="321"/>
      <c r="H167" s="315" t="str">
        <f t="shared" si="4"/>
        <v xml:space="preserve"> </v>
      </c>
      <c r="I167" s="331" t="str">
        <f t="shared" si="5"/>
        <v xml:space="preserve"> </v>
      </c>
    </row>
    <row r="168" spans="1:9" x14ac:dyDescent="0.15">
      <c r="A168" s="330"/>
      <c r="F168" s="321"/>
      <c r="G168" s="321"/>
      <c r="H168" s="315" t="str">
        <f t="shared" si="4"/>
        <v xml:space="preserve"> </v>
      </c>
      <c r="I168" s="331" t="str">
        <f t="shared" si="5"/>
        <v xml:space="preserve"> </v>
      </c>
    </row>
    <row r="169" spans="1:9" x14ac:dyDescent="0.15">
      <c r="A169" s="330"/>
      <c r="F169" s="321"/>
      <c r="G169" s="321"/>
      <c r="H169" s="315" t="str">
        <f t="shared" si="4"/>
        <v xml:space="preserve"> </v>
      </c>
      <c r="I169" s="331" t="str">
        <f t="shared" si="5"/>
        <v xml:space="preserve"> </v>
      </c>
    </row>
    <row r="170" spans="1:9" x14ac:dyDescent="0.15">
      <c r="A170" s="330"/>
      <c r="F170" s="321"/>
      <c r="G170" s="321"/>
      <c r="H170" s="315" t="str">
        <f t="shared" si="4"/>
        <v xml:space="preserve"> </v>
      </c>
      <c r="I170" s="331" t="str">
        <f t="shared" si="5"/>
        <v xml:space="preserve"> </v>
      </c>
    </row>
    <row r="171" spans="1:9" x14ac:dyDescent="0.15">
      <c r="A171" s="330"/>
      <c r="F171" s="321"/>
      <c r="G171" s="321"/>
      <c r="H171" s="315" t="str">
        <f t="shared" si="4"/>
        <v xml:space="preserve"> </v>
      </c>
      <c r="I171" s="331" t="str">
        <f t="shared" si="5"/>
        <v xml:space="preserve"> </v>
      </c>
    </row>
    <row r="172" spans="1:9" x14ac:dyDescent="0.15">
      <c r="A172" s="330"/>
      <c r="F172" s="321"/>
      <c r="G172" s="321"/>
      <c r="H172" s="315" t="str">
        <f t="shared" si="4"/>
        <v xml:space="preserve"> </v>
      </c>
      <c r="I172" s="331" t="str">
        <f t="shared" si="5"/>
        <v xml:space="preserve"> </v>
      </c>
    </row>
    <row r="173" spans="1:9" x14ac:dyDescent="0.15">
      <c r="A173" s="330"/>
      <c r="F173" s="321"/>
      <c r="G173" s="321"/>
      <c r="H173" s="315" t="str">
        <f t="shared" si="4"/>
        <v xml:space="preserve"> </v>
      </c>
      <c r="I173" s="331" t="str">
        <f t="shared" si="5"/>
        <v xml:space="preserve"> </v>
      </c>
    </row>
    <row r="174" spans="1:9" x14ac:dyDescent="0.15">
      <c r="A174" s="330"/>
      <c r="F174" s="321"/>
      <c r="G174" s="321"/>
      <c r="H174" s="315" t="str">
        <f t="shared" si="4"/>
        <v xml:space="preserve"> </v>
      </c>
      <c r="I174" s="331" t="str">
        <f t="shared" si="5"/>
        <v xml:space="preserve"> </v>
      </c>
    </row>
    <row r="175" spans="1:9" x14ac:dyDescent="0.15">
      <c r="A175" s="330"/>
      <c r="F175" s="321"/>
      <c r="G175" s="321"/>
      <c r="H175" s="315" t="str">
        <f t="shared" si="4"/>
        <v xml:space="preserve"> </v>
      </c>
      <c r="I175" s="331" t="str">
        <f t="shared" si="5"/>
        <v xml:space="preserve"> </v>
      </c>
    </row>
    <row r="176" spans="1:9" x14ac:dyDescent="0.15">
      <c r="A176" s="330"/>
      <c r="F176" s="321"/>
      <c r="G176" s="321"/>
      <c r="H176" s="315" t="str">
        <f t="shared" si="4"/>
        <v xml:space="preserve"> </v>
      </c>
      <c r="I176" s="331" t="str">
        <f t="shared" si="5"/>
        <v xml:space="preserve"> </v>
      </c>
    </row>
    <row r="177" spans="1:9" x14ac:dyDescent="0.15">
      <c r="A177" s="330"/>
      <c r="F177" s="321"/>
      <c r="G177" s="321"/>
      <c r="H177" s="315" t="str">
        <f t="shared" si="4"/>
        <v xml:space="preserve"> </v>
      </c>
      <c r="I177" s="331" t="str">
        <f t="shared" si="5"/>
        <v xml:space="preserve"> </v>
      </c>
    </row>
    <row r="178" spans="1:9" x14ac:dyDescent="0.15">
      <c r="A178" s="330"/>
      <c r="F178" s="321"/>
      <c r="G178" s="321"/>
      <c r="H178" s="315" t="str">
        <f t="shared" si="4"/>
        <v xml:space="preserve"> </v>
      </c>
      <c r="I178" s="331" t="str">
        <f t="shared" si="5"/>
        <v xml:space="preserve"> </v>
      </c>
    </row>
    <row r="179" spans="1:9" x14ac:dyDescent="0.15">
      <c r="A179" s="330"/>
      <c r="F179" s="321"/>
      <c r="G179" s="321"/>
      <c r="H179" s="315" t="str">
        <f t="shared" si="4"/>
        <v xml:space="preserve"> </v>
      </c>
      <c r="I179" s="331" t="str">
        <f t="shared" si="5"/>
        <v xml:space="preserve"> </v>
      </c>
    </row>
    <row r="180" spans="1:9" x14ac:dyDescent="0.15">
      <c r="A180" s="330"/>
      <c r="F180" s="321"/>
      <c r="G180" s="321"/>
      <c r="H180" s="315" t="str">
        <f t="shared" si="4"/>
        <v xml:space="preserve"> </v>
      </c>
      <c r="I180" s="331" t="str">
        <f t="shared" si="5"/>
        <v xml:space="preserve"> </v>
      </c>
    </row>
    <row r="181" spans="1:9" x14ac:dyDescent="0.15">
      <c r="A181" s="330"/>
      <c r="F181" s="321"/>
      <c r="G181" s="321"/>
      <c r="H181" s="315" t="str">
        <f t="shared" si="4"/>
        <v xml:space="preserve"> </v>
      </c>
      <c r="I181" s="331" t="str">
        <f t="shared" si="5"/>
        <v xml:space="preserve"> </v>
      </c>
    </row>
    <row r="182" spans="1:9" x14ac:dyDescent="0.15">
      <c r="A182" s="330"/>
      <c r="F182" s="321"/>
      <c r="G182" s="321"/>
      <c r="H182" s="315" t="str">
        <f t="shared" si="4"/>
        <v xml:space="preserve"> </v>
      </c>
      <c r="I182" s="331" t="str">
        <f t="shared" si="5"/>
        <v xml:space="preserve"> </v>
      </c>
    </row>
    <row r="183" spans="1:9" x14ac:dyDescent="0.15">
      <c r="A183" s="330"/>
      <c r="F183" s="321"/>
      <c r="G183" s="321"/>
      <c r="H183" s="315" t="str">
        <f t="shared" si="4"/>
        <v xml:space="preserve"> </v>
      </c>
      <c r="I183" s="331" t="str">
        <f t="shared" si="5"/>
        <v xml:space="preserve"> </v>
      </c>
    </row>
    <row r="184" spans="1:9" x14ac:dyDescent="0.15">
      <c r="A184" s="330"/>
      <c r="F184" s="321"/>
      <c r="G184" s="321"/>
      <c r="H184" s="315" t="str">
        <f t="shared" si="4"/>
        <v xml:space="preserve"> </v>
      </c>
      <c r="I184" s="331" t="str">
        <f t="shared" si="5"/>
        <v xml:space="preserve"> </v>
      </c>
    </row>
    <row r="185" spans="1:9" x14ac:dyDescent="0.15">
      <c r="A185" s="330"/>
      <c r="F185" s="321"/>
      <c r="G185" s="321"/>
      <c r="H185" s="315" t="str">
        <f t="shared" si="4"/>
        <v xml:space="preserve"> </v>
      </c>
      <c r="I185" s="331" t="str">
        <f t="shared" si="5"/>
        <v xml:space="preserve"> </v>
      </c>
    </row>
    <row r="186" spans="1:9" x14ac:dyDescent="0.15">
      <c r="A186" s="330"/>
      <c r="F186" s="321"/>
      <c r="G186" s="321"/>
      <c r="H186" s="315" t="str">
        <f t="shared" si="4"/>
        <v xml:space="preserve"> </v>
      </c>
      <c r="I186" s="331" t="str">
        <f t="shared" si="5"/>
        <v xml:space="preserve"> </v>
      </c>
    </row>
    <row r="187" spans="1:9" x14ac:dyDescent="0.15">
      <c r="A187" s="330"/>
      <c r="F187" s="321"/>
      <c r="G187" s="321"/>
      <c r="H187" s="315" t="str">
        <f t="shared" si="4"/>
        <v xml:space="preserve"> </v>
      </c>
      <c r="I187" s="331" t="str">
        <f t="shared" si="5"/>
        <v xml:space="preserve"> </v>
      </c>
    </row>
    <row r="188" spans="1:9" x14ac:dyDescent="0.15">
      <c r="A188" s="330"/>
      <c r="F188" s="321"/>
      <c r="G188" s="321"/>
      <c r="H188" s="315" t="str">
        <f t="shared" si="4"/>
        <v xml:space="preserve"> </v>
      </c>
      <c r="I188" s="331" t="str">
        <f t="shared" si="5"/>
        <v xml:space="preserve"> </v>
      </c>
    </row>
    <row r="189" spans="1:9" x14ac:dyDescent="0.15">
      <c r="A189" s="330"/>
      <c r="F189" s="321"/>
      <c r="G189" s="321"/>
      <c r="H189" s="315" t="str">
        <f t="shared" si="4"/>
        <v xml:space="preserve"> </v>
      </c>
      <c r="I189" s="331" t="str">
        <f t="shared" si="5"/>
        <v xml:space="preserve"> </v>
      </c>
    </row>
    <row r="190" spans="1:9" x14ac:dyDescent="0.15">
      <c r="A190" s="330"/>
      <c r="F190" s="321"/>
      <c r="G190" s="321"/>
      <c r="H190" s="315" t="str">
        <f t="shared" si="4"/>
        <v xml:space="preserve"> </v>
      </c>
      <c r="I190" s="331" t="str">
        <f t="shared" si="5"/>
        <v xml:space="preserve"> </v>
      </c>
    </row>
    <row r="191" spans="1:9" x14ac:dyDescent="0.15">
      <c r="A191" s="330"/>
      <c r="F191" s="321"/>
      <c r="G191" s="321"/>
      <c r="H191" s="315" t="str">
        <f t="shared" si="4"/>
        <v xml:space="preserve"> </v>
      </c>
      <c r="I191" s="331" t="str">
        <f t="shared" si="5"/>
        <v xml:space="preserve"> </v>
      </c>
    </row>
    <row r="192" spans="1:9" x14ac:dyDescent="0.15">
      <c r="A192" s="330"/>
      <c r="F192" s="321"/>
      <c r="G192" s="321"/>
      <c r="H192" s="315" t="str">
        <f t="shared" si="4"/>
        <v xml:space="preserve"> </v>
      </c>
      <c r="I192" s="331" t="str">
        <f t="shared" si="5"/>
        <v xml:space="preserve"> </v>
      </c>
    </row>
    <row r="193" spans="1:9" x14ac:dyDescent="0.15">
      <c r="A193" s="330"/>
      <c r="F193" s="321"/>
      <c r="G193" s="321"/>
      <c r="H193" s="315" t="str">
        <f t="shared" si="4"/>
        <v xml:space="preserve"> </v>
      </c>
      <c r="I193" s="331" t="str">
        <f t="shared" si="5"/>
        <v xml:space="preserve"> </v>
      </c>
    </row>
    <row r="194" spans="1:9" x14ac:dyDescent="0.15">
      <c r="A194" s="330"/>
      <c r="F194" s="321"/>
      <c r="G194" s="321"/>
      <c r="H194" s="315" t="str">
        <f t="shared" si="4"/>
        <v xml:space="preserve"> </v>
      </c>
      <c r="I194" s="331" t="str">
        <f t="shared" si="5"/>
        <v xml:space="preserve"> </v>
      </c>
    </row>
    <row r="195" spans="1:9" x14ac:dyDescent="0.15">
      <c r="A195" s="330"/>
      <c r="F195" s="321"/>
      <c r="G195" s="321"/>
      <c r="H195" s="315" t="str">
        <f t="shared" si="4"/>
        <v xml:space="preserve"> </v>
      </c>
      <c r="I195" s="331" t="str">
        <f t="shared" si="5"/>
        <v xml:space="preserve"> </v>
      </c>
    </row>
    <row r="196" spans="1:9" x14ac:dyDescent="0.15">
      <c r="A196" s="330"/>
      <c r="F196" s="321"/>
      <c r="G196" s="321"/>
      <c r="H196" s="315" t="str">
        <f t="shared" ref="H196:H204" si="6">IF((F196&lt;&gt;0),IF((D196&gt;0)," ",F196)," ")</f>
        <v xml:space="preserve"> </v>
      </c>
      <c r="I196" s="331" t="str">
        <f t="shared" ref="I196:I204" si="7">IF((F196&lt;&gt;0),IF((D196&gt;0)," ",(I$1-A196))," ")</f>
        <v xml:space="preserve"> </v>
      </c>
    </row>
    <row r="197" spans="1:9" x14ac:dyDescent="0.15">
      <c r="A197" s="330"/>
      <c r="F197" s="321"/>
      <c r="G197" s="321"/>
      <c r="H197" s="315" t="str">
        <f t="shared" si="6"/>
        <v xml:space="preserve"> </v>
      </c>
      <c r="I197" s="331" t="str">
        <f t="shared" si="7"/>
        <v xml:space="preserve"> </v>
      </c>
    </row>
    <row r="198" spans="1:9" x14ac:dyDescent="0.15">
      <c r="A198" s="330"/>
      <c r="F198" s="321"/>
      <c r="G198" s="321"/>
      <c r="H198" s="315" t="str">
        <f t="shared" si="6"/>
        <v xml:space="preserve"> </v>
      </c>
      <c r="I198" s="331" t="str">
        <f t="shared" si="7"/>
        <v xml:space="preserve"> </v>
      </c>
    </row>
    <row r="199" spans="1:9" x14ac:dyDescent="0.15">
      <c r="A199" s="330"/>
      <c r="F199" s="321"/>
      <c r="G199" s="321"/>
      <c r="H199" s="315" t="str">
        <f t="shared" si="6"/>
        <v xml:space="preserve"> </v>
      </c>
      <c r="I199" s="331" t="str">
        <f t="shared" si="7"/>
        <v xml:space="preserve"> </v>
      </c>
    </row>
    <row r="200" spans="1:9" x14ac:dyDescent="0.15">
      <c r="A200" s="330"/>
      <c r="F200" s="321"/>
      <c r="G200" s="321"/>
      <c r="H200" s="315" t="str">
        <f t="shared" si="6"/>
        <v xml:space="preserve"> </v>
      </c>
      <c r="I200" s="331" t="str">
        <f t="shared" si="7"/>
        <v xml:space="preserve"> </v>
      </c>
    </row>
    <row r="201" spans="1:9" x14ac:dyDescent="0.15">
      <c r="A201" s="330"/>
      <c r="F201" s="321"/>
      <c r="G201" s="321"/>
      <c r="H201" s="315" t="str">
        <f t="shared" si="6"/>
        <v xml:space="preserve"> </v>
      </c>
      <c r="I201" s="331" t="str">
        <f t="shared" si="7"/>
        <v xml:space="preserve"> </v>
      </c>
    </row>
    <row r="202" spans="1:9" x14ac:dyDescent="0.15">
      <c r="A202" s="330"/>
      <c r="F202" s="321"/>
      <c r="G202" s="321"/>
      <c r="H202" s="315" t="str">
        <f t="shared" si="6"/>
        <v xml:space="preserve"> </v>
      </c>
      <c r="I202" s="331" t="str">
        <f t="shared" si="7"/>
        <v xml:space="preserve"> </v>
      </c>
    </row>
    <row r="203" spans="1:9" x14ac:dyDescent="0.15">
      <c r="A203" s="330"/>
      <c r="F203" s="321"/>
      <c r="G203" s="321"/>
      <c r="H203" s="315" t="str">
        <f t="shared" si="6"/>
        <v xml:space="preserve"> </v>
      </c>
      <c r="I203" s="331" t="str">
        <f t="shared" si="7"/>
        <v xml:space="preserve"> </v>
      </c>
    </row>
    <row r="204" spans="1:9" x14ac:dyDescent="0.15">
      <c r="A204" s="330"/>
      <c r="F204" s="321"/>
      <c r="G204" s="321"/>
      <c r="H204" s="315" t="str">
        <f t="shared" si="6"/>
        <v xml:space="preserve"> </v>
      </c>
      <c r="I204" s="331" t="str">
        <f t="shared" si="7"/>
        <v xml:space="preserve"> </v>
      </c>
    </row>
    <row r="205" spans="1:9" x14ac:dyDescent="0.15">
      <c r="A205" s="330"/>
      <c r="F205" s="321"/>
      <c r="G205" s="321"/>
    </row>
    <row r="206" spans="1:9" x14ac:dyDescent="0.15">
      <c r="A206" s="330"/>
      <c r="F206" s="321"/>
      <c r="G206" s="321"/>
    </row>
    <row r="207" spans="1:9" x14ac:dyDescent="0.15">
      <c r="A207" s="330"/>
      <c r="F207" s="321"/>
      <c r="G207" s="321"/>
    </row>
    <row r="208" spans="1:9" x14ac:dyDescent="0.15">
      <c r="A208" s="330"/>
      <c r="F208" s="321"/>
      <c r="G208" s="321"/>
    </row>
    <row r="209" spans="1:7" x14ac:dyDescent="0.15">
      <c r="A209" s="330"/>
      <c r="F209" s="321"/>
      <c r="G209" s="321"/>
    </row>
    <row r="210" spans="1:7" x14ac:dyDescent="0.15">
      <c r="A210" s="330"/>
      <c r="F210" s="321"/>
      <c r="G210" s="321"/>
    </row>
    <row r="211" spans="1:7" x14ac:dyDescent="0.15">
      <c r="A211" s="330"/>
      <c r="F211" s="321"/>
      <c r="G211" s="321"/>
    </row>
    <row r="212" spans="1:7" x14ac:dyDescent="0.15">
      <c r="A212" s="330"/>
      <c r="F212" s="321"/>
      <c r="G212" s="321"/>
    </row>
    <row r="213" spans="1:7" x14ac:dyDescent="0.15">
      <c r="A213" s="330"/>
      <c r="F213" s="321"/>
      <c r="G213" s="321"/>
    </row>
    <row r="214" spans="1:7" x14ac:dyDescent="0.15">
      <c r="A214" s="330"/>
      <c r="F214" s="321"/>
      <c r="G214" s="321"/>
    </row>
    <row r="215" spans="1:7" x14ac:dyDescent="0.15">
      <c r="A215" s="330"/>
      <c r="F215" s="321"/>
      <c r="G215" s="321"/>
    </row>
    <row r="216" spans="1:7" x14ac:dyDescent="0.15">
      <c r="A216" s="330"/>
      <c r="F216" s="321"/>
      <c r="G216" s="321"/>
    </row>
    <row r="217" spans="1:7" x14ac:dyDescent="0.15">
      <c r="A217" s="330"/>
      <c r="F217" s="321"/>
      <c r="G217" s="321"/>
    </row>
    <row r="218" spans="1:7" x14ac:dyDescent="0.15">
      <c r="A218" s="330"/>
      <c r="F218" s="321"/>
      <c r="G218" s="321"/>
    </row>
    <row r="219" spans="1:7" x14ac:dyDescent="0.15">
      <c r="A219" s="330"/>
      <c r="F219" s="321"/>
      <c r="G219" s="321"/>
    </row>
    <row r="220" spans="1:7" x14ac:dyDescent="0.15">
      <c r="A220" s="330"/>
      <c r="F220" s="321"/>
      <c r="G220" s="321"/>
    </row>
    <row r="221" spans="1:7" x14ac:dyDescent="0.15">
      <c r="A221" s="330"/>
      <c r="F221" s="321"/>
      <c r="G221" s="321"/>
    </row>
    <row r="222" spans="1:7" x14ac:dyDescent="0.15">
      <c r="A222" s="330"/>
      <c r="F222" s="321"/>
      <c r="G222" s="321"/>
    </row>
    <row r="223" spans="1:7" x14ac:dyDescent="0.15">
      <c r="A223" s="330"/>
      <c r="F223" s="321"/>
      <c r="G223" s="321"/>
    </row>
    <row r="224" spans="1:7" x14ac:dyDescent="0.15">
      <c r="A224" s="330"/>
      <c r="F224" s="321"/>
      <c r="G224" s="321"/>
    </row>
    <row r="225" spans="1:7" x14ac:dyDescent="0.15">
      <c r="A225" s="330"/>
      <c r="F225" s="321"/>
      <c r="G225" s="321"/>
    </row>
    <row r="226" spans="1:7" x14ac:dyDescent="0.15">
      <c r="A226" s="330"/>
      <c r="F226" s="321"/>
      <c r="G226" s="321"/>
    </row>
    <row r="227" spans="1:7" x14ac:dyDescent="0.15">
      <c r="A227" s="330"/>
      <c r="F227" s="321"/>
      <c r="G227" s="321"/>
    </row>
    <row r="228" spans="1:7" x14ac:dyDescent="0.15">
      <c r="A228" s="330"/>
      <c r="F228" s="321"/>
      <c r="G228" s="321"/>
    </row>
    <row r="229" spans="1:7" x14ac:dyDescent="0.15">
      <c r="A229" s="330"/>
      <c r="F229" s="321"/>
      <c r="G229" s="321"/>
    </row>
    <row r="230" spans="1:7" x14ac:dyDescent="0.15">
      <c r="A230" s="330"/>
      <c r="F230" s="321"/>
      <c r="G230" s="321"/>
    </row>
    <row r="231" spans="1:7" x14ac:dyDescent="0.15">
      <c r="A231" s="330"/>
      <c r="F231" s="321"/>
      <c r="G231" s="321"/>
    </row>
    <row r="232" spans="1:7" x14ac:dyDescent="0.15">
      <c r="A232" s="330"/>
      <c r="F232" s="321"/>
      <c r="G232" s="321"/>
    </row>
    <row r="233" spans="1:7" x14ac:dyDescent="0.15">
      <c r="A233" s="330"/>
      <c r="F233" s="321"/>
      <c r="G233" s="321"/>
    </row>
    <row r="234" spans="1:7" x14ac:dyDescent="0.15">
      <c r="A234" s="330"/>
      <c r="F234" s="321"/>
      <c r="G234" s="321"/>
    </row>
    <row r="235" spans="1:7" x14ac:dyDescent="0.15">
      <c r="A235" s="330"/>
      <c r="F235" s="321"/>
      <c r="G235" s="321"/>
    </row>
    <row r="236" spans="1:7" x14ac:dyDescent="0.15">
      <c r="A236" s="330"/>
      <c r="F236" s="321"/>
      <c r="G236" s="321"/>
    </row>
    <row r="237" spans="1:7" x14ac:dyDescent="0.15">
      <c r="A237" s="330"/>
      <c r="F237" s="321"/>
      <c r="G237" s="321"/>
    </row>
    <row r="238" spans="1:7" x14ac:dyDescent="0.15">
      <c r="A238" s="330"/>
      <c r="F238" s="321"/>
      <c r="G238" s="321"/>
    </row>
    <row r="239" spans="1:7" x14ac:dyDescent="0.15">
      <c r="A239" s="330"/>
      <c r="F239" s="321"/>
      <c r="G239" s="321"/>
    </row>
    <row r="240" spans="1:7" x14ac:dyDescent="0.15">
      <c r="A240" s="330"/>
      <c r="F240" s="321"/>
      <c r="G240" s="321"/>
    </row>
    <row r="241" spans="1:7" x14ac:dyDescent="0.15">
      <c r="A241" s="330"/>
      <c r="F241" s="321"/>
      <c r="G241" s="321"/>
    </row>
    <row r="242" spans="1:7" x14ac:dyDescent="0.15">
      <c r="A242" s="330"/>
      <c r="F242" s="321"/>
      <c r="G242" s="321"/>
    </row>
    <row r="243" spans="1:7" x14ac:dyDescent="0.15">
      <c r="A243" s="330"/>
      <c r="F243" s="321"/>
      <c r="G243" s="321"/>
    </row>
    <row r="244" spans="1:7" x14ac:dyDescent="0.15">
      <c r="A244" s="330"/>
      <c r="F244" s="321"/>
      <c r="G244" s="321"/>
    </row>
    <row r="245" spans="1:7" x14ac:dyDescent="0.15">
      <c r="A245" s="330"/>
      <c r="F245" s="321"/>
      <c r="G245" s="321"/>
    </row>
    <row r="246" spans="1:7" x14ac:dyDescent="0.15">
      <c r="A246" s="330"/>
      <c r="F246" s="321"/>
      <c r="G246" s="321"/>
    </row>
    <row r="247" spans="1:7" x14ac:dyDescent="0.15">
      <c r="A247" s="330"/>
      <c r="F247" s="321"/>
      <c r="G247" s="321"/>
    </row>
    <row r="248" spans="1:7" x14ac:dyDescent="0.15">
      <c r="A248" s="330"/>
      <c r="F248" s="321"/>
      <c r="G248" s="321"/>
    </row>
    <row r="249" spans="1:7" x14ac:dyDescent="0.15">
      <c r="A249" s="330"/>
      <c r="F249" s="321"/>
      <c r="G249" s="321"/>
    </row>
    <row r="250" spans="1:7" x14ac:dyDescent="0.15">
      <c r="A250" s="330"/>
      <c r="F250" s="321"/>
      <c r="G250" s="321"/>
    </row>
    <row r="251" spans="1:7" x14ac:dyDescent="0.15">
      <c r="A251" s="330"/>
      <c r="F251" s="321"/>
      <c r="G251" s="321"/>
    </row>
    <row r="252" spans="1:7" x14ac:dyDescent="0.15">
      <c r="A252" s="330"/>
      <c r="F252" s="321"/>
      <c r="G252" s="321"/>
    </row>
    <row r="253" spans="1:7" x14ac:dyDescent="0.15">
      <c r="A253" s="330"/>
      <c r="F253" s="321"/>
      <c r="G253" s="321"/>
    </row>
    <row r="254" spans="1:7" x14ac:dyDescent="0.15">
      <c r="A254" s="330"/>
      <c r="F254" s="321"/>
      <c r="G254" s="321"/>
    </row>
    <row r="255" spans="1:7" x14ac:dyDescent="0.15">
      <c r="A255" s="330"/>
      <c r="F255" s="321"/>
      <c r="G255" s="321"/>
    </row>
    <row r="256" spans="1:7" x14ac:dyDescent="0.15">
      <c r="A256" s="330"/>
      <c r="F256" s="321"/>
      <c r="G256" s="321"/>
    </row>
    <row r="257" spans="1:7" x14ac:dyDescent="0.15">
      <c r="A257" s="330"/>
      <c r="F257" s="321"/>
      <c r="G257" s="321"/>
    </row>
    <row r="258" spans="1:7" x14ac:dyDescent="0.15">
      <c r="A258" s="330"/>
      <c r="F258" s="321"/>
      <c r="G258" s="321"/>
    </row>
    <row r="259" spans="1:7" x14ac:dyDescent="0.15">
      <c r="A259" s="330"/>
      <c r="F259" s="321"/>
      <c r="G259" s="321"/>
    </row>
    <row r="260" spans="1:7" x14ac:dyDescent="0.15">
      <c r="A260" s="330"/>
      <c r="F260" s="321"/>
      <c r="G260" s="321"/>
    </row>
    <row r="261" spans="1:7" x14ac:dyDescent="0.15">
      <c r="A261" s="330"/>
      <c r="F261" s="321"/>
      <c r="G261" s="321"/>
    </row>
    <row r="262" spans="1:7" x14ac:dyDescent="0.15">
      <c r="A262" s="330"/>
      <c r="F262" s="321"/>
      <c r="G262" s="321"/>
    </row>
    <row r="263" spans="1:7" x14ac:dyDescent="0.15">
      <c r="A263" s="330"/>
      <c r="F263" s="321"/>
      <c r="G263" s="321"/>
    </row>
    <row r="264" spans="1:7" x14ac:dyDescent="0.15">
      <c r="A264" s="330"/>
      <c r="F264" s="321"/>
      <c r="G264" s="321"/>
    </row>
    <row r="265" spans="1:7" x14ac:dyDescent="0.15">
      <c r="A265" s="330"/>
      <c r="F265" s="321"/>
      <c r="G265" s="321"/>
    </row>
    <row r="266" spans="1:7" x14ac:dyDescent="0.15">
      <c r="A266" s="330"/>
      <c r="F266" s="321"/>
      <c r="G266" s="321"/>
    </row>
    <row r="267" spans="1:7" x14ac:dyDescent="0.15">
      <c r="A267" s="330"/>
      <c r="F267" s="321"/>
      <c r="G267" s="321"/>
    </row>
    <row r="268" spans="1:7" x14ac:dyDescent="0.15">
      <c r="A268" s="330"/>
      <c r="F268" s="321"/>
      <c r="G268" s="321"/>
    </row>
    <row r="269" spans="1:7" x14ac:dyDescent="0.15">
      <c r="A269" s="330"/>
      <c r="F269" s="321"/>
      <c r="G269" s="321"/>
    </row>
    <row r="270" spans="1:7" x14ac:dyDescent="0.15">
      <c r="A270" s="330"/>
      <c r="F270" s="321"/>
      <c r="G270" s="321"/>
    </row>
    <row r="271" spans="1:7" x14ac:dyDescent="0.15">
      <c r="A271" s="330"/>
      <c r="F271" s="321"/>
      <c r="G271" s="321"/>
    </row>
    <row r="272" spans="1:7" x14ac:dyDescent="0.15">
      <c r="A272" s="330"/>
      <c r="F272" s="321"/>
      <c r="G272" s="321"/>
    </row>
    <row r="273" spans="1:7" x14ac:dyDescent="0.15">
      <c r="A273" s="330"/>
      <c r="F273" s="321"/>
      <c r="G273" s="321"/>
    </row>
    <row r="274" spans="1:7" x14ac:dyDescent="0.15">
      <c r="A274" s="330"/>
      <c r="F274" s="321"/>
      <c r="G274" s="321"/>
    </row>
    <row r="275" spans="1:7" x14ac:dyDescent="0.15">
      <c r="A275" s="330"/>
      <c r="F275" s="321"/>
      <c r="G275" s="321"/>
    </row>
    <row r="276" spans="1:7" x14ac:dyDescent="0.15">
      <c r="A276" s="330"/>
      <c r="F276" s="321"/>
      <c r="G276" s="321"/>
    </row>
    <row r="277" spans="1:7" x14ac:dyDescent="0.15">
      <c r="A277" s="330"/>
      <c r="F277" s="321"/>
      <c r="G277" s="321"/>
    </row>
    <row r="278" spans="1:7" x14ac:dyDescent="0.15">
      <c r="A278" s="330"/>
      <c r="F278" s="321"/>
      <c r="G278" s="321"/>
    </row>
    <row r="279" spans="1:7" x14ac:dyDescent="0.15">
      <c r="A279" s="330"/>
      <c r="F279" s="321"/>
      <c r="G279" s="321"/>
    </row>
    <row r="280" spans="1:7" x14ac:dyDescent="0.15">
      <c r="A280" s="330"/>
      <c r="F280" s="321"/>
      <c r="G280" s="321"/>
    </row>
    <row r="281" spans="1:7" x14ac:dyDescent="0.15">
      <c r="A281" s="330"/>
      <c r="F281" s="321"/>
      <c r="G281" s="321"/>
    </row>
    <row r="282" spans="1:7" x14ac:dyDescent="0.15">
      <c r="A282" s="330"/>
      <c r="F282" s="321"/>
      <c r="G282" s="321"/>
    </row>
    <row r="283" spans="1:7" x14ac:dyDescent="0.15">
      <c r="A283" s="330"/>
      <c r="F283" s="321"/>
      <c r="G283" s="321"/>
    </row>
    <row r="284" spans="1:7" x14ac:dyDescent="0.15">
      <c r="A284" s="330"/>
      <c r="F284" s="321"/>
      <c r="G284" s="321"/>
    </row>
    <row r="285" spans="1:7" x14ac:dyDescent="0.15">
      <c r="A285" s="330"/>
      <c r="F285" s="321"/>
      <c r="G285" s="321"/>
    </row>
    <row r="286" spans="1:7" x14ac:dyDescent="0.15">
      <c r="A286" s="330"/>
      <c r="F286" s="321"/>
      <c r="G286" s="321"/>
    </row>
    <row r="287" spans="1:7" x14ac:dyDescent="0.15">
      <c r="A287" s="330"/>
      <c r="F287" s="321"/>
      <c r="G287" s="321"/>
    </row>
    <row r="288" spans="1:7" x14ac:dyDescent="0.15">
      <c r="A288" s="330"/>
      <c r="F288" s="321"/>
      <c r="G288" s="321"/>
    </row>
    <row r="289" spans="1:10" x14ac:dyDescent="0.15">
      <c r="A289" s="330"/>
      <c r="F289" s="321"/>
      <c r="G289" s="321"/>
    </row>
    <row r="290" spans="1:10" x14ac:dyDescent="0.15">
      <c r="A290" s="330"/>
      <c r="F290" s="321"/>
      <c r="G290" s="321"/>
    </row>
    <row r="291" spans="1:10" x14ac:dyDescent="0.15">
      <c r="A291" s="330"/>
      <c r="F291" s="321"/>
      <c r="G291" s="321"/>
    </row>
    <row r="292" spans="1:10" x14ac:dyDescent="0.15">
      <c r="A292" s="330"/>
      <c r="F292" s="321"/>
      <c r="G292" s="321"/>
    </row>
    <row r="293" spans="1:10" x14ac:dyDescent="0.15">
      <c r="A293" s="330"/>
      <c r="F293" s="321"/>
      <c r="G293" s="321"/>
    </row>
    <row r="294" spans="1:10" x14ac:dyDescent="0.15">
      <c r="A294" s="330"/>
      <c r="F294" s="321"/>
      <c r="G294" s="321"/>
    </row>
    <row r="295" spans="1:10" x14ac:dyDescent="0.15">
      <c r="A295" s="330"/>
      <c r="F295" s="321"/>
      <c r="G295" s="321"/>
    </row>
    <row r="296" spans="1:10" x14ac:dyDescent="0.15">
      <c r="A296" s="330"/>
      <c r="F296" s="321"/>
      <c r="G296" s="321"/>
    </row>
    <row r="297" spans="1:10" x14ac:dyDescent="0.15">
      <c r="A297" s="330"/>
      <c r="F297" s="321"/>
      <c r="G297" s="321"/>
    </row>
    <row r="298" spans="1:10" x14ac:dyDescent="0.15">
      <c r="A298" s="330"/>
      <c r="F298" s="321"/>
      <c r="G298" s="321"/>
    </row>
    <row r="299" spans="1:10" x14ac:dyDescent="0.15">
      <c r="A299" s="330"/>
      <c r="F299" s="321"/>
      <c r="G299" s="321"/>
    </row>
    <row r="300" spans="1:10" ht="14" thickBot="1" x14ac:dyDescent="0.2">
      <c r="A300" s="329"/>
      <c r="B300" s="322"/>
      <c r="C300" s="328"/>
      <c r="D300" s="327"/>
      <c r="E300" s="326"/>
      <c r="F300" s="325"/>
      <c r="G300" s="325"/>
      <c r="H300" s="324"/>
      <c r="I300" s="323"/>
      <c r="J300" s="322"/>
    </row>
    <row r="301" spans="1:10" x14ac:dyDescent="0.15">
      <c r="A301" s="320" t="s">
        <v>229</v>
      </c>
      <c r="F301" s="321"/>
      <c r="G301" s="321"/>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0E00-0000000000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300"/>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51" customWidth="1"/>
    <col min="2" max="2" width="24" style="345" customWidth="1"/>
    <col min="3" max="3" width="16" style="345" customWidth="1"/>
    <col min="4" max="4" width="16.1640625" style="350" customWidth="1"/>
    <col min="5" max="5" width="9.5" style="349" customWidth="1"/>
    <col min="6" max="6" width="8.6640625" style="349" customWidth="1"/>
    <col min="7" max="7" width="12.6640625" style="348" customWidth="1"/>
    <col min="8" max="8" width="11.5" style="315" customWidth="1"/>
    <col min="9" max="9" width="10.5" style="347" customWidth="1"/>
    <col min="10" max="19" width="9.6640625" style="313" customWidth="1"/>
    <col min="20" max="22" width="7.6640625" style="313" customWidth="1"/>
    <col min="23" max="23" width="9.6640625" style="313" customWidth="1"/>
    <col min="24" max="24" width="24.6640625" style="345" customWidth="1"/>
    <col min="25" max="25" width="9.1640625" style="346"/>
    <col min="26" max="26" width="12.6640625" style="346" customWidth="1"/>
    <col min="27" max="16384" width="9.1640625" style="345"/>
  </cols>
  <sheetData>
    <row r="1" spans="1:26" s="313" customFormat="1" ht="13.5" customHeight="1" x14ac:dyDescent="0.15">
      <c r="A1" s="384">
        <f>G4+PurchasesJun13!A1</f>
        <v>0</v>
      </c>
      <c r="B1" s="385" t="s">
        <v>284</v>
      </c>
      <c r="C1" s="343">
        <f>PurchasesJun13!C1+PurchasesJul13!F1+SalesJul13!$E$1</f>
        <v>0</v>
      </c>
      <c r="D1" s="384" t="s">
        <v>240</v>
      </c>
      <c r="E1" s="383" t="str">
        <f>IF((G1-SUM(J1:W1)&lt;&gt;0),(G1-SUM(J1:W1))," ")</f>
        <v xml:space="preserve"> </v>
      </c>
      <c r="F1" s="343">
        <f>SUM(F5:F300)</f>
        <v>0</v>
      </c>
      <c r="G1" s="340">
        <f>SUM(G4:G300)</f>
        <v>0</v>
      </c>
      <c r="H1" s="382">
        <f>SUM(H5:H300)</f>
        <v>0</v>
      </c>
      <c r="I1" s="381">
        <f ca="1">TODAY()</f>
        <v>44249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79">
        <f>W1+PurchasesJun13!X1</f>
        <v>0</v>
      </c>
      <c r="Y1" s="378">
        <f>SUM(Y5:Y200)</f>
        <v>0</v>
      </c>
      <c r="Z1" s="377">
        <f>Y1+PurchasesJun13!Z1</f>
        <v>0</v>
      </c>
    </row>
    <row r="2" spans="1:26" s="376" customFormat="1" ht="24" customHeight="1" x14ac:dyDescent="0.15">
      <c r="A2" s="579" t="s">
        <v>283</v>
      </c>
      <c r="B2" s="583" t="str">
        <f>IF((G1-SUM(J1:W1)&lt;&gt;0),"COMPLETE EXPENSE ANALYSIS by inserting expense letter in col E","Supplier")</f>
        <v>Supplier</v>
      </c>
      <c r="C2" s="582" t="s">
        <v>282</v>
      </c>
      <c r="D2" s="582" t="s">
        <v>281</v>
      </c>
      <c r="E2" s="584" t="s">
        <v>280</v>
      </c>
      <c r="F2" s="582" t="s">
        <v>285</v>
      </c>
      <c r="G2" s="571" t="s">
        <v>278</v>
      </c>
      <c r="H2" s="575" t="s">
        <v>277</v>
      </c>
      <c r="I2" s="585" t="s">
        <v>276</v>
      </c>
      <c r="J2" s="571" t="s">
        <v>275</v>
      </c>
      <c r="K2" s="571" t="s">
        <v>274</v>
      </c>
      <c r="L2" s="571" t="s">
        <v>273</v>
      </c>
      <c r="M2" s="571" t="s">
        <v>272</v>
      </c>
      <c r="N2" s="571" t="s">
        <v>271</v>
      </c>
      <c r="O2" s="571" t="s">
        <v>270</v>
      </c>
      <c r="P2" s="367" t="s">
        <v>269</v>
      </c>
      <c r="Q2" s="571" t="s">
        <v>268</v>
      </c>
      <c r="R2" s="571" t="s">
        <v>267</v>
      </c>
      <c r="S2" s="571" t="s">
        <v>266</v>
      </c>
      <c r="T2" s="571" t="s">
        <v>265</v>
      </c>
      <c r="U2" s="571" t="s">
        <v>264</v>
      </c>
      <c r="V2" s="571" t="s">
        <v>263</v>
      </c>
      <c r="W2" s="575" t="s">
        <v>262</v>
      </c>
      <c r="X2" s="577" t="str">
        <f>IF(X1&gt;('Fixed Assets'!$E$110),"FIXED ASSETS requires updating with new additions","Fixed Assets Description  (Vehicles: make, model, date reg. and reg. mark)")</f>
        <v>Fixed Assets Description  (Vehicles: make, model, date reg. and reg. mark)</v>
      </c>
      <c r="Y2" s="573" t="s">
        <v>261</v>
      </c>
      <c r="Z2" s="574"/>
    </row>
    <row r="3" spans="1:26" s="374" customFormat="1" ht="12" customHeight="1" x14ac:dyDescent="0.15">
      <c r="A3" s="580"/>
      <c r="B3" s="580"/>
      <c r="C3" s="580"/>
      <c r="D3" s="580"/>
      <c r="E3" s="560"/>
      <c r="F3" s="580"/>
      <c r="G3" s="560"/>
      <c r="H3" s="578"/>
      <c r="I3" s="578"/>
      <c r="J3" s="572"/>
      <c r="K3" s="572"/>
      <c r="L3" s="572"/>
      <c r="M3" s="572"/>
      <c r="N3" s="572"/>
      <c r="O3" s="572"/>
      <c r="P3" s="375">
        <f>IF((E$4="m"),G$4," ")</f>
        <v>0</v>
      </c>
      <c r="Q3" s="572"/>
      <c r="R3" s="572"/>
      <c r="S3" s="572"/>
      <c r="T3" s="572"/>
      <c r="U3" s="572"/>
      <c r="V3" s="572"/>
      <c r="W3" s="576"/>
      <c r="X3" s="578"/>
      <c r="Y3" s="573" t="s">
        <v>260</v>
      </c>
      <c r="Z3" s="574"/>
    </row>
    <row r="4" spans="1:26" s="349" customFormat="1" x14ac:dyDescent="0.15">
      <c r="A4" s="581"/>
      <c r="B4" s="581"/>
      <c r="C4" s="581"/>
      <c r="D4" s="581"/>
      <c r="E4" s="373" t="s">
        <v>259</v>
      </c>
      <c r="F4" s="581"/>
      <c r="G4" s="386">
        <f>IF((C1&lt;Admin!$F$22),((C1-PurchasesJun13!C1)*Admin!$G$21),(C1*Admin!$G$21-(C1-Admin!$F$21)*(Admin!$G$21-Admin!$G$22)-PurchasesJun13!A1))</f>
        <v>0</v>
      </c>
      <c r="H4" s="578"/>
      <c r="I4" s="578"/>
      <c r="J4" s="371" t="s">
        <v>258</v>
      </c>
      <c r="K4" s="369" t="s">
        <v>257</v>
      </c>
      <c r="L4" s="369" t="s">
        <v>256</v>
      </c>
      <c r="M4" s="369" t="s">
        <v>255</v>
      </c>
      <c r="N4" s="369" t="s">
        <v>254</v>
      </c>
      <c r="O4" s="369" t="s">
        <v>253</v>
      </c>
      <c r="P4" s="370" t="s">
        <v>252</v>
      </c>
      <c r="Q4" s="369" t="s">
        <v>251</v>
      </c>
      <c r="R4" s="369" t="s">
        <v>250</v>
      </c>
      <c r="S4" s="369" t="s">
        <v>249</v>
      </c>
      <c r="T4" s="369" t="s">
        <v>248</v>
      </c>
      <c r="U4" s="369" t="s">
        <v>247</v>
      </c>
      <c r="V4" s="369" t="s">
        <v>246</v>
      </c>
      <c r="W4" s="368" t="s">
        <v>245</v>
      </c>
      <c r="X4" s="578"/>
      <c r="Y4" s="367" t="s">
        <v>244</v>
      </c>
      <c r="Z4" s="367" t="s">
        <v>243</v>
      </c>
    </row>
    <row r="5" spans="1:26" ht="12.75" customHeight="1" x14ac:dyDescent="0.15">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15">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15">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15">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15">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15">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15">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15">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15">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15">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15">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15">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15">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15">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15">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15">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15">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15">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15">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15">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15">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15">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15">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15">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15">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15">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15">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15">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15">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15">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15">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15">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15">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15">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15">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15">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15">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15">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15">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15">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15">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15">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15">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15">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15">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15">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15">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15">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15">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15">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15">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15">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15">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15">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15">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15">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15">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15">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15">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15">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15">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15">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15">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15">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15">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15">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15">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15">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15">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15">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15">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15">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15">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15">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15">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15">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15">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15">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15">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15">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15">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15">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15">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15">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15">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15">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15">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15">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15">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15">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15">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15">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15">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15">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15">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15">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15">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15">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15">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15">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15">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15">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15">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15">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15">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15">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15">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15">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15">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15">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15">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15">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15">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15">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15">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15">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15">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15">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15">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15">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15">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15">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15">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15">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15">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15">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15">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15">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15">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15">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15">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15">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15">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15">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15">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15">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15">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15">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15">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15">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15">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15">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15">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15">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15">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15">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15">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15">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15">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15">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15">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15">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15">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15">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15">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15">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15">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15">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15">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15">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15">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15">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15">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15">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15">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15">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15">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15">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15">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15">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15">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15">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15">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15">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15">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15">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15">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15">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15">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15">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15">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15">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15">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15">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15">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15">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15">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15">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15">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15">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15">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15">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15">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15">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15">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ht="14" thickBot="1" x14ac:dyDescent="0.2">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2"/>
      <c r="Z200" s="352"/>
    </row>
    <row r="201" spans="1:26" x14ac:dyDescent="0.15">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15">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15">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x14ac:dyDescent="0.15">
      <c r="A204" s="330"/>
      <c r="E204" s="349" t="str">
        <f t="shared" si="59"/>
        <v xml:space="preserve"> </v>
      </c>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row>
    <row r="205" spans="1:26" x14ac:dyDescent="0.15">
      <c r="A205" s="330"/>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15">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15">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15">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15">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15">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15">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15">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15">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15">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15">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15">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15">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15">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15">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15">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15">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15">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15">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15">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15">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15">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15">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15">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15">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15">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15">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15">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15">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15">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15">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15">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15">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15">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15">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15">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15">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15">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15">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15">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15">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15">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15">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15">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15">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15">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15">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15">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15">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15">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15">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15">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15">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15">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15">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15">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15">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15">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15">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15">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15">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15">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15">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15">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15">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15">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15">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15">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15">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15">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15">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15">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15">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15">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15">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15">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15">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15">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15">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15">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15">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15">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15">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15">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3" x14ac:dyDescent="0.15">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3" x14ac:dyDescent="0.15">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3" x14ac:dyDescent="0.15">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3" x14ac:dyDescent="0.15">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3" x14ac:dyDescent="0.15">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3" x14ac:dyDescent="0.15">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3" x14ac:dyDescent="0.15">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3" x14ac:dyDescent="0.15">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3" x14ac:dyDescent="0.15">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3" x14ac:dyDescent="0.15">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3" x14ac:dyDescent="0.15">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3" ht="14" thickBot="1" x14ac:dyDescent="0.2">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0F00-000000000000}"/>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0F00-000001000000}">
      <formula1>38353</formula1>
      <formula2>42369</formula2>
    </dataValidation>
    <dataValidation type="list" allowBlank="1" showInputMessage="1" showErrorMessage="1" sqref="E5:E300" xr:uid="{00000000-0002-0000-0F00-000002000000}">
      <formula1>$J$4:$W$4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301"/>
  <sheetViews>
    <sheetView workbookViewId="0">
      <pane ySplit="3" topLeftCell="A4" activePane="bottomLeft" state="frozen"/>
      <selection pane="bottomLeft" activeCell="A4" sqref="A4"/>
    </sheetView>
  </sheetViews>
  <sheetFormatPr baseColWidth="10" defaultColWidth="9.1640625" defaultRowHeight="13" x14ac:dyDescent="0.15"/>
  <cols>
    <col min="1" max="1" width="9.1640625" style="320"/>
    <col min="2" max="2" width="17.6640625" style="313" customWidth="1"/>
    <col min="3" max="3" width="11.33203125" style="319" customWidth="1"/>
    <col min="4" max="4" width="14.5" style="318" customWidth="1"/>
    <col min="5" max="5" width="7.6640625" style="317" customWidth="1"/>
    <col min="6" max="7" width="9.6640625" style="316" customWidth="1"/>
    <col min="8" max="8" width="9.6640625" style="315" customWidth="1"/>
    <col min="9" max="9" width="10.5" style="314" customWidth="1"/>
    <col min="10" max="16384" width="9.1640625" style="313"/>
  </cols>
  <sheetData>
    <row r="1" spans="1:11" s="338" customFormat="1" ht="12.75" customHeight="1" x14ac:dyDescent="0.15">
      <c r="A1" s="553" t="s">
        <v>242</v>
      </c>
      <c r="B1" s="556" t="s">
        <v>241</v>
      </c>
      <c r="C1" s="344"/>
      <c r="D1" s="340" t="s">
        <v>240</v>
      </c>
      <c r="E1" s="343">
        <f>SUM(E4:E300)</f>
        <v>0</v>
      </c>
      <c r="F1" s="340">
        <f>SUM(F4:F300)</f>
        <v>0</v>
      </c>
      <c r="G1" s="340">
        <f>SUM(G4:G300)</f>
        <v>0</v>
      </c>
      <c r="H1" s="342">
        <f>SUM(H4:H300)</f>
        <v>0</v>
      </c>
      <c r="I1" s="341">
        <f ca="1">TODAY()</f>
        <v>44249</v>
      </c>
      <c r="J1" s="340">
        <f>SUM(J4:J300)</f>
        <v>0</v>
      </c>
      <c r="K1" s="339">
        <f>J1+SalesJul13!K1</f>
        <v>0</v>
      </c>
    </row>
    <row r="2" spans="1:11" s="338" customFormat="1" ht="12.75" customHeight="1" x14ac:dyDescent="0.15">
      <c r="A2" s="554"/>
      <c r="B2" s="557"/>
      <c r="C2" s="561" t="s">
        <v>239</v>
      </c>
      <c r="D2" s="563" t="s">
        <v>238</v>
      </c>
      <c r="E2" s="565" t="s">
        <v>237</v>
      </c>
      <c r="F2" s="556" t="s">
        <v>236</v>
      </c>
      <c r="G2" s="556" t="s">
        <v>235</v>
      </c>
      <c r="H2" s="567" t="s">
        <v>234</v>
      </c>
      <c r="I2" s="569" t="s">
        <v>233</v>
      </c>
      <c r="J2" s="559" t="s">
        <v>232</v>
      </c>
      <c r="K2" s="560"/>
    </row>
    <row r="3" spans="1:11" s="336" customFormat="1" ht="38.25" customHeight="1" x14ac:dyDescent="0.15">
      <c r="A3" s="555"/>
      <c r="B3" s="558"/>
      <c r="C3" s="562"/>
      <c r="D3" s="564"/>
      <c r="E3" s="566"/>
      <c r="F3" s="566"/>
      <c r="G3" s="566"/>
      <c r="H3" s="568"/>
      <c r="I3" s="570"/>
      <c r="J3" s="337" t="s">
        <v>231</v>
      </c>
      <c r="K3" s="337" t="s">
        <v>230</v>
      </c>
    </row>
    <row r="4" spans="1:11" x14ac:dyDescent="0.15">
      <c r="A4" s="330"/>
      <c r="F4" s="321"/>
      <c r="G4" s="321"/>
      <c r="H4" s="315" t="str">
        <f t="shared" ref="H4:H67" si="0">IF((F4&lt;&gt;0),IF((D4&gt;0)," ",F4)," ")</f>
        <v xml:space="preserve"> </v>
      </c>
      <c r="I4" s="331" t="str">
        <f t="shared" ref="I4:I67" si="1">IF((F4&lt;&gt;0),IF((D4&gt;0)," ",(I$1-A4))," ")</f>
        <v xml:space="preserve"> </v>
      </c>
    </row>
    <row r="5" spans="1:11" x14ac:dyDescent="0.15">
      <c r="A5" s="330"/>
      <c r="F5" s="321"/>
      <c r="G5" s="321"/>
      <c r="H5" s="315" t="str">
        <f t="shared" si="0"/>
        <v xml:space="preserve"> </v>
      </c>
      <c r="I5" s="331" t="str">
        <f t="shared" si="1"/>
        <v xml:space="preserve"> </v>
      </c>
    </row>
    <row r="6" spans="1:11" x14ac:dyDescent="0.15">
      <c r="A6" s="330"/>
      <c r="F6" s="321"/>
      <c r="G6" s="321"/>
      <c r="H6" s="315" t="str">
        <f t="shared" si="0"/>
        <v xml:space="preserve"> </v>
      </c>
      <c r="I6" s="331" t="str">
        <f t="shared" si="1"/>
        <v xml:space="preserve"> </v>
      </c>
    </row>
    <row r="7" spans="1:11" x14ac:dyDescent="0.15">
      <c r="A7" s="330"/>
      <c r="F7" s="321"/>
      <c r="G7" s="321"/>
      <c r="H7" s="315" t="str">
        <f t="shared" si="0"/>
        <v xml:space="preserve"> </v>
      </c>
      <c r="I7" s="331" t="str">
        <f t="shared" si="1"/>
        <v xml:space="preserve"> </v>
      </c>
    </row>
    <row r="8" spans="1:11" x14ac:dyDescent="0.15">
      <c r="A8" s="330"/>
      <c r="F8" s="321"/>
      <c r="G8" s="321"/>
      <c r="H8" s="315" t="str">
        <f t="shared" si="0"/>
        <v xml:space="preserve"> </v>
      </c>
      <c r="I8" s="331" t="str">
        <f t="shared" si="1"/>
        <v xml:space="preserve"> </v>
      </c>
    </row>
    <row r="9" spans="1:11" x14ac:dyDescent="0.15">
      <c r="A9" s="330"/>
      <c r="F9" s="321"/>
      <c r="G9" s="321"/>
      <c r="H9" s="315" t="str">
        <f t="shared" si="0"/>
        <v xml:space="preserve"> </v>
      </c>
      <c r="I9" s="331" t="str">
        <f t="shared" si="1"/>
        <v xml:space="preserve"> </v>
      </c>
    </row>
    <row r="10" spans="1:11" x14ac:dyDescent="0.15">
      <c r="A10" s="330"/>
      <c r="F10" s="321"/>
      <c r="G10" s="321"/>
      <c r="H10" s="315" t="str">
        <f t="shared" si="0"/>
        <v xml:space="preserve"> </v>
      </c>
      <c r="I10" s="331" t="str">
        <f t="shared" si="1"/>
        <v xml:space="preserve"> </v>
      </c>
    </row>
    <row r="11" spans="1:11" x14ac:dyDescent="0.15">
      <c r="A11" s="330"/>
      <c r="F11" s="321"/>
      <c r="G11" s="321"/>
      <c r="H11" s="315" t="str">
        <f t="shared" si="0"/>
        <v xml:space="preserve"> </v>
      </c>
      <c r="I11" s="331" t="str">
        <f t="shared" si="1"/>
        <v xml:space="preserve"> </v>
      </c>
    </row>
    <row r="12" spans="1:11" x14ac:dyDescent="0.15">
      <c r="A12" s="330"/>
      <c r="F12" s="321"/>
      <c r="G12" s="321"/>
      <c r="H12" s="315" t="str">
        <f t="shared" si="0"/>
        <v xml:space="preserve"> </v>
      </c>
      <c r="I12" s="331" t="str">
        <f t="shared" si="1"/>
        <v xml:space="preserve"> </v>
      </c>
    </row>
    <row r="13" spans="1:11" x14ac:dyDescent="0.15">
      <c r="A13" s="330"/>
      <c r="F13" s="321"/>
      <c r="G13" s="321"/>
      <c r="H13" s="315" t="str">
        <f t="shared" si="0"/>
        <v xml:space="preserve"> </v>
      </c>
      <c r="I13" s="331" t="str">
        <f t="shared" si="1"/>
        <v xml:space="preserve"> </v>
      </c>
    </row>
    <row r="14" spans="1:11" x14ac:dyDescent="0.15">
      <c r="A14" s="330"/>
      <c r="F14" s="321"/>
      <c r="G14" s="321"/>
      <c r="H14" s="315" t="str">
        <f t="shared" si="0"/>
        <v xml:space="preserve"> </v>
      </c>
      <c r="I14" s="331" t="str">
        <f t="shared" si="1"/>
        <v xml:space="preserve"> </v>
      </c>
    </row>
    <row r="15" spans="1:11" s="332" customFormat="1" x14ac:dyDescent="0.15">
      <c r="A15" s="330"/>
      <c r="C15" s="335"/>
      <c r="D15" s="334"/>
      <c r="E15" s="333"/>
      <c r="F15" s="321"/>
      <c r="G15" s="321"/>
      <c r="H15" s="315" t="str">
        <f t="shared" si="0"/>
        <v xml:space="preserve"> </v>
      </c>
      <c r="I15" s="331" t="str">
        <f t="shared" si="1"/>
        <v xml:space="preserve"> </v>
      </c>
      <c r="J15" s="313"/>
    </row>
    <row r="16" spans="1:11" s="332" customFormat="1" x14ac:dyDescent="0.15">
      <c r="A16" s="330"/>
      <c r="C16" s="335"/>
      <c r="D16" s="334"/>
      <c r="E16" s="333"/>
      <c r="F16" s="321"/>
      <c r="G16" s="321"/>
      <c r="H16" s="315" t="str">
        <f t="shared" si="0"/>
        <v xml:space="preserve"> </v>
      </c>
      <c r="I16" s="331" t="str">
        <f t="shared" si="1"/>
        <v xml:space="preserve"> </v>
      </c>
      <c r="J16" s="313"/>
    </row>
    <row r="17" spans="1:10" s="332" customFormat="1" x14ac:dyDescent="0.15">
      <c r="A17" s="330"/>
      <c r="C17" s="335"/>
      <c r="D17" s="334"/>
      <c r="E17" s="333"/>
      <c r="F17" s="321"/>
      <c r="G17" s="321"/>
      <c r="H17" s="315" t="str">
        <f t="shared" si="0"/>
        <v xml:space="preserve"> </v>
      </c>
      <c r="I17" s="331" t="str">
        <f t="shared" si="1"/>
        <v xml:space="preserve"> </v>
      </c>
      <c r="J17" s="313"/>
    </row>
    <row r="18" spans="1:10" s="332" customFormat="1" x14ac:dyDescent="0.15">
      <c r="A18" s="330"/>
      <c r="C18" s="335"/>
      <c r="D18" s="334"/>
      <c r="E18" s="333"/>
      <c r="F18" s="321"/>
      <c r="G18" s="321"/>
      <c r="H18" s="315" t="str">
        <f t="shared" si="0"/>
        <v xml:space="preserve"> </v>
      </c>
      <c r="I18" s="331" t="str">
        <f t="shared" si="1"/>
        <v xml:space="preserve"> </v>
      </c>
      <c r="J18" s="313"/>
    </row>
    <row r="19" spans="1:10" s="332" customFormat="1" x14ac:dyDescent="0.15">
      <c r="A19" s="330"/>
      <c r="C19" s="335"/>
      <c r="D19" s="334"/>
      <c r="E19" s="333"/>
      <c r="F19" s="321"/>
      <c r="G19" s="321"/>
      <c r="H19" s="315" t="str">
        <f t="shared" si="0"/>
        <v xml:space="preserve"> </v>
      </c>
      <c r="I19" s="331" t="str">
        <f t="shared" si="1"/>
        <v xml:space="preserve"> </v>
      </c>
      <c r="J19" s="313"/>
    </row>
    <row r="20" spans="1:10" x14ac:dyDescent="0.15">
      <c r="A20" s="330"/>
      <c r="F20" s="321"/>
      <c r="G20" s="321"/>
      <c r="H20" s="315" t="str">
        <f t="shared" si="0"/>
        <v xml:space="preserve"> </v>
      </c>
      <c r="I20" s="331" t="str">
        <f t="shared" si="1"/>
        <v xml:space="preserve"> </v>
      </c>
    </row>
    <row r="21" spans="1:10" x14ac:dyDescent="0.15">
      <c r="A21" s="330"/>
      <c r="F21" s="321"/>
      <c r="G21" s="321"/>
      <c r="H21" s="315" t="str">
        <f t="shared" si="0"/>
        <v xml:space="preserve"> </v>
      </c>
      <c r="I21" s="331" t="str">
        <f t="shared" si="1"/>
        <v xml:space="preserve"> </v>
      </c>
    </row>
    <row r="22" spans="1:10" x14ac:dyDescent="0.15">
      <c r="A22" s="330"/>
      <c r="F22" s="321"/>
      <c r="G22" s="321"/>
      <c r="H22" s="315" t="str">
        <f t="shared" si="0"/>
        <v xml:space="preserve"> </v>
      </c>
      <c r="I22" s="331" t="str">
        <f t="shared" si="1"/>
        <v xml:space="preserve"> </v>
      </c>
    </row>
    <row r="23" spans="1:10" x14ac:dyDescent="0.15">
      <c r="A23" s="330"/>
      <c r="F23" s="321"/>
      <c r="G23" s="321"/>
      <c r="H23" s="315" t="str">
        <f t="shared" si="0"/>
        <v xml:space="preserve"> </v>
      </c>
      <c r="I23" s="331" t="str">
        <f t="shared" si="1"/>
        <v xml:space="preserve"> </v>
      </c>
    </row>
    <row r="24" spans="1:10" x14ac:dyDescent="0.15">
      <c r="A24" s="330"/>
      <c r="F24" s="321"/>
      <c r="G24" s="321"/>
      <c r="H24" s="315" t="str">
        <f t="shared" si="0"/>
        <v xml:space="preserve"> </v>
      </c>
      <c r="I24" s="331" t="str">
        <f t="shared" si="1"/>
        <v xml:space="preserve"> </v>
      </c>
    </row>
    <row r="25" spans="1:10" x14ac:dyDescent="0.15">
      <c r="A25" s="330"/>
      <c r="F25" s="321"/>
      <c r="G25" s="321"/>
      <c r="H25" s="315" t="str">
        <f t="shared" si="0"/>
        <v xml:space="preserve"> </v>
      </c>
      <c r="I25" s="331" t="str">
        <f t="shared" si="1"/>
        <v xml:space="preserve"> </v>
      </c>
    </row>
    <row r="26" spans="1:10" x14ac:dyDescent="0.15">
      <c r="A26" s="330"/>
      <c r="F26" s="321"/>
      <c r="G26" s="321"/>
      <c r="H26" s="315" t="str">
        <f t="shared" si="0"/>
        <v xml:space="preserve"> </v>
      </c>
      <c r="I26" s="331" t="str">
        <f t="shared" si="1"/>
        <v xml:space="preserve"> </v>
      </c>
    </row>
    <row r="27" spans="1:10" x14ac:dyDescent="0.15">
      <c r="A27" s="330"/>
      <c r="F27" s="321"/>
      <c r="G27" s="321"/>
      <c r="H27" s="315" t="str">
        <f t="shared" si="0"/>
        <v xml:space="preserve"> </v>
      </c>
      <c r="I27" s="331" t="str">
        <f t="shared" si="1"/>
        <v xml:space="preserve"> </v>
      </c>
    </row>
    <row r="28" spans="1:10" x14ac:dyDescent="0.15">
      <c r="A28" s="330"/>
      <c r="F28" s="321"/>
      <c r="G28" s="321"/>
      <c r="H28" s="315" t="str">
        <f t="shared" si="0"/>
        <v xml:space="preserve"> </v>
      </c>
      <c r="I28" s="331" t="str">
        <f t="shared" si="1"/>
        <v xml:space="preserve"> </v>
      </c>
    </row>
    <row r="29" spans="1:10" x14ac:dyDescent="0.15">
      <c r="A29" s="330"/>
      <c r="F29" s="321"/>
      <c r="G29" s="321"/>
      <c r="H29" s="315" t="str">
        <f t="shared" si="0"/>
        <v xml:space="preserve"> </v>
      </c>
      <c r="I29" s="331" t="str">
        <f t="shared" si="1"/>
        <v xml:space="preserve"> </v>
      </c>
    </row>
    <row r="30" spans="1:10" x14ac:dyDescent="0.15">
      <c r="A30" s="330"/>
      <c r="F30" s="321"/>
      <c r="G30" s="321"/>
      <c r="H30" s="315" t="str">
        <f t="shared" si="0"/>
        <v xml:space="preserve"> </v>
      </c>
      <c r="I30" s="331" t="str">
        <f t="shared" si="1"/>
        <v xml:space="preserve"> </v>
      </c>
    </row>
    <row r="31" spans="1:10" x14ac:dyDescent="0.15">
      <c r="A31" s="330"/>
      <c r="F31" s="321"/>
      <c r="G31" s="321"/>
      <c r="H31" s="315" t="str">
        <f t="shared" si="0"/>
        <v xml:space="preserve"> </v>
      </c>
      <c r="I31" s="331" t="str">
        <f t="shared" si="1"/>
        <v xml:space="preserve"> </v>
      </c>
    </row>
    <row r="32" spans="1:10" x14ac:dyDescent="0.15">
      <c r="A32" s="330"/>
      <c r="F32" s="321"/>
      <c r="G32" s="321"/>
      <c r="H32" s="315" t="str">
        <f t="shared" si="0"/>
        <v xml:space="preserve"> </v>
      </c>
      <c r="I32" s="331" t="str">
        <f t="shared" si="1"/>
        <v xml:space="preserve"> </v>
      </c>
    </row>
    <row r="33" spans="1:9" x14ac:dyDescent="0.15">
      <c r="A33" s="330"/>
      <c r="F33" s="321"/>
      <c r="G33" s="321"/>
      <c r="H33" s="315" t="str">
        <f t="shared" si="0"/>
        <v xml:space="preserve"> </v>
      </c>
      <c r="I33" s="331" t="str">
        <f t="shared" si="1"/>
        <v xml:space="preserve"> </v>
      </c>
    </row>
    <row r="34" spans="1:9" x14ac:dyDescent="0.15">
      <c r="A34" s="330"/>
      <c r="F34" s="321"/>
      <c r="G34" s="321"/>
      <c r="H34" s="315" t="str">
        <f t="shared" si="0"/>
        <v xml:space="preserve"> </v>
      </c>
      <c r="I34" s="331" t="str">
        <f t="shared" si="1"/>
        <v xml:space="preserve"> </v>
      </c>
    </row>
    <row r="35" spans="1:9" x14ac:dyDescent="0.15">
      <c r="A35" s="330"/>
      <c r="F35" s="321"/>
      <c r="G35" s="321"/>
      <c r="H35" s="315" t="str">
        <f t="shared" si="0"/>
        <v xml:space="preserve"> </v>
      </c>
      <c r="I35" s="331" t="str">
        <f t="shared" si="1"/>
        <v xml:space="preserve"> </v>
      </c>
    </row>
    <row r="36" spans="1:9" x14ac:dyDescent="0.15">
      <c r="A36" s="330"/>
      <c r="F36" s="321"/>
      <c r="G36" s="321"/>
      <c r="H36" s="315" t="str">
        <f t="shared" si="0"/>
        <v xml:space="preserve"> </v>
      </c>
      <c r="I36" s="331" t="str">
        <f t="shared" si="1"/>
        <v xml:space="preserve"> </v>
      </c>
    </row>
    <row r="37" spans="1:9" x14ac:dyDescent="0.15">
      <c r="A37" s="330"/>
      <c r="F37" s="321"/>
      <c r="G37" s="321"/>
      <c r="H37" s="315" t="str">
        <f t="shared" si="0"/>
        <v xml:space="preserve"> </v>
      </c>
      <c r="I37" s="331" t="str">
        <f t="shared" si="1"/>
        <v xml:space="preserve"> </v>
      </c>
    </row>
    <row r="38" spans="1:9" x14ac:dyDescent="0.15">
      <c r="A38" s="330"/>
      <c r="F38" s="321"/>
      <c r="G38" s="321"/>
      <c r="H38" s="315" t="str">
        <f t="shared" si="0"/>
        <v xml:space="preserve"> </v>
      </c>
      <c r="I38" s="331" t="str">
        <f t="shared" si="1"/>
        <v xml:space="preserve"> </v>
      </c>
    </row>
    <row r="39" spans="1:9" x14ac:dyDescent="0.15">
      <c r="A39" s="330"/>
      <c r="F39" s="321"/>
      <c r="G39" s="321"/>
      <c r="H39" s="315" t="str">
        <f t="shared" si="0"/>
        <v xml:space="preserve"> </v>
      </c>
      <c r="I39" s="331" t="str">
        <f t="shared" si="1"/>
        <v xml:space="preserve"> </v>
      </c>
    </row>
    <row r="40" spans="1:9" x14ac:dyDescent="0.15">
      <c r="A40" s="330"/>
      <c r="F40" s="321"/>
      <c r="G40" s="321"/>
      <c r="H40" s="315" t="str">
        <f t="shared" si="0"/>
        <v xml:space="preserve"> </v>
      </c>
      <c r="I40" s="331" t="str">
        <f t="shared" si="1"/>
        <v xml:space="preserve"> </v>
      </c>
    </row>
    <row r="41" spans="1:9" x14ac:dyDescent="0.15">
      <c r="A41" s="330"/>
      <c r="F41" s="321"/>
      <c r="G41" s="321"/>
      <c r="H41" s="315" t="str">
        <f t="shared" si="0"/>
        <v xml:space="preserve"> </v>
      </c>
      <c r="I41" s="331" t="str">
        <f t="shared" si="1"/>
        <v xml:space="preserve"> </v>
      </c>
    </row>
    <row r="42" spans="1:9" x14ac:dyDescent="0.15">
      <c r="A42" s="330"/>
      <c r="F42" s="321"/>
      <c r="G42" s="321"/>
      <c r="H42" s="315" t="str">
        <f t="shared" si="0"/>
        <v xml:space="preserve"> </v>
      </c>
      <c r="I42" s="331" t="str">
        <f t="shared" si="1"/>
        <v xml:space="preserve"> </v>
      </c>
    </row>
    <row r="43" spans="1:9" x14ac:dyDescent="0.15">
      <c r="A43" s="330"/>
      <c r="F43" s="321"/>
      <c r="G43" s="321"/>
      <c r="H43" s="315" t="str">
        <f t="shared" si="0"/>
        <v xml:space="preserve"> </v>
      </c>
      <c r="I43" s="331" t="str">
        <f t="shared" si="1"/>
        <v xml:space="preserve"> </v>
      </c>
    </row>
    <row r="44" spans="1:9" x14ac:dyDescent="0.15">
      <c r="A44" s="330"/>
      <c r="F44" s="321"/>
      <c r="G44" s="321"/>
      <c r="H44" s="315" t="str">
        <f t="shared" si="0"/>
        <v xml:space="preserve"> </v>
      </c>
      <c r="I44" s="331" t="str">
        <f t="shared" si="1"/>
        <v xml:space="preserve"> </v>
      </c>
    </row>
    <row r="45" spans="1:9" x14ac:dyDescent="0.15">
      <c r="A45" s="330"/>
      <c r="F45" s="321"/>
      <c r="G45" s="321"/>
      <c r="H45" s="315" t="str">
        <f t="shared" si="0"/>
        <v xml:space="preserve"> </v>
      </c>
      <c r="I45" s="331" t="str">
        <f t="shared" si="1"/>
        <v xml:space="preserve"> </v>
      </c>
    </row>
    <row r="46" spans="1:9" x14ac:dyDescent="0.15">
      <c r="A46" s="330"/>
      <c r="F46" s="321"/>
      <c r="G46" s="321"/>
      <c r="H46" s="315" t="str">
        <f t="shared" si="0"/>
        <v xml:space="preserve"> </v>
      </c>
      <c r="I46" s="331" t="str">
        <f t="shared" si="1"/>
        <v xml:space="preserve"> </v>
      </c>
    </row>
    <row r="47" spans="1:9" x14ac:dyDescent="0.15">
      <c r="A47" s="330"/>
      <c r="F47" s="321"/>
      <c r="G47" s="321"/>
      <c r="H47" s="315" t="str">
        <f t="shared" si="0"/>
        <v xml:space="preserve"> </v>
      </c>
      <c r="I47" s="331" t="str">
        <f t="shared" si="1"/>
        <v xml:space="preserve"> </v>
      </c>
    </row>
    <row r="48" spans="1:9" x14ac:dyDescent="0.15">
      <c r="A48" s="330"/>
      <c r="F48" s="321"/>
      <c r="G48" s="321"/>
      <c r="H48" s="315" t="str">
        <f t="shared" si="0"/>
        <v xml:space="preserve"> </v>
      </c>
      <c r="I48" s="331" t="str">
        <f t="shared" si="1"/>
        <v xml:space="preserve"> </v>
      </c>
    </row>
    <row r="49" spans="1:9" x14ac:dyDescent="0.15">
      <c r="A49" s="330"/>
      <c r="F49" s="321"/>
      <c r="G49" s="321"/>
      <c r="H49" s="315" t="str">
        <f t="shared" si="0"/>
        <v xml:space="preserve"> </v>
      </c>
      <c r="I49" s="331" t="str">
        <f t="shared" si="1"/>
        <v xml:space="preserve"> </v>
      </c>
    </row>
    <row r="50" spans="1:9" x14ac:dyDescent="0.15">
      <c r="A50" s="330"/>
      <c r="F50" s="321"/>
      <c r="G50" s="321"/>
      <c r="H50" s="315" t="str">
        <f t="shared" si="0"/>
        <v xml:space="preserve"> </v>
      </c>
      <c r="I50" s="331" t="str">
        <f t="shared" si="1"/>
        <v xml:space="preserve"> </v>
      </c>
    </row>
    <row r="51" spans="1:9" x14ac:dyDescent="0.15">
      <c r="A51" s="330"/>
      <c r="F51" s="321"/>
      <c r="G51" s="321"/>
      <c r="H51" s="315" t="str">
        <f t="shared" si="0"/>
        <v xml:space="preserve"> </v>
      </c>
      <c r="I51" s="331" t="str">
        <f t="shared" si="1"/>
        <v xml:space="preserve"> </v>
      </c>
    </row>
    <row r="52" spans="1:9" x14ac:dyDescent="0.15">
      <c r="A52" s="330"/>
      <c r="F52" s="321"/>
      <c r="G52" s="321"/>
      <c r="H52" s="315" t="str">
        <f t="shared" si="0"/>
        <v xml:space="preserve"> </v>
      </c>
      <c r="I52" s="331" t="str">
        <f t="shared" si="1"/>
        <v xml:space="preserve"> </v>
      </c>
    </row>
    <row r="53" spans="1:9" x14ac:dyDescent="0.15">
      <c r="A53" s="330"/>
      <c r="F53" s="321"/>
      <c r="G53" s="321"/>
      <c r="H53" s="315" t="str">
        <f t="shared" si="0"/>
        <v xml:space="preserve"> </v>
      </c>
      <c r="I53" s="331" t="str">
        <f t="shared" si="1"/>
        <v xml:space="preserve"> </v>
      </c>
    </row>
    <row r="54" spans="1:9" x14ac:dyDescent="0.15">
      <c r="A54" s="330"/>
      <c r="F54" s="321"/>
      <c r="G54" s="321"/>
      <c r="H54" s="315" t="str">
        <f t="shared" si="0"/>
        <v xml:space="preserve"> </v>
      </c>
      <c r="I54" s="331" t="str">
        <f t="shared" si="1"/>
        <v xml:space="preserve"> </v>
      </c>
    </row>
    <row r="55" spans="1:9" x14ac:dyDescent="0.15">
      <c r="A55" s="330"/>
      <c r="F55" s="321"/>
      <c r="G55" s="321"/>
      <c r="H55" s="315" t="str">
        <f t="shared" si="0"/>
        <v xml:space="preserve"> </v>
      </c>
      <c r="I55" s="331" t="str">
        <f t="shared" si="1"/>
        <v xml:space="preserve"> </v>
      </c>
    </row>
    <row r="56" spans="1:9" x14ac:dyDescent="0.15">
      <c r="A56" s="330"/>
      <c r="F56" s="321"/>
      <c r="G56" s="321"/>
      <c r="H56" s="315" t="str">
        <f t="shared" si="0"/>
        <v xml:space="preserve"> </v>
      </c>
      <c r="I56" s="331" t="str">
        <f t="shared" si="1"/>
        <v xml:space="preserve"> </v>
      </c>
    </row>
    <row r="57" spans="1:9" x14ac:dyDescent="0.15">
      <c r="A57" s="330"/>
      <c r="F57" s="321"/>
      <c r="G57" s="321"/>
      <c r="H57" s="315" t="str">
        <f t="shared" si="0"/>
        <v xml:space="preserve"> </v>
      </c>
      <c r="I57" s="331" t="str">
        <f t="shared" si="1"/>
        <v xml:space="preserve"> </v>
      </c>
    </row>
    <row r="58" spans="1:9" x14ac:dyDescent="0.15">
      <c r="A58" s="330"/>
      <c r="F58" s="321"/>
      <c r="G58" s="321"/>
      <c r="H58" s="315" t="str">
        <f t="shared" si="0"/>
        <v xml:space="preserve"> </v>
      </c>
      <c r="I58" s="331" t="str">
        <f t="shared" si="1"/>
        <v xml:space="preserve"> </v>
      </c>
    </row>
    <row r="59" spans="1:9" x14ac:dyDescent="0.15">
      <c r="A59" s="330"/>
      <c r="F59" s="321"/>
      <c r="G59" s="321"/>
      <c r="H59" s="315" t="str">
        <f t="shared" si="0"/>
        <v xml:space="preserve"> </v>
      </c>
      <c r="I59" s="331" t="str">
        <f t="shared" si="1"/>
        <v xml:space="preserve"> </v>
      </c>
    </row>
    <row r="60" spans="1:9" x14ac:dyDescent="0.15">
      <c r="A60" s="330"/>
      <c r="F60" s="321"/>
      <c r="G60" s="321"/>
      <c r="H60" s="315" t="str">
        <f t="shared" si="0"/>
        <v xml:space="preserve"> </v>
      </c>
      <c r="I60" s="331" t="str">
        <f t="shared" si="1"/>
        <v xml:space="preserve"> </v>
      </c>
    </row>
    <row r="61" spans="1:9" x14ac:dyDescent="0.15">
      <c r="A61" s="330"/>
      <c r="F61" s="321"/>
      <c r="G61" s="321"/>
      <c r="H61" s="315" t="str">
        <f t="shared" si="0"/>
        <v xml:space="preserve"> </v>
      </c>
      <c r="I61" s="331" t="str">
        <f t="shared" si="1"/>
        <v xml:space="preserve"> </v>
      </c>
    </row>
    <row r="62" spans="1:9" x14ac:dyDescent="0.15">
      <c r="A62" s="330"/>
      <c r="F62" s="321"/>
      <c r="G62" s="321"/>
      <c r="H62" s="315" t="str">
        <f t="shared" si="0"/>
        <v xml:space="preserve"> </v>
      </c>
      <c r="I62" s="331" t="str">
        <f t="shared" si="1"/>
        <v xml:space="preserve"> </v>
      </c>
    </row>
    <row r="63" spans="1:9" x14ac:dyDescent="0.15">
      <c r="A63" s="330"/>
      <c r="F63" s="321"/>
      <c r="G63" s="321"/>
      <c r="H63" s="315" t="str">
        <f t="shared" si="0"/>
        <v xml:space="preserve"> </v>
      </c>
      <c r="I63" s="331" t="str">
        <f t="shared" si="1"/>
        <v xml:space="preserve"> </v>
      </c>
    </row>
    <row r="64" spans="1:9" x14ac:dyDescent="0.15">
      <c r="A64" s="330"/>
      <c r="F64" s="321"/>
      <c r="G64" s="321"/>
      <c r="H64" s="315" t="str">
        <f t="shared" si="0"/>
        <v xml:space="preserve"> </v>
      </c>
      <c r="I64" s="331" t="str">
        <f t="shared" si="1"/>
        <v xml:space="preserve"> </v>
      </c>
    </row>
    <row r="65" spans="1:9" x14ac:dyDescent="0.15">
      <c r="A65" s="330"/>
      <c r="F65" s="321"/>
      <c r="G65" s="321"/>
      <c r="H65" s="315" t="str">
        <f t="shared" si="0"/>
        <v xml:space="preserve"> </v>
      </c>
      <c r="I65" s="331" t="str">
        <f t="shared" si="1"/>
        <v xml:space="preserve"> </v>
      </c>
    </row>
    <row r="66" spans="1:9" x14ac:dyDescent="0.15">
      <c r="A66" s="330"/>
      <c r="F66" s="321"/>
      <c r="G66" s="321"/>
      <c r="H66" s="315" t="str">
        <f t="shared" si="0"/>
        <v xml:space="preserve"> </v>
      </c>
      <c r="I66" s="331" t="str">
        <f t="shared" si="1"/>
        <v xml:space="preserve"> </v>
      </c>
    </row>
    <row r="67" spans="1:9" x14ac:dyDescent="0.15">
      <c r="A67" s="330"/>
      <c r="F67" s="321"/>
      <c r="G67" s="321"/>
      <c r="H67" s="315" t="str">
        <f t="shared" si="0"/>
        <v xml:space="preserve"> </v>
      </c>
      <c r="I67" s="331" t="str">
        <f t="shared" si="1"/>
        <v xml:space="preserve"> </v>
      </c>
    </row>
    <row r="68" spans="1:9" x14ac:dyDescent="0.15">
      <c r="A68" s="330"/>
      <c r="F68" s="321"/>
      <c r="G68" s="321"/>
      <c r="H68" s="315" t="str">
        <f t="shared" ref="H68:H131" si="2">IF((F68&lt;&gt;0),IF((D68&gt;0)," ",F68)," ")</f>
        <v xml:space="preserve"> </v>
      </c>
      <c r="I68" s="331" t="str">
        <f t="shared" ref="I68:I131" si="3">IF((F68&lt;&gt;0),IF((D68&gt;0)," ",(I$1-A68))," ")</f>
        <v xml:space="preserve"> </v>
      </c>
    </row>
    <row r="69" spans="1:9" x14ac:dyDescent="0.15">
      <c r="A69" s="330"/>
      <c r="F69" s="321"/>
      <c r="G69" s="321"/>
      <c r="H69" s="315" t="str">
        <f t="shared" si="2"/>
        <v xml:space="preserve"> </v>
      </c>
      <c r="I69" s="331" t="str">
        <f t="shared" si="3"/>
        <v xml:space="preserve"> </v>
      </c>
    </row>
    <row r="70" spans="1:9" x14ac:dyDescent="0.15">
      <c r="A70" s="330"/>
      <c r="F70" s="321"/>
      <c r="G70" s="321"/>
      <c r="H70" s="315" t="str">
        <f t="shared" si="2"/>
        <v xml:space="preserve"> </v>
      </c>
      <c r="I70" s="331" t="str">
        <f t="shared" si="3"/>
        <v xml:space="preserve"> </v>
      </c>
    </row>
    <row r="71" spans="1:9" x14ac:dyDescent="0.15">
      <c r="A71" s="330"/>
      <c r="F71" s="321"/>
      <c r="G71" s="321"/>
      <c r="H71" s="315" t="str">
        <f t="shared" si="2"/>
        <v xml:space="preserve"> </v>
      </c>
      <c r="I71" s="331" t="str">
        <f t="shared" si="3"/>
        <v xml:space="preserve"> </v>
      </c>
    </row>
    <row r="72" spans="1:9" x14ac:dyDescent="0.15">
      <c r="A72" s="330"/>
      <c r="F72" s="321"/>
      <c r="G72" s="321"/>
      <c r="H72" s="315" t="str">
        <f t="shared" si="2"/>
        <v xml:space="preserve"> </v>
      </c>
      <c r="I72" s="331" t="str">
        <f t="shared" si="3"/>
        <v xml:space="preserve"> </v>
      </c>
    </row>
    <row r="73" spans="1:9" x14ac:dyDescent="0.15">
      <c r="A73" s="330"/>
      <c r="F73" s="321"/>
      <c r="G73" s="321"/>
      <c r="H73" s="315" t="str">
        <f t="shared" si="2"/>
        <v xml:space="preserve"> </v>
      </c>
      <c r="I73" s="331" t="str">
        <f t="shared" si="3"/>
        <v xml:space="preserve"> </v>
      </c>
    </row>
    <row r="74" spans="1:9" x14ac:dyDescent="0.15">
      <c r="A74" s="330"/>
      <c r="F74" s="321"/>
      <c r="G74" s="321"/>
      <c r="H74" s="315" t="str">
        <f t="shared" si="2"/>
        <v xml:space="preserve"> </v>
      </c>
      <c r="I74" s="331" t="str">
        <f t="shared" si="3"/>
        <v xml:space="preserve"> </v>
      </c>
    </row>
    <row r="75" spans="1:9" x14ac:dyDescent="0.15">
      <c r="A75" s="330"/>
      <c r="F75" s="321"/>
      <c r="G75" s="321"/>
      <c r="H75" s="315" t="str">
        <f t="shared" si="2"/>
        <v xml:space="preserve"> </v>
      </c>
      <c r="I75" s="331" t="str">
        <f t="shared" si="3"/>
        <v xml:space="preserve"> </v>
      </c>
    </row>
    <row r="76" spans="1:9" x14ac:dyDescent="0.15">
      <c r="A76" s="330"/>
      <c r="F76" s="321"/>
      <c r="G76" s="321"/>
      <c r="H76" s="315" t="str">
        <f t="shared" si="2"/>
        <v xml:space="preserve"> </v>
      </c>
      <c r="I76" s="331" t="str">
        <f t="shared" si="3"/>
        <v xml:space="preserve"> </v>
      </c>
    </row>
    <row r="77" spans="1:9" x14ac:dyDescent="0.15">
      <c r="A77" s="330"/>
      <c r="F77" s="321"/>
      <c r="G77" s="321"/>
      <c r="H77" s="315" t="str">
        <f t="shared" si="2"/>
        <v xml:space="preserve"> </v>
      </c>
      <c r="I77" s="331" t="str">
        <f t="shared" si="3"/>
        <v xml:space="preserve"> </v>
      </c>
    </row>
    <row r="78" spans="1:9" x14ac:dyDescent="0.15">
      <c r="A78" s="330"/>
      <c r="F78" s="321"/>
      <c r="G78" s="321"/>
      <c r="H78" s="315" t="str">
        <f t="shared" si="2"/>
        <v xml:space="preserve"> </v>
      </c>
      <c r="I78" s="331" t="str">
        <f t="shared" si="3"/>
        <v xml:space="preserve"> </v>
      </c>
    </row>
    <row r="79" spans="1:9" x14ac:dyDescent="0.15">
      <c r="A79" s="330"/>
      <c r="F79" s="321"/>
      <c r="G79" s="321"/>
      <c r="H79" s="315" t="str">
        <f t="shared" si="2"/>
        <v xml:space="preserve"> </v>
      </c>
      <c r="I79" s="331" t="str">
        <f t="shared" si="3"/>
        <v xml:space="preserve"> </v>
      </c>
    </row>
    <row r="80" spans="1:9" x14ac:dyDescent="0.15">
      <c r="A80" s="330"/>
      <c r="F80" s="321"/>
      <c r="G80" s="321"/>
      <c r="H80" s="315" t="str">
        <f t="shared" si="2"/>
        <v xml:space="preserve"> </v>
      </c>
      <c r="I80" s="331" t="str">
        <f t="shared" si="3"/>
        <v xml:space="preserve"> </v>
      </c>
    </row>
    <row r="81" spans="1:9" x14ac:dyDescent="0.15">
      <c r="A81" s="330"/>
      <c r="F81" s="321"/>
      <c r="G81" s="321"/>
      <c r="H81" s="315" t="str">
        <f t="shared" si="2"/>
        <v xml:space="preserve"> </v>
      </c>
      <c r="I81" s="331" t="str">
        <f t="shared" si="3"/>
        <v xml:space="preserve"> </v>
      </c>
    </row>
    <row r="82" spans="1:9" x14ac:dyDescent="0.15">
      <c r="A82" s="330"/>
      <c r="F82" s="321"/>
      <c r="G82" s="321"/>
      <c r="H82" s="315" t="str">
        <f t="shared" si="2"/>
        <v xml:space="preserve"> </v>
      </c>
      <c r="I82" s="331" t="str">
        <f t="shared" si="3"/>
        <v xml:space="preserve"> </v>
      </c>
    </row>
    <row r="83" spans="1:9" x14ac:dyDescent="0.15">
      <c r="A83" s="330"/>
      <c r="F83" s="321"/>
      <c r="G83" s="321"/>
      <c r="H83" s="315" t="str">
        <f t="shared" si="2"/>
        <v xml:space="preserve"> </v>
      </c>
      <c r="I83" s="331" t="str">
        <f t="shared" si="3"/>
        <v xml:space="preserve"> </v>
      </c>
    </row>
    <row r="84" spans="1:9" x14ac:dyDescent="0.15">
      <c r="A84" s="330"/>
      <c r="F84" s="321"/>
      <c r="G84" s="321"/>
      <c r="H84" s="315" t="str">
        <f t="shared" si="2"/>
        <v xml:space="preserve"> </v>
      </c>
      <c r="I84" s="331" t="str">
        <f t="shared" si="3"/>
        <v xml:space="preserve"> </v>
      </c>
    </row>
    <row r="85" spans="1:9" x14ac:dyDescent="0.15">
      <c r="A85" s="330"/>
      <c r="F85" s="321"/>
      <c r="G85" s="321"/>
      <c r="H85" s="315" t="str">
        <f t="shared" si="2"/>
        <v xml:space="preserve"> </v>
      </c>
      <c r="I85" s="331" t="str">
        <f t="shared" si="3"/>
        <v xml:space="preserve"> </v>
      </c>
    </row>
    <row r="86" spans="1:9" x14ac:dyDescent="0.15">
      <c r="A86" s="330"/>
      <c r="F86" s="321"/>
      <c r="G86" s="321"/>
      <c r="H86" s="315" t="str">
        <f t="shared" si="2"/>
        <v xml:space="preserve"> </v>
      </c>
      <c r="I86" s="331" t="str">
        <f t="shared" si="3"/>
        <v xml:space="preserve"> </v>
      </c>
    </row>
    <row r="87" spans="1:9" x14ac:dyDescent="0.15">
      <c r="A87" s="330"/>
      <c r="F87" s="321"/>
      <c r="G87" s="321"/>
      <c r="H87" s="315" t="str">
        <f t="shared" si="2"/>
        <v xml:space="preserve"> </v>
      </c>
      <c r="I87" s="331" t="str">
        <f t="shared" si="3"/>
        <v xml:space="preserve"> </v>
      </c>
    </row>
    <row r="88" spans="1:9" x14ac:dyDescent="0.15">
      <c r="A88" s="330"/>
      <c r="F88" s="321"/>
      <c r="G88" s="321"/>
      <c r="H88" s="315" t="str">
        <f t="shared" si="2"/>
        <v xml:space="preserve"> </v>
      </c>
      <c r="I88" s="331" t="str">
        <f t="shared" si="3"/>
        <v xml:space="preserve"> </v>
      </c>
    </row>
    <row r="89" spans="1:9" x14ac:dyDescent="0.15">
      <c r="A89" s="330"/>
      <c r="F89" s="321"/>
      <c r="G89" s="321"/>
      <c r="H89" s="315" t="str">
        <f t="shared" si="2"/>
        <v xml:space="preserve"> </v>
      </c>
      <c r="I89" s="331" t="str">
        <f t="shared" si="3"/>
        <v xml:space="preserve"> </v>
      </c>
    </row>
    <row r="90" spans="1:9" x14ac:dyDescent="0.15">
      <c r="A90" s="330"/>
      <c r="F90" s="321"/>
      <c r="G90" s="321"/>
      <c r="H90" s="315" t="str">
        <f t="shared" si="2"/>
        <v xml:space="preserve"> </v>
      </c>
      <c r="I90" s="331" t="str">
        <f t="shared" si="3"/>
        <v xml:space="preserve"> </v>
      </c>
    </row>
    <row r="91" spans="1:9" x14ac:dyDescent="0.15">
      <c r="A91" s="330"/>
      <c r="F91" s="321"/>
      <c r="G91" s="321"/>
      <c r="H91" s="315" t="str">
        <f t="shared" si="2"/>
        <v xml:space="preserve"> </v>
      </c>
      <c r="I91" s="331" t="str">
        <f t="shared" si="3"/>
        <v xml:space="preserve"> </v>
      </c>
    </row>
    <row r="92" spans="1:9" x14ac:dyDescent="0.15">
      <c r="A92" s="330"/>
      <c r="F92" s="321"/>
      <c r="G92" s="321"/>
      <c r="H92" s="315" t="str">
        <f t="shared" si="2"/>
        <v xml:space="preserve"> </v>
      </c>
      <c r="I92" s="331" t="str">
        <f t="shared" si="3"/>
        <v xml:space="preserve"> </v>
      </c>
    </row>
    <row r="93" spans="1:9" x14ac:dyDescent="0.15">
      <c r="A93" s="330"/>
      <c r="F93" s="321"/>
      <c r="G93" s="321"/>
      <c r="H93" s="315" t="str">
        <f t="shared" si="2"/>
        <v xml:space="preserve"> </v>
      </c>
      <c r="I93" s="331" t="str">
        <f t="shared" si="3"/>
        <v xml:space="preserve"> </v>
      </c>
    </row>
    <row r="94" spans="1:9" x14ac:dyDescent="0.15">
      <c r="A94" s="330"/>
      <c r="F94" s="321"/>
      <c r="G94" s="321"/>
      <c r="H94" s="315" t="str">
        <f t="shared" si="2"/>
        <v xml:space="preserve"> </v>
      </c>
      <c r="I94" s="331" t="str">
        <f t="shared" si="3"/>
        <v xml:space="preserve"> </v>
      </c>
    </row>
    <row r="95" spans="1:9" x14ac:dyDescent="0.15">
      <c r="A95" s="330"/>
      <c r="F95" s="321"/>
      <c r="G95" s="321"/>
      <c r="H95" s="315" t="str">
        <f t="shared" si="2"/>
        <v xml:space="preserve"> </v>
      </c>
      <c r="I95" s="331" t="str">
        <f t="shared" si="3"/>
        <v xml:space="preserve"> </v>
      </c>
    </row>
    <row r="96" spans="1:9" x14ac:dyDescent="0.15">
      <c r="A96" s="330"/>
      <c r="F96" s="321"/>
      <c r="G96" s="321"/>
      <c r="H96" s="315" t="str">
        <f t="shared" si="2"/>
        <v xml:space="preserve"> </v>
      </c>
      <c r="I96" s="331" t="str">
        <f t="shared" si="3"/>
        <v xml:space="preserve"> </v>
      </c>
    </row>
    <row r="97" spans="1:9" x14ac:dyDescent="0.15">
      <c r="A97" s="330"/>
      <c r="F97" s="321"/>
      <c r="G97" s="321"/>
      <c r="H97" s="315" t="str">
        <f t="shared" si="2"/>
        <v xml:space="preserve"> </v>
      </c>
      <c r="I97" s="331" t="str">
        <f t="shared" si="3"/>
        <v xml:space="preserve"> </v>
      </c>
    </row>
    <row r="98" spans="1:9" x14ac:dyDescent="0.15">
      <c r="A98" s="330"/>
      <c r="F98" s="321"/>
      <c r="G98" s="321"/>
      <c r="H98" s="315" t="str">
        <f t="shared" si="2"/>
        <v xml:space="preserve"> </v>
      </c>
      <c r="I98" s="331" t="str">
        <f t="shared" si="3"/>
        <v xml:space="preserve"> </v>
      </c>
    </row>
    <row r="99" spans="1:9" x14ac:dyDescent="0.15">
      <c r="A99" s="330"/>
      <c r="F99" s="321"/>
      <c r="G99" s="321"/>
      <c r="H99" s="315" t="str">
        <f t="shared" si="2"/>
        <v xml:space="preserve"> </v>
      </c>
      <c r="I99" s="331" t="str">
        <f t="shared" si="3"/>
        <v xml:space="preserve"> </v>
      </c>
    </row>
    <row r="100" spans="1:9" x14ac:dyDescent="0.15">
      <c r="A100" s="330"/>
      <c r="F100" s="321"/>
      <c r="G100" s="321"/>
      <c r="H100" s="315" t="str">
        <f t="shared" si="2"/>
        <v xml:space="preserve"> </v>
      </c>
      <c r="I100" s="331" t="str">
        <f t="shared" si="3"/>
        <v xml:space="preserve"> </v>
      </c>
    </row>
    <row r="101" spans="1:9" x14ac:dyDescent="0.15">
      <c r="A101" s="330"/>
      <c r="F101" s="321"/>
      <c r="G101" s="321"/>
      <c r="H101" s="315" t="str">
        <f t="shared" si="2"/>
        <v xml:space="preserve"> </v>
      </c>
      <c r="I101" s="331" t="str">
        <f t="shared" si="3"/>
        <v xml:space="preserve"> </v>
      </c>
    </row>
    <row r="102" spans="1:9" x14ac:dyDescent="0.15">
      <c r="A102" s="330"/>
      <c r="F102" s="321"/>
      <c r="G102" s="321"/>
      <c r="H102" s="315" t="str">
        <f t="shared" si="2"/>
        <v xml:space="preserve"> </v>
      </c>
      <c r="I102" s="331" t="str">
        <f t="shared" si="3"/>
        <v xml:space="preserve"> </v>
      </c>
    </row>
    <row r="103" spans="1:9" x14ac:dyDescent="0.15">
      <c r="A103" s="330"/>
      <c r="F103" s="321"/>
      <c r="G103" s="321"/>
      <c r="H103" s="315" t="str">
        <f t="shared" si="2"/>
        <v xml:space="preserve"> </v>
      </c>
      <c r="I103" s="331" t="str">
        <f t="shared" si="3"/>
        <v xml:space="preserve"> </v>
      </c>
    </row>
    <row r="104" spans="1:9" x14ac:dyDescent="0.15">
      <c r="A104" s="330"/>
      <c r="F104" s="321"/>
      <c r="G104" s="321"/>
      <c r="H104" s="315" t="str">
        <f t="shared" si="2"/>
        <v xml:space="preserve"> </v>
      </c>
      <c r="I104" s="331" t="str">
        <f t="shared" si="3"/>
        <v xml:space="preserve"> </v>
      </c>
    </row>
    <row r="105" spans="1:9" x14ac:dyDescent="0.15">
      <c r="A105" s="330"/>
      <c r="F105" s="321"/>
      <c r="G105" s="321"/>
      <c r="H105" s="315" t="str">
        <f t="shared" si="2"/>
        <v xml:space="preserve"> </v>
      </c>
      <c r="I105" s="331" t="str">
        <f t="shared" si="3"/>
        <v xml:space="preserve"> </v>
      </c>
    </row>
    <row r="106" spans="1:9" x14ac:dyDescent="0.15">
      <c r="A106" s="330"/>
      <c r="F106" s="321"/>
      <c r="G106" s="321"/>
      <c r="H106" s="315" t="str">
        <f t="shared" si="2"/>
        <v xml:space="preserve"> </v>
      </c>
      <c r="I106" s="331" t="str">
        <f t="shared" si="3"/>
        <v xml:space="preserve"> </v>
      </c>
    </row>
    <row r="107" spans="1:9" x14ac:dyDescent="0.15">
      <c r="A107" s="330"/>
      <c r="F107" s="321"/>
      <c r="G107" s="321"/>
      <c r="H107" s="315" t="str">
        <f t="shared" si="2"/>
        <v xml:space="preserve"> </v>
      </c>
      <c r="I107" s="331" t="str">
        <f t="shared" si="3"/>
        <v xml:space="preserve"> </v>
      </c>
    </row>
    <row r="108" spans="1:9" x14ac:dyDescent="0.15">
      <c r="A108" s="330"/>
      <c r="F108" s="321"/>
      <c r="G108" s="321"/>
      <c r="H108" s="315" t="str">
        <f t="shared" si="2"/>
        <v xml:space="preserve"> </v>
      </c>
      <c r="I108" s="331" t="str">
        <f t="shared" si="3"/>
        <v xml:space="preserve"> </v>
      </c>
    </row>
    <row r="109" spans="1:9" x14ac:dyDescent="0.15">
      <c r="A109" s="330"/>
      <c r="F109" s="321"/>
      <c r="G109" s="321"/>
      <c r="H109" s="315" t="str">
        <f t="shared" si="2"/>
        <v xml:space="preserve"> </v>
      </c>
      <c r="I109" s="331" t="str">
        <f t="shared" si="3"/>
        <v xml:space="preserve"> </v>
      </c>
    </row>
    <row r="110" spans="1:9" x14ac:dyDescent="0.15">
      <c r="A110" s="330"/>
      <c r="F110" s="321"/>
      <c r="G110" s="321"/>
      <c r="H110" s="315" t="str">
        <f t="shared" si="2"/>
        <v xml:space="preserve"> </v>
      </c>
      <c r="I110" s="331" t="str">
        <f t="shared" si="3"/>
        <v xml:space="preserve"> </v>
      </c>
    </row>
    <row r="111" spans="1:9" x14ac:dyDescent="0.15">
      <c r="A111" s="330"/>
      <c r="F111" s="321"/>
      <c r="G111" s="321"/>
      <c r="H111" s="315" t="str">
        <f t="shared" si="2"/>
        <v xml:space="preserve"> </v>
      </c>
      <c r="I111" s="331" t="str">
        <f t="shared" si="3"/>
        <v xml:space="preserve"> </v>
      </c>
    </row>
    <row r="112" spans="1:9" x14ac:dyDescent="0.15">
      <c r="A112" s="330"/>
      <c r="F112" s="321"/>
      <c r="G112" s="321"/>
      <c r="H112" s="315" t="str">
        <f t="shared" si="2"/>
        <v xml:space="preserve"> </v>
      </c>
      <c r="I112" s="331" t="str">
        <f t="shared" si="3"/>
        <v xml:space="preserve"> </v>
      </c>
    </row>
    <row r="113" spans="1:9" x14ac:dyDescent="0.15">
      <c r="A113" s="330"/>
      <c r="F113" s="321"/>
      <c r="G113" s="321"/>
      <c r="H113" s="315" t="str">
        <f t="shared" si="2"/>
        <v xml:space="preserve"> </v>
      </c>
      <c r="I113" s="331" t="str">
        <f t="shared" si="3"/>
        <v xml:space="preserve"> </v>
      </c>
    </row>
    <row r="114" spans="1:9" x14ac:dyDescent="0.15">
      <c r="A114" s="330"/>
      <c r="F114" s="321"/>
      <c r="G114" s="321"/>
      <c r="H114" s="315" t="str">
        <f t="shared" si="2"/>
        <v xml:space="preserve"> </v>
      </c>
      <c r="I114" s="331" t="str">
        <f t="shared" si="3"/>
        <v xml:space="preserve"> </v>
      </c>
    </row>
    <row r="115" spans="1:9" x14ac:dyDescent="0.15">
      <c r="A115" s="330"/>
      <c r="F115" s="321"/>
      <c r="G115" s="321"/>
      <c r="H115" s="315" t="str">
        <f t="shared" si="2"/>
        <v xml:space="preserve"> </v>
      </c>
      <c r="I115" s="331" t="str">
        <f t="shared" si="3"/>
        <v xml:space="preserve"> </v>
      </c>
    </row>
    <row r="116" spans="1:9" x14ac:dyDescent="0.15">
      <c r="A116" s="330"/>
      <c r="F116" s="321"/>
      <c r="G116" s="321"/>
      <c r="H116" s="315" t="str">
        <f t="shared" si="2"/>
        <v xml:space="preserve"> </v>
      </c>
      <c r="I116" s="331" t="str">
        <f t="shared" si="3"/>
        <v xml:space="preserve"> </v>
      </c>
    </row>
    <row r="117" spans="1:9" x14ac:dyDescent="0.15">
      <c r="A117" s="330"/>
      <c r="F117" s="321"/>
      <c r="G117" s="321"/>
      <c r="H117" s="315" t="str">
        <f t="shared" si="2"/>
        <v xml:space="preserve"> </v>
      </c>
      <c r="I117" s="331" t="str">
        <f t="shared" si="3"/>
        <v xml:space="preserve"> </v>
      </c>
    </row>
    <row r="118" spans="1:9" x14ac:dyDescent="0.15">
      <c r="A118" s="330"/>
      <c r="F118" s="321"/>
      <c r="G118" s="321"/>
      <c r="H118" s="315" t="str">
        <f t="shared" si="2"/>
        <v xml:space="preserve"> </v>
      </c>
      <c r="I118" s="331" t="str">
        <f t="shared" si="3"/>
        <v xml:space="preserve"> </v>
      </c>
    </row>
    <row r="119" spans="1:9" x14ac:dyDescent="0.15">
      <c r="A119" s="330"/>
      <c r="F119" s="321"/>
      <c r="G119" s="321"/>
      <c r="H119" s="315" t="str">
        <f t="shared" si="2"/>
        <v xml:space="preserve"> </v>
      </c>
      <c r="I119" s="331" t="str">
        <f t="shared" si="3"/>
        <v xml:space="preserve"> </v>
      </c>
    </row>
    <row r="120" spans="1:9" x14ac:dyDescent="0.15">
      <c r="A120" s="330"/>
      <c r="F120" s="321"/>
      <c r="G120" s="321"/>
      <c r="H120" s="315" t="str">
        <f t="shared" si="2"/>
        <v xml:space="preserve"> </v>
      </c>
      <c r="I120" s="331" t="str">
        <f t="shared" si="3"/>
        <v xml:space="preserve"> </v>
      </c>
    </row>
    <row r="121" spans="1:9" x14ac:dyDescent="0.15">
      <c r="A121" s="330"/>
      <c r="F121" s="321"/>
      <c r="G121" s="321"/>
      <c r="H121" s="315" t="str">
        <f t="shared" si="2"/>
        <v xml:space="preserve"> </v>
      </c>
      <c r="I121" s="331" t="str">
        <f t="shared" si="3"/>
        <v xml:space="preserve"> </v>
      </c>
    </row>
    <row r="122" spans="1:9" x14ac:dyDescent="0.15">
      <c r="A122" s="330"/>
      <c r="F122" s="321"/>
      <c r="G122" s="321"/>
      <c r="H122" s="315" t="str">
        <f t="shared" si="2"/>
        <v xml:space="preserve"> </v>
      </c>
      <c r="I122" s="331" t="str">
        <f t="shared" si="3"/>
        <v xml:space="preserve"> </v>
      </c>
    </row>
    <row r="123" spans="1:9" x14ac:dyDescent="0.15">
      <c r="A123" s="330"/>
      <c r="F123" s="321"/>
      <c r="G123" s="321"/>
      <c r="H123" s="315" t="str">
        <f t="shared" si="2"/>
        <v xml:space="preserve"> </v>
      </c>
      <c r="I123" s="331" t="str">
        <f t="shared" si="3"/>
        <v xml:space="preserve"> </v>
      </c>
    </row>
    <row r="124" spans="1:9" x14ac:dyDescent="0.15">
      <c r="A124" s="330"/>
      <c r="F124" s="321"/>
      <c r="G124" s="321"/>
      <c r="H124" s="315" t="str">
        <f t="shared" si="2"/>
        <v xml:space="preserve"> </v>
      </c>
      <c r="I124" s="331" t="str">
        <f t="shared" si="3"/>
        <v xml:space="preserve"> </v>
      </c>
    </row>
    <row r="125" spans="1:9" x14ac:dyDescent="0.15">
      <c r="A125" s="330"/>
      <c r="F125" s="321"/>
      <c r="G125" s="321"/>
      <c r="H125" s="315" t="str">
        <f t="shared" si="2"/>
        <v xml:space="preserve"> </v>
      </c>
      <c r="I125" s="331" t="str">
        <f t="shared" si="3"/>
        <v xml:space="preserve"> </v>
      </c>
    </row>
    <row r="126" spans="1:9" x14ac:dyDescent="0.15">
      <c r="A126" s="330"/>
      <c r="F126" s="321"/>
      <c r="G126" s="321"/>
      <c r="H126" s="315" t="str">
        <f t="shared" si="2"/>
        <v xml:space="preserve"> </v>
      </c>
      <c r="I126" s="331" t="str">
        <f t="shared" si="3"/>
        <v xml:space="preserve"> </v>
      </c>
    </row>
    <row r="127" spans="1:9" x14ac:dyDescent="0.15">
      <c r="A127" s="330"/>
      <c r="F127" s="321"/>
      <c r="G127" s="321"/>
      <c r="H127" s="315" t="str">
        <f t="shared" si="2"/>
        <v xml:space="preserve"> </v>
      </c>
      <c r="I127" s="331" t="str">
        <f t="shared" si="3"/>
        <v xml:space="preserve"> </v>
      </c>
    </row>
    <row r="128" spans="1:9" x14ac:dyDescent="0.15">
      <c r="A128" s="330"/>
      <c r="F128" s="321"/>
      <c r="G128" s="321"/>
      <c r="H128" s="315" t="str">
        <f t="shared" si="2"/>
        <v xml:space="preserve"> </v>
      </c>
      <c r="I128" s="331" t="str">
        <f t="shared" si="3"/>
        <v xml:space="preserve"> </v>
      </c>
    </row>
    <row r="129" spans="1:9" x14ac:dyDescent="0.15">
      <c r="A129" s="330"/>
      <c r="F129" s="321"/>
      <c r="G129" s="321"/>
      <c r="H129" s="315" t="str">
        <f t="shared" si="2"/>
        <v xml:space="preserve"> </v>
      </c>
      <c r="I129" s="331" t="str">
        <f t="shared" si="3"/>
        <v xml:space="preserve"> </v>
      </c>
    </row>
    <row r="130" spans="1:9" x14ac:dyDescent="0.15">
      <c r="A130" s="330"/>
      <c r="F130" s="321"/>
      <c r="G130" s="321"/>
      <c r="H130" s="315" t="str">
        <f t="shared" si="2"/>
        <v xml:space="preserve"> </v>
      </c>
      <c r="I130" s="331" t="str">
        <f t="shared" si="3"/>
        <v xml:space="preserve"> </v>
      </c>
    </row>
    <row r="131" spans="1:9" x14ac:dyDescent="0.15">
      <c r="A131" s="330"/>
      <c r="F131" s="321"/>
      <c r="G131" s="321"/>
      <c r="H131" s="315" t="str">
        <f t="shared" si="2"/>
        <v xml:space="preserve"> </v>
      </c>
      <c r="I131" s="331" t="str">
        <f t="shared" si="3"/>
        <v xml:space="preserve"> </v>
      </c>
    </row>
    <row r="132" spans="1:9" x14ac:dyDescent="0.15">
      <c r="A132" s="330"/>
      <c r="F132" s="321"/>
      <c r="G132" s="321"/>
      <c r="H132" s="315" t="str">
        <f t="shared" ref="H132:H195" si="4">IF((F132&lt;&gt;0),IF((D132&gt;0)," ",F132)," ")</f>
        <v xml:space="preserve"> </v>
      </c>
      <c r="I132" s="331" t="str">
        <f t="shared" ref="I132:I195" si="5">IF((F132&lt;&gt;0),IF((D132&gt;0)," ",(I$1-A132))," ")</f>
        <v xml:space="preserve"> </v>
      </c>
    </row>
    <row r="133" spans="1:9" x14ac:dyDescent="0.15">
      <c r="A133" s="330"/>
      <c r="F133" s="321"/>
      <c r="G133" s="321"/>
      <c r="H133" s="315" t="str">
        <f t="shared" si="4"/>
        <v xml:space="preserve"> </v>
      </c>
      <c r="I133" s="331" t="str">
        <f t="shared" si="5"/>
        <v xml:space="preserve"> </v>
      </c>
    </row>
    <row r="134" spans="1:9" x14ac:dyDescent="0.15">
      <c r="A134" s="330"/>
      <c r="F134" s="321"/>
      <c r="G134" s="321"/>
      <c r="H134" s="315" t="str">
        <f t="shared" si="4"/>
        <v xml:space="preserve"> </v>
      </c>
      <c r="I134" s="331" t="str">
        <f t="shared" si="5"/>
        <v xml:space="preserve"> </v>
      </c>
    </row>
    <row r="135" spans="1:9" x14ac:dyDescent="0.15">
      <c r="A135" s="330"/>
      <c r="F135" s="321"/>
      <c r="G135" s="321"/>
      <c r="H135" s="315" t="str">
        <f t="shared" si="4"/>
        <v xml:space="preserve"> </v>
      </c>
      <c r="I135" s="331" t="str">
        <f t="shared" si="5"/>
        <v xml:space="preserve"> </v>
      </c>
    </row>
    <row r="136" spans="1:9" x14ac:dyDescent="0.15">
      <c r="A136" s="330"/>
      <c r="F136" s="321"/>
      <c r="G136" s="321"/>
      <c r="H136" s="315" t="str">
        <f t="shared" si="4"/>
        <v xml:space="preserve"> </v>
      </c>
      <c r="I136" s="331" t="str">
        <f t="shared" si="5"/>
        <v xml:space="preserve"> </v>
      </c>
    </row>
    <row r="137" spans="1:9" x14ac:dyDescent="0.15">
      <c r="A137" s="330"/>
      <c r="F137" s="321"/>
      <c r="G137" s="321"/>
      <c r="H137" s="315" t="str">
        <f t="shared" si="4"/>
        <v xml:space="preserve"> </v>
      </c>
      <c r="I137" s="331" t="str">
        <f t="shared" si="5"/>
        <v xml:space="preserve"> </v>
      </c>
    </row>
    <row r="138" spans="1:9" x14ac:dyDescent="0.15">
      <c r="A138" s="330"/>
      <c r="F138" s="321"/>
      <c r="G138" s="321"/>
      <c r="H138" s="315" t="str">
        <f t="shared" si="4"/>
        <v xml:space="preserve"> </v>
      </c>
      <c r="I138" s="331" t="str">
        <f t="shared" si="5"/>
        <v xml:space="preserve"> </v>
      </c>
    </row>
    <row r="139" spans="1:9" x14ac:dyDescent="0.15">
      <c r="A139" s="330"/>
      <c r="F139" s="321"/>
      <c r="G139" s="321"/>
      <c r="H139" s="315" t="str">
        <f t="shared" si="4"/>
        <v xml:space="preserve"> </v>
      </c>
      <c r="I139" s="331" t="str">
        <f t="shared" si="5"/>
        <v xml:space="preserve"> </v>
      </c>
    </row>
    <row r="140" spans="1:9" x14ac:dyDescent="0.15">
      <c r="A140" s="330"/>
      <c r="F140" s="321"/>
      <c r="G140" s="321"/>
      <c r="H140" s="315" t="str">
        <f t="shared" si="4"/>
        <v xml:space="preserve"> </v>
      </c>
      <c r="I140" s="331" t="str">
        <f t="shared" si="5"/>
        <v xml:space="preserve"> </v>
      </c>
    </row>
    <row r="141" spans="1:9" x14ac:dyDescent="0.15">
      <c r="A141" s="330"/>
      <c r="F141" s="321"/>
      <c r="G141" s="321"/>
      <c r="H141" s="315" t="str">
        <f t="shared" si="4"/>
        <v xml:space="preserve"> </v>
      </c>
      <c r="I141" s="331" t="str">
        <f t="shared" si="5"/>
        <v xml:space="preserve"> </v>
      </c>
    </row>
    <row r="142" spans="1:9" x14ac:dyDescent="0.15">
      <c r="A142" s="330"/>
      <c r="F142" s="321"/>
      <c r="G142" s="321"/>
      <c r="H142" s="315" t="str">
        <f t="shared" si="4"/>
        <v xml:space="preserve"> </v>
      </c>
      <c r="I142" s="331" t="str">
        <f t="shared" si="5"/>
        <v xml:space="preserve"> </v>
      </c>
    </row>
    <row r="143" spans="1:9" x14ac:dyDescent="0.15">
      <c r="A143" s="330"/>
      <c r="F143" s="321"/>
      <c r="G143" s="321"/>
      <c r="H143" s="315" t="str">
        <f t="shared" si="4"/>
        <v xml:space="preserve"> </v>
      </c>
      <c r="I143" s="331" t="str">
        <f t="shared" si="5"/>
        <v xml:space="preserve"> </v>
      </c>
    </row>
    <row r="144" spans="1:9" x14ac:dyDescent="0.15">
      <c r="A144" s="330"/>
      <c r="F144" s="321"/>
      <c r="G144" s="321"/>
      <c r="H144" s="315" t="str">
        <f t="shared" si="4"/>
        <v xml:space="preserve"> </v>
      </c>
      <c r="I144" s="331" t="str">
        <f t="shared" si="5"/>
        <v xml:space="preserve"> </v>
      </c>
    </row>
    <row r="145" spans="1:9" x14ac:dyDescent="0.15">
      <c r="A145" s="330"/>
      <c r="F145" s="321"/>
      <c r="G145" s="321"/>
      <c r="H145" s="315" t="str">
        <f t="shared" si="4"/>
        <v xml:space="preserve"> </v>
      </c>
      <c r="I145" s="331" t="str">
        <f t="shared" si="5"/>
        <v xml:space="preserve"> </v>
      </c>
    </row>
    <row r="146" spans="1:9" x14ac:dyDescent="0.15">
      <c r="A146" s="330"/>
      <c r="F146" s="321"/>
      <c r="G146" s="321"/>
      <c r="H146" s="315" t="str">
        <f t="shared" si="4"/>
        <v xml:space="preserve"> </v>
      </c>
      <c r="I146" s="331" t="str">
        <f t="shared" si="5"/>
        <v xml:space="preserve"> </v>
      </c>
    </row>
    <row r="147" spans="1:9" x14ac:dyDescent="0.15">
      <c r="A147" s="330"/>
      <c r="F147" s="321"/>
      <c r="G147" s="321"/>
      <c r="H147" s="315" t="str">
        <f t="shared" si="4"/>
        <v xml:space="preserve"> </v>
      </c>
      <c r="I147" s="331" t="str">
        <f t="shared" si="5"/>
        <v xml:space="preserve"> </v>
      </c>
    </row>
    <row r="148" spans="1:9" x14ac:dyDescent="0.15">
      <c r="A148" s="330"/>
      <c r="F148" s="321"/>
      <c r="G148" s="321"/>
      <c r="H148" s="315" t="str">
        <f t="shared" si="4"/>
        <v xml:space="preserve"> </v>
      </c>
      <c r="I148" s="331" t="str">
        <f t="shared" si="5"/>
        <v xml:space="preserve"> </v>
      </c>
    </row>
    <row r="149" spans="1:9" x14ac:dyDescent="0.15">
      <c r="A149" s="330"/>
      <c r="F149" s="321"/>
      <c r="G149" s="321"/>
      <c r="H149" s="315" t="str">
        <f t="shared" si="4"/>
        <v xml:space="preserve"> </v>
      </c>
      <c r="I149" s="331" t="str">
        <f t="shared" si="5"/>
        <v xml:space="preserve"> </v>
      </c>
    </row>
    <row r="150" spans="1:9" x14ac:dyDescent="0.15">
      <c r="A150" s="330"/>
      <c r="F150" s="321"/>
      <c r="G150" s="321"/>
      <c r="H150" s="315" t="str">
        <f t="shared" si="4"/>
        <v xml:space="preserve"> </v>
      </c>
      <c r="I150" s="331" t="str">
        <f t="shared" si="5"/>
        <v xml:space="preserve"> </v>
      </c>
    </row>
    <row r="151" spans="1:9" x14ac:dyDescent="0.15">
      <c r="A151" s="330"/>
      <c r="F151" s="321"/>
      <c r="G151" s="321"/>
      <c r="H151" s="315" t="str">
        <f t="shared" si="4"/>
        <v xml:space="preserve"> </v>
      </c>
      <c r="I151" s="331" t="str">
        <f t="shared" si="5"/>
        <v xml:space="preserve"> </v>
      </c>
    </row>
    <row r="152" spans="1:9" x14ac:dyDescent="0.15">
      <c r="A152" s="330"/>
      <c r="F152" s="321"/>
      <c r="G152" s="321"/>
      <c r="H152" s="315" t="str">
        <f t="shared" si="4"/>
        <v xml:space="preserve"> </v>
      </c>
      <c r="I152" s="331" t="str">
        <f t="shared" si="5"/>
        <v xml:space="preserve"> </v>
      </c>
    </row>
    <row r="153" spans="1:9" x14ac:dyDescent="0.15">
      <c r="A153" s="330"/>
      <c r="F153" s="321"/>
      <c r="G153" s="321"/>
      <c r="H153" s="315" t="str">
        <f t="shared" si="4"/>
        <v xml:space="preserve"> </v>
      </c>
      <c r="I153" s="331" t="str">
        <f t="shared" si="5"/>
        <v xml:space="preserve"> </v>
      </c>
    </row>
    <row r="154" spans="1:9" x14ac:dyDescent="0.15">
      <c r="A154" s="330"/>
      <c r="F154" s="321"/>
      <c r="G154" s="321"/>
      <c r="H154" s="315" t="str">
        <f t="shared" si="4"/>
        <v xml:space="preserve"> </v>
      </c>
      <c r="I154" s="331" t="str">
        <f t="shared" si="5"/>
        <v xml:space="preserve"> </v>
      </c>
    </row>
    <row r="155" spans="1:9" x14ac:dyDescent="0.15">
      <c r="A155" s="330"/>
      <c r="F155" s="321"/>
      <c r="G155" s="321"/>
      <c r="H155" s="315" t="str">
        <f t="shared" si="4"/>
        <v xml:space="preserve"> </v>
      </c>
      <c r="I155" s="331" t="str">
        <f t="shared" si="5"/>
        <v xml:space="preserve"> </v>
      </c>
    </row>
    <row r="156" spans="1:9" x14ac:dyDescent="0.15">
      <c r="A156" s="330"/>
      <c r="F156" s="321"/>
      <c r="G156" s="321"/>
      <c r="H156" s="315" t="str">
        <f t="shared" si="4"/>
        <v xml:space="preserve"> </v>
      </c>
      <c r="I156" s="331" t="str">
        <f t="shared" si="5"/>
        <v xml:space="preserve"> </v>
      </c>
    </row>
    <row r="157" spans="1:9" x14ac:dyDescent="0.15">
      <c r="A157" s="330"/>
      <c r="F157" s="321"/>
      <c r="G157" s="321"/>
      <c r="H157" s="315" t="str">
        <f t="shared" si="4"/>
        <v xml:space="preserve"> </v>
      </c>
      <c r="I157" s="331" t="str">
        <f t="shared" si="5"/>
        <v xml:space="preserve"> </v>
      </c>
    </row>
    <row r="158" spans="1:9" x14ac:dyDescent="0.15">
      <c r="A158" s="330"/>
      <c r="F158" s="321"/>
      <c r="G158" s="321"/>
      <c r="H158" s="315" t="str">
        <f t="shared" si="4"/>
        <v xml:space="preserve"> </v>
      </c>
      <c r="I158" s="331" t="str">
        <f t="shared" si="5"/>
        <v xml:space="preserve"> </v>
      </c>
    </row>
    <row r="159" spans="1:9" x14ac:dyDescent="0.15">
      <c r="A159" s="330"/>
      <c r="F159" s="321"/>
      <c r="G159" s="321"/>
      <c r="H159" s="315" t="str">
        <f t="shared" si="4"/>
        <v xml:space="preserve"> </v>
      </c>
      <c r="I159" s="331" t="str">
        <f t="shared" si="5"/>
        <v xml:space="preserve"> </v>
      </c>
    </row>
    <row r="160" spans="1:9" x14ac:dyDescent="0.15">
      <c r="A160" s="330"/>
      <c r="F160" s="321"/>
      <c r="G160" s="321"/>
      <c r="H160" s="315" t="str">
        <f t="shared" si="4"/>
        <v xml:space="preserve"> </v>
      </c>
      <c r="I160" s="331" t="str">
        <f t="shared" si="5"/>
        <v xml:space="preserve"> </v>
      </c>
    </row>
    <row r="161" spans="1:9" x14ac:dyDescent="0.15">
      <c r="A161" s="330"/>
      <c r="F161" s="321"/>
      <c r="G161" s="321"/>
      <c r="H161" s="315" t="str">
        <f t="shared" si="4"/>
        <v xml:space="preserve"> </v>
      </c>
      <c r="I161" s="331" t="str">
        <f t="shared" si="5"/>
        <v xml:space="preserve"> </v>
      </c>
    </row>
    <row r="162" spans="1:9" x14ac:dyDescent="0.15">
      <c r="A162" s="330"/>
      <c r="F162" s="321"/>
      <c r="G162" s="321"/>
      <c r="H162" s="315" t="str">
        <f t="shared" si="4"/>
        <v xml:space="preserve"> </v>
      </c>
      <c r="I162" s="331" t="str">
        <f t="shared" si="5"/>
        <v xml:space="preserve"> </v>
      </c>
    </row>
    <row r="163" spans="1:9" x14ac:dyDescent="0.15">
      <c r="A163" s="330"/>
      <c r="F163" s="321"/>
      <c r="G163" s="321"/>
      <c r="H163" s="315" t="str">
        <f t="shared" si="4"/>
        <v xml:space="preserve"> </v>
      </c>
      <c r="I163" s="331" t="str">
        <f t="shared" si="5"/>
        <v xml:space="preserve"> </v>
      </c>
    </row>
    <row r="164" spans="1:9" x14ac:dyDescent="0.15">
      <c r="A164" s="330"/>
      <c r="F164" s="321"/>
      <c r="G164" s="321"/>
      <c r="H164" s="315" t="str">
        <f t="shared" si="4"/>
        <v xml:space="preserve"> </v>
      </c>
      <c r="I164" s="331" t="str">
        <f t="shared" si="5"/>
        <v xml:space="preserve"> </v>
      </c>
    </row>
    <row r="165" spans="1:9" x14ac:dyDescent="0.15">
      <c r="A165" s="330"/>
      <c r="F165" s="321"/>
      <c r="G165" s="321"/>
      <c r="H165" s="315" t="str">
        <f t="shared" si="4"/>
        <v xml:space="preserve"> </v>
      </c>
      <c r="I165" s="331" t="str">
        <f t="shared" si="5"/>
        <v xml:space="preserve"> </v>
      </c>
    </row>
    <row r="166" spans="1:9" x14ac:dyDescent="0.15">
      <c r="A166" s="330"/>
      <c r="F166" s="321"/>
      <c r="G166" s="321"/>
      <c r="H166" s="315" t="str">
        <f t="shared" si="4"/>
        <v xml:space="preserve"> </v>
      </c>
      <c r="I166" s="331" t="str">
        <f t="shared" si="5"/>
        <v xml:space="preserve"> </v>
      </c>
    </row>
    <row r="167" spans="1:9" x14ac:dyDescent="0.15">
      <c r="A167" s="330"/>
      <c r="F167" s="321"/>
      <c r="G167" s="321"/>
      <c r="H167" s="315" t="str">
        <f t="shared" si="4"/>
        <v xml:space="preserve"> </v>
      </c>
      <c r="I167" s="331" t="str">
        <f t="shared" si="5"/>
        <v xml:space="preserve"> </v>
      </c>
    </row>
    <row r="168" spans="1:9" x14ac:dyDescent="0.15">
      <c r="A168" s="330"/>
      <c r="F168" s="321"/>
      <c r="G168" s="321"/>
      <c r="H168" s="315" t="str">
        <f t="shared" si="4"/>
        <v xml:space="preserve"> </v>
      </c>
      <c r="I168" s="331" t="str">
        <f t="shared" si="5"/>
        <v xml:space="preserve"> </v>
      </c>
    </row>
    <row r="169" spans="1:9" x14ac:dyDescent="0.15">
      <c r="A169" s="330"/>
      <c r="F169" s="321"/>
      <c r="G169" s="321"/>
      <c r="H169" s="315" t="str">
        <f t="shared" si="4"/>
        <v xml:space="preserve"> </v>
      </c>
      <c r="I169" s="331" t="str">
        <f t="shared" si="5"/>
        <v xml:space="preserve"> </v>
      </c>
    </row>
    <row r="170" spans="1:9" x14ac:dyDescent="0.15">
      <c r="A170" s="330"/>
      <c r="F170" s="321"/>
      <c r="G170" s="321"/>
      <c r="H170" s="315" t="str">
        <f t="shared" si="4"/>
        <v xml:space="preserve"> </v>
      </c>
      <c r="I170" s="331" t="str">
        <f t="shared" si="5"/>
        <v xml:space="preserve"> </v>
      </c>
    </row>
    <row r="171" spans="1:9" x14ac:dyDescent="0.15">
      <c r="A171" s="330"/>
      <c r="F171" s="321"/>
      <c r="G171" s="321"/>
      <c r="H171" s="315" t="str">
        <f t="shared" si="4"/>
        <v xml:space="preserve"> </v>
      </c>
      <c r="I171" s="331" t="str">
        <f t="shared" si="5"/>
        <v xml:space="preserve"> </v>
      </c>
    </row>
    <row r="172" spans="1:9" x14ac:dyDescent="0.15">
      <c r="A172" s="330"/>
      <c r="F172" s="321"/>
      <c r="G172" s="321"/>
      <c r="H172" s="315" t="str">
        <f t="shared" si="4"/>
        <v xml:space="preserve"> </v>
      </c>
      <c r="I172" s="331" t="str">
        <f t="shared" si="5"/>
        <v xml:space="preserve"> </v>
      </c>
    </row>
    <row r="173" spans="1:9" x14ac:dyDescent="0.15">
      <c r="A173" s="330"/>
      <c r="F173" s="321"/>
      <c r="G173" s="321"/>
      <c r="H173" s="315" t="str">
        <f t="shared" si="4"/>
        <v xml:space="preserve"> </v>
      </c>
      <c r="I173" s="331" t="str">
        <f t="shared" si="5"/>
        <v xml:space="preserve"> </v>
      </c>
    </row>
    <row r="174" spans="1:9" x14ac:dyDescent="0.15">
      <c r="A174" s="330"/>
      <c r="F174" s="321"/>
      <c r="G174" s="321"/>
      <c r="H174" s="315" t="str">
        <f t="shared" si="4"/>
        <v xml:space="preserve"> </v>
      </c>
      <c r="I174" s="331" t="str">
        <f t="shared" si="5"/>
        <v xml:space="preserve"> </v>
      </c>
    </row>
    <row r="175" spans="1:9" x14ac:dyDescent="0.15">
      <c r="A175" s="330"/>
      <c r="F175" s="321"/>
      <c r="G175" s="321"/>
      <c r="H175" s="315" t="str">
        <f t="shared" si="4"/>
        <v xml:space="preserve"> </v>
      </c>
      <c r="I175" s="331" t="str">
        <f t="shared" si="5"/>
        <v xml:space="preserve"> </v>
      </c>
    </row>
    <row r="176" spans="1:9" x14ac:dyDescent="0.15">
      <c r="A176" s="330"/>
      <c r="F176" s="321"/>
      <c r="G176" s="321"/>
      <c r="H176" s="315" t="str">
        <f t="shared" si="4"/>
        <v xml:space="preserve"> </v>
      </c>
      <c r="I176" s="331" t="str">
        <f t="shared" si="5"/>
        <v xml:space="preserve"> </v>
      </c>
    </row>
    <row r="177" spans="1:9" x14ac:dyDescent="0.15">
      <c r="A177" s="330"/>
      <c r="F177" s="321"/>
      <c r="G177" s="321"/>
      <c r="H177" s="315" t="str">
        <f t="shared" si="4"/>
        <v xml:space="preserve"> </v>
      </c>
      <c r="I177" s="331" t="str">
        <f t="shared" si="5"/>
        <v xml:space="preserve"> </v>
      </c>
    </row>
    <row r="178" spans="1:9" x14ac:dyDescent="0.15">
      <c r="A178" s="330"/>
      <c r="F178" s="321"/>
      <c r="G178" s="321"/>
      <c r="H178" s="315" t="str">
        <f t="shared" si="4"/>
        <v xml:space="preserve"> </v>
      </c>
      <c r="I178" s="331" t="str">
        <f t="shared" si="5"/>
        <v xml:space="preserve"> </v>
      </c>
    </row>
    <row r="179" spans="1:9" x14ac:dyDescent="0.15">
      <c r="A179" s="330"/>
      <c r="F179" s="321"/>
      <c r="G179" s="321"/>
      <c r="H179" s="315" t="str">
        <f t="shared" si="4"/>
        <v xml:space="preserve"> </v>
      </c>
      <c r="I179" s="331" t="str">
        <f t="shared" si="5"/>
        <v xml:space="preserve"> </v>
      </c>
    </row>
    <row r="180" spans="1:9" x14ac:dyDescent="0.15">
      <c r="A180" s="330"/>
      <c r="F180" s="321"/>
      <c r="G180" s="321"/>
      <c r="H180" s="315" t="str">
        <f t="shared" si="4"/>
        <v xml:space="preserve"> </v>
      </c>
      <c r="I180" s="331" t="str">
        <f t="shared" si="5"/>
        <v xml:space="preserve"> </v>
      </c>
    </row>
    <row r="181" spans="1:9" x14ac:dyDescent="0.15">
      <c r="A181" s="330"/>
      <c r="F181" s="321"/>
      <c r="G181" s="321"/>
      <c r="H181" s="315" t="str">
        <f t="shared" si="4"/>
        <v xml:space="preserve"> </v>
      </c>
      <c r="I181" s="331" t="str">
        <f t="shared" si="5"/>
        <v xml:space="preserve"> </v>
      </c>
    </row>
    <row r="182" spans="1:9" x14ac:dyDescent="0.15">
      <c r="A182" s="330"/>
      <c r="F182" s="321"/>
      <c r="G182" s="321"/>
      <c r="H182" s="315" t="str">
        <f t="shared" si="4"/>
        <v xml:space="preserve"> </v>
      </c>
      <c r="I182" s="331" t="str">
        <f t="shared" si="5"/>
        <v xml:space="preserve"> </v>
      </c>
    </row>
    <row r="183" spans="1:9" x14ac:dyDescent="0.15">
      <c r="A183" s="330"/>
      <c r="F183" s="321"/>
      <c r="G183" s="321"/>
      <c r="H183" s="315" t="str">
        <f t="shared" si="4"/>
        <v xml:space="preserve"> </v>
      </c>
      <c r="I183" s="331" t="str">
        <f t="shared" si="5"/>
        <v xml:space="preserve"> </v>
      </c>
    </row>
    <row r="184" spans="1:9" x14ac:dyDescent="0.15">
      <c r="A184" s="330"/>
      <c r="F184" s="321"/>
      <c r="G184" s="321"/>
      <c r="H184" s="315" t="str">
        <f t="shared" si="4"/>
        <v xml:space="preserve"> </v>
      </c>
      <c r="I184" s="331" t="str">
        <f t="shared" si="5"/>
        <v xml:space="preserve"> </v>
      </c>
    </row>
    <row r="185" spans="1:9" x14ac:dyDescent="0.15">
      <c r="A185" s="330"/>
      <c r="F185" s="321"/>
      <c r="G185" s="321"/>
      <c r="H185" s="315" t="str">
        <f t="shared" si="4"/>
        <v xml:space="preserve"> </v>
      </c>
      <c r="I185" s="331" t="str">
        <f t="shared" si="5"/>
        <v xml:space="preserve"> </v>
      </c>
    </row>
    <row r="186" spans="1:9" x14ac:dyDescent="0.15">
      <c r="A186" s="330"/>
      <c r="F186" s="321"/>
      <c r="G186" s="321"/>
      <c r="H186" s="315" t="str">
        <f t="shared" si="4"/>
        <v xml:space="preserve"> </v>
      </c>
      <c r="I186" s="331" t="str">
        <f t="shared" si="5"/>
        <v xml:space="preserve"> </v>
      </c>
    </row>
    <row r="187" spans="1:9" x14ac:dyDescent="0.15">
      <c r="A187" s="330"/>
      <c r="F187" s="321"/>
      <c r="G187" s="321"/>
      <c r="H187" s="315" t="str">
        <f t="shared" si="4"/>
        <v xml:space="preserve"> </v>
      </c>
      <c r="I187" s="331" t="str">
        <f t="shared" si="5"/>
        <v xml:space="preserve"> </v>
      </c>
    </row>
    <row r="188" spans="1:9" x14ac:dyDescent="0.15">
      <c r="A188" s="330"/>
      <c r="F188" s="321"/>
      <c r="G188" s="321"/>
      <c r="H188" s="315" t="str">
        <f t="shared" si="4"/>
        <v xml:space="preserve"> </v>
      </c>
      <c r="I188" s="331" t="str">
        <f t="shared" si="5"/>
        <v xml:space="preserve"> </v>
      </c>
    </row>
    <row r="189" spans="1:9" x14ac:dyDescent="0.15">
      <c r="A189" s="330"/>
      <c r="F189" s="321"/>
      <c r="G189" s="321"/>
      <c r="H189" s="315" t="str">
        <f t="shared" si="4"/>
        <v xml:space="preserve"> </v>
      </c>
      <c r="I189" s="331" t="str">
        <f t="shared" si="5"/>
        <v xml:space="preserve"> </v>
      </c>
    </row>
    <row r="190" spans="1:9" x14ac:dyDescent="0.15">
      <c r="A190" s="330"/>
      <c r="F190" s="321"/>
      <c r="G190" s="321"/>
      <c r="H190" s="315" t="str">
        <f t="shared" si="4"/>
        <v xml:space="preserve"> </v>
      </c>
      <c r="I190" s="331" t="str">
        <f t="shared" si="5"/>
        <v xml:space="preserve"> </v>
      </c>
    </row>
    <row r="191" spans="1:9" x14ac:dyDescent="0.15">
      <c r="A191" s="330"/>
      <c r="F191" s="321"/>
      <c r="G191" s="321"/>
      <c r="H191" s="315" t="str">
        <f t="shared" si="4"/>
        <v xml:space="preserve"> </v>
      </c>
      <c r="I191" s="331" t="str">
        <f t="shared" si="5"/>
        <v xml:space="preserve"> </v>
      </c>
    </row>
    <row r="192" spans="1:9" x14ac:dyDescent="0.15">
      <c r="A192" s="330"/>
      <c r="F192" s="321"/>
      <c r="G192" s="321"/>
      <c r="H192" s="315" t="str">
        <f t="shared" si="4"/>
        <v xml:space="preserve"> </v>
      </c>
      <c r="I192" s="331" t="str">
        <f t="shared" si="5"/>
        <v xml:space="preserve"> </v>
      </c>
    </row>
    <row r="193" spans="1:9" x14ac:dyDescent="0.15">
      <c r="A193" s="330"/>
      <c r="F193" s="321"/>
      <c r="G193" s="321"/>
      <c r="H193" s="315" t="str">
        <f t="shared" si="4"/>
        <v xml:space="preserve"> </v>
      </c>
      <c r="I193" s="331" t="str">
        <f t="shared" si="5"/>
        <v xml:space="preserve"> </v>
      </c>
    </row>
    <row r="194" spans="1:9" x14ac:dyDescent="0.15">
      <c r="A194" s="330"/>
      <c r="F194" s="321"/>
      <c r="G194" s="321"/>
      <c r="H194" s="315" t="str">
        <f t="shared" si="4"/>
        <v xml:space="preserve"> </v>
      </c>
      <c r="I194" s="331" t="str">
        <f t="shared" si="5"/>
        <v xml:space="preserve"> </v>
      </c>
    </row>
    <row r="195" spans="1:9" x14ac:dyDescent="0.15">
      <c r="A195" s="330"/>
      <c r="F195" s="321"/>
      <c r="G195" s="321"/>
      <c r="H195" s="315" t="str">
        <f t="shared" si="4"/>
        <v xml:space="preserve"> </v>
      </c>
      <c r="I195" s="331" t="str">
        <f t="shared" si="5"/>
        <v xml:space="preserve"> </v>
      </c>
    </row>
    <row r="196" spans="1:9" x14ac:dyDescent="0.15">
      <c r="A196" s="330"/>
      <c r="F196" s="321"/>
      <c r="G196" s="321"/>
      <c r="H196" s="315" t="str">
        <f t="shared" ref="H196:H204" si="6">IF((F196&lt;&gt;0),IF((D196&gt;0)," ",F196)," ")</f>
        <v xml:space="preserve"> </v>
      </c>
      <c r="I196" s="331" t="str">
        <f t="shared" ref="I196:I204" si="7">IF((F196&lt;&gt;0),IF((D196&gt;0)," ",(I$1-A196))," ")</f>
        <v xml:space="preserve"> </v>
      </c>
    </row>
    <row r="197" spans="1:9" x14ac:dyDescent="0.15">
      <c r="A197" s="330"/>
      <c r="F197" s="321"/>
      <c r="G197" s="321"/>
      <c r="H197" s="315" t="str">
        <f t="shared" si="6"/>
        <v xml:space="preserve"> </v>
      </c>
      <c r="I197" s="331" t="str">
        <f t="shared" si="7"/>
        <v xml:space="preserve"> </v>
      </c>
    </row>
    <row r="198" spans="1:9" x14ac:dyDescent="0.15">
      <c r="A198" s="330"/>
      <c r="F198" s="321"/>
      <c r="G198" s="321"/>
      <c r="H198" s="315" t="str">
        <f t="shared" si="6"/>
        <v xml:space="preserve"> </v>
      </c>
      <c r="I198" s="331" t="str">
        <f t="shared" si="7"/>
        <v xml:space="preserve"> </v>
      </c>
    </row>
    <row r="199" spans="1:9" x14ac:dyDescent="0.15">
      <c r="A199" s="330"/>
      <c r="F199" s="321"/>
      <c r="G199" s="321"/>
      <c r="H199" s="315" t="str">
        <f t="shared" si="6"/>
        <v xml:space="preserve"> </v>
      </c>
      <c r="I199" s="331" t="str">
        <f t="shared" si="7"/>
        <v xml:space="preserve"> </v>
      </c>
    </row>
    <row r="200" spans="1:9" x14ac:dyDescent="0.15">
      <c r="A200" s="330"/>
      <c r="F200" s="321"/>
      <c r="G200" s="321"/>
      <c r="H200" s="315" t="str">
        <f t="shared" si="6"/>
        <v xml:space="preserve"> </v>
      </c>
      <c r="I200" s="331" t="str">
        <f t="shared" si="7"/>
        <v xml:space="preserve"> </v>
      </c>
    </row>
    <row r="201" spans="1:9" x14ac:dyDescent="0.15">
      <c r="A201" s="330"/>
      <c r="F201" s="321"/>
      <c r="G201" s="321"/>
      <c r="H201" s="315" t="str">
        <f t="shared" si="6"/>
        <v xml:space="preserve"> </v>
      </c>
      <c r="I201" s="331" t="str">
        <f t="shared" si="7"/>
        <v xml:space="preserve"> </v>
      </c>
    </row>
    <row r="202" spans="1:9" x14ac:dyDescent="0.15">
      <c r="A202" s="330"/>
      <c r="F202" s="321"/>
      <c r="G202" s="321"/>
      <c r="H202" s="315" t="str">
        <f t="shared" si="6"/>
        <v xml:space="preserve"> </v>
      </c>
      <c r="I202" s="331" t="str">
        <f t="shared" si="7"/>
        <v xml:space="preserve"> </v>
      </c>
    </row>
    <row r="203" spans="1:9" x14ac:dyDescent="0.15">
      <c r="A203" s="330"/>
      <c r="F203" s="321"/>
      <c r="G203" s="321"/>
      <c r="H203" s="315" t="str">
        <f t="shared" si="6"/>
        <v xml:space="preserve"> </v>
      </c>
      <c r="I203" s="331" t="str">
        <f t="shared" si="7"/>
        <v xml:space="preserve"> </v>
      </c>
    </row>
    <row r="204" spans="1:9" x14ac:dyDescent="0.15">
      <c r="A204" s="330"/>
      <c r="F204" s="321"/>
      <c r="G204" s="321"/>
      <c r="H204" s="315" t="str">
        <f t="shared" si="6"/>
        <v xml:space="preserve"> </v>
      </c>
      <c r="I204" s="331" t="str">
        <f t="shared" si="7"/>
        <v xml:space="preserve"> </v>
      </c>
    </row>
    <row r="205" spans="1:9" x14ac:dyDescent="0.15">
      <c r="A205" s="330"/>
      <c r="F205" s="321"/>
      <c r="G205" s="321"/>
    </row>
    <row r="206" spans="1:9" x14ac:dyDescent="0.15">
      <c r="A206" s="330"/>
      <c r="F206" s="321"/>
      <c r="G206" s="321"/>
    </row>
    <row r="207" spans="1:9" x14ac:dyDescent="0.15">
      <c r="A207" s="330"/>
      <c r="F207" s="321"/>
      <c r="G207" s="321"/>
    </row>
    <row r="208" spans="1:9" x14ac:dyDescent="0.15">
      <c r="A208" s="330"/>
      <c r="F208" s="321"/>
      <c r="G208" s="321"/>
    </row>
    <row r="209" spans="1:7" x14ac:dyDescent="0.15">
      <c r="A209" s="330"/>
      <c r="F209" s="321"/>
      <c r="G209" s="321"/>
    </row>
    <row r="210" spans="1:7" x14ac:dyDescent="0.15">
      <c r="A210" s="330"/>
      <c r="F210" s="321"/>
      <c r="G210" s="321"/>
    </row>
    <row r="211" spans="1:7" x14ac:dyDescent="0.15">
      <c r="A211" s="330"/>
      <c r="F211" s="321"/>
      <c r="G211" s="321"/>
    </row>
    <row r="212" spans="1:7" x14ac:dyDescent="0.15">
      <c r="A212" s="330"/>
      <c r="F212" s="321"/>
      <c r="G212" s="321"/>
    </row>
    <row r="213" spans="1:7" x14ac:dyDescent="0.15">
      <c r="A213" s="330"/>
      <c r="F213" s="321"/>
      <c r="G213" s="321"/>
    </row>
    <row r="214" spans="1:7" x14ac:dyDescent="0.15">
      <c r="A214" s="330"/>
      <c r="F214" s="321"/>
      <c r="G214" s="321"/>
    </row>
    <row r="215" spans="1:7" x14ac:dyDescent="0.15">
      <c r="A215" s="330"/>
      <c r="F215" s="321"/>
      <c r="G215" s="321"/>
    </row>
    <row r="216" spans="1:7" x14ac:dyDescent="0.15">
      <c r="A216" s="330"/>
      <c r="F216" s="321"/>
      <c r="G216" s="321"/>
    </row>
    <row r="217" spans="1:7" x14ac:dyDescent="0.15">
      <c r="A217" s="330"/>
      <c r="F217" s="321"/>
      <c r="G217" s="321"/>
    </row>
    <row r="218" spans="1:7" x14ac:dyDescent="0.15">
      <c r="A218" s="330"/>
      <c r="F218" s="321"/>
      <c r="G218" s="321"/>
    </row>
    <row r="219" spans="1:7" x14ac:dyDescent="0.15">
      <c r="A219" s="330"/>
      <c r="F219" s="321"/>
      <c r="G219" s="321"/>
    </row>
    <row r="220" spans="1:7" x14ac:dyDescent="0.15">
      <c r="A220" s="330"/>
      <c r="F220" s="321"/>
      <c r="G220" s="321"/>
    </row>
    <row r="221" spans="1:7" x14ac:dyDescent="0.15">
      <c r="A221" s="330"/>
      <c r="F221" s="321"/>
      <c r="G221" s="321"/>
    </row>
    <row r="222" spans="1:7" x14ac:dyDescent="0.15">
      <c r="A222" s="330"/>
      <c r="F222" s="321"/>
      <c r="G222" s="321"/>
    </row>
    <row r="223" spans="1:7" x14ac:dyDescent="0.15">
      <c r="A223" s="330"/>
      <c r="F223" s="321"/>
      <c r="G223" s="321"/>
    </row>
    <row r="224" spans="1:7" x14ac:dyDescent="0.15">
      <c r="A224" s="330"/>
      <c r="F224" s="321"/>
      <c r="G224" s="321"/>
    </row>
    <row r="225" spans="1:7" x14ac:dyDescent="0.15">
      <c r="A225" s="330"/>
      <c r="F225" s="321"/>
      <c r="G225" s="321"/>
    </row>
    <row r="226" spans="1:7" x14ac:dyDescent="0.15">
      <c r="A226" s="330"/>
      <c r="F226" s="321"/>
      <c r="G226" s="321"/>
    </row>
    <row r="227" spans="1:7" x14ac:dyDescent="0.15">
      <c r="A227" s="330"/>
      <c r="F227" s="321"/>
      <c r="G227" s="321"/>
    </row>
    <row r="228" spans="1:7" x14ac:dyDescent="0.15">
      <c r="A228" s="330"/>
      <c r="F228" s="321"/>
      <c r="G228" s="321"/>
    </row>
    <row r="229" spans="1:7" x14ac:dyDescent="0.15">
      <c r="A229" s="330"/>
      <c r="F229" s="321"/>
      <c r="G229" s="321"/>
    </row>
    <row r="230" spans="1:7" x14ac:dyDescent="0.15">
      <c r="A230" s="330"/>
      <c r="F230" s="321"/>
      <c r="G230" s="321"/>
    </row>
    <row r="231" spans="1:7" x14ac:dyDescent="0.15">
      <c r="A231" s="330"/>
      <c r="F231" s="321"/>
      <c r="G231" s="321"/>
    </row>
    <row r="232" spans="1:7" x14ac:dyDescent="0.15">
      <c r="A232" s="330"/>
      <c r="F232" s="321"/>
      <c r="G232" s="321"/>
    </row>
    <row r="233" spans="1:7" x14ac:dyDescent="0.15">
      <c r="A233" s="330"/>
      <c r="F233" s="321"/>
      <c r="G233" s="321"/>
    </row>
    <row r="234" spans="1:7" x14ac:dyDescent="0.15">
      <c r="A234" s="330"/>
      <c r="F234" s="321"/>
      <c r="G234" s="321"/>
    </row>
    <row r="235" spans="1:7" x14ac:dyDescent="0.15">
      <c r="A235" s="330"/>
      <c r="F235" s="321"/>
      <c r="G235" s="321"/>
    </row>
    <row r="236" spans="1:7" x14ac:dyDescent="0.15">
      <c r="A236" s="330"/>
      <c r="F236" s="321"/>
      <c r="G236" s="321"/>
    </row>
    <row r="237" spans="1:7" x14ac:dyDescent="0.15">
      <c r="A237" s="330"/>
      <c r="F237" s="321"/>
      <c r="G237" s="321"/>
    </row>
    <row r="238" spans="1:7" x14ac:dyDescent="0.15">
      <c r="A238" s="330"/>
      <c r="F238" s="321"/>
      <c r="G238" s="321"/>
    </row>
    <row r="239" spans="1:7" x14ac:dyDescent="0.15">
      <c r="A239" s="330"/>
      <c r="F239" s="321"/>
      <c r="G239" s="321"/>
    </row>
    <row r="240" spans="1:7" x14ac:dyDescent="0.15">
      <c r="A240" s="330"/>
      <c r="F240" s="321"/>
      <c r="G240" s="321"/>
    </row>
    <row r="241" spans="1:7" x14ac:dyDescent="0.15">
      <c r="A241" s="330"/>
      <c r="F241" s="321"/>
      <c r="G241" s="321"/>
    </row>
    <row r="242" spans="1:7" x14ac:dyDescent="0.15">
      <c r="A242" s="330"/>
      <c r="F242" s="321"/>
      <c r="G242" s="321"/>
    </row>
    <row r="243" spans="1:7" x14ac:dyDescent="0.15">
      <c r="A243" s="330"/>
      <c r="F243" s="321"/>
      <c r="G243" s="321"/>
    </row>
    <row r="244" spans="1:7" x14ac:dyDescent="0.15">
      <c r="A244" s="330"/>
      <c r="F244" s="321"/>
      <c r="G244" s="321"/>
    </row>
    <row r="245" spans="1:7" x14ac:dyDescent="0.15">
      <c r="A245" s="330"/>
      <c r="F245" s="321"/>
      <c r="G245" s="321"/>
    </row>
    <row r="246" spans="1:7" x14ac:dyDescent="0.15">
      <c r="A246" s="330"/>
      <c r="F246" s="321"/>
      <c r="G246" s="321"/>
    </row>
    <row r="247" spans="1:7" x14ac:dyDescent="0.15">
      <c r="A247" s="330"/>
      <c r="F247" s="321"/>
      <c r="G247" s="321"/>
    </row>
    <row r="248" spans="1:7" x14ac:dyDescent="0.15">
      <c r="A248" s="330"/>
      <c r="F248" s="321"/>
      <c r="G248" s="321"/>
    </row>
    <row r="249" spans="1:7" x14ac:dyDescent="0.15">
      <c r="A249" s="330"/>
      <c r="F249" s="321"/>
      <c r="G249" s="321"/>
    </row>
    <row r="250" spans="1:7" x14ac:dyDescent="0.15">
      <c r="A250" s="330"/>
      <c r="F250" s="321"/>
      <c r="G250" s="321"/>
    </row>
    <row r="251" spans="1:7" x14ac:dyDescent="0.15">
      <c r="A251" s="330"/>
      <c r="F251" s="321"/>
      <c r="G251" s="321"/>
    </row>
    <row r="252" spans="1:7" x14ac:dyDescent="0.15">
      <c r="A252" s="330"/>
      <c r="F252" s="321"/>
      <c r="G252" s="321"/>
    </row>
    <row r="253" spans="1:7" x14ac:dyDescent="0.15">
      <c r="A253" s="330"/>
      <c r="F253" s="321"/>
      <c r="G253" s="321"/>
    </row>
    <row r="254" spans="1:7" x14ac:dyDescent="0.15">
      <c r="A254" s="330"/>
      <c r="F254" s="321"/>
      <c r="G254" s="321"/>
    </row>
    <row r="255" spans="1:7" x14ac:dyDescent="0.15">
      <c r="A255" s="330"/>
      <c r="F255" s="321"/>
      <c r="G255" s="321"/>
    </row>
    <row r="256" spans="1:7" x14ac:dyDescent="0.15">
      <c r="A256" s="330"/>
      <c r="F256" s="321"/>
      <c r="G256" s="321"/>
    </row>
    <row r="257" spans="1:7" x14ac:dyDescent="0.15">
      <c r="A257" s="330"/>
      <c r="F257" s="321"/>
      <c r="G257" s="321"/>
    </row>
    <row r="258" spans="1:7" x14ac:dyDescent="0.15">
      <c r="A258" s="330"/>
      <c r="F258" s="321"/>
      <c r="G258" s="321"/>
    </row>
    <row r="259" spans="1:7" x14ac:dyDescent="0.15">
      <c r="A259" s="330"/>
      <c r="F259" s="321"/>
      <c r="G259" s="321"/>
    </row>
    <row r="260" spans="1:7" x14ac:dyDescent="0.15">
      <c r="A260" s="330"/>
      <c r="F260" s="321"/>
      <c r="G260" s="321"/>
    </row>
    <row r="261" spans="1:7" x14ac:dyDescent="0.15">
      <c r="A261" s="330"/>
      <c r="F261" s="321"/>
      <c r="G261" s="321"/>
    </row>
    <row r="262" spans="1:7" x14ac:dyDescent="0.15">
      <c r="A262" s="330"/>
      <c r="F262" s="321"/>
      <c r="G262" s="321"/>
    </row>
    <row r="263" spans="1:7" x14ac:dyDescent="0.15">
      <c r="A263" s="330"/>
      <c r="F263" s="321"/>
      <c r="G263" s="321"/>
    </row>
    <row r="264" spans="1:7" x14ac:dyDescent="0.15">
      <c r="A264" s="330"/>
      <c r="F264" s="321"/>
      <c r="G264" s="321"/>
    </row>
    <row r="265" spans="1:7" x14ac:dyDescent="0.15">
      <c r="A265" s="330"/>
      <c r="F265" s="321"/>
      <c r="G265" s="321"/>
    </row>
    <row r="266" spans="1:7" x14ac:dyDescent="0.15">
      <c r="A266" s="330"/>
      <c r="F266" s="321"/>
      <c r="G266" s="321"/>
    </row>
    <row r="267" spans="1:7" x14ac:dyDescent="0.15">
      <c r="A267" s="330"/>
      <c r="F267" s="321"/>
      <c r="G267" s="321"/>
    </row>
    <row r="268" spans="1:7" x14ac:dyDescent="0.15">
      <c r="A268" s="330"/>
      <c r="F268" s="321"/>
      <c r="G268" s="321"/>
    </row>
    <row r="269" spans="1:7" x14ac:dyDescent="0.15">
      <c r="A269" s="330"/>
      <c r="F269" s="321"/>
      <c r="G269" s="321"/>
    </row>
    <row r="270" spans="1:7" x14ac:dyDescent="0.15">
      <c r="A270" s="330"/>
      <c r="F270" s="321"/>
      <c r="G270" s="321"/>
    </row>
    <row r="271" spans="1:7" x14ac:dyDescent="0.15">
      <c r="A271" s="330"/>
      <c r="F271" s="321"/>
      <c r="G271" s="321"/>
    </row>
    <row r="272" spans="1:7" x14ac:dyDescent="0.15">
      <c r="A272" s="330"/>
      <c r="F272" s="321"/>
      <c r="G272" s="321"/>
    </row>
    <row r="273" spans="1:7" x14ac:dyDescent="0.15">
      <c r="A273" s="330"/>
      <c r="F273" s="321"/>
      <c r="G273" s="321"/>
    </row>
    <row r="274" spans="1:7" x14ac:dyDescent="0.15">
      <c r="A274" s="330"/>
      <c r="F274" s="321"/>
      <c r="G274" s="321"/>
    </row>
    <row r="275" spans="1:7" x14ac:dyDescent="0.15">
      <c r="A275" s="330"/>
      <c r="F275" s="321"/>
      <c r="G275" s="321"/>
    </row>
    <row r="276" spans="1:7" x14ac:dyDescent="0.15">
      <c r="A276" s="330"/>
      <c r="F276" s="321"/>
      <c r="G276" s="321"/>
    </row>
    <row r="277" spans="1:7" x14ac:dyDescent="0.15">
      <c r="A277" s="330"/>
      <c r="F277" s="321"/>
      <c r="G277" s="321"/>
    </row>
    <row r="278" spans="1:7" x14ac:dyDescent="0.15">
      <c r="A278" s="330"/>
      <c r="F278" s="321"/>
      <c r="G278" s="321"/>
    </row>
    <row r="279" spans="1:7" x14ac:dyDescent="0.15">
      <c r="A279" s="330"/>
      <c r="F279" s="321"/>
      <c r="G279" s="321"/>
    </row>
    <row r="280" spans="1:7" x14ac:dyDescent="0.15">
      <c r="A280" s="330"/>
      <c r="F280" s="321"/>
      <c r="G280" s="321"/>
    </row>
    <row r="281" spans="1:7" x14ac:dyDescent="0.15">
      <c r="A281" s="330"/>
      <c r="F281" s="321"/>
      <c r="G281" s="321"/>
    </row>
    <row r="282" spans="1:7" x14ac:dyDescent="0.15">
      <c r="A282" s="330"/>
      <c r="F282" s="321"/>
      <c r="G282" s="321"/>
    </row>
    <row r="283" spans="1:7" x14ac:dyDescent="0.15">
      <c r="A283" s="330"/>
      <c r="F283" s="321"/>
      <c r="G283" s="321"/>
    </row>
    <row r="284" spans="1:7" x14ac:dyDescent="0.15">
      <c r="A284" s="330"/>
      <c r="F284" s="321"/>
      <c r="G284" s="321"/>
    </row>
    <row r="285" spans="1:7" x14ac:dyDescent="0.15">
      <c r="A285" s="330"/>
      <c r="F285" s="321"/>
      <c r="G285" s="321"/>
    </row>
    <row r="286" spans="1:7" x14ac:dyDescent="0.15">
      <c r="A286" s="330"/>
      <c r="F286" s="321"/>
      <c r="G286" s="321"/>
    </row>
    <row r="287" spans="1:7" x14ac:dyDescent="0.15">
      <c r="A287" s="330"/>
      <c r="F287" s="321"/>
      <c r="G287" s="321"/>
    </row>
    <row r="288" spans="1:7" x14ac:dyDescent="0.15">
      <c r="A288" s="330"/>
      <c r="F288" s="321"/>
      <c r="G288" s="321"/>
    </row>
    <row r="289" spans="1:10" x14ac:dyDescent="0.15">
      <c r="A289" s="330"/>
      <c r="F289" s="321"/>
      <c r="G289" s="321"/>
    </row>
    <row r="290" spans="1:10" x14ac:dyDescent="0.15">
      <c r="A290" s="330"/>
      <c r="F290" s="321"/>
      <c r="G290" s="321"/>
    </row>
    <row r="291" spans="1:10" x14ac:dyDescent="0.15">
      <c r="A291" s="330"/>
      <c r="F291" s="321"/>
      <c r="G291" s="321"/>
    </row>
    <row r="292" spans="1:10" x14ac:dyDescent="0.15">
      <c r="A292" s="330"/>
      <c r="F292" s="321"/>
      <c r="G292" s="321"/>
    </row>
    <row r="293" spans="1:10" x14ac:dyDescent="0.15">
      <c r="A293" s="330"/>
      <c r="F293" s="321"/>
      <c r="G293" s="321"/>
    </row>
    <row r="294" spans="1:10" x14ac:dyDescent="0.15">
      <c r="A294" s="330"/>
      <c r="F294" s="321"/>
      <c r="G294" s="321"/>
    </row>
    <row r="295" spans="1:10" x14ac:dyDescent="0.15">
      <c r="A295" s="330"/>
      <c r="F295" s="321"/>
      <c r="G295" s="321"/>
    </row>
    <row r="296" spans="1:10" x14ac:dyDescent="0.15">
      <c r="A296" s="330"/>
      <c r="F296" s="321"/>
      <c r="G296" s="321"/>
    </row>
    <row r="297" spans="1:10" x14ac:dyDescent="0.15">
      <c r="A297" s="330"/>
      <c r="F297" s="321"/>
      <c r="G297" s="321"/>
    </row>
    <row r="298" spans="1:10" x14ac:dyDescent="0.15">
      <c r="A298" s="330"/>
      <c r="F298" s="321"/>
      <c r="G298" s="321"/>
    </row>
    <row r="299" spans="1:10" x14ac:dyDescent="0.15">
      <c r="A299" s="330"/>
      <c r="F299" s="321"/>
      <c r="G299" s="321"/>
    </row>
    <row r="300" spans="1:10" ht="14" thickBot="1" x14ac:dyDescent="0.2">
      <c r="A300" s="329"/>
      <c r="B300" s="322"/>
      <c r="C300" s="328"/>
      <c r="D300" s="327"/>
      <c r="E300" s="326"/>
      <c r="F300" s="325"/>
      <c r="G300" s="325"/>
      <c r="H300" s="324"/>
      <c r="I300" s="323"/>
      <c r="J300" s="322"/>
    </row>
    <row r="301" spans="1:10" x14ac:dyDescent="0.15">
      <c r="A301" s="320" t="s">
        <v>229</v>
      </c>
      <c r="F301" s="321"/>
      <c r="G301" s="321"/>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1000-0000000000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300"/>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51" customWidth="1"/>
    <col min="2" max="2" width="24" style="345" customWidth="1"/>
    <col min="3" max="3" width="16" style="345" customWidth="1"/>
    <col min="4" max="4" width="16.1640625" style="350" customWidth="1"/>
    <col min="5" max="5" width="9.5" style="349" customWidth="1"/>
    <col min="6" max="6" width="8.6640625" style="349" customWidth="1"/>
    <col min="7" max="7" width="12.6640625" style="348" customWidth="1"/>
    <col min="8" max="8" width="11.5" style="315" customWidth="1"/>
    <col min="9" max="9" width="10.5" style="347" customWidth="1"/>
    <col min="10" max="19" width="9.6640625" style="313" customWidth="1"/>
    <col min="20" max="22" width="7.6640625" style="313" customWidth="1"/>
    <col min="23" max="23" width="9.6640625" style="313" customWidth="1"/>
    <col min="24" max="24" width="24.6640625" style="345" customWidth="1"/>
    <col min="25" max="25" width="9.1640625" style="346"/>
    <col min="26" max="26" width="12.6640625" style="346" customWidth="1"/>
    <col min="27" max="16384" width="9.1640625" style="345"/>
  </cols>
  <sheetData>
    <row r="1" spans="1:26" s="313" customFormat="1" ht="13.5" customHeight="1" x14ac:dyDescent="0.15">
      <c r="A1" s="384">
        <f>G4+PurchasesJul13!A1</f>
        <v>0</v>
      </c>
      <c r="B1" s="385" t="s">
        <v>284</v>
      </c>
      <c r="C1" s="343">
        <f>PurchasesJul13!C1+PurchasesAug13!F1+SalesAug13!$E$1</f>
        <v>0</v>
      </c>
      <c r="D1" s="384" t="s">
        <v>240</v>
      </c>
      <c r="E1" s="383" t="str">
        <f>IF((G1-SUM(J1:W1)&lt;&gt;0),(G1-SUM(J1:W1))," ")</f>
        <v xml:space="preserve"> </v>
      </c>
      <c r="F1" s="343">
        <f>SUM(F5:F300)</f>
        <v>0</v>
      </c>
      <c r="G1" s="340">
        <f>SUM(G4:G300)</f>
        <v>0</v>
      </c>
      <c r="H1" s="382">
        <f>SUM(H5:H300)</f>
        <v>0</v>
      </c>
      <c r="I1" s="381">
        <f ca="1">TODAY()</f>
        <v>44249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79">
        <f>W1+PurchasesJul13!X1</f>
        <v>0</v>
      </c>
      <c r="Y1" s="378">
        <f>SUM(Y5:Y200)</f>
        <v>0</v>
      </c>
      <c r="Z1" s="377">
        <f>Y1+PurchasesJul13!Z1</f>
        <v>0</v>
      </c>
    </row>
    <row r="2" spans="1:26" s="376" customFormat="1" ht="24" customHeight="1" x14ac:dyDescent="0.15">
      <c r="A2" s="579" t="s">
        <v>283</v>
      </c>
      <c r="B2" s="583" t="str">
        <f>IF((G1-SUM(J1:W1)&lt;&gt;0),"COMPLETE EXPENSE ANALYSIS by inserting expense letter in col E","Supplier")</f>
        <v>Supplier</v>
      </c>
      <c r="C2" s="582" t="s">
        <v>282</v>
      </c>
      <c r="D2" s="582" t="s">
        <v>281</v>
      </c>
      <c r="E2" s="584" t="s">
        <v>280</v>
      </c>
      <c r="F2" s="582" t="s">
        <v>285</v>
      </c>
      <c r="G2" s="571" t="s">
        <v>278</v>
      </c>
      <c r="H2" s="575" t="s">
        <v>277</v>
      </c>
      <c r="I2" s="585" t="s">
        <v>276</v>
      </c>
      <c r="J2" s="571" t="s">
        <v>275</v>
      </c>
      <c r="K2" s="571" t="s">
        <v>274</v>
      </c>
      <c r="L2" s="571" t="s">
        <v>273</v>
      </c>
      <c r="M2" s="571" t="s">
        <v>272</v>
      </c>
      <c r="N2" s="571" t="s">
        <v>271</v>
      </c>
      <c r="O2" s="571" t="s">
        <v>270</v>
      </c>
      <c r="P2" s="367" t="s">
        <v>269</v>
      </c>
      <c r="Q2" s="571" t="s">
        <v>268</v>
      </c>
      <c r="R2" s="571" t="s">
        <v>267</v>
      </c>
      <c r="S2" s="571" t="s">
        <v>266</v>
      </c>
      <c r="T2" s="571" t="s">
        <v>265</v>
      </c>
      <c r="U2" s="571" t="s">
        <v>264</v>
      </c>
      <c r="V2" s="571" t="s">
        <v>263</v>
      </c>
      <c r="W2" s="575" t="s">
        <v>262</v>
      </c>
      <c r="X2" s="577" t="str">
        <f>IF(X1&gt;('Fixed Assets'!$E$110),"FIXED ASSETS requires updating with new additions","Fixed Assets Description  (Vehicles: make, model, date reg. and reg. mark)")</f>
        <v>Fixed Assets Description  (Vehicles: make, model, date reg. and reg. mark)</v>
      </c>
      <c r="Y2" s="573" t="s">
        <v>261</v>
      </c>
      <c r="Z2" s="574"/>
    </row>
    <row r="3" spans="1:26" s="374" customFormat="1" ht="12" customHeight="1" x14ac:dyDescent="0.15">
      <c r="A3" s="580"/>
      <c r="B3" s="580"/>
      <c r="C3" s="580"/>
      <c r="D3" s="580"/>
      <c r="E3" s="560"/>
      <c r="F3" s="580"/>
      <c r="G3" s="560"/>
      <c r="H3" s="578"/>
      <c r="I3" s="578"/>
      <c r="J3" s="572"/>
      <c r="K3" s="572"/>
      <c r="L3" s="572"/>
      <c r="M3" s="572"/>
      <c r="N3" s="572"/>
      <c r="O3" s="572"/>
      <c r="P3" s="375">
        <f>IF((E$4="m"),G$4," ")</f>
        <v>0</v>
      </c>
      <c r="Q3" s="572"/>
      <c r="R3" s="572"/>
      <c r="S3" s="572"/>
      <c r="T3" s="572"/>
      <c r="U3" s="572"/>
      <c r="V3" s="572"/>
      <c r="W3" s="576"/>
      <c r="X3" s="578"/>
      <c r="Y3" s="573" t="s">
        <v>260</v>
      </c>
      <c r="Z3" s="574"/>
    </row>
    <row r="4" spans="1:26" s="349" customFormat="1" x14ac:dyDescent="0.15">
      <c r="A4" s="581"/>
      <c r="B4" s="581"/>
      <c r="C4" s="581"/>
      <c r="D4" s="581"/>
      <c r="E4" s="373" t="s">
        <v>259</v>
      </c>
      <c r="F4" s="581"/>
      <c r="G4" s="386">
        <f>IF((C1&lt;Admin!$F$22),((C1-PurchasesJul13!C1)*Admin!$G$21),(C1*Admin!$G$21-(C1-Admin!$F$21)*(Admin!$G$21-Admin!$G$22)-PurchasesJul13!A1))</f>
        <v>0</v>
      </c>
      <c r="H4" s="578"/>
      <c r="I4" s="578"/>
      <c r="J4" s="371" t="s">
        <v>258</v>
      </c>
      <c r="K4" s="369" t="s">
        <v>257</v>
      </c>
      <c r="L4" s="369" t="s">
        <v>256</v>
      </c>
      <c r="M4" s="369" t="s">
        <v>255</v>
      </c>
      <c r="N4" s="369" t="s">
        <v>254</v>
      </c>
      <c r="O4" s="369" t="s">
        <v>253</v>
      </c>
      <c r="P4" s="370" t="s">
        <v>252</v>
      </c>
      <c r="Q4" s="369" t="s">
        <v>251</v>
      </c>
      <c r="R4" s="369" t="s">
        <v>250</v>
      </c>
      <c r="S4" s="369" t="s">
        <v>249</v>
      </c>
      <c r="T4" s="369" t="s">
        <v>248</v>
      </c>
      <c r="U4" s="369" t="s">
        <v>247</v>
      </c>
      <c r="V4" s="369" t="s">
        <v>246</v>
      </c>
      <c r="W4" s="368" t="s">
        <v>245</v>
      </c>
      <c r="X4" s="578"/>
      <c r="Y4" s="367" t="s">
        <v>244</v>
      </c>
      <c r="Z4" s="367" t="s">
        <v>243</v>
      </c>
    </row>
    <row r="5" spans="1:26" x14ac:dyDescent="0.15">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15">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15">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15">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15">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15">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15">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15">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15">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15">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15">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15">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15">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15">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15">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15">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15">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15">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15">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15">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15">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15">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15">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15">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15">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15">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15">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15">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15">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15">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15">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15">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15">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15">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15">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15">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15">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15">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15">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15">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15">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15">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15">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15">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15">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15">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15">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15">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15">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15">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15">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15">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15">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15">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15">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15">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15">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15">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15">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15">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15">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15">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15">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15">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15">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15">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15">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15">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15">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15">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15">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15">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15">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15">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15">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15">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15">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15">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15">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15">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15">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15">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15">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15">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15">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15">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15">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15">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15">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15">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15">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15">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15">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15">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15">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15">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15">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15">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15">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15">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15">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15">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15">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15">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15">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15">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15">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15">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15">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15">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15">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15">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15">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15">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15">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15">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15">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15">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15">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15">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15">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15">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15">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15">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15">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15">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15">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15">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15">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15">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15">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15">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15">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15">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15">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15">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15">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15">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15">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15">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15">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15">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15">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15">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15">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15">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15">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15">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15">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15">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15">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15">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15">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15">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15">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15">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15">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15">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15">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15">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15">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15">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15">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15">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15">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15">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15">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15">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15">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15">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15">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15">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15">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15">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15">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15">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15">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15">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15">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15">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15">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15">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15">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15">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15">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15">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15">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15">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15">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15">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15">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15">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15">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15">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15">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ht="14" thickBot="1" x14ac:dyDescent="0.2">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2"/>
      <c r="Z200" s="352"/>
    </row>
    <row r="201" spans="1:26" x14ac:dyDescent="0.15">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15">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15">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x14ac:dyDescent="0.15">
      <c r="A204" s="330"/>
      <c r="E204" s="349" t="str">
        <f t="shared" si="59"/>
        <v xml:space="preserve"> </v>
      </c>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row>
    <row r="205" spans="1:26" x14ac:dyDescent="0.15">
      <c r="A205" s="330"/>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15">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15">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15">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15">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15">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15">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15">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15">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15">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15">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15">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15">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15">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15">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15">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15">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15">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15">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15">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15">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15">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15">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15">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15">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15">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15">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15">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15">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15">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15">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15">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15">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15">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15">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15">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15">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15">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15">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15">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15">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15">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15">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15">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15">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15">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15">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15">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15">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15">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15">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15">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15">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15">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15">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15">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15">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15">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15">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15">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15">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15">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15">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15">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15">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15">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15">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15">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15">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15">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15">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15">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15">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15">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15">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15">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15">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15">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15">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15">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15">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15">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15">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15">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3" x14ac:dyDescent="0.15">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3" x14ac:dyDescent="0.15">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3" x14ac:dyDescent="0.15">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3" x14ac:dyDescent="0.15">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3" x14ac:dyDescent="0.15">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3" x14ac:dyDescent="0.15">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3" x14ac:dyDescent="0.15">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3" x14ac:dyDescent="0.15">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3" x14ac:dyDescent="0.15">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3" x14ac:dyDescent="0.15">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3" x14ac:dyDescent="0.15">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3" ht="14" thickBot="1" x14ac:dyDescent="0.2">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1100-000000000000}"/>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1100-000001000000}">
      <formula1>38353</formula1>
      <formula2>42369</formula2>
    </dataValidation>
    <dataValidation type="list" allowBlank="1" showInputMessage="1" showErrorMessage="1" sqref="E5:E300" xr:uid="{00000000-0002-0000-1100-000002000000}">
      <formula1>$J$4:$W$4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301"/>
  <sheetViews>
    <sheetView workbookViewId="0">
      <pane ySplit="3" topLeftCell="A4" activePane="bottomLeft" state="frozen"/>
      <selection pane="bottomLeft" activeCell="A4" sqref="A4"/>
    </sheetView>
  </sheetViews>
  <sheetFormatPr baseColWidth="10" defaultColWidth="9.1640625" defaultRowHeight="13" x14ac:dyDescent="0.15"/>
  <cols>
    <col min="1" max="1" width="9.1640625" style="320"/>
    <col min="2" max="2" width="17.6640625" style="313" customWidth="1"/>
    <col min="3" max="3" width="11.33203125" style="319" customWidth="1"/>
    <col min="4" max="4" width="14.5" style="318" customWidth="1"/>
    <col min="5" max="5" width="7.6640625" style="317" customWidth="1"/>
    <col min="6" max="7" width="9.6640625" style="316" customWidth="1"/>
    <col min="8" max="8" width="9.6640625" style="315" customWidth="1"/>
    <col min="9" max="9" width="10.5" style="314" customWidth="1"/>
    <col min="10" max="16384" width="9.1640625" style="313"/>
  </cols>
  <sheetData>
    <row r="1" spans="1:11" s="338" customFormat="1" ht="12.75" customHeight="1" x14ac:dyDescent="0.15">
      <c r="A1" s="553" t="s">
        <v>242</v>
      </c>
      <c r="B1" s="556" t="s">
        <v>241</v>
      </c>
      <c r="C1" s="344"/>
      <c r="D1" s="340" t="s">
        <v>240</v>
      </c>
      <c r="E1" s="343">
        <f>SUM(E4:E300)</f>
        <v>0</v>
      </c>
      <c r="F1" s="340">
        <f>SUM(F4:F300)</f>
        <v>0</v>
      </c>
      <c r="G1" s="340">
        <f>SUM(G4:G300)</f>
        <v>0</v>
      </c>
      <c r="H1" s="342">
        <f>SUM(H4:H300)</f>
        <v>0</v>
      </c>
      <c r="I1" s="341">
        <f ca="1">TODAY()</f>
        <v>44249</v>
      </c>
      <c r="J1" s="340">
        <f>SUM(J4:J300)</f>
        <v>0</v>
      </c>
      <c r="K1" s="339">
        <f>J1+SalesAug13!K1</f>
        <v>0</v>
      </c>
    </row>
    <row r="2" spans="1:11" s="338" customFormat="1" ht="12.75" customHeight="1" x14ac:dyDescent="0.15">
      <c r="A2" s="554"/>
      <c r="B2" s="557"/>
      <c r="C2" s="561" t="s">
        <v>239</v>
      </c>
      <c r="D2" s="563" t="s">
        <v>238</v>
      </c>
      <c r="E2" s="565" t="s">
        <v>237</v>
      </c>
      <c r="F2" s="556" t="s">
        <v>236</v>
      </c>
      <c r="G2" s="556" t="s">
        <v>235</v>
      </c>
      <c r="H2" s="567" t="s">
        <v>234</v>
      </c>
      <c r="I2" s="569" t="s">
        <v>233</v>
      </c>
      <c r="J2" s="559" t="s">
        <v>232</v>
      </c>
      <c r="K2" s="560"/>
    </row>
    <row r="3" spans="1:11" s="336" customFormat="1" ht="38.25" customHeight="1" x14ac:dyDescent="0.15">
      <c r="A3" s="555"/>
      <c r="B3" s="558"/>
      <c r="C3" s="562"/>
      <c r="D3" s="564"/>
      <c r="E3" s="566"/>
      <c r="F3" s="566"/>
      <c r="G3" s="566"/>
      <c r="H3" s="568"/>
      <c r="I3" s="570"/>
      <c r="J3" s="337" t="s">
        <v>231</v>
      </c>
      <c r="K3" s="337" t="s">
        <v>230</v>
      </c>
    </row>
    <row r="4" spans="1:11" x14ac:dyDescent="0.15">
      <c r="A4" s="330"/>
      <c r="F4" s="321"/>
      <c r="G4" s="321"/>
      <c r="H4" s="315" t="str">
        <f t="shared" ref="H4:H67" si="0">IF((F4&lt;&gt;0),IF((D4&gt;0)," ",F4)," ")</f>
        <v xml:space="preserve"> </v>
      </c>
      <c r="I4" s="331" t="str">
        <f t="shared" ref="I4:I67" si="1">IF((F4&lt;&gt;0),IF((D4&gt;0)," ",(I$1-A4))," ")</f>
        <v xml:space="preserve"> </v>
      </c>
    </row>
    <row r="5" spans="1:11" x14ac:dyDescent="0.15">
      <c r="A5" s="330"/>
      <c r="F5" s="321"/>
      <c r="G5" s="321"/>
      <c r="H5" s="315" t="str">
        <f t="shared" si="0"/>
        <v xml:space="preserve"> </v>
      </c>
      <c r="I5" s="331" t="str">
        <f t="shared" si="1"/>
        <v xml:space="preserve"> </v>
      </c>
    </row>
    <row r="6" spans="1:11" x14ac:dyDescent="0.15">
      <c r="A6" s="330"/>
      <c r="F6" s="321"/>
      <c r="G6" s="321"/>
      <c r="H6" s="315" t="str">
        <f t="shared" si="0"/>
        <v xml:space="preserve"> </v>
      </c>
      <c r="I6" s="331" t="str">
        <f t="shared" si="1"/>
        <v xml:space="preserve"> </v>
      </c>
    </row>
    <row r="7" spans="1:11" x14ac:dyDescent="0.15">
      <c r="A7" s="330"/>
      <c r="F7" s="321"/>
      <c r="G7" s="321"/>
      <c r="H7" s="315" t="str">
        <f t="shared" si="0"/>
        <v xml:space="preserve"> </v>
      </c>
      <c r="I7" s="331" t="str">
        <f t="shared" si="1"/>
        <v xml:space="preserve"> </v>
      </c>
    </row>
    <row r="8" spans="1:11" x14ac:dyDescent="0.15">
      <c r="A8" s="330"/>
      <c r="F8" s="321"/>
      <c r="G8" s="321"/>
      <c r="H8" s="315" t="str">
        <f t="shared" si="0"/>
        <v xml:space="preserve"> </v>
      </c>
      <c r="I8" s="331" t="str">
        <f t="shared" si="1"/>
        <v xml:space="preserve"> </v>
      </c>
    </row>
    <row r="9" spans="1:11" x14ac:dyDescent="0.15">
      <c r="A9" s="330"/>
      <c r="F9" s="321"/>
      <c r="G9" s="321"/>
      <c r="H9" s="315" t="str">
        <f t="shared" si="0"/>
        <v xml:space="preserve"> </v>
      </c>
      <c r="I9" s="331" t="str">
        <f t="shared" si="1"/>
        <v xml:space="preserve"> </v>
      </c>
    </row>
    <row r="10" spans="1:11" x14ac:dyDescent="0.15">
      <c r="A10" s="330"/>
      <c r="F10" s="321"/>
      <c r="G10" s="321"/>
      <c r="H10" s="315" t="str">
        <f t="shared" si="0"/>
        <v xml:space="preserve"> </v>
      </c>
      <c r="I10" s="331" t="str">
        <f t="shared" si="1"/>
        <v xml:space="preserve"> </v>
      </c>
    </row>
    <row r="11" spans="1:11" x14ac:dyDescent="0.15">
      <c r="A11" s="330"/>
      <c r="F11" s="321"/>
      <c r="G11" s="321"/>
      <c r="H11" s="315" t="str">
        <f t="shared" si="0"/>
        <v xml:space="preserve"> </v>
      </c>
      <c r="I11" s="331" t="str">
        <f t="shared" si="1"/>
        <v xml:space="preserve"> </v>
      </c>
    </row>
    <row r="12" spans="1:11" x14ac:dyDescent="0.15">
      <c r="A12" s="330"/>
      <c r="F12" s="321"/>
      <c r="G12" s="321"/>
      <c r="H12" s="315" t="str">
        <f t="shared" si="0"/>
        <v xml:space="preserve"> </v>
      </c>
      <c r="I12" s="331" t="str">
        <f t="shared" si="1"/>
        <v xml:space="preserve"> </v>
      </c>
    </row>
    <row r="13" spans="1:11" x14ac:dyDescent="0.15">
      <c r="A13" s="330"/>
      <c r="F13" s="321"/>
      <c r="G13" s="321"/>
      <c r="H13" s="315" t="str">
        <f t="shared" si="0"/>
        <v xml:space="preserve"> </v>
      </c>
      <c r="I13" s="331" t="str">
        <f t="shared" si="1"/>
        <v xml:space="preserve"> </v>
      </c>
    </row>
    <row r="14" spans="1:11" x14ac:dyDescent="0.15">
      <c r="A14" s="330"/>
      <c r="F14" s="321"/>
      <c r="G14" s="321"/>
      <c r="H14" s="315" t="str">
        <f t="shared" si="0"/>
        <v xml:space="preserve"> </v>
      </c>
      <c r="I14" s="331" t="str">
        <f t="shared" si="1"/>
        <v xml:space="preserve"> </v>
      </c>
    </row>
    <row r="15" spans="1:11" s="332" customFormat="1" x14ac:dyDescent="0.15">
      <c r="A15" s="330"/>
      <c r="C15" s="335"/>
      <c r="D15" s="334"/>
      <c r="E15" s="333"/>
      <c r="F15" s="321"/>
      <c r="G15" s="321"/>
      <c r="H15" s="315" t="str">
        <f t="shared" si="0"/>
        <v xml:space="preserve"> </v>
      </c>
      <c r="I15" s="331" t="str">
        <f t="shared" si="1"/>
        <v xml:space="preserve"> </v>
      </c>
      <c r="J15" s="313"/>
    </row>
    <row r="16" spans="1:11" s="332" customFormat="1" x14ac:dyDescent="0.15">
      <c r="A16" s="330"/>
      <c r="C16" s="335"/>
      <c r="D16" s="334"/>
      <c r="E16" s="333"/>
      <c r="F16" s="321"/>
      <c r="G16" s="321"/>
      <c r="H16" s="315" t="str">
        <f t="shared" si="0"/>
        <v xml:space="preserve"> </v>
      </c>
      <c r="I16" s="331" t="str">
        <f t="shared" si="1"/>
        <v xml:space="preserve"> </v>
      </c>
      <c r="J16" s="313"/>
    </row>
    <row r="17" spans="1:10" s="332" customFormat="1" x14ac:dyDescent="0.15">
      <c r="A17" s="330"/>
      <c r="C17" s="335"/>
      <c r="D17" s="334"/>
      <c r="E17" s="333"/>
      <c r="F17" s="321"/>
      <c r="G17" s="321"/>
      <c r="H17" s="315" t="str">
        <f t="shared" si="0"/>
        <v xml:space="preserve"> </v>
      </c>
      <c r="I17" s="331" t="str">
        <f t="shared" si="1"/>
        <v xml:space="preserve"> </v>
      </c>
      <c r="J17" s="313"/>
    </row>
    <row r="18" spans="1:10" s="332" customFormat="1" x14ac:dyDescent="0.15">
      <c r="A18" s="330"/>
      <c r="C18" s="335"/>
      <c r="D18" s="334"/>
      <c r="E18" s="333"/>
      <c r="F18" s="321"/>
      <c r="G18" s="321"/>
      <c r="H18" s="315" t="str">
        <f t="shared" si="0"/>
        <v xml:space="preserve"> </v>
      </c>
      <c r="I18" s="331" t="str">
        <f t="shared" si="1"/>
        <v xml:space="preserve"> </v>
      </c>
      <c r="J18" s="313"/>
    </row>
    <row r="19" spans="1:10" s="332" customFormat="1" x14ac:dyDescent="0.15">
      <c r="A19" s="330"/>
      <c r="C19" s="335"/>
      <c r="D19" s="334"/>
      <c r="E19" s="333"/>
      <c r="F19" s="321"/>
      <c r="G19" s="321"/>
      <c r="H19" s="315" t="str">
        <f t="shared" si="0"/>
        <v xml:space="preserve"> </v>
      </c>
      <c r="I19" s="331" t="str">
        <f t="shared" si="1"/>
        <v xml:space="preserve"> </v>
      </c>
      <c r="J19" s="313"/>
    </row>
    <row r="20" spans="1:10" x14ac:dyDescent="0.15">
      <c r="A20" s="330"/>
      <c r="F20" s="321"/>
      <c r="G20" s="321"/>
      <c r="H20" s="315" t="str">
        <f t="shared" si="0"/>
        <v xml:space="preserve"> </v>
      </c>
      <c r="I20" s="331" t="str">
        <f t="shared" si="1"/>
        <v xml:space="preserve"> </v>
      </c>
    </row>
    <row r="21" spans="1:10" x14ac:dyDescent="0.15">
      <c r="A21" s="330"/>
      <c r="F21" s="321"/>
      <c r="G21" s="321"/>
      <c r="H21" s="315" t="str">
        <f t="shared" si="0"/>
        <v xml:space="preserve"> </v>
      </c>
      <c r="I21" s="331" t="str">
        <f t="shared" si="1"/>
        <v xml:space="preserve"> </v>
      </c>
    </row>
    <row r="22" spans="1:10" x14ac:dyDescent="0.15">
      <c r="A22" s="330"/>
      <c r="F22" s="321"/>
      <c r="G22" s="321"/>
      <c r="H22" s="315" t="str">
        <f t="shared" si="0"/>
        <v xml:space="preserve"> </v>
      </c>
      <c r="I22" s="331" t="str">
        <f t="shared" si="1"/>
        <v xml:space="preserve"> </v>
      </c>
    </row>
    <row r="23" spans="1:10" x14ac:dyDescent="0.15">
      <c r="A23" s="330"/>
      <c r="F23" s="321"/>
      <c r="G23" s="321"/>
      <c r="H23" s="315" t="str">
        <f t="shared" si="0"/>
        <v xml:space="preserve"> </v>
      </c>
      <c r="I23" s="331" t="str">
        <f t="shared" si="1"/>
        <v xml:space="preserve"> </v>
      </c>
    </row>
    <row r="24" spans="1:10" x14ac:dyDescent="0.15">
      <c r="A24" s="330"/>
      <c r="F24" s="321"/>
      <c r="G24" s="321"/>
      <c r="H24" s="315" t="str">
        <f t="shared" si="0"/>
        <v xml:space="preserve"> </v>
      </c>
      <c r="I24" s="331" t="str">
        <f t="shared" si="1"/>
        <v xml:space="preserve"> </v>
      </c>
    </row>
    <row r="25" spans="1:10" x14ac:dyDescent="0.15">
      <c r="A25" s="330"/>
      <c r="F25" s="321"/>
      <c r="G25" s="321"/>
      <c r="H25" s="315" t="str">
        <f t="shared" si="0"/>
        <v xml:space="preserve"> </v>
      </c>
      <c r="I25" s="331" t="str">
        <f t="shared" si="1"/>
        <v xml:space="preserve"> </v>
      </c>
    </row>
    <row r="26" spans="1:10" x14ac:dyDescent="0.15">
      <c r="A26" s="330"/>
      <c r="F26" s="321"/>
      <c r="G26" s="321"/>
      <c r="H26" s="315" t="str">
        <f t="shared" si="0"/>
        <v xml:space="preserve"> </v>
      </c>
      <c r="I26" s="331" t="str">
        <f t="shared" si="1"/>
        <v xml:space="preserve"> </v>
      </c>
    </row>
    <row r="27" spans="1:10" x14ac:dyDescent="0.15">
      <c r="A27" s="330"/>
      <c r="F27" s="321"/>
      <c r="G27" s="321"/>
      <c r="H27" s="315" t="str">
        <f t="shared" si="0"/>
        <v xml:space="preserve"> </v>
      </c>
      <c r="I27" s="331" t="str">
        <f t="shared" si="1"/>
        <v xml:space="preserve"> </v>
      </c>
    </row>
    <row r="28" spans="1:10" x14ac:dyDescent="0.15">
      <c r="A28" s="330"/>
      <c r="F28" s="321"/>
      <c r="G28" s="321"/>
      <c r="H28" s="315" t="str">
        <f t="shared" si="0"/>
        <v xml:space="preserve"> </v>
      </c>
      <c r="I28" s="331" t="str">
        <f t="shared" si="1"/>
        <v xml:space="preserve"> </v>
      </c>
    </row>
    <row r="29" spans="1:10" x14ac:dyDescent="0.15">
      <c r="A29" s="330"/>
      <c r="F29" s="321"/>
      <c r="G29" s="321"/>
      <c r="H29" s="315" t="str">
        <f t="shared" si="0"/>
        <v xml:space="preserve"> </v>
      </c>
      <c r="I29" s="331" t="str">
        <f t="shared" si="1"/>
        <v xml:space="preserve"> </v>
      </c>
    </row>
    <row r="30" spans="1:10" x14ac:dyDescent="0.15">
      <c r="A30" s="330"/>
      <c r="F30" s="321"/>
      <c r="G30" s="321"/>
      <c r="H30" s="315" t="str">
        <f t="shared" si="0"/>
        <v xml:space="preserve"> </v>
      </c>
      <c r="I30" s="331" t="str">
        <f t="shared" si="1"/>
        <v xml:space="preserve"> </v>
      </c>
    </row>
    <row r="31" spans="1:10" x14ac:dyDescent="0.15">
      <c r="A31" s="330"/>
      <c r="F31" s="321"/>
      <c r="G31" s="321"/>
      <c r="H31" s="315" t="str">
        <f t="shared" si="0"/>
        <v xml:space="preserve"> </v>
      </c>
      <c r="I31" s="331" t="str">
        <f t="shared" si="1"/>
        <v xml:space="preserve"> </v>
      </c>
    </row>
    <row r="32" spans="1:10" x14ac:dyDescent="0.15">
      <c r="A32" s="330"/>
      <c r="F32" s="321"/>
      <c r="G32" s="321"/>
      <c r="H32" s="315" t="str">
        <f t="shared" si="0"/>
        <v xml:space="preserve"> </v>
      </c>
      <c r="I32" s="331" t="str">
        <f t="shared" si="1"/>
        <v xml:space="preserve"> </v>
      </c>
    </row>
    <row r="33" spans="1:9" x14ac:dyDescent="0.15">
      <c r="A33" s="330"/>
      <c r="F33" s="321"/>
      <c r="G33" s="321"/>
      <c r="H33" s="315" t="str">
        <f t="shared" si="0"/>
        <v xml:space="preserve"> </v>
      </c>
      <c r="I33" s="331" t="str">
        <f t="shared" si="1"/>
        <v xml:space="preserve"> </v>
      </c>
    </row>
    <row r="34" spans="1:9" x14ac:dyDescent="0.15">
      <c r="A34" s="330"/>
      <c r="F34" s="321"/>
      <c r="G34" s="321"/>
      <c r="H34" s="315" t="str">
        <f t="shared" si="0"/>
        <v xml:space="preserve"> </v>
      </c>
      <c r="I34" s="331" t="str">
        <f t="shared" si="1"/>
        <v xml:space="preserve"> </v>
      </c>
    </row>
    <row r="35" spans="1:9" x14ac:dyDescent="0.15">
      <c r="A35" s="330"/>
      <c r="F35" s="321"/>
      <c r="G35" s="321"/>
      <c r="H35" s="315" t="str">
        <f t="shared" si="0"/>
        <v xml:space="preserve"> </v>
      </c>
      <c r="I35" s="331" t="str">
        <f t="shared" si="1"/>
        <v xml:space="preserve"> </v>
      </c>
    </row>
    <row r="36" spans="1:9" x14ac:dyDescent="0.15">
      <c r="A36" s="330"/>
      <c r="F36" s="321"/>
      <c r="G36" s="321"/>
      <c r="H36" s="315" t="str">
        <f t="shared" si="0"/>
        <v xml:space="preserve"> </v>
      </c>
      <c r="I36" s="331" t="str">
        <f t="shared" si="1"/>
        <v xml:space="preserve"> </v>
      </c>
    </row>
    <row r="37" spans="1:9" x14ac:dyDescent="0.15">
      <c r="A37" s="330"/>
      <c r="F37" s="321"/>
      <c r="G37" s="321"/>
      <c r="H37" s="315" t="str">
        <f t="shared" si="0"/>
        <v xml:space="preserve"> </v>
      </c>
      <c r="I37" s="331" t="str">
        <f t="shared" si="1"/>
        <v xml:space="preserve"> </v>
      </c>
    </row>
    <row r="38" spans="1:9" x14ac:dyDescent="0.15">
      <c r="A38" s="330"/>
      <c r="F38" s="321"/>
      <c r="G38" s="321"/>
      <c r="H38" s="315" t="str">
        <f t="shared" si="0"/>
        <v xml:space="preserve"> </v>
      </c>
      <c r="I38" s="331" t="str">
        <f t="shared" si="1"/>
        <v xml:space="preserve"> </v>
      </c>
    </row>
    <row r="39" spans="1:9" x14ac:dyDescent="0.15">
      <c r="A39" s="330"/>
      <c r="F39" s="321"/>
      <c r="G39" s="321"/>
      <c r="H39" s="315" t="str">
        <f t="shared" si="0"/>
        <v xml:space="preserve"> </v>
      </c>
      <c r="I39" s="331" t="str">
        <f t="shared" si="1"/>
        <v xml:space="preserve"> </v>
      </c>
    </row>
    <row r="40" spans="1:9" x14ac:dyDescent="0.15">
      <c r="A40" s="330"/>
      <c r="F40" s="321"/>
      <c r="G40" s="321"/>
      <c r="H40" s="315" t="str">
        <f t="shared" si="0"/>
        <v xml:space="preserve"> </v>
      </c>
      <c r="I40" s="331" t="str">
        <f t="shared" si="1"/>
        <v xml:space="preserve"> </v>
      </c>
    </row>
    <row r="41" spans="1:9" x14ac:dyDescent="0.15">
      <c r="A41" s="330"/>
      <c r="F41" s="321"/>
      <c r="G41" s="321"/>
      <c r="H41" s="315" t="str">
        <f t="shared" si="0"/>
        <v xml:space="preserve"> </v>
      </c>
      <c r="I41" s="331" t="str">
        <f t="shared" si="1"/>
        <v xml:space="preserve"> </v>
      </c>
    </row>
    <row r="42" spans="1:9" x14ac:dyDescent="0.15">
      <c r="A42" s="330"/>
      <c r="F42" s="321"/>
      <c r="G42" s="321"/>
      <c r="H42" s="315" t="str">
        <f t="shared" si="0"/>
        <v xml:space="preserve"> </v>
      </c>
      <c r="I42" s="331" t="str">
        <f t="shared" si="1"/>
        <v xml:space="preserve"> </v>
      </c>
    </row>
    <row r="43" spans="1:9" x14ac:dyDescent="0.15">
      <c r="A43" s="330"/>
      <c r="F43" s="321"/>
      <c r="G43" s="321"/>
      <c r="H43" s="315" t="str">
        <f t="shared" si="0"/>
        <v xml:space="preserve"> </v>
      </c>
      <c r="I43" s="331" t="str">
        <f t="shared" si="1"/>
        <v xml:space="preserve"> </v>
      </c>
    </row>
    <row r="44" spans="1:9" x14ac:dyDescent="0.15">
      <c r="A44" s="330"/>
      <c r="F44" s="321"/>
      <c r="G44" s="321"/>
      <c r="H44" s="315" t="str">
        <f t="shared" si="0"/>
        <v xml:space="preserve"> </v>
      </c>
      <c r="I44" s="331" t="str">
        <f t="shared" si="1"/>
        <v xml:space="preserve"> </v>
      </c>
    </row>
    <row r="45" spans="1:9" x14ac:dyDescent="0.15">
      <c r="A45" s="330"/>
      <c r="F45" s="321"/>
      <c r="G45" s="321"/>
      <c r="H45" s="315" t="str">
        <f t="shared" si="0"/>
        <v xml:space="preserve"> </v>
      </c>
      <c r="I45" s="331" t="str">
        <f t="shared" si="1"/>
        <v xml:space="preserve"> </v>
      </c>
    </row>
    <row r="46" spans="1:9" x14ac:dyDescent="0.15">
      <c r="A46" s="330"/>
      <c r="F46" s="321"/>
      <c r="G46" s="321"/>
      <c r="H46" s="315" t="str">
        <f t="shared" si="0"/>
        <v xml:space="preserve"> </v>
      </c>
      <c r="I46" s="331" t="str">
        <f t="shared" si="1"/>
        <v xml:space="preserve"> </v>
      </c>
    </row>
    <row r="47" spans="1:9" x14ac:dyDescent="0.15">
      <c r="A47" s="330"/>
      <c r="F47" s="321"/>
      <c r="G47" s="321"/>
      <c r="H47" s="315" t="str">
        <f t="shared" si="0"/>
        <v xml:space="preserve"> </v>
      </c>
      <c r="I47" s="331" t="str">
        <f t="shared" si="1"/>
        <v xml:space="preserve"> </v>
      </c>
    </row>
    <row r="48" spans="1:9" x14ac:dyDescent="0.15">
      <c r="A48" s="330"/>
      <c r="F48" s="321"/>
      <c r="G48" s="321"/>
      <c r="H48" s="315" t="str">
        <f t="shared" si="0"/>
        <v xml:space="preserve"> </v>
      </c>
      <c r="I48" s="331" t="str">
        <f t="shared" si="1"/>
        <v xml:space="preserve"> </v>
      </c>
    </row>
    <row r="49" spans="1:9" x14ac:dyDescent="0.15">
      <c r="A49" s="330"/>
      <c r="F49" s="321"/>
      <c r="G49" s="321"/>
      <c r="H49" s="315" t="str">
        <f t="shared" si="0"/>
        <v xml:space="preserve"> </v>
      </c>
      <c r="I49" s="331" t="str">
        <f t="shared" si="1"/>
        <v xml:space="preserve"> </v>
      </c>
    </row>
    <row r="50" spans="1:9" x14ac:dyDescent="0.15">
      <c r="A50" s="330"/>
      <c r="F50" s="321"/>
      <c r="G50" s="321"/>
      <c r="H50" s="315" t="str">
        <f t="shared" si="0"/>
        <v xml:space="preserve"> </v>
      </c>
      <c r="I50" s="331" t="str">
        <f t="shared" si="1"/>
        <v xml:space="preserve"> </v>
      </c>
    </row>
    <row r="51" spans="1:9" x14ac:dyDescent="0.15">
      <c r="A51" s="330"/>
      <c r="F51" s="321"/>
      <c r="G51" s="321"/>
      <c r="H51" s="315" t="str">
        <f t="shared" si="0"/>
        <v xml:space="preserve"> </v>
      </c>
      <c r="I51" s="331" t="str">
        <f t="shared" si="1"/>
        <v xml:space="preserve"> </v>
      </c>
    </row>
    <row r="52" spans="1:9" x14ac:dyDescent="0.15">
      <c r="A52" s="330"/>
      <c r="F52" s="321"/>
      <c r="G52" s="321"/>
      <c r="H52" s="315" t="str">
        <f t="shared" si="0"/>
        <v xml:space="preserve"> </v>
      </c>
      <c r="I52" s="331" t="str">
        <f t="shared" si="1"/>
        <v xml:space="preserve"> </v>
      </c>
    </row>
    <row r="53" spans="1:9" x14ac:dyDescent="0.15">
      <c r="A53" s="330"/>
      <c r="F53" s="321"/>
      <c r="G53" s="321"/>
      <c r="H53" s="315" t="str">
        <f t="shared" si="0"/>
        <v xml:space="preserve"> </v>
      </c>
      <c r="I53" s="331" t="str">
        <f t="shared" si="1"/>
        <v xml:space="preserve"> </v>
      </c>
    </row>
    <row r="54" spans="1:9" x14ac:dyDescent="0.15">
      <c r="A54" s="330"/>
      <c r="F54" s="321"/>
      <c r="G54" s="321"/>
      <c r="H54" s="315" t="str">
        <f t="shared" si="0"/>
        <v xml:space="preserve"> </v>
      </c>
      <c r="I54" s="331" t="str">
        <f t="shared" si="1"/>
        <v xml:space="preserve"> </v>
      </c>
    </row>
    <row r="55" spans="1:9" x14ac:dyDescent="0.15">
      <c r="A55" s="330"/>
      <c r="F55" s="321"/>
      <c r="G55" s="321"/>
      <c r="H55" s="315" t="str">
        <f t="shared" si="0"/>
        <v xml:space="preserve"> </v>
      </c>
      <c r="I55" s="331" t="str">
        <f t="shared" si="1"/>
        <v xml:space="preserve"> </v>
      </c>
    </row>
    <row r="56" spans="1:9" x14ac:dyDescent="0.15">
      <c r="A56" s="330"/>
      <c r="F56" s="321"/>
      <c r="G56" s="321"/>
      <c r="H56" s="315" t="str">
        <f t="shared" si="0"/>
        <v xml:space="preserve"> </v>
      </c>
      <c r="I56" s="331" t="str">
        <f t="shared" si="1"/>
        <v xml:space="preserve"> </v>
      </c>
    </row>
    <row r="57" spans="1:9" x14ac:dyDescent="0.15">
      <c r="A57" s="330"/>
      <c r="F57" s="321"/>
      <c r="G57" s="321"/>
      <c r="H57" s="315" t="str">
        <f t="shared" si="0"/>
        <v xml:space="preserve"> </v>
      </c>
      <c r="I57" s="331" t="str">
        <f t="shared" si="1"/>
        <v xml:space="preserve"> </v>
      </c>
    </row>
    <row r="58" spans="1:9" x14ac:dyDescent="0.15">
      <c r="A58" s="330"/>
      <c r="F58" s="321"/>
      <c r="G58" s="321"/>
      <c r="H58" s="315" t="str">
        <f t="shared" si="0"/>
        <v xml:space="preserve"> </v>
      </c>
      <c r="I58" s="331" t="str">
        <f t="shared" si="1"/>
        <v xml:space="preserve"> </v>
      </c>
    </row>
    <row r="59" spans="1:9" x14ac:dyDescent="0.15">
      <c r="A59" s="330"/>
      <c r="F59" s="321"/>
      <c r="G59" s="321"/>
      <c r="H59" s="315" t="str">
        <f t="shared" si="0"/>
        <v xml:space="preserve"> </v>
      </c>
      <c r="I59" s="331" t="str">
        <f t="shared" si="1"/>
        <v xml:space="preserve"> </v>
      </c>
    </row>
    <row r="60" spans="1:9" x14ac:dyDescent="0.15">
      <c r="A60" s="330"/>
      <c r="F60" s="321"/>
      <c r="G60" s="321"/>
      <c r="H60" s="315" t="str">
        <f t="shared" si="0"/>
        <v xml:space="preserve"> </v>
      </c>
      <c r="I60" s="331" t="str">
        <f t="shared" si="1"/>
        <v xml:space="preserve"> </v>
      </c>
    </row>
    <row r="61" spans="1:9" x14ac:dyDescent="0.15">
      <c r="A61" s="330"/>
      <c r="F61" s="321"/>
      <c r="G61" s="321"/>
      <c r="H61" s="315" t="str">
        <f t="shared" si="0"/>
        <v xml:space="preserve"> </v>
      </c>
      <c r="I61" s="331" t="str">
        <f t="shared" si="1"/>
        <v xml:space="preserve"> </v>
      </c>
    </row>
    <row r="62" spans="1:9" x14ac:dyDescent="0.15">
      <c r="A62" s="330"/>
      <c r="F62" s="321"/>
      <c r="G62" s="321"/>
      <c r="H62" s="315" t="str">
        <f t="shared" si="0"/>
        <v xml:space="preserve"> </v>
      </c>
      <c r="I62" s="331" t="str">
        <f t="shared" si="1"/>
        <v xml:space="preserve"> </v>
      </c>
    </row>
    <row r="63" spans="1:9" x14ac:dyDescent="0.15">
      <c r="A63" s="330"/>
      <c r="F63" s="321"/>
      <c r="G63" s="321"/>
      <c r="H63" s="315" t="str">
        <f t="shared" si="0"/>
        <v xml:space="preserve"> </v>
      </c>
      <c r="I63" s="331" t="str">
        <f t="shared" si="1"/>
        <v xml:space="preserve"> </v>
      </c>
    </row>
    <row r="64" spans="1:9" x14ac:dyDescent="0.15">
      <c r="A64" s="330"/>
      <c r="F64" s="321"/>
      <c r="G64" s="321"/>
      <c r="H64" s="315" t="str">
        <f t="shared" si="0"/>
        <v xml:space="preserve"> </v>
      </c>
      <c r="I64" s="331" t="str">
        <f t="shared" si="1"/>
        <v xml:space="preserve"> </v>
      </c>
    </row>
    <row r="65" spans="1:9" x14ac:dyDescent="0.15">
      <c r="A65" s="330"/>
      <c r="F65" s="321"/>
      <c r="G65" s="321"/>
      <c r="H65" s="315" t="str">
        <f t="shared" si="0"/>
        <v xml:space="preserve"> </v>
      </c>
      <c r="I65" s="331" t="str">
        <f t="shared" si="1"/>
        <v xml:space="preserve"> </v>
      </c>
    </row>
    <row r="66" spans="1:9" x14ac:dyDescent="0.15">
      <c r="A66" s="330"/>
      <c r="F66" s="321"/>
      <c r="G66" s="321"/>
      <c r="H66" s="315" t="str">
        <f t="shared" si="0"/>
        <v xml:space="preserve"> </v>
      </c>
      <c r="I66" s="331" t="str">
        <f t="shared" si="1"/>
        <v xml:space="preserve"> </v>
      </c>
    </row>
    <row r="67" spans="1:9" x14ac:dyDescent="0.15">
      <c r="A67" s="330"/>
      <c r="F67" s="321"/>
      <c r="G67" s="321"/>
      <c r="H67" s="315" t="str">
        <f t="shared" si="0"/>
        <v xml:space="preserve"> </v>
      </c>
      <c r="I67" s="331" t="str">
        <f t="shared" si="1"/>
        <v xml:space="preserve"> </v>
      </c>
    </row>
    <row r="68" spans="1:9" x14ac:dyDescent="0.15">
      <c r="A68" s="330"/>
      <c r="F68" s="321"/>
      <c r="G68" s="321"/>
      <c r="H68" s="315" t="str">
        <f t="shared" ref="H68:H131" si="2">IF((F68&lt;&gt;0),IF((D68&gt;0)," ",F68)," ")</f>
        <v xml:space="preserve"> </v>
      </c>
      <c r="I68" s="331" t="str">
        <f t="shared" ref="I68:I131" si="3">IF((F68&lt;&gt;0),IF((D68&gt;0)," ",(I$1-A68))," ")</f>
        <v xml:space="preserve"> </v>
      </c>
    </row>
    <row r="69" spans="1:9" x14ac:dyDescent="0.15">
      <c r="A69" s="330"/>
      <c r="F69" s="321"/>
      <c r="G69" s="321"/>
      <c r="H69" s="315" t="str">
        <f t="shared" si="2"/>
        <v xml:space="preserve"> </v>
      </c>
      <c r="I69" s="331" t="str">
        <f t="shared" si="3"/>
        <v xml:space="preserve"> </v>
      </c>
    </row>
    <row r="70" spans="1:9" x14ac:dyDescent="0.15">
      <c r="A70" s="330"/>
      <c r="F70" s="321"/>
      <c r="G70" s="321"/>
      <c r="H70" s="315" t="str">
        <f t="shared" si="2"/>
        <v xml:space="preserve"> </v>
      </c>
      <c r="I70" s="331" t="str">
        <f t="shared" si="3"/>
        <v xml:space="preserve"> </v>
      </c>
    </row>
    <row r="71" spans="1:9" x14ac:dyDescent="0.15">
      <c r="A71" s="330"/>
      <c r="F71" s="321"/>
      <c r="G71" s="321"/>
      <c r="H71" s="315" t="str">
        <f t="shared" si="2"/>
        <v xml:space="preserve"> </v>
      </c>
      <c r="I71" s="331" t="str">
        <f t="shared" si="3"/>
        <v xml:space="preserve"> </v>
      </c>
    </row>
    <row r="72" spans="1:9" x14ac:dyDescent="0.15">
      <c r="A72" s="330"/>
      <c r="F72" s="321"/>
      <c r="G72" s="321"/>
      <c r="H72" s="315" t="str">
        <f t="shared" si="2"/>
        <v xml:space="preserve"> </v>
      </c>
      <c r="I72" s="331" t="str">
        <f t="shared" si="3"/>
        <v xml:space="preserve"> </v>
      </c>
    </row>
    <row r="73" spans="1:9" x14ac:dyDescent="0.15">
      <c r="A73" s="330"/>
      <c r="F73" s="321"/>
      <c r="G73" s="321"/>
      <c r="H73" s="315" t="str">
        <f t="shared" si="2"/>
        <v xml:space="preserve"> </v>
      </c>
      <c r="I73" s="331" t="str">
        <f t="shared" si="3"/>
        <v xml:space="preserve"> </v>
      </c>
    </row>
    <row r="74" spans="1:9" x14ac:dyDescent="0.15">
      <c r="A74" s="330"/>
      <c r="F74" s="321"/>
      <c r="G74" s="321"/>
      <c r="H74" s="315" t="str">
        <f t="shared" si="2"/>
        <v xml:space="preserve"> </v>
      </c>
      <c r="I74" s="331" t="str">
        <f t="shared" si="3"/>
        <v xml:space="preserve"> </v>
      </c>
    </row>
    <row r="75" spans="1:9" x14ac:dyDescent="0.15">
      <c r="A75" s="330"/>
      <c r="F75" s="321"/>
      <c r="G75" s="321"/>
      <c r="H75" s="315" t="str">
        <f t="shared" si="2"/>
        <v xml:space="preserve"> </v>
      </c>
      <c r="I75" s="331" t="str">
        <f t="shared" si="3"/>
        <v xml:space="preserve"> </v>
      </c>
    </row>
    <row r="76" spans="1:9" x14ac:dyDescent="0.15">
      <c r="A76" s="330"/>
      <c r="F76" s="321"/>
      <c r="G76" s="321"/>
      <c r="H76" s="315" t="str">
        <f t="shared" si="2"/>
        <v xml:space="preserve"> </v>
      </c>
      <c r="I76" s="331" t="str">
        <f t="shared" si="3"/>
        <v xml:space="preserve"> </v>
      </c>
    </row>
    <row r="77" spans="1:9" x14ac:dyDescent="0.15">
      <c r="A77" s="330"/>
      <c r="F77" s="321"/>
      <c r="G77" s="321"/>
      <c r="H77" s="315" t="str">
        <f t="shared" si="2"/>
        <v xml:space="preserve"> </v>
      </c>
      <c r="I77" s="331" t="str">
        <f t="shared" si="3"/>
        <v xml:space="preserve"> </v>
      </c>
    </row>
    <row r="78" spans="1:9" x14ac:dyDescent="0.15">
      <c r="A78" s="330"/>
      <c r="F78" s="321"/>
      <c r="G78" s="321"/>
      <c r="H78" s="315" t="str">
        <f t="shared" si="2"/>
        <v xml:space="preserve"> </v>
      </c>
      <c r="I78" s="331" t="str">
        <f t="shared" si="3"/>
        <v xml:space="preserve"> </v>
      </c>
    </row>
    <row r="79" spans="1:9" x14ac:dyDescent="0.15">
      <c r="A79" s="330"/>
      <c r="F79" s="321"/>
      <c r="G79" s="321"/>
      <c r="H79" s="315" t="str">
        <f t="shared" si="2"/>
        <v xml:space="preserve"> </v>
      </c>
      <c r="I79" s="331" t="str">
        <f t="shared" si="3"/>
        <v xml:space="preserve"> </v>
      </c>
    </row>
    <row r="80" spans="1:9" x14ac:dyDescent="0.15">
      <c r="A80" s="330"/>
      <c r="F80" s="321"/>
      <c r="G80" s="321"/>
      <c r="H80" s="315" t="str">
        <f t="shared" si="2"/>
        <v xml:space="preserve"> </v>
      </c>
      <c r="I80" s="331" t="str">
        <f t="shared" si="3"/>
        <v xml:space="preserve"> </v>
      </c>
    </row>
    <row r="81" spans="1:9" x14ac:dyDescent="0.15">
      <c r="A81" s="330"/>
      <c r="F81" s="321"/>
      <c r="G81" s="321"/>
      <c r="H81" s="315" t="str">
        <f t="shared" si="2"/>
        <v xml:space="preserve"> </v>
      </c>
      <c r="I81" s="331" t="str">
        <f t="shared" si="3"/>
        <v xml:space="preserve"> </v>
      </c>
    </row>
    <row r="82" spans="1:9" x14ac:dyDescent="0.15">
      <c r="A82" s="330"/>
      <c r="F82" s="321"/>
      <c r="G82" s="321"/>
      <c r="H82" s="315" t="str">
        <f t="shared" si="2"/>
        <v xml:space="preserve"> </v>
      </c>
      <c r="I82" s="331" t="str">
        <f t="shared" si="3"/>
        <v xml:space="preserve"> </v>
      </c>
    </row>
    <row r="83" spans="1:9" x14ac:dyDescent="0.15">
      <c r="A83" s="330"/>
      <c r="F83" s="321"/>
      <c r="G83" s="321"/>
      <c r="H83" s="315" t="str">
        <f t="shared" si="2"/>
        <v xml:space="preserve"> </v>
      </c>
      <c r="I83" s="331" t="str">
        <f t="shared" si="3"/>
        <v xml:space="preserve"> </v>
      </c>
    </row>
    <row r="84" spans="1:9" x14ac:dyDescent="0.15">
      <c r="A84" s="330"/>
      <c r="F84" s="321"/>
      <c r="G84" s="321"/>
      <c r="H84" s="315" t="str">
        <f t="shared" si="2"/>
        <v xml:space="preserve"> </v>
      </c>
      <c r="I84" s="331" t="str">
        <f t="shared" si="3"/>
        <v xml:space="preserve"> </v>
      </c>
    </row>
    <row r="85" spans="1:9" x14ac:dyDescent="0.15">
      <c r="A85" s="330"/>
      <c r="F85" s="321"/>
      <c r="G85" s="321"/>
      <c r="H85" s="315" t="str">
        <f t="shared" si="2"/>
        <v xml:space="preserve"> </v>
      </c>
      <c r="I85" s="331" t="str">
        <f t="shared" si="3"/>
        <v xml:space="preserve"> </v>
      </c>
    </row>
    <row r="86" spans="1:9" x14ac:dyDescent="0.15">
      <c r="A86" s="330"/>
      <c r="F86" s="321"/>
      <c r="G86" s="321"/>
      <c r="H86" s="315" t="str">
        <f t="shared" si="2"/>
        <v xml:space="preserve"> </v>
      </c>
      <c r="I86" s="331" t="str">
        <f t="shared" si="3"/>
        <v xml:space="preserve"> </v>
      </c>
    </row>
    <row r="87" spans="1:9" x14ac:dyDescent="0.15">
      <c r="A87" s="330"/>
      <c r="F87" s="321"/>
      <c r="G87" s="321"/>
      <c r="H87" s="315" t="str">
        <f t="shared" si="2"/>
        <v xml:space="preserve"> </v>
      </c>
      <c r="I87" s="331" t="str">
        <f t="shared" si="3"/>
        <v xml:space="preserve"> </v>
      </c>
    </row>
    <row r="88" spans="1:9" x14ac:dyDescent="0.15">
      <c r="A88" s="330"/>
      <c r="F88" s="321"/>
      <c r="G88" s="321"/>
      <c r="H88" s="315" t="str">
        <f t="shared" si="2"/>
        <v xml:space="preserve"> </v>
      </c>
      <c r="I88" s="331" t="str">
        <f t="shared" si="3"/>
        <v xml:space="preserve"> </v>
      </c>
    </row>
    <row r="89" spans="1:9" x14ac:dyDescent="0.15">
      <c r="A89" s="330"/>
      <c r="F89" s="321"/>
      <c r="G89" s="321"/>
      <c r="H89" s="315" t="str">
        <f t="shared" si="2"/>
        <v xml:space="preserve"> </v>
      </c>
      <c r="I89" s="331" t="str">
        <f t="shared" si="3"/>
        <v xml:space="preserve"> </v>
      </c>
    </row>
    <row r="90" spans="1:9" x14ac:dyDescent="0.15">
      <c r="A90" s="330"/>
      <c r="F90" s="321"/>
      <c r="G90" s="321"/>
      <c r="H90" s="315" t="str">
        <f t="shared" si="2"/>
        <v xml:space="preserve"> </v>
      </c>
      <c r="I90" s="331" t="str">
        <f t="shared" si="3"/>
        <v xml:space="preserve"> </v>
      </c>
    </row>
    <row r="91" spans="1:9" x14ac:dyDescent="0.15">
      <c r="A91" s="330"/>
      <c r="F91" s="321"/>
      <c r="G91" s="321"/>
      <c r="H91" s="315" t="str">
        <f t="shared" si="2"/>
        <v xml:space="preserve"> </v>
      </c>
      <c r="I91" s="331" t="str">
        <f t="shared" si="3"/>
        <v xml:space="preserve"> </v>
      </c>
    </row>
    <row r="92" spans="1:9" x14ac:dyDescent="0.15">
      <c r="A92" s="330"/>
      <c r="F92" s="321"/>
      <c r="G92" s="321"/>
      <c r="H92" s="315" t="str">
        <f t="shared" si="2"/>
        <v xml:space="preserve"> </v>
      </c>
      <c r="I92" s="331" t="str">
        <f t="shared" si="3"/>
        <v xml:space="preserve"> </v>
      </c>
    </row>
    <row r="93" spans="1:9" x14ac:dyDescent="0.15">
      <c r="A93" s="330"/>
      <c r="F93" s="321"/>
      <c r="G93" s="321"/>
      <c r="H93" s="315" t="str">
        <f t="shared" si="2"/>
        <v xml:space="preserve"> </v>
      </c>
      <c r="I93" s="331" t="str">
        <f t="shared" si="3"/>
        <v xml:space="preserve"> </v>
      </c>
    </row>
    <row r="94" spans="1:9" x14ac:dyDescent="0.15">
      <c r="A94" s="330"/>
      <c r="F94" s="321"/>
      <c r="G94" s="321"/>
      <c r="H94" s="315" t="str">
        <f t="shared" si="2"/>
        <v xml:space="preserve"> </v>
      </c>
      <c r="I94" s="331" t="str">
        <f t="shared" si="3"/>
        <v xml:space="preserve"> </v>
      </c>
    </row>
    <row r="95" spans="1:9" x14ac:dyDescent="0.15">
      <c r="A95" s="330"/>
      <c r="F95" s="321"/>
      <c r="G95" s="321"/>
      <c r="H95" s="315" t="str">
        <f t="shared" si="2"/>
        <v xml:space="preserve"> </v>
      </c>
      <c r="I95" s="331" t="str">
        <f t="shared" si="3"/>
        <v xml:space="preserve"> </v>
      </c>
    </row>
    <row r="96" spans="1:9" x14ac:dyDescent="0.15">
      <c r="A96" s="330"/>
      <c r="F96" s="321"/>
      <c r="G96" s="321"/>
      <c r="H96" s="315" t="str">
        <f t="shared" si="2"/>
        <v xml:space="preserve"> </v>
      </c>
      <c r="I96" s="331" t="str">
        <f t="shared" si="3"/>
        <v xml:space="preserve"> </v>
      </c>
    </row>
    <row r="97" spans="1:9" x14ac:dyDescent="0.15">
      <c r="A97" s="330"/>
      <c r="F97" s="321"/>
      <c r="G97" s="321"/>
      <c r="H97" s="315" t="str">
        <f t="shared" si="2"/>
        <v xml:space="preserve"> </v>
      </c>
      <c r="I97" s="331" t="str">
        <f t="shared" si="3"/>
        <v xml:space="preserve"> </v>
      </c>
    </row>
    <row r="98" spans="1:9" x14ac:dyDescent="0.15">
      <c r="A98" s="330"/>
      <c r="F98" s="321"/>
      <c r="G98" s="321"/>
      <c r="H98" s="315" t="str">
        <f t="shared" si="2"/>
        <v xml:space="preserve"> </v>
      </c>
      <c r="I98" s="331" t="str">
        <f t="shared" si="3"/>
        <v xml:space="preserve"> </v>
      </c>
    </row>
    <row r="99" spans="1:9" x14ac:dyDescent="0.15">
      <c r="A99" s="330"/>
      <c r="F99" s="321"/>
      <c r="G99" s="321"/>
      <c r="H99" s="315" t="str">
        <f t="shared" si="2"/>
        <v xml:space="preserve"> </v>
      </c>
      <c r="I99" s="331" t="str">
        <f t="shared" si="3"/>
        <v xml:space="preserve"> </v>
      </c>
    </row>
    <row r="100" spans="1:9" x14ac:dyDescent="0.15">
      <c r="A100" s="330"/>
      <c r="F100" s="321"/>
      <c r="G100" s="321"/>
      <c r="H100" s="315" t="str">
        <f t="shared" si="2"/>
        <v xml:space="preserve"> </v>
      </c>
      <c r="I100" s="331" t="str">
        <f t="shared" si="3"/>
        <v xml:space="preserve"> </v>
      </c>
    </row>
    <row r="101" spans="1:9" x14ac:dyDescent="0.15">
      <c r="A101" s="330"/>
      <c r="F101" s="321"/>
      <c r="G101" s="321"/>
      <c r="H101" s="315" t="str">
        <f t="shared" si="2"/>
        <v xml:space="preserve"> </v>
      </c>
      <c r="I101" s="331" t="str">
        <f t="shared" si="3"/>
        <v xml:space="preserve"> </v>
      </c>
    </row>
    <row r="102" spans="1:9" x14ac:dyDescent="0.15">
      <c r="A102" s="330"/>
      <c r="F102" s="321"/>
      <c r="G102" s="321"/>
      <c r="H102" s="315" t="str">
        <f t="shared" si="2"/>
        <v xml:space="preserve"> </v>
      </c>
      <c r="I102" s="331" t="str">
        <f t="shared" si="3"/>
        <v xml:space="preserve"> </v>
      </c>
    </row>
    <row r="103" spans="1:9" x14ac:dyDescent="0.15">
      <c r="A103" s="330"/>
      <c r="F103" s="321"/>
      <c r="G103" s="321"/>
      <c r="H103" s="315" t="str">
        <f t="shared" si="2"/>
        <v xml:space="preserve"> </v>
      </c>
      <c r="I103" s="331" t="str">
        <f t="shared" si="3"/>
        <v xml:space="preserve"> </v>
      </c>
    </row>
    <row r="104" spans="1:9" x14ac:dyDescent="0.15">
      <c r="A104" s="330"/>
      <c r="F104" s="321"/>
      <c r="G104" s="321"/>
      <c r="H104" s="315" t="str">
        <f t="shared" si="2"/>
        <v xml:space="preserve"> </v>
      </c>
      <c r="I104" s="331" t="str">
        <f t="shared" si="3"/>
        <v xml:space="preserve"> </v>
      </c>
    </row>
    <row r="105" spans="1:9" x14ac:dyDescent="0.15">
      <c r="A105" s="330"/>
      <c r="F105" s="321"/>
      <c r="G105" s="321"/>
      <c r="H105" s="315" t="str">
        <f t="shared" si="2"/>
        <v xml:space="preserve"> </v>
      </c>
      <c r="I105" s="331" t="str">
        <f t="shared" si="3"/>
        <v xml:space="preserve"> </v>
      </c>
    </row>
    <row r="106" spans="1:9" x14ac:dyDescent="0.15">
      <c r="A106" s="330"/>
      <c r="F106" s="321"/>
      <c r="G106" s="321"/>
      <c r="H106" s="315" t="str">
        <f t="shared" si="2"/>
        <v xml:space="preserve"> </v>
      </c>
      <c r="I106" s="331" t="str">
        <f t="shared" si="3"/>
        <v xml:space="preserve"> </v>
      </c>
    </row>
    <row r="107" spans="1:9" x14ac:dyDescent="0.15">
      <c r="A107" s="330"/>
      <c r="F107" s="321"/>
      <c r="G107" s="321"/>
      <c r="H107" s="315" t="str">
        <f t="shared" si="2"/>
        <v xml:space="preserve"> </v>
      </c>
      <c r="I107" s="331" t="str">
        <f t="shared" si="3"/>
        <v xml:space="preserve"> </v>
      </c>
    </row>
    <row r="108" spans="1:9" x14ac:dyDescent="0.15">
      <c r="A108" s="330"/>
      <c r="F108" s="321"/>
      <c r="G108" s="321"/>
      <c r="H108" s="315" t="str">
        <f t="shared" si="2"/>
        <v xml:space="preserve"> </v>
      </c>
      <c r="I108" s="331" t="str">
        <f t="shared" si="3"/>
        <v xml:space="preserve"> </v>
      </c>
    </row>
    <row r="109" spans="1:9" x14ac:dyDescent="0.15">
      <c r="A109" s="330"/>
      <c r="F109" s="321"/>
      <c r="G109" s="321"/>
      <c r="H109" s="315" t="str">
        <f t="shared" si="2"/>
        <v xml:space="preserve"> </v>
      </c>
      <c r="I109" s="331" t="str">
        <f t="shared" si="3"/>
        <v xml:space="preserve"> </v>
      </c>
    </row>
    <row r="110" spans="1:9" x14ac:dyDescent="0.15">
      <c r="A110" s="330"/>
      <c r="F110" s="321"/>
      <c r="G110" s="321"/>
      <c r="H110" s="315" t="str">
        <f t="shared" si="2"/>
        <v xml:space="preserve"> </v>
      </c>
      <c r="I110" s="331" t="str">
        <f t="shared" si="3"/>
        <v xml:space="preserve"> </v>
      </c>
    </row>
    <row r="111" spans="1:9" x14ac:dyDescent="0.15">
      <c r="A111" s="330"/>
      <c r="F111" s="321"/>
      <c r="G111" s="321"/>
      <c r="H111" s="315" t="str">
        <f t="shared" si="2"/>
        <v xml:space="preserve"> </v>
      </c>
      <c r="I111" s="331" t="str">
        <f t="shared" si="3"/>
        <v xml:space="preserve"> </v>
      </c>
    </row>
    <row r="112" spans="1:9" x14ac:dyDescent="0.15">
      <c r="A112" s="330"/>
      <c r="F112" s="321"/>
      <c r="G112" s="321"/>
      <c r="H112" s="315" t="str">
        <f t="shared" si="2"/>
        <v xml:space="preserve"> </v>
      </c>
      <c r="I112" s="331" t="str">
        <f t="shared" si="3"/>
        <v xml:space="preserve"> </v>
      </c>
    </row>
    <row r="113" spans="1:9" x14ac:dyDescent="0.15">
      <c r="A113" s="330"/>
      <c r="F113" s="321"/>
      <c r="G113" s="321"/>
      <c r="H113" s="315" t="str">
        <f t="shared" si="2"/>
        <v xml:space="preserve"> </v>
      </c>
      <c r="I113" s="331" t="str">
        <f t="shared" si="3"/>
        <v xml:space="preserve"> </v>
      </c>
    </row>
    <row r="114" spans="1:9" x14ac:dyDescent="0.15">
      <c r="A114" s="330"/>
      <c r="F114" s="321"/>
      <c r="G114" s="321"/>
      <c r="H114" s="315" t="str">
        <f t="shared" si="2"/>
        <v xml:space="preserve"> </v>
      </c>
      <c r="I114" s="331" t="str">
        <f t="shared" si="3"/>
        <v xml:space="preserve"> </v>
      </c>
    </row>
    <row r="115" spans="1:9" x14ac:dyDescent="0.15">
      <c r="A115" s="330"/>
      <c r="F115" s="321"/>
      <c r="G115" s="321"/>
      <c r="H115" s="315" t="str">
        <f t="shared" si="2"/>
        <v xml:space="preserve"> </v>
      </c>
      <c r="I115" s="331" t="str">
        <f t="shared" si="3"/>
        <v xml:space="preserve"> </v>
      </c>
    </row>
    <row r="116" spans="1:9" x14ac:dyDescent="0.15">
      <c r="A116" s="330"/>
      <c r="F116" s="321"/>
      <c r="G116" s="321"/>
      <c r="H116" s="315" t="str">
        <f t="shared" si="2"/>
        <v xml:space="preserve"> </v>
      </c>
      <c r="I116" s="331" t="str">
        <f t="shared" si="3"/>
        <v xml:space="preserve"> </v>
      </c>
    </row>
    <row r="117" spans="1:9" x14ac:dyDescent="0.15">
      <c r="A117" s="330"/>
      <c r="F117" s="321"/>
      <c r="G117" s="321"/>
      <c r="H117" s="315" t="str">
        <f t="shared" si="2"/>
        <v xml:space="preserve"> </v>
      </c>
      <c r="I117" s="331" t="str">
        <f t="shared" si="3"/>
        <v xml:space="preserve"> </v>
      </c>
    </row>
    <row r="118" spans="1:9" x14ac:dyDescent="0.15">
      <c r="A118" s="330"/>
      <c r="F118" s="321"/>
      <c r="G118" s="321"/>
      <c r="H118" s="315" t="str">
        <f t="shared" si="2"/>
        <v xml:space="preserve"> </v>
      </c>
      <c r="I118" s="331" t="str">
        <f t="shared" si="3"/>
        <v xml:space="preserve"> </v>
      </c>
    </row>
    <row r="119" spans="1:9" x14ac:dyDescent="0.15">
      <c r="A119" s="330"/>
      <c r="F119" s="321"/>
      <c r="G119" s="321"/>
      <c r="H119" s="315" t="str">
        <f t="shared" si="2"/>
        <v xml:space="preserve"> </v>
      </c>
      <c r="I119" s="331" t="str">
        <f t="shared" si="3"/>
        <v xml:space="preserve"> </v>
      </c>
    </row>
    <row r="120" spans="1:9" x14ac:dyDescent="0.15">
      <c r="A120" s="330"/>
      <c r="F120" s="321"/>
      <c r="G120" s="321"/>
      <c r="H120" s="315" t="str">
        <f t="shared" si="2"/>
        <v xml:space="preserve"> </v>
      </c>
      <c r="I120" s="331" t="str">
        <f t="shared" si="3"/>
        <v xml:space="preserve"> </v>
      </c>
    </row>
    <row r="121" spans="1:9" x14ac:dyDescent="0.15">
      <c r="A121" s="330"/>
      <c r="F121" s="321"/>
      <c r="G121" s="321"/>
      <c r="H121" s="315" t="str">
        <f t="shared" si="2"/>
        <v xml:space="preserve"> </v>
      </c>
      <c r="I121" s="331" t="str">
        <f t="shared" si="3"/>
        <v xml:space="preserve"> </v>
      </c>
    </row>
    <row r="122" spans="1:9" x14ac:dyDescent="0.15">
      <c r="A122" s="330"/>
      <c r="F122" s="321"/>
      <c r="G122" s="321"/>
      <c r="H122" s="315" t="str">
        <f t="shared" si="2"/>
        <v xml:space="preserve"> </v>
      </c>
      <c r="I122" s="331" t="str">
        <f t="shared" si="3"/>
        <v xml:space="preserve"> </v>
      </c>
    </row>
    <row r="123" spans="1:9" x14ac:dyDescent="0.15">
      <c r="A123" s="330"/>
      <c r="F123" s="321"/>
      <c r="G123" s="321"/>
      <c r="H123" s="315" t="str">
        <f t="shared" si="2"/>
        <v xml:space="preserve"> </v>
      </c>
      <c r="I123" s="331" t="str">
        <f t="shared" si="3"/>
        <v xml:space="preserve"> </v>
      </c>
    </row>
    <row r="124" spans="1:9" x14ac:dyDescent="0.15">
      <c r="A124" s="330"/>
      <c r="F124" s="321"/>
      <c r="G124" s="321"/>
      <c r="H124" s="315" t="str">
        <f t="shared" si="2"/>
        <v xml:space="preserve"> </v>
      </c>
      <c r="I124" s="331" t="str">
        <f t="shared" si="3"/>
        <v xml:space="preserve"> </v>
      </c>
    </row>
    <row r="125" spans="1:9" x14ac:dyDescent="0.15">
      <c r="A125" s="330"/>
      <c r="F125" s="321"/>
      <c r="G125" s="321"/>
      <c r="H125" s="315" t="str">
        <f t="shared" si="2"/>
        <v xml:space="preserve"> </v>
      </c>
      <c r="I125" s="331" t="str">
        <f t="shared" si="3"/>
        <v xml:space="preserve"> </v>
      </c>
    </row>
    <row r="126" spans="1:9" x14ac:dyDescent="0.15">
      <c r="A126" s="330"/>
      <c r="F126" s="321"/>
      <c r="G126" s="321"/>
      <c r="H126" s="315" t="str">
        <f t="shared" si="2"/>
        <v xml:space="preserve"> </v>
      </c>
      <c r="I126" s="331" t="str">
        <f t="shared" si="3"/>
        <v xml:space="preserve"> </v>
      </c>
    </row>
    <row r="127" spans="1:9" x14ac:dyDescent="0.15">
      <c r="A127" s="330"/>
      <c r="F127" s="321"/>
      <c r="G127" s="321"/>
      <c r="H127" s="315" t="str">
        <f t="shared" si="2"/>
        <v xml:space="preserve"> </v>
      </c>
      <c r="I127" s="331" t="str">
        <f t="shared" si="3"/>
        <v xml:space="preserve"> </v>
      </c>
    </row>
    <row r="128" spans="1:9" x14ac:dyDescent="0.15">
      <c r="A128" s="330"/>
      <c r="F128" s="321"/>
      <c r="G128" s="321"/>
      <c r="H128" s="315" t="str">
        <f t="shared" si="2"/>
        <v xml:space="preserve"> </v>
      </c>
      <c r="I128" s="331" t="str">
        <f t="shared" si="3"/>
        <v xml:space="preserve"> </v>
      </c>
    </row>
    <row r="129" spans="1:9" x14ac:dyDescent="0.15">
      <c r="A129" s="330"/>
      <c r="F129" s="321"/>
      <c r="G129" s="321"/>
      <c r="H129" s="315" t="str">
        <f t="shared" si="2"/>
        <v xml:space="preserve"> </v>
      </c>
      <c r="I129" s="331" t="str">
        <f t="shared" si="3"/>
        <v xml:space="preserve"> </v>
      </c>
    </row>
    <row r="130" spans="1:9" x14ac:dyDescent="0.15">
      <c r="A130" s="330"/>
      <c r="F130" s="321"/>
      <c r="G130" s="321"/>
      <c r="H130" s="315" t="str">
        <f t="shared" si="2"/>
        <v xml:space="preserve"> </v>
      </c>
      <c r="I130" s="331" t="str">
        <f t="shared" si="3"/>
        <v xml:space="preserve"> </v>
      </c>
    </row>
    <row r="131" spans="1:9" x14ac:dyDescent="0.15">
      <c r="A131" s="330"/>
      <c r="F131" s="321"/>
      <c r="G131" s="321"/>
      <c r="H131" s="315" t="str">
        <f t="shared" si="2"/>
        <v xml:space="preserve"> </v>
      </c>
      <c r="I131" s="331" t="str">
        <f t="shared" si="3"/>
        <v xml:space="preserve"> </v>
      </c>
    </row>
    <row r="132" spans="1:9" x14ac:dyDescent="0.15">
      <c r="A132" s="330"/>
      <c r="F132" s="321"/>
      <c r="G132" s="321"/>
      <c r="H132" s="315" t="str">
        <f t="shared" ref="H132:H195" si="4">IF((F132&lt;&gt;0),IF((D132&gt;0)," ",F132)," ")</f>
        <v xml:space="preserve"> </v>
      </c>
      <c r="I132" s="331" t="str">
        <f t="shared" ref="I132:I195" si="5">IF((F132&lt;&gt;0),IF((D132&gt;0)," ",(I$1-A132))," ")</f>
        <v xml:space="preserve"> </v>
      </c>
    </row>
    <row r="133" spans="1:9" x14ac:dyDescent="0.15">
      <c r="A133" s="330"/>
      <c r="F133" s="321"/>
      <c r="G133" s="321"/>
      <c r="H133" s="315" t="str">
        <f t="shared" si="4"/>
        <v xml:space="preserve"> </v>
      </c>
      <c r="I133" s="331" t="str">
        <f t="shared" si="5"/>
        <v xml:space="preserve"> </v>
      </c>
    </row>
    <row r="134" spans="1:9" x14ac:dyDescent="0.15">
      <c r="A134" s="330"/>
      <c r="F134" s="321"/>
      <c r="G134" s="321"/>
      <c r="H134" s="315" t="str">
        <f t="shared" si="4"/>
        <v xml:space="preserve"> </v>
      </c>
      <c r="I134" s="331" t="str">
        <f t="shared" si="5"/>
        <v xml:space="preserve"> </v>
      </c>
    </row>
    <row r="135" spans="1:9" x14ac:dyDescent="0.15">
      <c r="A135" s="330"/>
      <c r="F135" s="321"/>
      <c r="G135" s="321"/>
      <c r="H135" s="315" t="str">
        <f t="shared" si="4"/>
        <v xml:space="preserve"> </v>
      </c>
      <c r="I135" s="331" t="str">
        <f t="shared" si="5"/>
        <v xml:space="preserve"> </v>
      </c>
    </row>
    <row r="136" spans="1:9" x14ac:dyDescent="0.15">
      <c r="A136" s="330"/>
      <c r="F136" s="321"/>
      <c r="G136" s="321"/>
      <c r="H136" s="315" t="str">
        <f t="shared" si="4"/>
        <v xml:space="preserve"> </v>
      </c>
      <c r="I136" s="331" t="str">
        <f t="shared" si="5"/>
        <v xml:space="preserve"> </v>
      </c>
    </row>
    <row r="137" spans="1:9" x14ac:dyDescent="0.15">
      <c r="A137" s="330"/>
      <c r="F137" s="321"/>
      <c r="G137" s="321"/>
      <c r="H137" s="315" t="str">
        <f t="shared" si="4"/>
        <v xml:space="preserve"> </v>
      </c>
      <c r="I137" s="331" t="str">
        <f t="shared" si="5"/>
        <v xml:space="preserve"> </v>
      </c>
    </row>
    <row r="138" spans="1:9" x14ac:dyDescent="0.15">
      <c r="A138" s="330"/>
      <c r="F138" s="321"/>
      <c r="G138" s="321"/>
      <c r="H138" s="315" t="str">
        <f t="shared" si="4"/>
        <v xml:space="preserve"> </v>
      </c>
      <c r="I138" s="331" t="str">
        <f t="shared" si="5"/>
        <v xml:space="preserve"> </v>
      </c>
    </row>
    <row r="139" spans="1:9" x14ac:dyDescent="0.15">
      <c r="A139" s="330"/>
      <c r="F139" s="321"/>
      <c r="G139" s="321"/>
      <c r="H139" s="315" t="str">
        <f t="shared" si="4"/>
        <v xml:space="preserve"> </v>
      </c>
      <c r="I139" s="331" t="str">
        <f t="shared" si="5"/>
        <v xml:space="preserve"> </v>
      </c>
    </row>
    <row r="140" spans="1:9" x14ac:dyDescent="0.15">
      <c r="A140" s="330"/>
      <c r="F140" s="321"/>
      <c r="G140" s="321"/>
      <c r="H140" s="315" t="str">
        <f t="shared" si="4"/>
        <v xml:space="preserve"> </v>
      </c>
      <c r="I140" s="331" t="str">
        <f t="shared" si="5"/>
        <v xml:space="preserve"> </v>
      </c>
    </row>
    <row r="141" spans="1:9" x14ac:dyDescent="0.15">
      <c r="A141" s="330"/>
      <c r="F141" s="321"/>
      <c r="G141" s="321"/>
      <c r="H141" s="315" t="str">
        <f t="shared" si="4"/>
        <v xml:space="preserve"> </v>
      </c>
      <c r="I141" s="331" t="str">
        <f t="shared" si="5"/>
        <v xml:space="preserve"> </v>
      </c>
    </row>
    <row r="142" spans="1:9" x14ac:dyDescent="0.15">
      <c r="A142" s="330"/>
      <c r="F142" s="321"/>
      <c r="G142" s="321"/>
      <c r="H142" s="315" t="str">
        <f t="shared" si="4"/>
        <v xml:space="preserve"> </v>
      </c>
      <c r="I142" s="331" t="str">
        <f t="shared" si="5"/>
        <v xml:space="preserve"> </v>
      </c>
    </row>
    <row r="143" spans="1:9" x14ac:dyDescent="0.15">
      <c r="A143" s="330"/>
      <c r="F143" s="321"/>
      <c r="G143" s="321"/>
      <c r="H143" s="315" t="str">
        <f t="shared" si="4"/>
        <v xml:space="preserve"> </v>
      </c>
      <c r="I143" s="331" t="str">
        <f t="shared" si="5"/>
        <v xml:space="preserve"> </v>
      </c>
    </row>
    <row r="144" spans="1:9" x14ac:dyDescent="0.15">
      <c r="A144" s="330"/>
      <c r="F144" s="321"/>
      <c r="G144" s="321"/>
      <c r="H144" s="315" t="str">
        <f t="shared" si="4"/>
        <v xml:space="preserve"> </v>
      </c>
      <c r="I144" s="331" t="str">
        <f t="shared" si="5"/>
        <v xml:space="preserve"> </v>
      </c>
    </row>
    <row r="145" spans="1:9" x14ac:dyDescent="0.15">
      <c r="A145" s="330"/>
      <c r="F145" s="321"/>
      <c r="G145" s="321"/>
      <c r="H145" s="315" t="str">
        <f t="shared" si="4"/>
        <v xml:space="preserve"> </v>
      </c>
      <c r="I145" s="331" t="str">
        <f t="shared" si="5"/>
        <v xml:space="preserve"> </v>
      </c>
    </row>
    <row r="146" spans="1:9" x14ac:dyDescent="0.15">
      <c r="A146" s="330"/>
      <c r="F146" s="321"/>
      <c r="G146" s="321"/>
      <c r="H146" s="315" t="str">
        <f t="shared" si="4"/>
        <v xml:space="preserve"> </v>
      </c>
      <c r="I146" s="331" t="str">
        <f t="shared" si="5"/>
        <v xml:space="preserve"> </v>
      </c>
    </row>
    <row r="147" spans="1:9" x14ac:dyDescent="0.15">
      <c r="A147" s="330"/>
      <c r="F147" s="321"/>
      <c r="G147" s="321"/>
      <c r="H147" s="315" t="str">
        <f t="shared" si="4"/>
        <v xml:space="preserve"> </v>
      </c>
      <c r="I147" s="331" t="str">
        <f t="shared" si="5"/>
        <v xml:space="preserve"> </v>
      </c>
    </row>
    <row r="148" spans="1:9" x14ac:dyDescent="0.15">
      <c r="A148" s="330"/>
      <c r="F148" s="321"/>
      <c r="G148" s="321"/>
      <c r="H148" s="315" t="str">
        <f t="shared" si="4"/>
        <v xml:space="preserve"> </v>
      </c>
      <c r="I148" s="331" t="str">
        <f t="shared" si="5"/>
        <v xml:space="preserve"> </v>
      </c>
    </row>
    <row r="149" spans="1:9" x14ac:dyDescent="0.15">
      <c r="A149" s="330"/>
      <c r="F149" s="321"/>
      <c r="G149" s="321"/>
      <c r="H149" s="315" t="str">
        <f t="shared" si="4"/>
        <v xml:space="preserve"> </v>
      </c>
      <c r="I149" s="331" t="str">
        <f t="shared" si="5"/>
        <v xml:space="preserve"> </v>
      </c>
    </row>
    <row r="150" spans="1:9" x14ac:dyDescent="0.15">
      <c r="A150" s="330"/>
      <c r="F150" s="321"/>
      <c r="G150" s="321"/>
      <c r="H150" s="315" t="str">
        <f t="shared" si="4"/>
        <v xml:space="preserve"> </v>
      </c>
      <c r="I150" s="331" t="str">
        <f t="shared" si="5"/>
        <v xml:space="preserve"> </v>
      </c>
    </row>
    <row r="151" spans="1:9" x14ac:dyDescent="0.15">
      <c r="A151" s="330"/>
      <c r="F151" s="321"/>
      <c r="G151" s="321"/>
      <c r="H151" s="315" t="str">
        <f t="shared" si="4"/>
        <v xml:space="preserve"> </v>
      </c>
      <c r="I151" s="331" t="str">
        <f t="shared" si="5"/>
        <v xml:space="preserve"> </v>
      </c>
    </row>
    <row r="152" spans="1:9" x14ac:dyDescent="0.15">
      <c r="A152" s="330"/>
      <c r="F152" s="321"/>
      <c r="G152" s="321"/>
      <c r="H152" s="315" t="str">
        <f t="shared" si="4"/>
        <v xml:space="preserve"> </v>
      </c>
      <c r="I152" s="331" t="str">
        <f t="shared" si="5"/>
        <v xml:space="preserve"> </v>
      </c>
    </row>
    <row r="153" spans="1:9" x14ac:dyDescent="0.15">
      <c r="A153" s="330"/>
      <c r="F153" s="321"/>
      <c r="G153" s="321"/>
      <c r="H153" s="315" t="str">
        <f t="shared" si="4"/>
        <v xml:space="preserve"> </v>
      </c>
      <c r="I153" s="331" t="str">
        <f t="shared" si="5"/>
        <v xml:space="preserve"> </v>
      </c>
    </row>
    <row r="154" spans="1:9" x14ac:dyDescent="0.15">
      <c r="A154" s="330"/>
      <c r="F154" s="321"/>
      <c r="G154" s="321"/>
      <c r="H154" s="315" t="str">
        <f t="shared" si="4"/>
        <v xml:space="preserve"> </v>
      </c>
      <c r="I154" s="331" t="str">
        <f t="shared" si="5"/>
        <v xml:space="preserve"> </v>
      </c>
    </row>
    <row r="155" spans="1:9" x14ac:dyDescent="0.15">
      <c r="A155" s="330"/>
      <c r="F155" s="321"/>
      <c r="G155" s="321"/>
      <c r="H155" s="315" t="str">
        <f t="shared" si="4"/>
        <v xml:space="preserve"> </v>
      </c>
      <c r="I155" s="331" t="str">
        <f t="shared" si="5"/>
        <v xml:space="preserve"> </v>
      </c>
    </row>
    <row r="156" spans="1:9" x14ac:dyDescent="0.15">
      <c r="A156" s="330"/>
      <c r="F156" s="321"/>
      <c r="G156" s="321"/>
      <c r="H156" s="315" t="str">
        <f t="shared" si="4"/>
        <v xml:space="preserve"> </v>
      </c>
      <c r="I156" s="331" t="str">
        <f t="shared" si="5"/>
        <v xml:space="preserve"> </v>
      </c>
    </row>
    <row r="157" spans="1:9" x14ac:dyDescent="0.15">
      <c r="A157" s="330"/>
      <c r="F157" s="321"/>
      <c r="G157" s="321"/>
      <c r="H157" s="315" t="str">
        <f t="shared" si="4"/>
        <v xml:space="preserve"> </v>
      </c>
      <c r="I157" s="331" t="str">
        <f t="shared" si="5"/>
        <v xml:space="preserve"> </v>
      </c>
    </row>
    <row r="158" spans="1:9" x14ac:dyDescent="0.15">
      <c r="A158" s="330"/>
      <c r="F158" s="321"/>
      <c r="G158" s="321"/>
      <c r="H158" s="315" t="str">
        <f t="shared" si="4"/>
        <v xml:space="preserve"> </v>
      </c>
      <c r="I158" s="331" t="str">
        <f t="shared" si="5"/>
        <v xml:space="preserve"> </v>
      </c>
    </row>
    <row r="159" spans="1:9" x14ac:dyDescent="0.15">
      <c r="A159" s="330"/>
      <c r="F159" s="321"/>
      <c r="G159" s="321"/>
      <c r="H159" s="315" t="str">
        <f t="shared" si="4"/>
        <v xml:space="preserve"> </v>
      </c>
      <c r="I159" s="331" t="str">
        <f t="shared" si="5"/>
        <v xml:space="preserve"> </v>
      </c>
    </row>
    <row r="160" spans="1:9" x14ac:dyDescent="0.15">
      <c r="A160" s="330"/>
      <c r="F160" s="321"/>
      <c r="G160" s="321"/>
      <c r="H160" s="315" t="str">
        <f t="shared" si="4"/>
        <v xml:space="preserve"> </v>
      </c>
      <c r="I160" s="331" t="str">
        <f t="shared" si="5"/>
        <v xml:space="preserve"> </v>
      </c>
    </row>
    <row r="161" spans="1:9" x14ac:dyDescent="0.15">
      <c r="A161" s="330"/>
      <c r="F161" s="321"/>
      <c r="G161" s="321"/>
      <c r="H161" s="315" t="str">
        <f t="shared" si="4"/>
        <v xml:space="preserve"> </v>
      </c>
      <c r="I161" s="331" t="str">
        <f t="shared" si="5"/>
        <v xml:space="preserve"> </v>
      </c>
    </row>
    <row r="162" spans="1:9" x14ac:dyDescent="0.15">
      <c r="A162" s="330"/>
      <c r="F162" s="321"/>
      <c r="G162" s="321"/>
      <c r="H162" s="315" t="str">
        <f t="shared" si="4"/>
        <v xml:space="preserve"> </v>
      </c>
      <c r="I162" s="331" t="str">
        <f t="shared" si="5"/>
        <v xml:space="preserve"> </v>
      </c>
    </row>
    <row r="163" spans="1:9" x14ac:dyDescent="0.15">
      <c r="A163" s="330"/>
      <c r="F163" s="321"/>
      <c r="G163" s="321"/>
      <c r="H163" s="315" t="str">
        <f t="shared" si="4"/>
        <v xml:space="preserve"> </v>
      </c>
      <c r="I163" s="331" t="str">
        <f t="shared" si="5"/>
        <v xml:space="preserve"> </v>
      </c>
    </row>
    <row r="164" spans="1:9" x14ac:dyDescent="0.15">
      <c r="A164" s="330"/>
      <c r="F164" s="321"/>
      <c r="G164" s="321"/>
      <c r="H164" s="315" t="str">
        <f t="shared" si="4"/>
        <v xml:space="preserve"> </v>
      </c>
      <c r="I164" s="331" t="str">
        <f t="shared" si="5"/>
        <v xml:space="preserve"> </v>
      </c>
    </row>
    <row r="165" spans="1:9" x14ac:dyDescent="0.15">
      <c r="A165" s="330"/>
      <c r="F165" s="321"/>
      <c r="G165" s="321"/>
      <c r="H165" s="315" t="str">
        <f t="shared" si="4"/>
        <v xml:space="preserve"> </v>
      </c>
      <c r="I165" s="331" t="str">
        <f t="shared" si="5"/>
        <v xml:space="preserve"> </v>
      </c>
    </row>
    <row r="166" spans="1:9" x14ac:dyDescent="0.15">
      <c r="A166" s="330"/>
      <c r="F166" s="321"/>
      <c r="G166" s="321"/>
      <c r="H166" s="315" t="str">
        <f t="shared" si="4"/>
        <v xml:space="preserve"> </v>
      </c>
      <c r="I166" s="331" t="str">
        <f t="shared" si="5"/>
        <v xml:space="preserve"> </v>
      </c>
    </row>
    <row r="167" spans="1:9" x14ac:dyDescent="0.15">
      <c r="A167" s="330"/>
      <c r="F167" s="321"/>
      <c r="G167" s="321"/>
      <c r="H167" s="315" t="str">
        <f t="shared" si="4"/>
        <v xml:space="preserve"> </v>
      </c>
      <c r="I167" s="331" t="str">
        <f t="shared" si="5"/>
        <v xml:space="preserve"> </v>
      </c>
    </row>
    <row r="168" spans="1:9" x14ac:dyDescent="0.15">
      <c r="A168" s="330"/>
      <c r="F168" s="321"/>
      <c r="G168" s="321"/>
      <c r="H168" s="315" t="str">
        <f t="shared" si="4"/>
        <v xml:space="preserve"> </v>
      </c>
      <c r="I168" s="331" t="str">
        <f t="shared" si="5"/>
        <v xml:space="preserve"> </v>
      </c>
    </row>
    <row r="169" spans="1:9" x14ac:dyDescent="0.15">
      <c r="A169" s="330"/>
      <c r="F169" s="321"/>
      <c r="G169" s="321"/>
      <c r="H169" s="315" t="str">
        <f t="shared" si="4"/>
        <v xml:space="preserve"> </v>
      </c>
      <c r="I169" s="331" t="str">
        <f t="shared" si="5"/>
        <v xml:space="preserve"> </v>
      </c>
    </row>
    <row r="170" spans="1:9" x14ac:dyDescent="0.15">
      <c r="A170" s="330"/>
      <c r="F170" s="321"/>
      <c r="G170" s="321"/>
      <c r="H170" s="315" t="str">
        <f t="shared" si="4"/>
        <v xml:space="preserve"> </v>
      </c>
      <c r="I170" s="331" t="str">
        <f t="shared" si="5"/>
        <v xml:space="preserve"> </v>
      </c>
    </row>
    <row r="171" spans="1:9" x14ac:dyDescent="0.15">
      <c r="A171" s="330"/>
      <c r="F171" s="321"/>
      <c r="G171" s="321"/>
      <c r="H171" s="315" t="str">
        <f t="shared" si="4"/>
        <v xml:space="preserve"> </v>
      </c>
      <c r="I171" s="331" t="str">
        <f t="shared" si="5"/>
        <v xml:space="preserve"> </v>
      </c>
    </row>
    <row r="172" spans="1:9" x14ac:dyDescent="0.15">
      <c r="A172" s="330"/>
      <c r="F172" s="321"/>
      <c r="G172" s="321"/>
      <c r="H172" s="315" t="str">
        <f t="shared" si="4"/>
        <v xml:space="preserve"> </v>
      </c>
      <c r="I172" s="331" t="str">
        <f t="shared" si="5"/>
        <v xml:space="preserve"> </v>
      </c>
    </row>
    <row r="173" spans="1:9" x14ac:dyDescent="0.15">
      <c r="A173" s="330"/>
      <c r="F173" s="321"/>
      <c r="G173" s="321"/>
      <c r="H173" s="315" t="str">
        <f t="shared" si="4"/>
        <v xml:space="preserve"> </v>
      </c>
      <c r="I173" s="331" t="str">
        <f t="shared" si="5"/>
        <v xml:space="preserve"> </v>
      </c>
    </row>
    <row r="174" spans="1:9" x14ac:dyDescent="0.15">
      <c r="A174" s="330"/>
      <c r="F174" s="321"/>
      <c r="G174" s="321"/>
      <c r="H174" s="315" t="str">
        <f t="shared" si="4"/>
        <v xml:space="preserve"> </v>
      </c>
      <c r="I174" s="331" t="str">
        <f t="shared" si="5"/>
        <v xml:space="preserve"> </v>
      </c>
    </row>
    <row r="175" spans="1:9" x14ac:dyDescent="0.15">
      <c r="A175" s="330"/>
      <c r="F175" s="321"/>
      <c r="G175" s="321"/>
      <c r="H175" s="315" t="str">
        <f t="shared" si="4"/>
        <v xml:space="preserve"> </v>
      </c>
      <c r="I175" s="331" t="str">
        <f t="shared" si="5"/>
        <v xml:space="preserve"> </v>
      </c>
    </row>
    <row r="176" spans="1:9" x14ac:dyDescent="0.15">
      <c r="A176" s="330"/>
      <c r="F176" s="321"/>
      <c r="G176" s="321"/>
      <c r="H176" s="315" t="str">
        <f t="shared" si="4"/>
        <v xml:space="preserve"> </v>
      </c>
      <c r="I176" s="331" t="str">
        <f t="shared" si="5"/>
        <v xml:space="preserve"> </v>
      </c>
    </row>
    <row r="177" spans="1:9" x14ac:dyDescent="0.15">
      <c r="A177" s="330"/>
      <c r="F177" s="321"/>
      <c r="G177" s="321"/>
      <c r="H177" s="315" t="str">
        <f t="shared" si="4"/>
        <v xml:space="preserve"> </v>
      </c>
      <c r="I177" s="331" t="str">
        <f t="shared" si="5"/>
        <v xml:space="preserve"> </v>
      </c>
    </row>
    <row r="178" spans="1:9" x14ac:dyDescent="0.15">
      <c r="A178" s="330"/>
      <c r="F178" s="321"/>
      <c r="G178" s="321"/>
      <c r="H178" s="315" t="str">
        <f t="shared" si="4"/>
        <v xml:space="preserve"> </v>
      </c>
      <c r="I178" s="331" t="str">
        <f t="shared" si="5"/>
        <v xml:space="preserve"> </v>
      </c>
    </row>
    <row r="179" spans="1:9" x14ac:dyDescent="0.15">
      <c r="A179" s="330"/>
      <c r="F179" s="321"/>
      <c r="G179" s="321"/>
      <c r="H179" s="315" t="str">
        <f t="shared" si="4"/>
        <v xml:space="preserve"> </v>
      </c>
      <c r="I179" s="331" t="str">
        <f t="shared" si="5"/>
        <v xml:space="preserve"> </v>
      </c>
    </row>
    <row r="180" spans="1:9" x14ac:dyDescent="0.15">
      <c r="A180" s="330"/>
      <c r="F180" s="321"/>
      <c r="G180" s="321"/>
      <c r="H180" s="315" t="str">
        <f t="shared" si="4"/>
        <v xml:space="preserve"> </v>
      </c>
      <c r="I180" s="331" t="str">
        <f t="shared" si="5"/>
        <v xml:space="preserve"> </v>
      </c>
    </row>
    <row r="181" spans="1:9" x14ac:dyDescent="0.15">
      <c r="A181" s="330"/>
      <c r="F181" s="321"/>
      <c r="G181" s="321"/>
      <c r="H181" s="315" t="str">
        <f t="shared" si="4"/>
        <v xml:space="preserve"> </v>
      </c>
      <c r="I181" s="331" t="str">
        <f t="shared" si="5"/>
        <v xml:space="preserve"> </v>
      </c>
    </row>
    <row r="182" spans="1:9" x14ac:dyDescent="0.15">
      <c r="A182" s="330"/>
      <c r="F182" s="321"/>
      <c r="G182" s="321"/>
      <c r="H182" s="315" t="str">
        <f t="shared" si="4"/>
        <v xml:space="preserve"> </v>
      </c>
      <c r="I182" s="331" t="str">
        <f t="shared" si="5"/>
        <v xml:space="preserve"> </v>
      </c>
    </row>
    <row r="183" spans="1:9" x14ac:dyDescent="0.15">
      <c r="A183" s="330"/>
      <c r="F183" s="321"/>
      <c r="G183" s="321"/>
      <c r="H183" s="315" t="str">
        <f t="shared" si="4"/>
        <v xml:space="preserve"> </v>
      </c>
      <c r="I183" s="331" t="str">
        <f t="shared" si="5"/>
        <v xml:space="preserve"> </v>
      </c>
    </row>
    <row r="184" spans="1:9" x14ac:dyDescent="0.15">
      <c r="A184" s="330"/>
      <c r="F184" s="321"/>
      <c r="G184" s="321"/>
      <c r="H184" s="315" t="str">
        <f t="shared" si="4"/>
        <v xml:space="preserve"> </v>
      </c>
      <c r="I184" s="331" t="str">
        <f t="shared" si="5"/>
        <v xml:space="preserve"> </v>
      </c>
    </row>
    <row r="185" spans="1:9" x14ac:dyDescent="0.15">
      <c r="A185" s="330"/>
      <c r="F185" s="321"/>
      <c r="G185" s="321"/>
      <c r="H185" s="315" t="str">
        <f t="shared" si="4"/>
        <v xml:space="preserve"> </v>
      </c>
      <c r="I185" s="331" t="str">
        <f t="shared" si="5"/>
        <v xml:space="preserve"> </v>
      </c>
    </row>
    <row r="186" spans="1:9" x14ac:dyDescent="0.15">
      <c r="A186" s="330"/>
      <c r="F186" s="321"/>
      <c r="G186" s="321"/>
      <c r="H186" s="315" t="str">
        <f t="shared" si="4"/>
        <v xml:space="preserve"> </v>
      </c>
      <c r="I186" s="331" t="str">
        <f t="shared" si="5"/>
        <v xml:space="preserve"> </v>
      </c>
    </row>
    <row r="187" spans="1:9" x14ac:dyDescent="0.15">
      <c r="A187" s="330"/>
      <c r="F187" s="321"/>
      <c r="G187" s="321"/>
      <c r="H187" s="315" t="str">
        <f t="shared" si="4"/>
        <v xml:space="preserve"> </v>
      </c>
      <c r="I187" s="331" t="str">
        <f t="shared" si="5"/>
        <v xml:space="preserve"> </v>
      </c>
    </row>
    <row r="188" spans="1:9" x14ac:dyDescent="0.15">
      <c r="A188" s="330"/>
      <c r="F188" s="321"/>
      <c r="G188" s="321"/>
      <c r="H188" s="315" t="str">
        <f t="shared" si="4"/>
        <v xml:space="preserve"> </v>
      </c>
      <c r="I188" s="331" t="str">
        <f t="shared" si="5"/>
        <v xml:space="preserve"> </v>
      </c>
    </row>
    <row r="189" spans="1:9" x14ac:dyDescent="0.15">
      <c r="A189" s="330"/>
      <c r="F189" s="321"/>
      <c r="G189" s="321"/>
      <c r="H189" s="315" t="str">
        <f t="shared" si="4"/>
        <v xml:space="preserve"> </v>
      </c>
      <c r="I189" s="331" t="str">
        <f t="shared" si="5"/>
        <v xml:space="preserve"> </v>
      </c>
    </row>
    <row r="190" spans="1:9" x14ac:dyDescent="0.15">
      <c r="A190" s="330"/>
      <c r="F190" s="321"/>
      <c r="G190" s="321"/>
      <c r="H190" s="315" t="str">
        <f t="shared" si="4"/>
        <v xml:space="preserve"> </v>
      </c>
      <c r="I190" s="331" t="str">
        <f t="shared" si="5"/>
        <v xml:space="preserve"> </v>
      </c>
    </row>
    <row r="191" spans="1:9" x14ac:dyDescent="0.15">
      <c r="A191" s="330"/>
      <c r="F191" s="321"/>
      <c r="G191" s="321"/>
      <c r="H191" s="315" t="str">
        <f t="shared" si="4"/>
        <v xml:space="preserve"> </v>
      </c>
      <c r="I191" s="331" t="str">
        <f t="shared" si="5"/>
        <v xml:space="preserve"> </v>
      </c>
    </row>
    <row r="192" spans="1:9" x14ac:dyDescent="0.15">
      <c r="A192" s="330"/>
      <c r="F192" s="321"/>
      <c r="G192" s="321"/>
      <c r="H192" s="315" t="str">
        <f t="shared" si="4"/>
        <v xml:space="preserve"> </v>
      </c>
      <c r="I192" s="331" t="str">
        <f t="shared" si="5"/>
        <v xml:space="preserve"> </v>
      </c>
    </row>
    <row r="193" spans="1:9" x14ac:dyDescent="0.15">
      <c r="A193" s="330"/>
      <c r="F193" s="321"/>
      <c r="G193" s="321"/>
      <c r="H193" s="315" t="str">
        <f t="shared" si="4"/>
        <v xml:space="preserve"> </v>
      </c>
      <c r="I193" s="331" t="str">
        <f t="shared" si="5"/>
        <v xml:space="preserve"> </v>
      </c>
    </row>
    <row r="194" spans="1:9" x14ac:dyDescent="0.15">
      <c r="A194" s="330"/>
      <c r="F194" s="321"/>
      <c r="G194" s="321"/>
      <c r="H194" s="315" t="str">
        <f t="shared" si="4"/>
        <v xml:space="preserve"> </v>
      </c>
      <c r="I194" s="331" t="str">
        <f t="shared" si="5"/>
        <v xml:space="preserve"> </v>
      </c>
    </row>
    <row r="195" spans="1:9" x14ac:dyDescent="0.15">
      <c r="A195" s="330"/>
      <c r="F195" s="321"/>
      <c r="G195" s="321"/>
      <c r="H195" s="315" t="str">
        <f t="shared" si="4"/>
        <v xml:space="preserve"> </v>
      </c>
      <c r="I195" s="331" t="str">
        <f t="shared" si="5"/>
        <v xml:space="preserve"> </v>
      </c>
    </row>
    <row r="196" spans="1:9" x14ac:dyDescent="0.15">
      <c r="A196" s="330"/>
      <c r="F196" s="321"/>
      <c r="G196" s="321"/>
      <c r="H196" s="315" t="str">
        <f t="shared" ref="H196:H204" si="6">IF((F196&lt;&gt;0),IF((D196&gt;0)," ",F196)," ")</f>
        <v xml:space="preserve"> </v>
      </c>
      <c r="I196" s="331" t="str">
        <f t="shared" ref="I196:I204" si="7">IF((F196&lt;&gt;0),IF((D196&gt;0)," ",(I$1-A196))," ")</f>
        <v xml:space="preserve"> </v>
      </c>
    </row>
    <row r="197" spans="1:9" x14ac:dyDescent="0.15">
      <c r="A197" s="330"/>
      <c r="F197" s="321"/>
      <c r="G197" s="321"/>
      <c r="H197" s="315" t="str">
        <f t="shared" si="6"/>
        <v xml:space="preserve"> </v>
      </c>
      <c r="I197" s="331" t="str">
        <f t="shared" si="7"/>
        <v xml:space="preserve"> </v>
      </c>
    </row>
    <row r="198" spans="1:9" x14ac:dyDescent="0.15">
      <c r="A198" s="330"/>
      <c r="F198" s="321"/>
      <c r="G198" s="321"/>
      <c r="H198" s="315" t="str">
        <f t="shared" si="6"/>
        <v xml:space="preserve"> </v>
      </c>
      <c r="I198" s="331" t="str">
        <f t="shared" si="7"/>
        <v xml:space="preserve"> </v>
      </c>
    </row>
    <row r="199" spans="1:9" x14ac:dyDescent="0.15">
      <c r="A199" s="330"/>
      <c r="F199" s="321"/>
      <c r="G199" s="321"/>
      <c r="H199" s="315" t="str">
        <f t="shared" si="6"/>
        <v xml:space="preserve"> </v>
      </c>
      <c r="I199" s="331" t="str">
        <f t="shared" si="7"/>
        <v xml:space="preserve"> </v>
      </c>
    </row>
    <row r="200" spans="1:9" x14ac:dyDescent="0.15">
      <c r="A200" s="330"/>
      <c r="F200" s="321"/>
      <c r="G200" s="321"/>
      <c r="H200" s="315" t="str">
        <f t="shared" si="6"/>
        <v xml:space="preserve"> </v>
      </c>
      <c r="I200" s="331" t="str">
        <f t="shared" si="7"/>
        <v xml:space="preserve"> </v>
      </c>
    </row>
    <row r="201" spans="1:9" x14ac:dyDescent="0.15">
      <c r="A201" s="330"/>
      <c r="F201" s="321"/>
      <c r="G201" s="321"/>
      <c r="H201" s="315" t="str">
        <f t="shared" si="6"/>
        <v xml:space="preserve"> </v>
      </c>
      <c r="I201" s="331" t="str">
        <f t="shared" si="7"/>
        <v xml:space="preserve"> </v>
      </c>
    </row>
    <row r="202" spans="1:9" x14ac:dyDescent="0.15">
      <c r="A202" s="330"/>
      <c r="F202" s="321"/>
      <c r="G202" s="321"/>
      <c r="H202" s="315" t="str">
        <f t="shared" si="6"/>
        <v xml:space="preserve"> </v>
      </c>
      <c r="I202" s="331" t="str">
        <f t="shared" si="7"/>
        <v xml:space="preserve"> </v>
      </c>
    </row>
    <row r="203" spans="1:9" x14ac:dyDescent="0.15">
      <c r="A203" s="330"/>
      <c r="F203" s="321"/>
      <c r="G203" s="321"/>
      <c r="H203" s="315" t="str">
        <f t="shared" si="6"/>
        <v xml:space="preserve"> </v>
      </c>
      <c r="I203" s="331" t="str">
        <f t="shared" si="7"/>
        <v xml:space="preserve"> </v>
      </c>
    </row>
    <row r="204" spans="1:9" x14ac:dyDescent="0.15">
      <c r="A204" s="330"/>
      <c r="F204" s="321"/>
      <c r="G204" s="321"/>
      <c r="H204" s="315" t="str">
        <f t="shared" si="6"/>
        <v xml:space="preserve"> </v>
      </c>
      <c r="I204" s="331" t="str">
        <f t="shared" si="7"/>
        <v xml:space="preserve"> </v>
      </c>
    </row>
    <row r="205" spans="1:9" x14ac:dyDescent="0.15">
      <c r="A205" s="330"/>
      <c r="F205" s="321"/>
      <c r="G205" s="321"/>
    </row>
    <row r="206" spans="1:9" x14ac:dyDescent="0.15">
      <c r="A206" s="330"/>
      <c r="F206" s="321"/>
      <c r="G206" s="321"/>
    </row>
    <row r="207" spans="1:9" x14ac:dyDescent="0.15">
      <c r="A207" s="330"/>
      <c r="F207" s="321"/>
      <c r="G207" s="321"/>
    </row>
    <row r="208" spans="1:9" x14ac:dyDescent="0.15">
      <c r="A208" s="330"/>
      <c r="F208" s="321"/>
      <c r="G208" s="321"/>
    </row>
    <row r="209" spans="1:7" x14ac:dyDescent="0.15">
      <c r="A209" s="330"/>
      <c r="F209" s="321"/>
      <c r="G209" s="321"/>
    </row>
    <row r="210" spans="1:7" x14ac:dyDescent="0.15">
      <c r="A210" s="330"/>
      <c r="F210" s="321"/>
      <c r="G210" s="321"/>
    </row>
    <row r="211" spans="1:7" x14ac:dyDescent="0.15">
      <c r="A211" s="330"/>
      <c r="F211" s="321"/>
      <c r="G211" s="321"/>
    </row>
    <row r="212" spans="1:7" x14ac:dyDescent="0.15">
      <c r="A212" s="330"/>
      <c r="F212" s="321"/>
      <c r="G212" s="321"/>
    </row>
    <row r="213" spans="1:7" x14ac:dyDescent="0.15">
      <c r="A213" s="330"/>
      <c r="F213" s="321"/>
      <c r="G213" s="321"/>
    </row>
    <row r="214" spans="1:7" x14ac:dyDescent="0.15">
      <c r="A214" s="330"/>
      <c r="F214" s="321"/>
      <c r="G214" s="321"/>
    </row>
    <row r="215" spans="1:7" x14ac:dyDescent="0.15">
      <c r="A215" s="330"/>
      <c r="F215" s="321"/>
      <c r="G215" s="321"/>
    </row>
    <row r="216" spans="1:7" x14ac:dyDescent="0.15">
      <c r="A216" s="330"/>
      <c r="F216" s="321"/>
      <c r="G216" s="321"/>
    </row>
    <row r="217" spans="1:7" x14ac:dyDescent="0.15">
      <c r="A217" s="330"/>
      <c r="F217" s="321"/>
      <c r="G217" s="321"/>
    </row>
    <row r="218" spans="1:7" x14ac:dyDescent="0.15">
      <c r="A218" s="330"/>
      <c r="F218" s="321"/>
      <c r="G218" s="321"/>
    </row>
    <row r="219" spans="1:7" x14ac:dyDescent="0.15">
      <c r="A219" s="330"/>
      <c r="F219" s="321"/>
      <c r="G219" s="321"/>
    </row>
    <row r="220" spans="1:7" x14ac:dyDescent="0.15">
      <c r="A220" s="330"/>
      <c r="F220" s="321"/>
      <c r="G220" s="321"/>
    </row>
    <row r="221" spans="1:7" x14ac:dyDescent="0.15">
      <c r="A221" s="330"/>
      <c r="F221" s="321"/>
      <c r="G221" s="321"/>
    </row>
    <row r="222" spans="1:7" x14ac:dyDescent="0.15">
      <c r="A222" s="330"/>
      <c r="F222" s="321"/>
      <c r="G222" s="321"/>
    </row>
    <row r="223" spans="1:7" x14ac:dyDescent="0.15">
      <c r="A223" s="330"/>
      <c r="F223" s="321"/>
      <c r="G223" s="321"/>
    </row>
    <row r="224" spans="1:7" x14ac:dyDescent="0.15">
      <c r="A224" s="330"/>
      <c r="F224" s="321"/>
      <c r="G224" s="321"/>
    </row>
    <row r="225" spans="1:7" x14ac:dyDescent="0.15">
      <c r="A225" s="330"/>
      <c r="F225" s="321"/>
      <c r="G225" s="321"/>
    </row>
    <row r="226" spans="1:7" x14ac:dyDescent="0.15">
      <c r="A226" s="330"/>
      <c r="F226" s="321"/>
      <c r="G226" s="321"/>
    </row>
    <row r="227" spans="1:7" x14ac:dyDescent="0.15">
      <c r="A227" s="330"/>
      <c r="F227" s="321"/>
      <c r="G227" s="321"/>
    </row>
    <row r="228" spans="1:7" x14ac:dyDescent="0.15">
      <c r="A228" s="330"/>
      <c r="F228" s="321"/>
      <c r="G228" s="321"/>
    </row>
    <row r="229" spans="1:7" x14ac:dyDescent="0.15">
      <c r="A229" s="330"/>
      <c r="F229" s="321"/>
      <c r="G229" s="321"/>
    </row>
    <row r="230" spans="1:7" x14ac:dyDescent="0.15">
      <c r="A230" s="330"/>
      <c r="F230" s="321"/>
      <c r="G230" s="321"/>
    </row>
    <row r="231" spans="1:7" x14ac:dyDescent="0.15">
      <c r="A231" s="330"/>
      <c r="F231" s="321"/>
      <c r="G231" s="321"/>
    </row>
    <row r="232" spans="1:7" x14ac:dyDescent="0.15">
      <c r="A232" s="330"/>
      <c r="F232" s="321"/>
      <c r="G232" s="321"/>
    </row>
    <row r="233" spans="1:7" x14ac:dyDescent="0.15">
      <c r="A233" s="330"/>
      <c r="F233" s="321"/>
      <c r="G233" s="321"/>
    </row>
    <row r="234" spans="1:7" x14ac:dyDescent="0.15">
      <c r="A234" s="330"/>
      <c r="F234" s="321"/>
      <c r="G234" s="321"/>
    </row>
    <row r="235" spans="1:7" x14ac:dyDescent="0.15">
      <c r="A235" s="330"/>
      <c r="F235" s="321"/>
      <c r="G235" s="321"/>
    </row>
    <row r="236" spans="1:7" x14ac:dyDescent="0.15">
      <c r="A236" s="330"/>
      <c r="F236" s="321"/>
      <c r="G236" s="321"/>
    </row>
    <row r="237" spans="1:7" x14ac:dyDescent="0.15">
      <c r="A237" s="330"/>
      <c r="F237" s="321"/>
      <c r="G237" s="321"/>
    </row>
    <row r="238" spans="1:7" x14ac:dyDescent="0.15">
      <c r="A238" s="330"/>
      <c r="F238" s="321"/>
      <c r="G238" s="321"/>
    </row>
    <row r="239" spans="1:7" x14ac:dyDescent="0.15">
      <c r="A239" s="330"/>
      <c r="F239" s="321"/>
      <c r="G239" s="321"/>
    </row>
    <row r="240" spans="1:7" x14ac:dyDescent="0.15">
      <c r="A240" s="330"/>
      <c r="F240" s="321"/>
      <c r="G240" s="321"/>
    </row>
    <row r="241" spans="1:7" x14ac:dyDescent="0.15">
      <c r="A241" s="330"/>
      <c r="F241" s="321"/>
      <c r="G241" s="321"/>
    </row>
    <row r="242" spans="1:7" x14ac:dyDescent="0.15">
      <c r="A242" s="330"/>
      <c r="F242" s="321"/>
      <c r="G242" s="321"/>
    </row>
    <row r="243" spans="1:7" x14ac:dyDescent="0.15">
      <c r="A243" s="330"/>
      <c r="F243" s="321"/>
      <c r="G243" s="321"/>
    </row>
    <row r="244" spans="1:7" x14ac:dyDescent="0.15">
      <c r="A244" s="330"/>
      <c r="F244" s="321"/>
      <c r="G244" s="321"/>
    </row>
    <row r="245" spans="1:7" x14ac:dyDescent="0.15">
      <c r="A245" s="330"/>
      <c r="F245" s="321"/>
      <c r="G245" s="321"/>
    </row>
    <row r="246" spans="1:7" x14ac:dyDescent="0.15">
      <c r="A246" s="330"/>
      <c r="F246" s="321"/>
      <c r="G246" s="321"/>
    </row>
    <row r="247" spans="1:7" x14ac:dyDescent="0.15">
      <c r="A247" s="330"/>
      <c r="F247" s="321"/>
      <c r="G247" s="321"/>
    </row>
    <row r="248" spans="1:7" x14ac:dyDescent="0.15">
      <c r="A248" s="330"/>
      <c r="F248" s="321"/>
      <c r="G248" s="321"/>
    </row>
    <row r="249" spans="1:7" x14ac:dyDescent="0.15">
      <c r="A249" s="330"/>
      <c r="F249" s="321"/>
      <c r="G249" s="321"/>
    </row>
    <row r="250" spans="1:7" x14ac:dyDescent="0.15">
      <c r="A250" s="330"/>
      <c r="F250" s="321"/>
      <c r="G250" s="321"/>
    </row>
    <row r="251" spans="1:7" x14ac:dyDescent="0.15">
      <c r="A251" s="330"/>
      <c r="F251" s="321"/>
      <c r="G251" s="321"/>
    </row>
    <row r="252" spans="1:7" x14ac:dyDescent="0.15">
      <c r="A252" s="330"/>
      <c r="F252" s="321"/>
      <c r="G252" s="321"/>
    </row>
    <row r="253" spans="1:7" x14ac:dyDescent="0.15">
      <c r="A253" s="330"/>
      <c r="F253" s="321"/>
      <c r="G253" s="321"/>
    </row>
    <row r="254" spans="1:7" x14ac:dyDescent="0.15">
      <c r="A254" s="330"/>
      <c r="F254" s="321"/>
      <c r="G254" s="321"/>
    </row>
    <row r="255" spans="1:7" x14ac:dyDescent="0.15">
      <c r="A255" s="330"/>
      <c r="F255" s="321"/>
      <c r="G255" s="321"/>
    </row>
    <row r="256" spans="1:7" x14ac:dyDescent="0.15">
      <c r="A256" s="330"/>
      <c r="F256" s="321"/>
      <c r="G256" s="321"/>
    </row>
    <row r="257" spans="1:7" x14ac:dyDescent="0.15">
      <c r="A257" s="330"/>
      <c r="F257" s="321"/>
      <c r="G257" s="321"/>
    </row>
    <row r="258" spans="1:7" x14ac:dyDescent="0.15">
      <c r="A258" s="330"/>
      <c r="F258" s="321"/>
      <c r="G258" s="321"/>
    </row>
    <row r="259" spans="1:7" x14ac:dyDescent="0.15">
      <c r="A259" s="330"/>
      <c r="F259" s="321"/>
      <c r="G259" s="321"/>
    </row>
    <row r="260" spans="1:7" x14ac:dyDescent="0.15">
      <c r="A260" s="330"/>
      <c r="F260" s="321"/>
      <c r="G260" s="321"/>
    </row>
    <row r="261" spans="1:7" x14ac:dyDescent="0.15">
      <c r="A261" s="330"/>
      <c r="F261" s="321"/>
      <c r="G261" s="321"/>
    </row>
    <row r="262" spans="1:7" x14ac:dyDescent="0.15">
      <c r="A262" s="330"/>
      <c r="F262" s="321"/>
      <c r="G262" s="321"/>
    </row>
    <row r="263" spans="1:7" x14ac:dyDescent="0.15">
      <c r="A263" s="330"/>
      <c r="F263" s="321"/>
      <c r="G263" s="321"/>
    </row>
    <row r="264" spans="1:7" x14ac:dyDescent="0.15">
      <c r="A264" s="330"/>
      <c r="F264" s="321"/>
      <c r="G264" s="321"/>
    </row>
    <row r="265" spans="1:7" x14ac:dyDescent="0.15">
      <c r="A265" s="330"/>
      <c r="F265" s="321"/>
      <c r="G265" s="321"/>
    </row>
    <row r="266" spans="1:7" x14ac:dyDescent="0.15">
      <c r="A266" s="330"/>
      <c r="F266" s="321"/>
      <c r="G266" s="321"/>
    </row>
    <row r="267" spans="1:7" x14ac:dyDescent="0.15">
      <c r="A267" s="330"/>
      <c r="F267" s="321"/>
      <c r="G267" s="321"/>
    </row>
    <row r="268" spans="1:7" x14ac:dyDescent="0.15">
      <c r="A268" s="330"/>
      <c r="F268" s="321"/>
      <c r="G268" s="321"/>
    </row>
    <row r="269" spans="1:7" x14ac:dyDescent="0.15">
      <c r="A269" s="330"/>
      <c r="F269" s="321"/>
      <c r="G269" s="321"/>
    </row>
    <row r="270" spans="1:7" x14ac:dyDescent="0.15">
      <c r="A270" s="330"/>
      <c r="F270" s="321"/>
      <c r="G270" s="321"/>
    </row>
    <row r="271" spans="1:7" x14ac:dyDescent="0.15">
      <c r="A271" s="330"/>
      <c r="F271" s="321"/>
      <c r="G271" s="321"/>
    </row>
    <row r="272" spans="1:7" x14ac:dyDescent="0.15">
      <c r="A272" s="330"/>
      <c r="F272" s="321"/>
      <c r="G272" s="321"/>
    </row>
    <row r="273" spans="1:7" x14ac:dyDescent="0.15">
      <c r="A273" s="330"/>
      <c r="F273" s="321"/>
      <c r="G273" s="321"/>
    </row>
    <row r="274" spans="1:7" x14ac:dyDescent="0.15">
      <c r="A274" s="330"/>
      <c r="F274" s="321"/>
      <c r="G274" s="321"/>
    </row>
    <row r="275" spans="1:7" x14ac:dyDescent="0.15">
      <c r="A275" s="330"/>
      <c r="F275" s="321"/>
      <c r="G275" s="321"/>
    </row>
    <row r="276" spans="1:7" x14ac:dyDescent="0.15">
      <c r="A276" s="330"/>
      <c r="F276" s="321"/>
      <c r="G276" s="321"/>
    </row>
    <row r="277" spans="1:7" x14ac:dyDescent="0.15">
      <c r="A277" s="330"/>
      <c r="F277" s="321"/>
      <c r="G277" s="321"/>
    </row>
    <row r="278" spans="1:7" x14ac:dyDescent="0.15">
      <c r="A278" s="330"/>
      <c r="F278" s="321"/>
      <c r="G278" s="321"/>
    </row>
    <row r="279" spans="1:7" x14ac:dyDescent="0.15">
      <c r="A279" s="330"/>
      <c r="F279" s="321"/>
      <c r="G279" s="321"/>
    </row>
    <row r="280" spans="1:7" x14ac:dyDescent="0.15">
      <c r="A280" s="330"/>
      <c r="F280" s="321"/>
      <c r="G280" s="321"/>
    </row>
    <row r="281" spans="1:7" x14ac:dyDescent="0.15">
      <c r="A281" s="330"/>
      <c r="F281" s="321"/>
      <c r="G281" s="321"/>
    </row>
    <row r="282" spans="1:7" x14ac:dyDescent="0.15">
      <c r="A282" s="330"/>
      <c r="F282" s="321"/>
      <c r="G282" s="321"/>
    </row>
    <row r="283" spans="1:7" x14ac:dyDescent="0.15">
      <c r="A283" s="330"/>
      <c r="F283" s="321"/>
      <c r="G283" s="321"/>
    </row>
    <row r="284" spans="1:7" x14ac:dyDescent="0.15">
      <c r="A284" s="330"/>
      <c r="F284" s="321"/>
      <c r="G284" s="321"/>
    </row>
    <row r="285" spans="1:7" x14ac:dyDescent="0.15">
      <c r="A285" s="330"/>
      <c r="F285" s="321"/>
      <c r="G285" s="321"/>
    </row>
    <row r="286" spans="1:7" x14ac:dyDescent="0.15">
      <c r="A286" s="330"/>
      <c r="F286" s="321"/>
      <c r="G286" s="321"/>
    </row>
    <row r="287" spans="1:7" x14ac:dyDescent="0.15">
      <c r="A287" s="330"/>
      <c r="F287" s="321"/>
      <c r="G287" s="321"/>
    </row>
    <row r="288" spans="1:7" x14ac:dyDescent="0.15">
      <c r="A288" s="330"/>
      <c r="F288" s="321"/>
      <c r="G288" s="321"/>
    </row>
    <row r="289" spans="1:10" x14ac:dyDescent="0.15">
      <c r="A289" s="330"/>
      <c r="F289" s="321"/>
      <c r="G289" s="321"/>
    </row>
    <row r="290" spans="1:10" x14ac:dyDescent="0.15">
      <c r="A290" s="330"/>
      <c r="F290" s="321"/>
      <c r="G290" s="321"/>
    </row>
    <row r="291" spans="1:10" x14ac:dyDescent="0.15">
      <c r="A291" s="330"/>
      <c r="F291" s="321"/>
      <c r="G291" s="321"/>
    </row>
    <row r="292" spans="1:10" x14ac:dyDescent="0.15">
      <c r="A292" s="330"/>
      <c r="F292" s="321"/>
      <c r="G292" s="321"/>
    </row>
    <row r="293" spans="1:10" x14ac:dyDescent="0.15">
      <c r="A293" s="330"/>
      <c r="F293" s="321"/>
      <c r="G293" s="321"/>
    </row>
    <row r="294" spans="1:10" x14ac:dyDescent="0.15">
      <c r="A294" s="330"/>
      <c r="F294" s="321"/>
      <c r="G294" s="321"/>
    </row>
    <row r="295" spans="1:10" x14ac:dyDescent="0.15">
      <c r="A295" s="330"/>
      <c r="F295" s="321"/>
      <c r="G295" s="321"/>
    </row>
    <row r="296" spans="1:10" x14ac:dyDescent="0.15">
      <c r="A296" s="330"/>
      <c r="F296" s="321"/>
      <c r="G296" s="321"/>
    </row>
    <row r="297" spans="1:10" x14ac:dyDescent="0.15">
      <c r="A297" s="330"/>
      <c r="F297" s="321"/>
      <c r="G297" s="321"/>
    </row>
    <row r="298" spans="1:10" x14ac:dyDescent="0.15">
      <c r="A298" s="330"/>
      <c r="F298" s="321"/>
      <c r="G298" s="321"/>
    </row>
    <row r="299" spans="1:10" x14ac:dyDescent="0.15">
      <c r="A299" s="330"/>
      <c r="F299" s="321"/>
      <c r="G299" s="321"/>
    </row>
    <row r="300" spans="1:10" ht="14" thickBot="1" x14ac:dyDescent="0.2">
      <c r="A300" s="329"/>
      <c r="B300" s="322"/>
      <c r="C300" s="328"/>
      <c r="D300" s="327"/>
      <c r="E300" s="326"/>
      <c r="F300" s="325"/>
      <c r="G300" s="325"/>
      <c r="H300" s="324"/>
      <c r="I300" s="323"/>
      <c r="J300" s="322"/>
    </row>
    <row r="301" spans="1:10" x14ac:dyDescent="0.15">
      <c r="A301" s="320" t="s">
        <v>229</v>
      </c>
      <c r="F301" s="321"/>
      <c r="G301" s="321"/>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1200-0000000000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W35"/>
  <sheetViews>
    <sheetView workbookViewId="0">
      <selection activeCell="C5" sqref="C5:J5"/>
    </sheetView>
  </sheetViews>
  <sheetFormatPr baseColWidth="10" defaultColWidth="9.1640625" defaultRowHeight="12" x14ac:dyDescent="0.15"/>
  <cols>
    <col min="1" max="1" width="3.6640625" style="186" customWidth="1"/>
    <col min="2" max="2" width="0.83203125" style="186" customWidth="1"/>
    <col min="3" max="3" width="3.6640625" style="186" customWidth="1"/>
    <col min="4" max="4" width="4.6640625" style="186" customWidth="1"/>
    <col min="5" max="5" width="1.6640625" style="186" customWidth="1"/>
    <col min="6" max="6" width="10.6640625" style="186" customWidth="1"/>
    <col min="7" max="7" width="1.6640625" style="186" customWidth="1"/>
    <col min="8" max="9" width="2.5" style="186" customWidth="1"/>
    <col min="10" max="11" width="6.6640625" style="186" customWidth="1"/>
    <col min="12" max="12" width="3.6640625" style="186" customWidth="1"/>
    <col min="13" max="13" width="0.83203125" style="186" customWidth="1"/>
    <col min="14" max="15" width="3.6640625" style="186" customWidth="1"/>
    <col min="16" max="17" width="6.6640625" style="186" customWidth="1"/>
    <col min="18" max="18" width="1.6640625" style="186" customWidth="1"/>
    <col min="19" max="20" width="2.5" style="186" customWidth="1"/>
    <col min="21" max="21" width="2.6640625" style="186" customWidth="1"/>
    <col min="22" max="22" width="7.6640625" style="186" customWidth="1"/>
    <col min="23" max="23" width="4.6640625" style="186" customWidth="1"/>
    <col min="24" max="16384" width="9.1640625" style="186"/>
  </cols>
  <sheetData>
    <row r="1" spans="1:23" ht="15.75" customHeight="1" x14ac:dyDescent="0.15">
      <c r="A1" s="424" t="s">
        <v>194</v>
      </c>
      <c r="B1" s="425"/>
      <c r="C1" s="425"/>
      <c r="D1" s="425"/>
      <c r="E1" s="425"/>
      <c r="F1" s="425"/>
      <c r="G1" s="425"/>
      <c r="H1" s="425"/>
      <c r="I1" s="425"/>
      <c r="J1" s="425"/>
      <c r="K1" s="425"/>
      <c r="L1" s="425"/>
      <c r="M1" s="425"/>
      <c r="N1" s="425"/>
      <c r="O1" s="425"/>
      <c r="P1" s="425"/>
      <c r="Q1" s="425"/>
      <c r="R1" s="425"/>
      <c r="S1" s="425"/>
      <c r="T1" s="425"/>
      <c r="U1" s="425"/>
      <c r="V1" s="425"/>
      <c r="W1" s="426"/>
    </row>
    <row r="2" spans="1:23" ht="4" customHeight="1" x14ac:dyDescent="0.15">
      <c r="A2" s="187"/>
      <c r="B2" s="188"/>
      <c r="C2" s="188"/>
      <c r="D2" s="188"/>
      <c r="E2" s="188"/>
      <c r="F2" s="188"/>
      <c r="G2" s="188"/>
      <c r="H2" s="188"/>
      <c r="I2" s="188"/>
      <c r="J2" s="188"/>
      <c r="K2" s="188"/>
      <c r="L2" s="188"/>
      <c r="M2" s="188"/>
      <c r="N2" s="188"/>
      <c r="O2" s="188"/>
      <c r="P2" s="188"/>
      <c r="Q2" s="188"/>
      <c r="R2" s="188"/>
      <c r="S2" s="188"/>
      <c r="T2" s="188"/>
      <c r="U2" s="188"/>
      <c r="V2" s="188"/>
      <c r="W2" s="189"/>
    </row>
    <row r="3" spans="1:23" x14ac:dyDescent="0.15">
      <c r="A3" s="190"/>
      <c r="B3" s="191"/>
      <c r="C3" s="192" t="s">
        <v>124</v>
      </c>
      <c r="D3" s="192"/>
      <c r="E3" s="192"/>
      <c r="F3" s="191"/>
      <c r="G3" s="191"/>
      <c r="H3" s="191"/>
      <c r="I3" s="191"/>
      <c r="J3" s="191"/>
      <c r="K3" s="191"/>
      <c r="L3" s="191"/>
      <c r="M3" s="191"/>
      <c r="N3" s="192" t="s">
        <v>125</v>
      </c>
      <c r="O3" s="192"/>
      <c r="P3" s="192"/>
      <c r="Q3" s="192"/>
      <c r="R3" s="192"/>
      <c r="S3" s="192"/>
      <c r="T3" s="192"/>
      <c r="U3" s="192"/>
      <c r="V3" s="192"/>
      <c r="W3" s="193"/>
    </row>
    <row r="4" spans="1:23" ht="8" customHeight="1" x14ac:dyDescent="0.15">
      <c r="A4" s="190"/>
      <c r="B4" s="191"/>
      <c r="C4" s="192"/>
      <c r="D4" s="192"/>
      <c r="E4" s="192"/>
      <c r="F4" s="191"/>
      <c r="G4" s="191"/>
      <c r="H4" s="191"/>
      <c r="I4" s="191"/>
      <c r="J4" s="191"/>
      <c r="K4" s="191"/>
      <c r="L4" s="191"/>
      <c r="M4" s="191"/>
      <c r="N4" s="192"/>
      <c r="O4" s="192"/>
      <c r="P4" s="192"/>
      <c r="Q4" s="192"/>
      <c r="R4" s="192"/>
      <c r="S4" s="192"/>
      <c r="T4" s="192"/>
      <c r="U4" s="192"/>
      <c r="V4" s="192"/>
      <c r="W4" s="193"/>
    </row>
    <row r="5" spans="1:23" ht="15" customHeight="1" x14ac:dyDescent="0.15">
      <c r="A5" s="190"/>
      <c r="B5" s="191"/>
      <c r="C5" s="419"/>
      <c r="D5" s="420"/>
      <c r="E5" s="420"/>
      <c r="F5" s="420"/>
      <c r="G5" s="420"/>
      <c r="H5" s="420"/>
      <c r="I5" s="420"/>
      <c r="J5" s="421"/>
      <c r="K5" s="194"/>
      <c r="L5" s="191"/>
      <c r="M5" s="191"/>
      <c r="N5" s="194"/>
      <c r="O5" s="427"/>
      <c r="P5" s="428"/>
      <c r="Q5" s="194"/>
      <c r="R5" s="427"/>
      <c r="S5" s="429"/>
      <c r="T5" s="430"/>
      <c r="U5" s="431"/>
      <c r="V5" s="194"/>
      <c r="W5" s="195"/>
    </row>
    <row r="6" spans="1:23" ht="6" customHeight="1" x14ac:dyDescent="0.15">
      <c r="A6" s="190"/>
      <c r="B6" s="191"/>
      <c r="C6" s="191"/>
      <c r="D6" s="191"/>
      <c r="E6" s="191"/>
      <c r="F6" s="191"/>
      <c r="G6" s="191"/>
      <c r="H6" s="191"/>
      <c r="I6" s="191"/>
      <c r="J6" s="191"/>
      <c r="K6" s="191"/>
      <c r="L6" s="191"/>
      <c r="M6" s="191"/>
      <c r="N6" s="191"/>
      <c r="O6" s="191"/>
      <c r="P6" s="191"/>
      <c r="Q6" s="191"/>
      <c r="R6" s="191"/>
      <c r="S6" s="191"/>
      <c r="T6" s="191"/>
      <c r="U6" s="191"/>
      <c r="V6" s="191"/>
      <c r="W6" s="219"/>
    </row>
    <row r="7" spans="1:23" ht="13" x14ac:dyDescent="0.15">
      <c r="A7" s="196">
        <v>1</v>
      </c>
      <c r="B7" s="191"/>
      <c r="C7" s="192" t="s">
        <v>126</v>
      </c>
      <c r="D7" s="192"/>
      <c r="E7" s="192"/>
      <c r="F7" s="191"/>
      <c r="G7" s="191"/>
      <c r="H7" s="191"/>
      <c r="I7" s="191"/>
      <c r="J7" s="191"/>
      <c r="K7" s="191"/>
      <c r="L7" s="196">
        <v>4</v>
      </c>
      <c r="M7" s="191"/>
      <c r="N7" s="192" t="s">
        <v>127</v>
      </c>
      <c r="O7" s="192"/>
      <c r="P7" s="192"/>
      <c r="Q7" s="192"/>
      <c r="R7" s="197"/>
      <c r="S7" s="198"/>
      <c r="T7" s="199"/>
      <c r="U7" s="199"/>
      <c r="V7" s="200"/>
      <c r="W7" s="201"/>
    </row>
    <row r="8" spans="1:23" ht="15" customHeight="1" x14ac:dyDescent="0.15">
      <c r="A8" s="202"/>
      <c r="B8" s="191"/>
      <c r="C8" s="419"/>
      <c r="D8" s="420"/>
      <c r="E8" s="420"/>
      <c r="F8" s="420"/>
      <c r="G8" s="420"/>
      <c r="H8" s="420"/>
      <c r="I8" s="420"/>
      <c r="J8" s="421"/>
      <c r="K8" s="191"/>
      <c r="L8" s="191"/>
      <c r="M8" s="191"/>
      <c r="N8" s="203" t="s">
        <v>128</v>
      </c>
      <c r="O8" s="192"/>
      <c r="P8" s="192"/>
      <c r="Q8" s="192"/>
      <c r="R8" s="192"/>
      <c r="S8" s="192"/>
      <c r="T8" s="192"/>
      <c r="U8" s="192"/>
      <c r="V8" s="192"/>
      <c r="W8" s="204"/>
    </row>
    <row r="9" spans="1:23" ht="8" customHeight="1" x14ac:dyDescent="0.15">
      <c r="A9" s="202"/>
      <c r="B9" s="191"/>
      <c r="C9" s="191"/>
      <c r="D9" s="191"/>
      <c r="E9" s="191"/>
      <c r="F9" s="191"/>
      <c r="G9" s="191"/>
      <c r="H9" s="191"/>
      <c r="I9" s="191"/>
      <c r="J9" s="191"/>
      <c r="K9" s="191"/>
      <c r="L9" s="191"/>
      <c r="M9" s="191"/>
      <c r="N9" s="205"/>
      <c r="O9" s="205"/>
      <c r="P9" s="205"/>
      <c r="Q9" s="205"/>
      <c r="R9" s="191"/>
      <c r="S9" s="191"/>
      <c r="T9" s="191"/>
      <c r="U9" s="191"/>
      <c r="V9" s="191"/>
      <c r="W9" s="206"/>
    </row>
    <row r="10" spans="1:23" ht="15" customHeight="1" x14ac:dyDescent="0.15">
      <c r="A10" s="202"/>
      <c r="B10" s="191"/>
      <c r="C10" s="419"/>
      <c r="D10" s="420"/>
      <c r="E10" s="420"/>
      <c r="F10" s="420"/>
      <c r="G10" s="420"/>
      <c r="H10" s="420"/>
      <c r="I10" s="420"/>
      <c r="J10" s="421"/>
      <c r="K10" s="191"/>
      <c r="L10" s="191"/>
      <c r="M10" s="191"/>
      <c r="N10" s="217"/>
      <c r="O10" s="205"/>
      <c r="P10" s="205"/>
      <c r="Q10" s="205"/>
      <c r="R10" s="191"/>
      <c r="S10" s="191"/>
      <c r="T10" s="191"/>
      <c r="U10" s="191"/>
      <c r="V10" s="191"/>
      <c r="W10" s="206"/>
    </row>
    <row r="11" spans="1:23" ht="8" customHeight="1" x14ac:dyDescent="0.15">
      <c r="A11" s="202"/>
      <c r="B11" s="191"/>
      <c r="C11" s="191"/>
      <c r="D11" s="191"/>
      <c r="E11" s="191"/>
      <c r="F11" s="191"/>
      <c r="G11" s="191"/>
      <c r="H11" s="191"/>
      <c r="I11" s="191"/>
      <c r="J11" s="191"/>
      <c r="K11" s="191"/>
      <c r="L11" s="191"/>
      <c r="M11" s="191"/>
      <c r="N11" s="191"/>
      <c r="O11" s="191"/>
      <c r="P11" s="191"/>
      <c r="Q11" s="191"/>
      <c r="R11" s="191"/>
      <c r="S11" s="191"/>
      <c r="T11" s="191"/>
      <c r="U11" s="191"/>
      <c r="V11" s="191"/>
      <c r="W11" s="206"/>
    </row>
    <row r="12" spans="1:23" ht="15" customHeight="1" x14ac:dyDescent="0.15">
      <c r="A12" s="202"/>
      <c r="B12" s="191"/>
      <c r="C12" s="419"/>
      <c r="D12" s="420"/>
      <c r="E12" s="420"/>
      <c r="F12" s="420"/>
      <c r="G12" s="420"/>
      <c r="H12" s="420"/>
      <c r="I12" s="420"/>
      <c r="J12" s="421"/>
      <c r="K12" s="191"/>
      <c r="L12" s="196">
        <v>5</v>
      </c>
      <c r="M12" s="191"/>
      <c r="N12" s="192" t="s">
        <v>129</v>
      </c>
      <c r="O12" s="192"/>
      <c r="P12" s="192"/>
      <c r="Q12" s="192"/>
      <c r="R12" s="197"/>
      <c r="S12" s="422">
        <f>Admin!B4</f>
        <v>41370</v>
      </c>
      <c r="T12" s="423"/>
      <c r="U12" s="423"/>
      <c r="V12" s="423"/>
      <c r="W12" s="204"/>
    </row>
    <row r="13" spans="1:23" ht="11.25" customHeight="1" x14ac:dyDescent="0.15">
      <c r="A13" s="202"/>
      <c r="B13" s="191"/>
      <c r="C13" s="191"/>
      <c r="D13" s="191"/>
      <c r="E13" s="191"/>
      <c r="F13" s="191"/>
      <c r="G13" s="191"/>
      <c r="H13" s="191"/>
      <c r="I13" s="191"/>
      <c r="J13" s="191"/>
      <c r="K13" s="191"/>
      <c r="L13" s="191"/>
      <c r="M13" s="191"/>
      <c r="N13" s="432" t="s">
        <v>130</v>
      </c>
      <c r="O13" s="432"/>
      <c r="P13" s="432"/>
      <c r="Q13" s="432"/>
      <c r="R13" s="432"/>
      <c r="S13" s="432"/>
      <c r="T13" s="432"/>
      <c r="U13" s="432"/>
      <c r="V13" s="432"/>
      <c r="W13" s="207"/>
    </row>
    <row r="14" spans="1:23" ht="8" customHeight="1" x14ac:dyDescent="0.15">
      <c r="A14" s="202"/>
      <c r="B14" s="191"/>
      <c r="C14" s="191"/>
      <c r="D14" s="191"/>
      <c r="E14" s="191"/>
      <c r="F14" s="191"/>
      <c r="G14" s="191"/>
      <c r="H14" s="191"/>
      <c r="I14" s="191"/>
      <c r="J14" s="191"/>
      <c r="K14" s="191"/>
      <c r="L14" s="191"/>
      <c r="M14" s="191"/>
      <c r="N14" s="191"/>
      <c r="O14" s="191"/>
      <c r="P14" s="191"/>
      <c r="Q14" s="191"/>
      <c r="R14" s="191"/>
      <c r="S14" s="191"/>
      <c r="T14" s="191"/>
      <c r="U14" s="191"/>
      <c r="V14" s="191"/>
      <c r="W14" s="206"/>
    </row>
    <row r="15" spans="1:23" ht="14" x14ac:dyDescent="0.15">
      <c r="A15" s="196">
        <v>2</v>
      </c>
      <c r="B15" s="191"/>
      <c r="C15" s="192" t="s">
        <v>131</v>
      </c>
      <c r="D15" s="192"/>
      <c r="E15" s="192"/>
      <c r="F15" s="191"/>
      <c r="G15" s="191"/>
      <c r="H15" s="191"/>
      <c r="I15" s="191"/>
      <c r="J15" s="191"/>
      <c r="K15" s="191"/>
      <c r="L15" s="208"/>
      <c r="M15" s="191"/>
      <c r="N15" s="433"/>
      <c r="O15" s="434"/>
      <c r="P15" s="434"/>
      <c r="Q15" s="435"/>
      <c r="R15" s="192"/>
      <c r="S15" s="192"/>
      <c r="T15" s="192"/>
      <c r="U15" s="192"/>
      <c r="V15" s="192"/>
      <c r="W15" s="204"/>
    </row>
    <row r="16" spans="1:23" ht="6" customHeight="1" x14ac:dyDescent="0.15">
      <c r="A16" s="202"/>
      <c r="B16" s="191"/>
      <c r="C16" s="191"/>
      <c r="D16" s="191"/>
      <c r="E16" s="191"/>
      <c r="F16" s="191"/>
      <c r="G16" s="191"/>
      <c r="H16" s="191"/>
      <c r="I16" s="191"/>
      <c r="J16" s="191"/>
      <c r="K16" s="191"/>
      <c r="L16" s="191"/>
      <c r="M16" s="191"/>
      <c r="N16" s="191"/>
      <c r="O16" s="191"/>
      <c r="P16" s="191"/>
      <c r="Q16" s="191"/>
      <c r="R16" s="191"/>
      <c r="S16" s="191"/>
      <c r="T16" s="191"/>
      <c r="U16" s="191"/>
      <c r="V16" s="191"/>
      <c r="W16" s="206"/>
    </row>
    <row r="17" spans="1:23" ht="15" customHeight="1" x14ac:dyDescent="0.15">
      <c r="A17" s="202"/>
      <c r="B17" s="191"/>
      <c r="C17" s="436"/>
      <c r="D17" s="437"/>
      <c r="E17" s="191"/>
      <c r="F17" s="218"/>
      <c r="G17" s="191"/>
      <c r="H17" s="191"/>
      <c r="I17" s="191"/>
      <c r="J17" s="191"/>
      <c r="K17" s="191"/>
      <c r="L17" s="191"/>
      <c r="M17" s="191"/>
      <c r="N17" s="192"/>
      <c r="O17" s="192"/>
      <c r="P17" s="192"/>
      <c r="Q17" s="192"/>
      <c r="R17" s="192"/>
      <c r="S17" s="192"/>
      <c r="T17" s="192"/>
      <c r="U17" s="192"/>
      <c r="V17" s="192"/>
      <c r="W17" s="204"/>
    </row>
    <row r="18" spans="1:23" ht="13" x14ac:dyDescent="0.15">
      <c r="A18" s="202"/>
      <c r="B18" s="191"/>
      <c r="C18" s="191"/>
      <c r="D18" s="191"/>
      <c r="E18" s="191"/>
      <c r="F18" s="191"/>
      <c r="G18" s="191"/>
      <c r="H18" s="191"/>
      <c r="I18" s="191"/>
      <c r="J18" s="191"/>
      <c r="K18" s="191"/>
      <c r="L18" s="196">
        <v>6</v>
      </c>
      <c r="M18" s="192"/>
      <c r="N18" s="192" t="s">
        <v>132</v>
      </c>
      <c r="O18" s="209"/>
      <c r="P18" s="192"/>
      <c r="Q18" s="192"/>
      <c r="R18" s="192"/>
      <c r="S18" s="422">
        <f>Admin!B17</f>
        <v>41734</v>
      </c>
      <c r="T18" s="438"/>
      <c r="U18" s="439"/>
      <c r="V18" s="439"/>
      <c r="W18" s="204"/>
    </row>
    <row r="19" spans="1:23" x14ac:dyDescent="0.15">
      <c r="A19" s="196">
        <v>3</v>
      </c>
      <c r="B19" s="191"/>
      <c r="C19" s="192" t="s">
        <v>133</v>
      </c>
      <c r="D19" s="191"/>
      <c r="E19" s="191"/>
      <c r="F19" s="191"/>
      <c r="G19" s="191"/>
      <c r="H19" s="191"/>
      <c r="I19" s="191"/>
      <c r="J19" s="191"/>
      <c r="K19" s="191"/>
      <c r="L19" s="194"/>
      <c r="M19" s="200"/>
      <c r="N19" s="203" t="s">
        <v>134</v>
      </c>
      <c r="O19" s="205"/>
      <c r="P19" s="205"/>
      <c r="Q19" s="205"/>
      <c r="R19" s="194"/>
      <c r="S19" s="194"/>
      <c r="T19" s="191"/>
      <c r="U19" s="191"/>
      <c r="V19" s="191"/>
      <c r="W19" s="206"/>
    </row>
    <row r="20" spans="1:23" x14ac:dyDescent="0.15">
      <c r="A20" s="202"/>
      <c r="B20" s="191"/>
      <c r="C20" s="192" t="s">
        <v>135</v>
      </c>
      <c r="D20" s="191"/>
      <c r="E20" s="191"/>
      <c r="F20" s="191"/>
      <c r="G20" s="191"/>
      <c r="H20" s="191"/>
      <c r="I20" s="191"/>
      <c r="J20" s="191"/>
      <c r="K20" s="191"/>
      <c r="L20" s="194"/>
      <c r="M20" s="194"/>
      <c r="N20" s="205"/>
      <c r="O20" s="205"/>
      <c r="P20" s="205"/>
      <c r="Q20" s="205"/>
      <c r="R20" s="194"/>
      <c r="S20" s="194"/>
      <c r="T20" s="191"/>
      <c r="U20" s="191"/>
      <c r="V20" s="191"/>
      <c r="W20" s="206"/>
    </row>
    <row r="21" spans="1:23" ht="14" x14ac:dyDescent="0.15">
      <c r="A21" s="202"/>
      <c r="B21" s="191"/>
      <c r="C21" s="203" t="s">
        <v>136</v>
      </c>
      <c r="D21" s="205"/>
      <c r="E21" s="205"/>
      <c r="F21" s="205"/>
      <c r="G21" s="205"/>
      <c r="H21" s="205"/>
      <c r="I21" s="205"/>
      <c r="J21" s="205"/>
      <c r="K21" s="205"/>
      <c r="L21" s="194"/>
      <c r="M21" s="194"/>
      <c r="N21" s="433"/>
      <c r="O21" s="443"/>
      <c r="P21" s="443"/>
      <c r="Q21" s="444"/>
      <c r="R21" s="194"/>
      <c r="S21" s="194"/>
      <c r="T21" s="191"/>
      <c r="U21" s="191"/>
      <c r="V21" s="191"/>
      <c r="W21" s="206"/>
    </row>
    <row r="22" spans="1:23" ht="10" customHeight="1" x14ac:dyDescent="0.15">
      <c r="A22" s="202"/>
      <c r="B22" s="191"/>
      <c r="C22" s="203" t="s">
        <v>137</v>
      </c>
      <c r="D22" s="191"/>
      <c r="E22" s="191"/>
      <c r="F22" s="191"/>
      <c r="G22" s="191"/>
      <c r="H22" s="191"/>
      <c r="I22" s="191"/>
      <c r="J22" s="191"/>
      <c r="K22" s="191"/>
      <c r="L22" s="208"/>
      <c r="M22" s="194"/>
      <c r="N22" s="205"/>
      <c r="O22" s="205"/>
      <c r="P22" s="205"/>
      <c r="Q22" s="205"/>
      <c r="R22" s="194"/>
      <c r="S22" s="194"/>
      <c r="T22" s="191"/>
      <c r="U22" s="191"/>
      <c r="V22" s="191"/>
      <c r="W22" s="206"/>
    </row>
    <row r="23" spans="1:23" x14ac:dyDescent="0.15">
      <c r="A23" s="202"/>
      <c r="B23" s="191"/>
      <c r="C23" s="205"/>
      <c r="D23" s="191"/>
      <c r="E23" s="191"/>
      <c r="F23" s="191"/>
      <c r="G23" s="191"/>
      <c r="H23" s="191"/>
      <c r="I23" s="191"/>
      <c r="J23" s="191"/>
      <c r="K23" s="191"/>
      <c r="L23" s="196">
        <v>7</v>
      </c>
      <c r="M23" s="194"/>
      <c r="N23" s="203" t="s">
        <v>138</v>
      </c>
      <c r="O23" s="205"/>
      <c r="P23" s="205"/>
      <c r="Q23" s="205"/>
      <c r="R23" s="194"/>
      <c r="S23" s="194"/>
      <c r="T23" s="191"/>
      <c r="U23" s="191"/>
      <c r="V23" s="191"/>
      <c r="W23" s="206"/>
    </row>
    <row r="24" spans="1:23" ht="15" customHeight="1" x14ac:dyDescent="0.2">
      <c r="A24" s="202"/>
      <c r="B24" s="191"/>
      <c r="C24" s="287"/>
      <c r="D24" s="191"/>
      <c r="E24" s="191"/>
      <c r="F24" s="191"/>
      <c r="G24" s="191"/>
      <c r="H24" s="191"/>
      <c r="I24" s="191"/>
      <c r="J24" s="191"/>
      <c r="K24" s="191"/>
      <c r="L24" s="194"/>
      <c r="M24" s="194"/>
      <c r="N24" s="210" t="s">
        <v>139</v>
      </c>
      <c r="O24" s="205"/>
      <c r="P24" s="205"/>
      <c r="Q24" s="205"/>
      <c r="R24" s="194"/>
      <c r="S24" s="194"/>
      <c r="T24" s="191"/>
      <c r="U24" s="191"/>
      <c r="V24" s="191"/>
      <c r="W24" s="206"/>
    </row>
    <row r="25" spans="1:23" ht="15" customHeight="1" x14ac:dyDescent="0.15">
      <c r="A25" s="202"/>
      <c r="B25" s="191"/>
      <c r="C25" s="191"/>
      <c r="D25" s="191"/>
      <c r="E25" s="191"/>
      <c r="F25" s="191"/>
      <c r="G25" s="191"/>
      <c r="H25" s="191"/>
      <c r="I25" s="191"/>
      <c r="J25" s="191"/>
      <c r="K25" s="191"/>
      <c r="L25" s="194"/>
      <c r="M25" s="194"/>
      <c r="N25" s="433">
        <f>Admin!B17</f>
        <v>41734</v>
      </c>
      <c r="O25" s="443"/>
      <c r="P25" s="443"/>
      <c r="Q25" s="444"/>
      <c r="R25" s="194"/>
      <c r="S25" s="194"/>
      <c r="T25" s="191"/>
      <c r="U25" s="191"/>
      <c r="V25" s="191"/>
      <c r="W25" s="206"/>
    </row>
    <row r="26" spans="1:23" ht="12" customHeight="1" x14ac:dyDescent="0.15">
      <c r="A26" s="202"/>
      <c r="B26" s="191"/>
      <c r="C26" s="191"/>
      <c r="D26" s="191"/>
      <c r="E26" s="191"/>
      <c r="F26" s="191"/>
      <c r="G26" s="191"/>
      <c r="H26" s="191"/>
      <c r="I26" s="191"/>
      <c r="J26" s="191"/>
      <c r="K26" s="191"/>
      <c r="L26" s="194"/>
      <c r="M26" s="194"/>
      <c r="N26" s="210"/>
      <c r="O26" s="205"/>
      <c r="P26" s="205"/>
      <c r="Q26" s="205"/>
      <c r="R26" s="194"/>
      <c r="S26" s="194"/>
      <c r="T26" s="191"/>
      <c r="U26" s="191"/>
      <c r="V26" s="191"/>
      <c r="W26" s="206"/>
    </row>
    <row r="27" spans="1:23" x14ac:dyDescent="0.15">
      <c r="A27" s="196">
        <v>26</v>
      </c>
      <c r="B27" s="191"/>
      <c r="C27" s="226" t="s">
        <v>197</v>
      </c>
      <c r="D27" s="191"/>
      <c r="E27" s="191"/>
      <c r="F27" s="191"/>
      <c r="G27" s="191"/>
      <c r="H27" s="191"/>
      <c r="I27" s="191"/>
      <c r="J27" s="191"/>
      <c r="K27" s="191"/>
      <c r="L27" s="196">
        <v>24</v>
      </c>
      <c r="M27" s="191"/>
      <c r="N27" s="226" t="s">
        <v>196</v>
      </c>
      <c r="O27" s="192"/>
      <c r="P27" s="192"/>
      <c r="Q27" s="192"/>
      <c r="R27" s="192"/>
      <c r="S27" s="192"/>
      <c r="T27" s="192"/>
      <c r="U27" s="192"/>
      <c r="V27" s="192"/>
      <c r="W27" s="206"/>
    </row>
    <row r="28" spans="1:23" ht="12" customHeight="1" x14ac:dyDescent="0.15">
      <c r="A28" s="192"/>
      <c r="B28" s="191"/>
      <c r="C28" s="191"/>
      <c r="D28" s="191"/>
      <c r="E28" s="191"/>
      <c r="F28" s="191"/>
      <c r="G28" s="191"/>
      <c r="H28" s="191"/>
      <c r="I28" s="191"/>
      <c r="J28" s="191"/>
      <c r="K28" s="191"/>
      <c r="L28" s="192"/>
      <c r="M28" s="191"/>
      <c r="N28" s="209" t="s">
        <v>195</v>
      </c>
      <c r="O28" s="192"/>
      <c r="P28" s="192"/>
      <c r="Q28" s="192"/>
      <c r="R28" s="192"/>
      <c r="S28" s="192"/>
      <c r="T28" s="192"/>
      <c r="U28" s="192"/>
      <c r="V28" s="192"/>
      <c r="W28" s="206"/>
    </row>
    <row r="29" spans="1:23" ht="15" customHeight="1" x14ac:dyDescent="0.15">
      <c r="A29" s="191"/>
      <c r="B29" s="191"/>
      <c r="C29" s="214" t="s">
        <v>50</v>
      </c>
      <c r="D29" s="445">
        <v>0</v>
      </c>
      <c r="E29" s="448"/>
      <c r="F29" s="449"/>
      <c r="G29" s="215" t="s">
        <v>144</v>
      </c>
      <c r="H29" s="216">
        <v>0</v>
      </c>
      <c r="I29" s="216">
        <v>0</v>
      </c>
      <c r="J29" s="191"/>
      <c r="K29" s="191"/>
      <c r="L29" s="192"/>
      <c r="M29" s="191"/>
      <c r="N29" s="214" t="s">
        <v>50</v>
      </c>
      <c r="O29" s="445">
        <v>0</v>
      </c>
      <c r="P29" s="446"/>
      <c r="Q29" s="447"/>
      <c r="R29" s="215" t="s">
        <v>144</v>
      </c>
      <c r="S29" s="216">
        <v>0</v>
      </c>
      <c r="T29" s="216">
        <v>0</v>
      </c>
      <c r="U29" s="192"/>
      <c r="V29" s="192"/>
      <c r="W29" s="206"/>
    </row>
    <row r="30" spans="1:23" ht="8" customHeight="1" x14ac:dyDescent="0.15">
      <c r="A30" s="191"/>
      <c r="B30" s="191"/>
      <c r="C30" s="220"/>
      <c r="D30" s="222"/>
      <c r="E30" s="222"/>
      <c r="F30" s="222"/>
      <c r="G30" s="215"/>
      <c r="H30" s="221"/>
      <c r="I30" s="221"/>
      <c r="J30" s="191"/>
      <c r="K30" s="191"/>
      <c r="L30" s="191"/>
      <c r="M30" s="191"/>
      <c r="N30" s="208"/>
      <c r="O30" s="208"/>
      <c r="P30" s="208"/>
      <c r="Q30" s="208"/>
      <c r="R30" s="208"/>
      <c r="S30" s="208"/>
      <c r="T30" s="208"/>
      <c r="U30" s="191"/>
      <c r="V30" s="191"/>
      <c r="W30" s="206"/>
    </row>
    <row r="31" spans="1:23" s="224" customFormat="1" ht="12" customHeight="1" x14ac:dyDescent="0.15">
      <c r="A31" s="205"/>
      <c r="B31" s="205"/>
      <c r="C31" s="203" t="s">
        <v>191</v>
      </c>
      <c r="D31" s="222"/>
      <c r="E31" s="222"/>
      <c r="F31" s="222"/>
      <c r="G31" s="215"/>
      <c r="H31" s="221"/>
      <c r="I31" s="221"/>
      <c r="J31" s="205"/>
      <c r="K31" s="205"/>
      <c r="L31" s="205"/>
      <c r="M31" s="205"/>
      <c r="N31" s="203" t="s">
        <v>193</v>
      </c>
      <c r="O31" s="205"/>
      <c r="P31" s="205"/>
      <c r="Q31" s="205"/>
      <c r="R31" s="205"/>
      <c r="S31" s="205"/>
      <c r="T31" s="205"/>
      <c r="U31" s="205"/>
      <c r="V31" s="205"/>
      <c r="W31" s="223"/>
    </row>
    <row r="32" spans="1:23" s="224" customFormat="1" ht="12" customHeight="1" x14ac:dyDescent="0.15">
      <c r="A32" s="205"/>
      <c r="B32" s="205"/>
      <c r="C32" s="225" t="s">
        <v>192</v>
      </c>
      <c r="D32" s="222"/>
      <c r="E32" s="222"/>
      <c r="F32" s="222"/>
      <c r="G32" s="215"/>
      <c r="H32" s="221"/>
      <c r="I32" s="221"/>
      <c r="J32" s="205"/>
      <c r="K32" s="205"/>
      <c r="L32" s="205"/>
      <c r="M32" s="205"/>
      <c r="N32" s="225" t="s">
        <v>192</v>
      </c>
      <c r="O32" s="222"/>
      <c r="P32" s="222"/>
      <c r="Q32" s="222"/>
      <c r="R32" s="215"/>
      <c r="S32" s="221"/>
      <c r="T32" s="221"/>
      <c r="U32" s="205"/>
      <c r="V32" s="205"/>
      <c r="W32" s="223"/>
    </row>
    <row r="33" spans="1:23" ht="4" customHeight="1" x14ac:dyDescent="0.15">
      <c r="A33" s="202"/>
      <c r="B33" s="191"/>
      <c r="C33" s="191"/>
      <c r="D33" s="191"/>
      <c r="E33" s="191"/>
      <c r="F33" s="191"/>
      <c r="G33" s="191"/>
      <c r="H33" s="191"/>
      <c r="I33" s="191"/>
      <c r="J33" s="191"/>
      <c r="K33" s="191"/>
      <c r="L33" s="191"/>
      <c r="M33" s="191"/>
      <c r="N33" s="205"/>
      <c r="O33" s="205"/>
      <c r="P33" s="205"/>
      <c r="Q33" s="205"/>
      <c r="R33" s="191"/>
      <c r="S33" s="191"/>
      <c r="T33" s="191"/>
      <c r="U33" s="191"/>
      <c r="V33" s="191"/>
      <c r="W33" s="206"/>
    </row>
    <row r="34" spans="1:23" ht="15" customHeight="1" x14ac:dyDescent="0.15">
      <c r="A34" s="191"/>
      <c r="B34" s="191"/>
      <c r="C34" s="214" t="s">
        <v>50</v>
      </c>
      <c r="D34" s="440">
        <f>'SE Short'!O94</f>
        <v>0</v>
      </c>
      <c r="E34" s="441"/>
      <c r="F34" s="442"/>
      <c r="G34" s="215" t="s">
        <v>144</v>
      </c>
      <c r="H34" s="216">
        <v>0</v>
      </c>
      <c r="I34" s="216">
        <v>0</v>
      </c>
      <c r="J34" s="191"/>
      <c r="K34" s="191"/>
      <c r="L34" s="191"/>
      <c r="M34" s="191"/>
      <c r="N34" s="214" t="s">
        <v>50</v>
      </c>
      <c r="O34" s="440">
        <f>D29-D34+'SE Short'!O106</f>
        <v>0</v>
      </c>
      <c r="P34" s="441"/>
      <c r="Q34" s="442"/>
      <c r="R34" s="215" t="s">
        <v>144</v>
      </c>
      <c r="S34" s="216">
        <v>0</v>
      </c>
      <c r="T34" s="216">
        <v>0</v>
      </c>
      <c r="U34" s="191"/>
      <c r="V34" s="191"/>
      <c r="W34" s="206"/>
    </row>
    <row r="35" spans="1:23" ht="8" customHeight="1" x14ac:dyDescent="0.15">
      <c r="A35" s="211"/>
      <c r="B35" s="212"/>
      <c r="C35" s="212"/>
      <c r="D35" s="212"/>
      <c r="E35" s="212"/>
      <c r="F35" s="212"/>
      <c r="G35" s="212"/>
      <c r="H35" s="212"/>
      <c r="I35" s="212"/>
      <c r="J35" s="212"/>
      <c r="K35" s="212"/>
      <c r="L35" s="212"/>
      <c r="M35" s="212"/>
      <c r="N35" s="212"/>
      <c r="O35" s="212"/>
      <c r="P35" s="212"/>
      <c r="Q35" s="212"/>
      <c r="R35" s="212"/>
      <c r="S35" s="212"/>
      <c r="T35" s="212"/>
      <c r="U35" s="212"/>
      <c r="V35" s="212"/>
      <c r="W35" s="213"/>
    </row>
  </sheetData>
  <mergeCells count="18">
    <mergeCell ref="N13:V13"/>
    <mergeCell ref="N15:Q15"/>
    <mergeCell ref="C17:D17"/>
    <mergeCell ref="S18:V18"/>
    <mergeCell ref="D34:F34"/>
    <mergeCell ref="O34:Q34"/>
    <mergeCell ref="N21:Q21"/>
    <mergeCell ref="N25:Q25"/>
    <mergeCell ref="O29:Q29"/>
    <mergeCell ref="D29:F29"/>
    <mergeCell ref="C10:J10"/>
    <mergeCell ref="C12:J12"/>
    <mergeCell ref="S12:V12"/>
    <mergeCell ref="A1:W1"/>
    <mergeCell ref="C5:J5"/>
    <mergeCell ref="O5:P5"/>
    <mergeCell ref="R5:U5"/>
    <mergeCell ref="C8:J8"/>
  </mergeCells>
  <phoneticPr fontId="2" type="noConversion"/>
  <printOptions horizontalCentered="1"/>
  <pageMargins left="0.39370078740157483" right="0.39370078740157483" top="0.78740157480314965" bottom="0.78740157480314965" header="0.51181102362204722" footer="0.31496062992125984"/>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300"/>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51" customWidth="1"/>
    <col min="2" max="2" width="24" style="345" customWidth="1"/>
    <col min="3" max="3" width="16" style="345" customWidth="1"/>
    <col min="4" max="4" width="16.1640625" style="350" customWidth="1"/>
    <col min="5" max="5" width="9.5" style="349" customWidth="1"/>
    <col min="6" max="6" width="8.6640625" style="349" customWidth="1"/>
    <col min="7" max="7" width="12.6640625" style="348" customWidth="1"/>
    <col min="8" max="8" width="11.5" style="315" customWidth="1"/>
    <col min="9" max="9" width="10.5" style="347" customWidth="1"/>
    <col min="10" max="19" width="9.6640625" style="313" customWidth="1"/>
    <col min="20" max="22" width="7.6640625" style="313" customWidth="1"/>
    <col min="23" max="23" width="9.6640625" style="313" customWidth="1"/>
    <col min="24" max="24" width="24.6640625" style="345" customWidth="1"/>
    <col min="25" max="25" width="9.1640625" style="346"/>
    <col min="26" max="26" width="12.6640625" style="346" customWidth="1"/>
    <col min="27" max="16384" width="9.1640625" style="345"/>
  </cols>
  <sheetData>
    <row r="1" spans="1:26" s="313" customFormat="1" ht="13.5" customHeight="1" x14ac:dyDescent="0.15">
      <c r="A1" s="384">
        <f>G4+PurchasesAug13!A1</f>
        <v>0</v>
      </c>
      <c r="B1" s="385" t="s">
        <v>284</v>
      </c>
      <c r="C1" s="343">
        <f>PurchasesAug13!C1+PurchasesSep13!F1+SalesSep13!$E$1</f>
        <v>0</v>
      </c>
      <c r="D1" s="384" t="s">
        <v>240</v>
      </c>
      <c r="E1" s="383" t="str">
        <f>IF((G1-SUM(J1:W1)&lt;&gt;0),(G1-SUM(J1:W1))," ")</f>
        <v xml:space="preserve"> </v>
      </c>
      <c r="F1" s="343">
        <f>SUM(F5:F300)</f>
        <v>0</v>
      </c>
      <c r="G1" s="340">
        <f>SUM(G4:G300)</f>
        <v>0</v>
      </c>
      <c r="H1" s="382">
        <f>SUM(H5:H300)</f>
        <v>0</v>
      </c>
      <c r="I1" s="381">
        <f ca="1">TODAY()</f>
        <v>44249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79">
        <f>W1+PurchasesAug13!X1</f>
        <v>0</v>
      </c>
      <c r="Y1" s="378">
        <f>SUM(Y5:Y200)</f>
        <v>0</v>
      </c>
      <c r="Z1" s="377">
        <f>Y1+PurchasesAug13!Z1</f>
        <v>0</v>
      </c>
    </row>
    <row r="2" spans="1:26" s="376" customFormat="1" ht="24" customHeight="1" x14ac:dyDescent="0.15">
      <c r="A2" s="579" t="s">
        <v>283</v>
      </c>
      <c r="B2" s="583" t="str">
        <f>IF((G1-SUM(J1:W1)&lt;&gt;0),"COMPLETE EXPENSE ANALYSIS by inserting expense letter in col E","Supplier")</f>
        <v>Supplier</v>
      </c>
      <c r="C2" s="582" t="s">
        <v>282</v>
      </c>
      <c r="D2" s="582" t="s">
        <v>281</v>
      </c>
      <c r="E2" s="584" t="s">
        <v>280</v>
      </c>
      <c r="F2" s="582" t="s">
        <v>285</v>
      </c>
      <c r="G2" s="571" t="s">
        <v>278</v>
      </c>
      <c r="H2" s="575" t="s">
        <v>277</v>
      </c>
      <c r="I2" s="585" t="s">
        <v>276</v>
      </c>
      <c r="J2" s="571" t="s">
        <v>275</v>
      </c>
      <c r="K2" s="571" t="s">
        <v>274</v>
      </c>
      <c r="L2" s="571" t="s">
        <v>273</v>
      </c>
      <c r="M2" s="571" t="s">
        <v>272</v>
      </c>
      <c r="N2" s="571" t="s">
        <v>271</v>
      </c>
      <c r="O2" s="571" t="s">
        <v>270</v>
      </c>
      <c r="P2" s="367" t="s">
        <v>269</v>
      </c>
      <c r="Q2" s="571" t="s">
        <v>268</v>
      </c>
      <c r="R2" s="571" t="s">
        <v>267</v>
      </c>
      <c r="S2" s="571" t="s">
        <v>266</v>
      </c>
      <c r="T2" s="571" t="s">
        <v>265</v>
      </c>
      <c r="U2" s="571" t="s">
        <v>264</v>
      </c>
      <c r="V2" s="571" t="s">
        <v>263</v>
      </c>
      <c r="W2" s="575" t="s">
        <v>262</v>
      </c>
      <c r="X2" s="577" t="str">
        <f>IF(X1&gt;('Fixed Assets'!$E$110),"FIXED ASSETS requires updating with new additions","Fixed Assets Description  (Vehicles: make, model, date reg. and reg. mark)")</f>
        <v>Fixed Assets Description  (Vehicles: make, model, date reg. and reg. mark)</v>
      </c>
      <c r="Y2" s="573" t="s">
        <v>261</v>
      </c>
      <c r="Z2" s="574"/>
    </row>
    <row r="3" spans="1:26" s="374" customFormat="1" ht="12" customHeight="1" x14ac:dyDescent="0.15">
      <c r="A3" s="580"/>
      <c r="B3" s="580"/>
      <c r="C3" s="580"/>
      <c r="D3" s="580"/>
      <c r="E3" s="560"/>
      <c r="F3" s="580"/>
      <c r="G3" s="560"/>
      <c r="H3" s="578"/>
      <c r="I3" s="578"/>
      <c r="J3" s="572"/>
      <c r="K3" s="572"/>
      <c r="L3" s="572"/>
      <c r="M3" s="572"/>
      <c r="N3" s="572"/>
      <c r="O3" s="572"/>
      <c r="P3" s="375">
        <f>IF((E$4="m"),G$4," ")</f>
        <v>0</v>
      </c>
      <c r="Q3" s="572"/>
      <c r="R3" s="572"/>
      <c r="S3" s="572"/>
      <c r="T3" s="572"/>
      <c r="U3" s="572"/>
      <c r="V3" s="572"/>
      <c r="W3" s="576"/>
      <c r="X3" s="578"/>
      <c r="Y3" s="573" t="s">
        <v>260</v>
      </c>
      <c r="Z3" s="574"/>
    </row>
    <row r="4" spans="1:26" s="349" customFormat="1" x14ac:dyDescent="0.15">
      <c r="A4" s="581"/>
      <c r="B4" s="581"/>
      <c r="C4" s="581"/>
      <c r="D4" s="581"/>
      <c r="E4" s="373" t="s">
        <v>259</v>
      </c>
      <c r="F4" s="581"/>
      <c r="G4" s="386">
        <f>IF((C1&lt;Admin!$F$22),((C1-PurchasesAug13!C1)*Admin!$G$21),(C1*Admin!$G$21-(C1-Admin!$F$21)*(Admin!$G$21-Admin!$G$22)-PurchasesAug13!A1))</f>
        <v>0</v>
      </c>
      <c r="H4" s="578"/>
      <c r="I4" s="578"/>
      <c r="J4" s="371" t="s">
        <v>258</v>
      </c>
      <c r="K4" s="369" t="s">
        <v>257</v>
      </c>
      <c r="L4" s="369" t="s">
        <v>256</v>
      </c>
      <c r="M4" s="369" t="s">
        <v>255</v>
      </c>
      <c r="N4" s="369" t="s">
        <v>254</v>
      </c>
      <c r="O4" s="369" t="s">
        <v>253</v>
      </c>
      <c r="P4" s="370" t="s">
        <v>252</v>
      </c>
      <c r="Q4" s="369" t="s">
        <v>251</v>
      </c>
      <c r="R4" s="369" t="s">
        <v>250</v>
      </c>
      <c r="S4" s="369" t="s">
        <v>249</v>
      </c>
      <c r="T4" s="369" t="s">
        <v>248</v>
      </c>
      <c r="U4" s="369" t="s">
        <v>247</v>
      </c>
      <c r="V4" s="369" t="s">
        <v>246</v>
      </c>
      <c r="W4" s="368" t="s">
        <v>245</v>
      </c>
      <c r="X4" s="578"/>
      <c r="Y4" s="367" t="s">
        <v>244</v>
      </c>
      <c r="Z4" s="367" t="s">
        <v>243</v>
      </c>
    </row>
    <row r="5" spans="1:26" x14ac:dyDescent="0.15">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15">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15">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15">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15">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15">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15">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15">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15">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15">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15">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15">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15">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15">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15">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15">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15">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15">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15">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15">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15">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15">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15">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15">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15">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15">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15">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15">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15">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15">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15">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15">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15">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15">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15">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15">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15">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15">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15">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15">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15">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15">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15">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15">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15">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15">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15">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15">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15">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15">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15">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15">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15">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15">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15">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15">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15">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15">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15">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15">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15">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15">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15">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15">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15">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15">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15">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15">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15">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15">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15">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15">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15">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15">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15">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15">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15">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15">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15">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15">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15">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15">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15">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15">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15">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15">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15">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15">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15">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15">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15">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15">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15">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15">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15">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15">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15">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15">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15">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15">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15">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15">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15">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15">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15">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15">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15">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15">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15">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15">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15">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15">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15">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15">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15">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15">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15">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15">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15">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15">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15">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15">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15">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15">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15">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15">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15">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15">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15">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15">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15">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15">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15">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15">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15">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15">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15">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15">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15">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15">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15">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15">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15">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15">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15">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15">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15">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15">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15">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15">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15">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15">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15">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15">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15">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15">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15">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15">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15">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15">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15">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15">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15">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15">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15">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15">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15">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15">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15">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15">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15">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15">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15">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15">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15">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15">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15">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15">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15">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15">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15">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15">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15">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15">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15">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15">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15">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15">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15">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15">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15">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15">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15">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15">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15">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ht="14" thickBot="1" x14ac:dyDescent="0.2">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2"/>
      <c r="Z200" s="352"/>
    </row>
    <row r="201" spans="1:26" x14ac:dyDescent="0.15">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15">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15">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x14ac:dyDescent="0.15">
      <c r="A204" s="330"/>
      <c r="E204" s="349" t="str">
        <f t="shared" si="59"/>
        <v xml:space="preserve"> </v>
      </c>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row>
    <row r="205" spans="1:26" x14ac:dyDescent="0.15">
      <c r="A205" s="330"/>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15">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15">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15">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15">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15">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15">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15">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15">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15">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15">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15">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15">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15">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15">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15">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15">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15">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15">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15">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15">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15">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15">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15">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15">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15">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15">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15">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15">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15">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15">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15">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15">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15">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15">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15">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15">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15">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15">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15">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15">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15">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15">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15">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15">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15">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15">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15">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15">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15">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15">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15">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15">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15">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15">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15">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15">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15">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15">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15">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15">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15">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15">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15">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15">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15">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15">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15">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15">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15">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15">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15">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15">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15">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15">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15">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15">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15">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15">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15">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15">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15">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15">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15">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3" x14ac:dyDescent="0.15">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3" x14ac:dyDescent="0.15">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3" x14ac:dyDescent="0.15">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3" x14ac:dyDescent="0.15">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3" x14ac:dyDescent="0.15">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3" x14ac:dyDescent="0.15">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3" x14ac:dyDescent="0.15">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3" x14ac:dyDescent="0.15">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3" x14ac:dyDescent="0.15">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3" x14ac:dyDescent="0.15">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3" x14ac:dyDescent="0.15">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3" ht="14" thickBot="1" x14ac:dyDescent="0.2">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1300-000000000000}"/>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1300-000001000000}">
      <formula1>38353</formula1>
      <formula2>42369</formula2>
    </dataValidation>
    <dataValidation type="list" allowBlank="1" showInputMessage="1" showErrorMessage="1" sqref="E5:E300" xr:uid="{00000000-0002-0000-1300-000002000000}">
      <formula1>$J$4:$W$4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301"/>
  <sheetViews>
    <sheetView workbookViewId="0">
      <pane ySplit="3" topLeftCell="A4" activePane="bottomLeft" state="frozen"/>
      <selection pane="bottomLeft" activeCell="A4" sqref="A4"/>
    </sheetView>
  </sheetViews>
  <sheetFormatPr baseColWidth="10" defaultColWidth="9.1640625" defaultRowHeight="13" x14ac:dyDescent="0.15"/>
  <cols>
    <col min="1" max="1" width="9.1640625" style="320"/>
    <col min="2" max="2" width="17.6640625" style="313" customWidth="1"/>
    <col min="3" max="3" width="11.33203125" style="319" customWidth="1"/>
    <col min="4" max="4" width="14.5" style="318" customWidth="1"/>
    <col min="5" max="5" width="7.6640625" style="317" customWidth="1"/>
    <col min="6" max="7" width="9.6640625" style="316" customWidth="1"/>
    <col min="8" max="8" width="9.6640625" style="315" customWidth="1"/>
    <col min="9" max="9" width="10.5" style="314" customWidth="1"/>
    <col min="10" max="16384" width="9.1640625" style="313"/>
  </cols>
  <sheetData>
    <row r="1" spans="1:11" s="338" customFormat="1" ht="12.75" customHeight="1" x14ac:dyDescent="0.15">
      <c r="A1" s="553" t="s">
        <v>242</v>
      </c>
      <c r="B1" s="556" t="s">
        <v>241</v>
      </c>
      <c r="C1" s="344"/>
      <c r="D1" s="340" t="s">
        <v>240</v>
      </c>
      <c r="E1" s="343">
        <f>SUM(E4:E300)</f>
        <v>0</v>
      </c>
      <c r="F1" s="340">
        <f>SUM(F4:F300)</f>
        <v>0</v>
      </c>
      <c r="G1" s="340">
        <f>SUM(G4:G300)</f>
        <v>0</v>
      </c>
      <c r="H1" s="342">
        <f>SUM(H4:H300)</f>
        <v>0</v>
      </c>
      <c r="I1" s="341">
        <f ca="1">TODAY()</f>
        <v>44249</v>
      </c>
      <c r="J1" s="340">
        <f>SUM(J4:J300)</f>
        <v>0</v>
      </c>
      <c r="K1" s="339">
        <f>J1+SalesSep13!K1</f>
        <v>0</v>
      </c>
    </row>
    <row r="2" spans="1:11" s="338" customFormat="1" ht="12.75" customHeight="1" x14ac:dyDescent="0.15">
      <c r="A2" s="554"/>
      <c r="B2" s="557"/>
      <c r="C2" s="561" t="s">
        <v>239</v>
      </c>
      <c r="D2" s="563" t="s">
        <v>238</v>
      </c>
      <c r="E2" s="565" t="s">
        <v>237</v>
      </c>
      <c r="F2" s="556" t="s">
        <v>236</v>
      </c>
      <c r="G2" s="556" t="s">
        <v>235</v>
      </c>
      <c r="H2" s="567" t="s">
        <v>234</v>
      </c>
      <c r="I2" s="569" t="s">
        <v>233</v>
      </c>
      <c r="J2" s="559" t="s">
        <v>232</v>
      </c>
      <c r="K2" s="560"/>
    </row>
    <row r="3" spans="1:11" s="336" customFormat="1" ht="38.25" customHeight="1" x14ac:dyDescent="0.15">
      <c r="A3" s="555"/>
      <c r="B3" s="558"/>
      <c r="C3" s="562"/>
      <c r="D3" s="564"/>
      <c r="E3" s="566"/>
      <c r="F3" s="566"/>
      <c r="G3" s="566"/>
      <c r="H3" s="568"/>
      <c r="I3" s="570"/>
      <c r="J3" s="337" t="s">
        <v>231</v>
      </c>
      <c r="K3" s="337" t="s">
        <v>230</v>
      </c>
    </row>
    <row r="4" spans="1:11" x14ac:dyDescent="0.15">
      <c r="A4" s="330"/>
      <c r="F4" s="321"/>
      <c r="G4" s="321"/>
      <c r="H4" s="315" t="str">
        <f t="shared" ref="H4:H67" si="0">IF((F4&lt;&gt;0),IF((D4&gt;0)," ",F4)," ")</f>
        <v xml:space="preserve"> </v>
      </c>
      <c r="I4" s="331" t="str">
        <f t="shared" ref="I4:I67" si="1">IF((F4&lt;&gt;0),IF((D4&gt;0)," ",(I$1-A4))," ")</f>
        <v xml:space="preserve"> </v>
      </c>
    </row>
    <row r="5" spans="1:11" x14ac:dyDescent="0.15">
      <c r="A5" s="330"/>
      <c r="F5" s="321"/>
      <c r="G5" s="321"/>
      <c r="H5" s="315" t="str">
        <f t="shared" si="0"/>
        <v xml:space="preserve"> </v>
      </c>
      <c r="I5" s="331" t="str">
        <f t="shared" si="1"/>
        <v xml:space="preserve"> </v>
      </c>
    </row>
    <row r="6" spans="1:11" x14ac:dyDescent="0.15">
      <c r="A6" s="330"/>
      <c r="F6" s="321"/>
      <c r="G6" s="321"/>
      <c r="H6" s="315" t="str">
        <f t="shared" si="0"/>
        <v xml:space="preserve"> </v>
      </c>
      <c r="I6" s="331" t="str">
        <f t="shared" si="1"/>
        <v xml:space="preserve"> </v>
      </c>
    </row>
    <row r="7" spans="1:11" x14ac:dyDescent="0.15">
      <c r="A7" s="330"/>
      <c r="F7" s="321"/>
      <c r="G7" s="321"/>
      <c r="H7" s="315" t="str">
        <f t="shared" si="0"/>
        <v xml:space="preserve"> </v>
      </c>
      <c r="I7" s="331" t="str">
        <f t="shared" si="1"/>
        <v xml:space="preserve"> </v>
      </c>
    </row>
    <row r="8" spans="1:11" x14ac:dyDescent="0.15">
      <c r="A8" s="330"/>
      <c r="F8" s="321"/>
      <c r="G8" s="321"/>
      <c r="H8" s="315" t="str">
        <f t="shared" si="0"/>
        <v xml:space="preserve"> </v>
      </c>
      <c r="I8" s="331" t="str">
        <f t="shared" si="1"/>
        <v xml:space="preserve"> </v>
      </c>
    </row>
    <row r="9" spans="1:11" x14ac:dyDescent="0.15">
      <c r="A9" s="330"/>
      <c r="F9" s="321"/>
      <c r="G9" s="321"/>
      <c r="H9" s="315" t="str">
        <f t="shared" si="0"/>
        <v xml:space="preserve"> </v>
      </c>
      <c r="I9" s="331" t="str">
        <f t="shared" si="1"/>
        <v xml:space="preserve"> </v>
      </c>
    </row>
    <row r="10" spans="1:11" x14ac:dyDescent="0.15">
      <c r="A10" s="330"/>
      <c r="F10" s="321"/>
      <c r="G10" s="321"/>
      <c r="H10" s="315" t="str">
        <f t="shared" si="0"/>
        <v xml:space="preserve"> </v>
      </c>
      <c r="I10" s="331" t="str">
        <f t="shared" si="1"/>
        <v xml:space="preserve"> </v>
      </c>
    </row>
    <row r="11" spans="1:11" x14ac:dyDescent="0.15">
      <c r="A11" s="330"/>
      <c r="F11" s="321"/>
      <c r="G11" s="321"/>
      <c r="H11" s="315" t="str">
        <f t="shared" si="0"/>
        <v xml:space="preserve"> </v>
      </c>
      <c r="I11" s="331" t="str">
        <f t="shared" si="1"/>
        <v xml:space="preserve"> </v>
      </c>
    </row>
    <row r="12" spans="1:11" x14ac:dyDescent="0.15">
      <c r="A12" s="330"/>
      <c r="F12" s="321"/>
      <c r="G12" s="321"/>
      <c r="H12" s="315" t="str">
        <f t="shared" si="0"/>
        <v xml:space="preserve"> </v>
      </c>
      <c r="I12" s="331" t="str">
        <f t="shared" si="1"/>
        <v xml:space="preserve"> </v>
      </c>
    </row>
    <row r="13" spans="1:11" x14ac:dyDescent="0.15">
      <c r="A13" s="330"/>
      <c r="F13" s="321"/>
      <c r="G13" s="321"/>
      <c r="H13" s="315" t="str">
        <f t="shared" si="0"/>
        <v xml:space="preserve"> </v>
      </c>
      <c r="I13" s="331" t="str">
        <f t="shared" si="1"/>
        <v xml:space="preserve"> </v>
      </c>
    </row>
    <row r="14" spans="1:11" x14ac:dyDescent="0.15">
      <c r="A14" s="330"/>
      <c r="F14" s="321"/>
      <c r="G14" s="321"/>
      <c r="H14" s="315" t="str">
        <f t="shared" si="0"/>
        <v xml:space="preserve"> </v>
      </c>
      <c r="I14" s="331" t="str">
        <f t="shared" si="1"/>
        <v xml:space="preserve"> </v>
      </c>
    </row>
    <row r="15" spans="1:11" s="332" customFormat="1" x14ac:dyDescent="0.15">
      <c r="A15" s="330"/>
      <c r="C15" s="335"/>
      <c r="D15" s="334"/>
      <c r="E15" s="333"/>
      <c r="F15" s="321"/>
      <c r="G15" s="321"/>
      <c r="H15" s="315" t="str">
        <f t="shared" si="0"/>
        <v xml:space="preserve"> </v>
      </c>
      <c r="I15" s="331" t="str">
        <f t="shared" si="1"/>
        <v xml:space="preserve"> </v>
      </c>
      <c r="J15" s="313"/>
    </row>
    <row r="16" spans="1:11" s="332" customFormat="1" x14ac:dyDescent="0.15">
      <c r="A16" s="330"/>
      <c r="C16" s="335"/>
      <c r="D16" s="334"/>
      <c r="E16" s="333"/>
      <c r="F16" s="321"/>
      <c r="G16" s="321"/>
      <c r="H16" s="315" t="str">
        <f t="shared" si="0"/>
        <v xml:space="preserve"> </v>
      </c>
      <c r="I16" s="331" t="str">
        <f t="shared" si="1"/>
        <v xml:space="preserve"> </v>
      </c>
      <c r="J16" s="313"/>
    </row>
    <row r="17" spans="1:10" s="332" customFormat="1" x14ac:dyDescent="0.15">
      <c r="A17" s="330"/>
      <c r="C17" s="335"/>
      <c r="D17" s="334"/>
      <c r="E17" s="333"/>
      <c r="F17" s="321"/>
      <c r="G17" s="321"/>
      <c r="H17" s="315" t="str">
        <f t="shared" si="0"/>
        <v xml:space="preserve"> </v>
      </c>
      <c r="I17" s="331" t="str">
        <f t="shared" si="1"/>
        <v xml:space="preserve"> </v>
      </c>
      <c r="J17" s="313"/>
    </row>
    <row r="18" spans="1:10" s="332" customFormat="1" x14ac:dyDescent="0.15">
      <c r="A18" s="330"/>
      <c r="C18" s="335"/>
      <c r="D18" s="334"/>
      <c r="E18" s="333"/>
      <c r="F18" s="321"/>
      <c r="G18" s="321"/>
      <c r="H18" s="315" t="str">
        <f t="shared" si="0"/>
        <v xml:space="preserve"> </v>
      </c>
      <c r="I18" s="331" t="str">
        <f t="shared" si="1"/>
        <v xml:space="preserve"> </v>
      </c>
      <c r="J18" s="313"/>
    </row>
    <row r="19" spans="1:10" s="332" customFormat="1" x14ac:dyDescent="0.15">
      <c r="A19" s="330"/>
      <c r="C19" s="335"/>
      <c r="D19" s="334"/>
      <c r="E19" s="333"/>
      <c r="F19" s="321"/>
      <c r="G19" s="321"/>
      <c r="H19" s="315" t="str">
        <f t="shared" si="0"/>
        <v xml:space="preserve"> </v>
      </c>
      <c r="I19" s="331" t="str">
        <f t="shared" si="1"/>
        <v xml:space="preserve"> </v>
      </c>
      <c r="J19" s="313"/>
    </row>
    <row r="20" spans="1:10" x14ac:dyDescent="0.15">
      <c r="A20" s="330"/>
      <c r="F20" s="321"/>
      <c r="G20" s="321"/>
      <c r="H20" s="315" t="str">
        <f t="shared" si="0"/>
        <v xml:space="preserve"> </v>
      </c>
      <c r="I20" s="331" t="str">
        <f t="shared" si="1"/>
        <v xml:space="preserve"> </v>
      </c>
    </row>
    <row r="21" spans="1:10" x14ac:dyDescent="0.15">
      <c r="A21" s="330"/>
      <c r="F21" s="321"/>
      <c r="G21" s="321"/>
      <c r="H21" s="315" t="str">
        <f t="shared" si="0"/>
        <v xml:space="preserve"> </v>
      </c>
      <c r="I21" s="331" t="str">
        <f t="shared" si="1"/>
        <v xml:space="preserve"> </v>
      </c>
    </row>
    <row r="22" spans="1:10" x14ac:dyDescent="0.15">
      <c r="A22" s="330"/>
      <c r="F22" s="321"/>
      <c r="G22" s="321"/>
      <c r="H22" s="315" t="str">
        <f t="shared" si="0"/>
        <v xml:space="preserve"> </v>
      </c>
      <c r="I22" s="331" t="str">
        <f t="shared" si="1"/>
        <v xml:space="preserve"> </v>
      </c>
    </row>
    <row r="23" spans="1:10" x14ac:dyDescent="0.15">
      <c r="A23" s="330"/>
      <c r="F23" s="321"/>
      <c r="G23" s="321"/>
      <c r="H23" s="315" t="str">
        <f t="shared" si="0"/>
        <v xml:space="preserve"> </v>
      </c>
      <c r="I23" s="331" t="str">
        <f t="shared" si="1"/>
        <v xml:space="preserve"> </v>
      </c>
    </row>
    <row r="24" spans="1:10" x14ac:dyDescent="0.15">
      <c r="A24" s="330"/>
      <c r="F24" s="321"/>
      <c r="G24" s="321"/>
      <c r="H24" s="315" t="str">
        <f t="shared" si="0"/>
        <v xml:space="preserve"> </v>
      </c>
      <c r="I24" s="331" t="str">
        <f t="shared" si="1"/>
        <v xml:space="preserve"> </v>
      </c>
    </row>
    <row r="25" spans="1:10" x14ac:dyDescent="0.15">
      <c r="A25" s="330"/>
      <c r="F25" s="321"/>
      <c r="G25" s="321"/>
      <c r="H25" s="315" t="str">
        <f t="shared" si="0"/>
        <v xml:space="preserve"> </v>
      </c>
      <c r="I25" s="331" t="str">
        <f t="shared" si="1"/>
        <v xml:space="preserve"> </v>
      </c>
    </row>
    <row r="26" spans="1:10" x14ac:dyDescent="0.15">
      <c r="A26" s="330"/>
      <c r="F26" s="321"/>
      <c r="G26" s="321"/>
      <c r="H26" s="315" t="str">
        <f t="shared" si="0"/>
        <v xml:space="preserve"> </v>
      </c>
      <c r="I26" s="331" t="str">
        <f t="shared" si="1"/>
        <v xml:space="preserve"> </v>
      </c>
    </row>
    <row r="27" spans="1:10" x14ac:dyDescent="0.15">
      <c r="A27" s="330"/>
      <c r="F27" s="321"/>
      <c r="G27" s="321"/>
      <c r="H27" s="315" t="str">
        <f t="shared" si="0"/>
        <v xml:space="preserve"> </v>
      </c>
      <c r="I27" s="331" t="str">
        <f t="shared" si="1"/>
        <v xml:space="preserve"> </v>
      </c>
    </row>
    <row r="28" spans="1:10" x14ac:dyDescent="0.15">
      <c r="A28" s="330"/>
      <c r="F28" s="321"/>
      <c r="G28" s="321"/>
      <c r="H28" s="315" t="str">
        <f t="shared" si="0"/>
        <v xml:space="preserve"> </v>
      </c>
      <c r="I28" s="331" t="str">
        <f t="shared" si="1"/>
        <v xml:space="preserve"> </v>
      </c>
    </row>
    <row r="29" spans="1:10" x14ac:dyDescent="0.15">
      <c r="A29" s="330"/>
      <c r="F29" s="321"/>
      <c r="G29" s="321"/>
      <c r="H29" s="315" t="str">
        <f t="shared" si="0"/>
        <v xml:space="preserve"> </v>
      </c>
      <c r="I29" s="331" t="str">
        <f t="shared" si="1"/>
        <v xml:space="preserve"> </v>
      </c>
    </row>
    <row r="30" spans="1:10" x14ac:dyDescent="0.15">
      <c r="A30" s="330"/>
      <c r="F30" s="321"/>
      <c r="G30" s="321"/>
      <c r="H30" s="315" t="str">
        <f t="shared" si="0"/>
        <v xml:space="preserve"> </v>
      </c>
      <c r="I30" s="331" t="str">
        <f t="shared" si="1"/>
        <v xml:space="preserve"> </v>
      </c>
    </row>
    <row r="31" spans="1:10" x14ac:dyDescent="0.15">
      <c r="A31" s="330"/>
      <c r="F31" s="321"/>
      <c r="G31" s="321"/>
      <c r="H31" s="315" t="str">
        <f t="shared" si="0"/>
        <v xml:space="preserve"> </v>
      </c>
      <c r="I31" s="331" t="str">
        <f t="shared" si="1"/>
        <v xml:space="preserve"> </v>
      </c>
    </row>
    <row r="32" spans="1:10" x14ac:dyDescent="0.15">
      <c r="A32" s="330"/>
      <c r="F32" s="321"/>
      <c r="G32" s="321"/>
      <c r="H32" s="315" t="str">
        <f t="shared" si="0"/>
        <v xml:space="preserve"> </v>
      </c>
      <c r="I32" s="331" t="str">
        <f t="shared" si="1"/>
        <v xml:space="preserve"> </v>
      </c>
    </row>
    <row r="33" spans="1:9" x14ac:dyDescent="0.15">
      <c r="A33" s="330"/>
      <c r="F33" s="321"/>
      <c r="G33" s="321"/>
      <c r="H33" s="315" t="str">
        <f t="shared" si="0"/>
        <v xml:space="preserve"> </v>
      </c>
      <c r="I33" s="331" t="str">
        <f t="shared" si="1"/>
        <v xml:space="preserve"> </v>
      </c>
    </row>
    <row r="34" spans="1:9" x14ac:dyDescent="0.15">
      <c r="A34" s="330"/>
      <c r="F34" s="321"/>
      <c r="G34" s="321"/>
      <c r="H34" s="315" t="str">
        <f t="shared" si="0"/>
        <v xml:space="preserve"> </v>
      </c>
      <c r="I34" s="331" t="str">
        <f t="shared" si="1"/>
        <v xml:space="preserve"> </v>
      </c>
    </row>
    <row r="35" spans="1:9" x14ac:dyDescent="0.15">
      <c r="A35" s="330"/>
      <c r="F35" s="321"/>
      <c r="G35" s="321"/>
      <c r="H35" s="315" t="str">
        <f t="shared" si="0"/>
        <v xml:space="preserve"> </v>
      </c>
      <c r="I35" s="331" t="str">
        <f t="shared" si="1"/>
        <v xml:space="preserve"> </v>
      </c>
    </row>
    <row r="36" spans="1:9" x14ac:dyDescent="0.15">
      <c r="A36" s="330"/>
      <c r="F36" s="321"/>
      <c r="G36" s="321"/>
      <c r="H36" s="315" t="str">
        <f t="shared" si="0"/>
        <v xml:space="preserve"> </v>
      </c>
      <c r="I36" s="331" t="str">
        <f t="shared" si="1"/>
        <v xml:space="preserve"> </v>
      </c>
    </row>
    <row r="37" spans="1:9" x14ac:dyDescent="0.15">
      <c r="A37" s="330"/>
      <c r="F37" s="321"/>
      <c r="G37" s="321"/>
      <c r="H37" s="315" t="str">
        <f t="shared" si="0"/>
        <v xml:space="preserve"> </v>
      </c>
      <c r="I37" s="331" t="str">
        <f t="shared" si="1"/>
        <v xml:space="preserve"> </v>
      </c>
    </row>
    <row r="38" spans="1:9" x14ac:dyDescent="0.15">
      <c r="A38" s="330"/>
      <c r="F38" s="321"/>
      <c r="G38" s="321"/>
      <c r="H38" s="315" t="str">
        <f t="shared" si="0"/>
        <v xml:space="preserve"> </v>
      </c>
      <c r="I38" s="331" t="str">
        <f t="shared" si="1"/>
        <v xml:space="preserve"> </v>
      </c>
    </row>
    <row r="39" spans="1:9" x14ac:dyDescent="0.15">
      <c r="A39" s="330"/>
      <c r="F39" s="321"/>
      <c r="G39" s="321"/>
      <c r="H39" s="315" t="str">
        <f t="shared" si="0"/>
        <v xml:space="preserve"> </v>
      </c>
      <c r="I39" s="331" t="str">
        <f t="shared" si="1"/>
        <v xml:space="preserve"> </v>
      </c>
    </row>
    <row r="40" spans="1:9" x14ac:dyDescent="0.15">
      <c r="A40" s="330"/>
      <c r="F40" s="321"/>
      <c r="G40" s="321"/>
      <c r="H40" s="315" t="str">
        <f t="shared" si="0"/>
        <v xml:space="preserve"> </v>
      </c>
      <c r="I40" s="331" t="str">
        <f t="shared" si="1"/>
        <v xml:space="preserve"> </v>
      </c>
    </row>
    <row r="41" spans="1:9" x14ac:dyDescent="0.15">
      <c r="A41" s="330"/>
      <c r="F41" s="321"/>
      <c r="G41" s="321"/>
      <c r="H41" s="315" t="str">
        <f t="shared" si="0"/>
        <v xml:space="preserve"> </v>
      </c>
      <c r="I41" s="331" t="str">
        <f t="shared" si="1"/>
        <v xml:space="preserve"> </v>
      </c>
    </row>
    <row r="42" spans="1:9" x14ac:dyDescent="0.15">
      <c r="A42" s="330"/>
      <c r="F42" s="321"/>
      <c r="G42" s="321"/>
      <c r="H42" s="315" t="str">
        <f t="shared" si="0"/>
        <v xml:space="preserve"> </v>
      </c>
      <c r="I42" s="331" t="str">
        <f t="shared" si="1"/>
        <v xml:space="preserve"> </v>
      </c>
    </row>
    <row r="43" spans="1:9" x14ac:dyDescent="0.15">
      <c r="A43" s="330"/>
      <c r="F43" s="321"/>
      <c r="G43" s="321"/>
      <c r="H43" s="315" t="str">
        <f t="shared" si="0"/>
        <v xml:space="preserve"> </v>
      </c>
      <c r="I43" s="331" t="str">
        <f t="shared" si="1"/>
        <v xml:space="preserve"> </v>
      </c>
    </row>
    <row r="44" spans="1:9" x14ac:dyDescent="0.15">
      <c r="A44" s="330"/>
      <c r="F44" s="321"/>
      <c r="G44" s="321"/>
      <c r="H44" s="315" t="str">
        <f t="shared" si="0"/>
        <v xml:space="preserve"> </v>
      </c>
      <c r="I44" s="331" t="str">
        <f t="shared" si="1"/>
        <v xml:space="preserve"> </v>
      </c>
    </row>
    <row r="45" spans="1:9" x14ac:dyDescent="0.15">
      <c r="A45" s="330"/>
      <c r="F45" s="321"/>
      <c r="G45" s="321"/>
      <c r="H45" s="315" t="str">
        <f t="shared" si="0"/>
        <v xml:space="preserve"> </v>
      </c>
      <c r="I45" s="331" t="str">
        <f t="shared" si="1"/>
        <v xml:space="preserve"> </v>
      </c>
    </row>
    <row r="46" spans="1:9" x14ac:dyDescent="0.15">
      <c r="A46" s="330"/>
      <c r="F46" s="321"/>
      <c r="G46" s="321"/>
      <c r="H46" s="315" t="str">
        <f t="shared" si="0"/>
        <v xml:space="preserve"> </v>
      </c>
      <c r="I46" s="331" t="str">
        <f t="shared" si="1"/>
        <v xml:space="preserve"> </v>
      </c>
    </row>
    <row r="47" spans="1:9" x14ac:dyDescent="0.15">
      <c r="A47" s="330"/>
      <c r="F47" s="321"/>
      <c r="G47" s="321"/>
      <c r="H47" s="315" t="str">
        <f t="shared" si="0"/>
        <v xml:space="preserve"> </v>
      </c>
      <c r="I47" s="331" t="str">
        <f t="shared" si="1"/>
        <v xml:space="preserve"> </v>
      </c>
    </row>
    <row r="48" spans="1:9" x14ac:dyDescent="0.15">
      <c r="A48" s="330"/>
      <c r="F48" s="321"/>
      <c r="G48" s="321"/>
      <c r="H48" s="315" t="str">
        <f t="shared" si="0"/>
        <v xml:space="preserve"> </v>
      </c>
      <c r="I48" s="331" t="str">
        <f t="shared" si="1"/>
        <v xml:space="preserve"> </v>
      </c>
    </row>
    <row r="49" spans="1:9" x14ac:dyDescent="0.15">
      <c r="A49" s="330"/>
      <c r="F49" s="321"/>
      <c r="G49" s="321"/>
      <c r="H49" s="315" t="str">
        <f t="shared" si="0"/>
        <v xml:space="preserve"> </v>
      </c>
      <c r="I49" s="331" t="str">
        <f t="shared" si="1"/>
        <v xml:space="preserve"> </v>
      </c>
    </row>
    <row r="50" spans="1:9" x14ac:dyDescent="0.15">
      <c r="A50" s="330"/>
      <c r="F50" s="321"/>
      <c r="G50" s="321"/>
      <c r="H50" s="315" t="str">
        <f t="shared" si="0"/>
        <v xml:space="preserve"> </v>
      </c>
      <c r="I50" s="331" t="str">
        <f t="shared" si="1"/>
        <v xml:space="preserve"> </v>
      </c>
    </row>
    <row r="51" spans="1:9" x14ac:dyDescent="0.15">
      <c r="A51" s="330"/>
      <c r="F51" s="321"/>
      <c r="G51" s="321"/>
      <c r="H51" s="315" t="str">
        <f t="shared" si="0"/>
        <v xml:space="preserve"> </v>
      </c>
      <c r="I51" s="331" t="str">
        <f t="shared" si="1"/>
        <v xml:space="preserve"> </v>
      </c>
    </row>
    <row r="52" spans="1:9" x14ac:dyDescent="0.15">
      <c r="A52" s="330"/>
      <c r="F52" s="321"/>
      <c r="G52" s="321"/>
      <c r="H52" s="315" t="str">
        <f t="shared" si="0"/>
        <v xml:space="preserve"> </v>
      </c>
      <c r="I52" s="331" t="str">
        <f t="shared" si="1"/>
        <v xml:space="preserve"> </v>
      </c>
    </row>
    <row r="53" spans="1:9" x14ac:dyDescent="0.15">
      <c r="A53" s="330"/>
      <c r="F53" s="321"/>
      <c r="G53" s="321"/>
      <c r="H53" s="315" t="str">
        <f t="shared" si="0"/>
        <v xml:space="preserve"> </v>
      </c>
      <c r="I53" s="331" t="str">
        <f t="shared" si="1"/>
        <v xml:space="preserve"> </v>
      </c>
    </row>
    <row r="54" spans="1:9" x14ac:dyDescent="0.15">
      <c r="A54" s="330"/>
      <c r="F54" s="321"/>
      <c r="G54" s="321"/>
      <c r="H54" s="315" t="str">
        <f t="shared" si="0"/>
        <v xml:space="preserve"> </v>
      </c>
      <c r="I54" s="331" t="str">
        <f t="shared" si="1"/>
        <v xml:space="preserve"> </v>
      </c>
    </row>
    <row r="55" spans="1:9" x14ac:dyDescent="0.15">
      <c r="A55" s="330"/>
      <c r="F55" s="321"/>
      <c r="G55" s="321"/>
      <c r="H55" s="315" t="str">
        <f t="shared" si="0"/>
        <v xml:space="preserve"> </v>
      </c>
      <c r="I55" s="331" t="str">
        <f t="shared" si="1"/>
        <v xml:space="preserve"> </v>
      </c>
    </row>
    <row r="56" spans="1:9" x14ac:dyDescent="0.15">
      <c r="A56" s="330"/>
      <c r="F56" s="321"/>
      <c r="G56" s="321"/>
      <c r="H56" s="315" t="str">
        <f t="shared" si="0"/>
        <v xml:space="preserve"> </v>
      </c>
      <c r="I56" s="331" t="str">
        <f t="shared" si="1"/>
        <v xml:space="preserve"> </v>
      </c>
    </row>
    <row r="57" spans="1:9" x14ac:dyDescent="0.15">
      <c r="A57" s="330"/>
      <c r="F57" s="321"/>
      <c r="G57" s="321"/>
      <c r="H57" s="315" t="str">
        <f t="shared" si="0"/>
        <v xml:space="preserve"> </v>
      </c>
      <c r="I57" s="331" t="str">
        <f t="shared" si="1"/>
        <v xml:space="preserve"> </v>
      </c>
    </row>
    <row r="58" spans="1:9" x14ac:dyDescent="0.15">
      <c r="A58" s="330"/>
      <c r="F58" s="321"/>
      <c r="G58" s="321"/>
      <c r="H58" s="315" t="str">
        <f t="shared" si="0"/>
        <v xml:space="preserve"> </v>
      </c>
      <c r="I58" s="331" t="str">
        <f t="shared" si="1"/>
        <v xml:space="preserve"> </v>
      </c>
    </row>
    <row r="59" spans="1:9" x14ac:dyDescent="0.15">
      <c r="A59" s="330"/>
      <c r="F59" s="321"/>
      <c r="G59" s="321"/>
      <c r="H59" s="315" t="str">
        <f t="shared" si="0"/>
        <v xml:space="preserve"> </v>
      </c>
      <c r="I59" s="331" t="str">
        <f t="shared" si="1"/>
        <v xml:space="preserve"> </v>
      </c>
    </row>
    <row r="60" spans="1:9" x14ac:dyDescent="0.15">
      <c r="A60" s="330"/>
      <c r="F60" s="321"/>
      <c r="G60" s="321"/>
      <c r="H60" s="315" t="str">
        <f t="shared" si="0"/>
        <v xml:space="preserve"> </v>
      </c>
      <c r="I60" s="331" t="str">
        <f t="shared" si="1"/>
        <v xml:space="preserve"> </v>
      </c>
    </row>
    <row r="61" spans="1:9" x14ac:dyDescent="0.15">
      <c r="A61" s="330"/>
      <c r="F61" s="321"/>
      <c r="G61" s="321"/>
      <c r="H61" s="315" t="str">
        <f t="shared" si="0"/>
        <v xml:space="preserve"> </v>
      </c>
      <c r="I61" s="331" t="str">
        <f t="shared" si="1"/>
        <v xml:space="preserve"> </v>
      </c>
    </row>
    <row r="62" spans="1:9" x14ac:dyDescent="0.15">
      <c r="A62" s="330"/>
      <c r="F62" s="321"/>
      <c r="G62" s="321"/>
      <c r="H62" s="315" t="str">
        <f t="shared" si="0"/>
        <v xml:space="preserve"> </v>
      </c>
      <c r="I62" s="331" t="str">
        <f t="shared" si="1"/>
        <v xml:space="preserve"> </v>
      </c>
    </row>
    <row r="63" spans="1:9" x14ac:dyDescent="0.15">
      <c r="A63" s="330"/>
      <c r="F63" s="321"/>
      <c r="G63" s="321"/>
      <c r="H63" s="315" t="str">
        <f t="shared" si="0"/>
        <v xml:space="preserve"> </v>
      </c>
      <c r="I63" s="331" t="str">
        <f t="shared" si="1"/>
        <v xml:space="preserve"> </v>
      </c>
    </row>
    <row r="64" spans="1:9" x14ac:dyDescent="0.15">
      <c r="A64" s="330"/>
      <c r="F64" s="321"/>
      <c r="G64" s="321"/>
      <c r="H64" s="315" t="str">
        <f t="shared" si="0"/>
        <v xml:space="preserve"> </v>
      </c>
      <c r="I64" s="331" t="str">
        <f t="shared" si="1"/>
        <v xml:space="preserve"> </v>
      </c>
    </row>
    <row r="65" spans="1:9" x14ac:dyDescent="0.15">
      <c r="A65" s="330"/>
      <c r="F65" s="321"/>
      <c r="G65" s="321"/>
      <c r="H65" s="315" t="str">
        <f t="shared" si="0"/>
        <v xml:space="preserve"> </v>
      </c>
      <c r="I65" s="331" t="str">
        <f t="shared" si="1"/>
        <v xml:space="preserve"> </v>
      </c>
    </row>
    <row r="66" spans="1:9" x14ac:dyDescent="0.15">
      <c r="A66" s="330"/>
      <c r="F66" s="321"/>
      <c r="G66" s="321"/>
      <c r="H66" s="315" t="str">
        <f t="shared" si="0"/>
        <v xml:space="preserve"> </v>
      </c>
      <c r="I66" s="331" t="str">
        <f t="shared" si="1"/>
        <v xml:space="preserve"> </v>
      </c>
    </row>
    <row r="67" spans="1:9" x14ac:dyDescent="0.15">
      <c r="A67" s="330"/>
      <c r="F67" s="321"/>
      <c r="G67" s="321"/>
      <c r="H67" s="315" t="str">
        <f t="shared" si="0"/>
        <v xml:space="preserve"> </v>
      </c>
      <c r="I67" s="331" t="str">
        <f t="shared" si="1"/>
        <v xml:space="preserve"> </v>
      </c>
    </row>
    <row r="68" spans="1:9" x14ac:dyDescent="0.15">
      <c r="A68" s="330"/>
      <c r="F68" s="321"/>
      <c r="G68" s="321"/>
      <c r="H68" s="315" t="str">
        <f t="shared" ref="H68:H131" si="2">IF((F68&lt;&gt;0),IF((D68&gt;0)," ",F68)," ")</f>
        <v xml:space="preserve"> </v>
      </c>
      <c r="I68" s="331" t="str">
        <f t="shared" ref="I68:I131" si="3">IF((F68&lt;&gt;0),IF((D68&gt;0)," ",(I$1-A68))," ")</f>
        <v xml:space="preserve"> </v>
      </c>
    </row>
    <row r="69" spans="1:9" x14ac:dyDescent="0.15">
      <c r="A69" s="330"/>
      <c r="F69" s="321"/>
      <c r="G69" s="321"/>
      <c r="H69" s="315" t="str">
        <f t="shared" si="2"/>
        <v xml:space="preserve"> </v>
      </c>
      <c r="I69" s="331" t="str">
        <f t="shared" si="3"/>
        <v xml:space="preserve"> </v>
      </c>
    </row>
    <row r="70" spans="1:9" x14ac:dyDescent="0.15">
      <c r="A70" s="330"/>
      <c r="F70" s="321"/>
      <c r="G70" s="321"/>
      <c r="H70" s="315" t="str">
        <f t="shared" si="2"/>
        <v xml:space="preserve"> </v>
      </c>
      <c r="I70" s="331" t="str">
        <f t="shared" si="3"/>
        <v xml:space="preserve"> </v>
      </c>
    </row>
    <row r="71" spans="1:9" x14ac:dyDescent="0.15">
      <c r="A71" s="330"/>
      <c r="F71" s="321"/>
      <c r="G71" s="321"/>
      <c r="H71" s="315" t="str">
        <f t="shared" si="2"/>
        <v xml:space="preserve"> </v>
      </c>
      <c r="I71" s="331" t="str">
        <f t="shared" si="3"/>
        <v xml:space="preserve"> </v>
      </c>
    </row>
    <row r="72" spans="1:9" x14ac:dyDescent="0.15">
      <c r="A72" s="330"/>
      <c r="F72" s="321"/>
      <c r="G72" s="321"/>
      <c r="H72" s="315" t="str">
        <f t="shared" si="2"/>
        <v xml:space="preserve"> </v>
      </c>
      <c r="I72" s="331" t="str">
        <f t="shared" si="3"/>
        <v xml:space="preserve"> </v>
      </c>
    </row>
    <row r="73" spans="1:9" x14ac:dyDescent="0.15">
      <c r="A73" s="330"/>
      <c r="F73" s="321"/>
      <c r="G73" s="321"/>
      <c r="H73" s="315" t="str">
        <f t="shared" si="2"/>
        <v xml:space="preserve"> </v>
      </c>
      <c r="I73" s="331" t="str">
        <f t="shared" si="3"/>
        <v xml:space="preserve"> </v>
      </c>
    </row>
    <row r="74" spans="1:9" x14ac:dyDescent="0.15">
      <c r="A74" s="330"/>
      <c r="F74" s="321"/>
      <c r="G74" s="321"/>
      <c r="H74" s="315" t="str">
        <f t="shared" si="2"/>
        <v xml:space="preserve"> </v>
      </c>
      <c r="I74" s="331" t="str">
        <f t="shared" si="3"/>
        <v xml:space="preserve"> </v>
      </c>
    </row>
    <row r="75" spans="1:9" x14ac:dyDescent="0.15">
      <c r="A75" s="330"/>
      <c r="F75" s="321"/>
      <c r="G75" s="321"/>
      <c r="H75" s="315" t="str">
        <f t="shared" si="2"/>
        <v xml:space="preserve"> </v>
      </c>
      <c r="I75" s="331" t="str">
        <f t="shared" si="3"/>
        <v xml:space="preserve"> </v>
      </c>
    </row>
    <row r="76" spans="1:9" x14ac:dyDescent="0.15">
      <c r="A76" s="330"/>
      <c r="F76" s="321"/>
      <c r="G76" s="321"/>
      <c r="H76" s="315" t="str">
        <f t="shared" si="2"/>
        <v xml:space="preserve"> </v>
      </c>
      <c r="I76" s="331" t="str">
        <f t="shared" si="3"/>
        <v xml:space="preserve"> </v>
      </c>
    </row>
    <row r="77" spans="1:9" x14ac:dyDescent="0.15">
      <c r="A77" s="330"/>
      <c r="F77" s="321"/>
      <c r="G77" s="321"/>
      <c r="H77" s="315" t="str">
        <f t="shared" si="2"/>
        <v xml:space="preserve"> </v>
      </c>
      <c r="I77" s="331" t="str">
        <f t="shared" si="3"/>
        <v xml:space="preserve"> </v>
      </c>
    </row>
    <row r="78" spans="1:9" x14ac:dyDescent="0.15">
      <c r="A78" s="330"/>
      <c r="F78" s="321"/>
      <c r="G78" s="321"/>
      <c r="H78" s="315" t="str">
        <f t="shared" si="2"/>
        <v xml:space="preserve"> </v>
      </c>
      <c r="I78" s="331" t="str">
        <f t="shared" si="3"/>
        <v xml:space="preserve"> </v>
      </c>
    </row>
    <row r="79" spans="1:9" x14ac:dyDescent="0.15">
      <c r="A79" s="330"/>
      <c r="F79" s="321"/>
      <c r="G79" s="321"/>
      <c r="H79" s="315" t="str">
        <f t="shared" si="2"/>
        <v xml:space="preserve"> </v>
      </c>
      <c r="I79" s="331" t="str">
        <f t="shared" si="3"/>
        <v xml:space="preserve"> </v>
      </c>
    </row>
    <row r="80" spans="1:9" x14ac:dyDescent="0.15">
      <c r="A80" s="330"/>
      <c r="F80" s="321"/>
      <c r="G80" s="321"/>
      <c r="H80" s="315" t="str">
        <f t="shared" si="2"/>
        <v xml:space="preserve"> </v>
      </c>
      <c r="I80" s="331" t="str">
        <f t="shared" si="3"/>
        <v xml:space="preserve"> </v>
      </c>
    </row>
    <row r="81" spans="1:9" x14ac:dyDescent="0.15">
      <c r="A81" s="330"/>
      <c r="F81" s="321"/>
      <c r="G81" s="321"/>
      <c r="H81" s="315" t="str">
        <f t="shared" si="2"/>
        <v xml:space="preserve"> </v>
      </c>
      <c r="I81" s="331" t="str">
        <f t="shared" si="3"/>
        <v xml:space="preserve"> </v>
      </c>
    </row>
    <row r="82" spans="1:9" x14ac:dyDescent="0.15">
      <c r="A82" s="330"/>
      <c r="F82" s="321"/>
      <c r="G82" s="321"/>
      <c r="H82" s="315" t="str">
        <f t="shared" si="2"/>
        <v xml:space="preserve"> </v>
      </c>
      <c r="I82" s="331" t="str">
        <f t="shared" si="3"/>
        <v xml:space="preserve"> </v>
      </c>
    </row>
    <row r="83" spans="1:9" x14ac:dyDescent="0.15">
      <c r="A83" s="330"/>
      <c r="F83" s="321"/>
      <c r="G83" s="321"/>
      <c r="H83" s="315" t="str">
        <f t="shared" si="2"/>
        <v xml:space="preserve"> </v>
      </c>
      <c r="I83" s="331" t="str">
        <f t="shared" si="3"/>
        <v xml:space="preserve"> </v>
      </c>
    </row>
    <row r="84" spans="1:9" x14ac:dyDescent="0.15">
      <c r="A84" s="330"/>
      <c r="F84" s="321"/>
      <c r="G84" s="321"/>
      <c r="H84" s="315" t="str">
        <f t="shared" si="2"/>
        <v xml:space="preserve"> </v>
      </c>
      <c r="I84" s="331" t="str">
        <f t="shared" si="3"/>
        <v xml:space="preserve"> </v>
      </c>
    </row>
    <row r="85" spans="1:9" x14ac:dyDescent="0.15">
      <c r="A85" s="330"/>
      <c r="F85" s="321"/>
      <c r="G85" s="321"/>
      <c r="H85" s="315" t="str">
        <f t="shared" si="2"/>
        <v xml:space="preserve"> </v>
      </c>
      <c r="I85" s="331" t="str">
        <f t="shared" si="3"/>
        <v xml:space="preserve"> </v>
      </c>
    </row>
    <row r="86" spans="1:9" x14ac:dyDescent="0.15">
      <c r="A86" s="330"/>
      <c r="F86" s="321"/>
      <c r="G86" s="321"/>
      <c r="H86" s="315" t="str">
        <f t="shared" si="2"/>
        <v xml:space="preserve"> </v>
      </c>
      <c r="I86" s="331" t="str">
        <f t="shared" si="3"/>
        <v xml:space="preserve"> </v>
      </c>
    </row>
    <row r="87" spans="1:9" x14ac:dyDescent="0.15">
      <c r="A87" s="330"/>
      <c r="F87" s="321"/>
      <c r="G87" s="321"/>
      <c r="H87" s="315" t="str">
        <f t="shared" si="2"/>
        <v xml:space="preserve"> </v>
      </c>
      <c r="I87" s="331" t="str">
        <f t="shared" si="3"/>
        <v xml:space="preserve"> </v>
      </c>
    </row>
    <row r="88" spans="1:9" x14ac:dyDescent="0.15">
      <c r="A88" s="330"/>
      <c r="F88" s="321"/>
      <c r="G88" s="321"/>
      <c r="H88" s="315" t="str">
        <f t="shared" si="2"/>
        <v xml:space="preserve"> </v>
      </c>
      <c r="I88" s="331" t="str">
        <f t="shared" si="3"/>
        <v xml:space="preserve"> </v>
      </c>
    </row>
    <row r="89" spans="1:9" x14ac:dyDescent="0.15">
      <c r="A89" s="330"/>
      <c r="F89" s="321"/>
      <c r="G89" s="321"/>
      <c r="H89" s="315" t="str">
        <f t="shared" si="2"/>
        <v xml:space="preserve"> </v>
      </c>
      <c r="I89" s="331" t="str">
        <f t="shared" si="3"/>
        <v xml:space="preserve"> </v>
      </c>
    </row>
    <row r="90" spans="1:9" x14ac:dyDescent="0.15">
      <c r="A90" s="330"/>
      <c r="F90" s="321"/>
      <c r="G90" s="321"/>
      <c r="H90" s="315" t="str">
        <f t="shared" si="2"/>
        <v xml:space="preserve"> </v>
      </c>
      <c r="I90" s="331" t="str">
        <f t="shared" si="3"/>
        <v xml:space="preserve"> </v>
      </c>
    </row>
    <row r="91" spans="1:9" x14ac:dyDescent="0.15">
      <c r="A91" s="330"/>
      <c r="F91" s="321"/>
      <c r="G91" s="321"/>
      <c r="H91" s="315" t="str">
        <f t="shared" si="2"/>
        <v xml:space="preserve"> </v>
      </c>
      <c r="I91" s="331" t="str">
        <f t="shared" si="3"/>
        <v xml:space="preserve"> </v>
      </c>
    </row>
    <row r="92" spans="1:9" x14ac:dyDescent="0.15">
      <c r="A92" s="330"/>
      <c r="F92" s="321"/>
      <c r="G92" s="321"/>
      <c r="H92" s="315" t="str">
        <f t="shared" si="2"/>
        <v xml:space="preserve"> </v>
      </c>
      <c r="I92" s="331" t="str">
        <f t="shared" si="3"/>
        <v xml:space="preserve"> </v>
      </c>
    </row>
    <row r="93" spans="1:9" x14ac:dyDescent="0.15">
      <c r="A93" s="330"/>
      <c r="F93" s="321"/>
      <c r="G93" s="321"/>
      <c r="H93" s="315" t="str">
        <f t="shared" si="2"/>
        <v xml:space="preserve"> </v>
      </c>
      <c r="I93" s="331" t="str">
        <f t="shared" si="3"/>
        <v xml:space="preserve"> </v>
      </c>
    </row>
    <row r="94" spans="1:9" x14ac:dyDescent="0.15">
      <c r="A94" s="330"/>
      <c r="F94" s="321"/>
      <c r="G94" s="321"/>
      <c r="H94" s="315" t="str">
        <f t="shared" si="2"/>
        <v xml:space="preserve"> </v>
      </c>
      <c r="I94" s="331" t="str">
        <f t="shared" si="3"/>
        <v xml:space="preserve"> </v>
      </c>
    </row>
    <row r="95" spans="1:9" x14ac:dyDescent="0.15">
      <c r="A95" s="330"/>
      <c r="F95" s="321"/>
      <c r="G95" s="321"/>
      <c r="H95" s="315" t="str">
        <f t="shared" si="2"/>
        <v xml:space="preserve"> </v>
      </c>
      <c r="I95" s="331" t="str">
        <f t="shared" si="3"/>
        <v xml:space="preserve"> </v>
      </c>
    </row>
    <row r="96" spans="1:9" x14ac:dyDescent="0.15">
      <c r="A96" s="330"/>
      <c r="F96" s="321"/>
      <c r="G96" s="321"/>
      <c r="H96" s="315" t="str">
        <f t="shared" si="2"/>
        <v xml:space="preserve"> </v>
      </c>
      <c r="I96" s="331" t="str">
        <f t="shared" si="3"/>
        <v xml:space="preserve"> </v>
      </c>
    </row>
    <row r="97" spans="1:9" x14ac:dyDescent="0.15">
      <c r="A97" s="330"/>
      <c r="F97" s="321"/>
      <c r="G97" s="321"/>
      <c r="H97" s="315" t="str">
        <f t="shared" si="2"/>
        <v xml:space="preserve"> </v>
      </c>
      <c r="I97" s="331" t="str">
        <f t="shared" si="3"/>
        <v xml:space="preserve"> </v>
      </c>
    </row>
    <row r="98" spans="1:9" x14ac:dyDescent="0.15">
      <c r="A98" s="330"/>
      <c r="F98" s="321"/>
      <c r="G98" s="321"/>
      <c r="H98" s="315" t="str">
        <f t="shared" si="2"/>
        <v xml:space="preserve"> </v>
      </c>
      <c r="I98" s="331" t="str">
        <f t="shared" si="3"/>
        <v xml:space="preserve"> </v>
      </c>
    </row>
    <row r="99" spans="1:9" x14ac:dyDescent="0.15">
      <c r="A99" s="330"/>
      <c r="F99" s="321"/>
      <c r="G99" s="321"/>
      <c r="H99" s="315" t="str">
        <f t="shared" si="2"/>
        <v xml:space="preserve"> </v>
      </c>
      <c r="I99" s="331" t="str">
        <f t="shared" si="3"/>
        <v xml:space="preserve"> </v>
      </c>
    </row>
    <row r="100" spans="1:9" x14ac:dyDescent="0.15">
      <c r="A100" s="330"/>
      <c r="F100" s="321"/>
      <c r="G100" s="321"/>
      <c r="H100" s="315" t="str">
        <f t="shared" si="2"/>
        <v xml:space="preserve"> </v>
      </c>
      <c r="I100" s="331" t="str">
        <f t="shared" si="3"/>
        <v xml:space="preserve"> </v>
      </c>
    </row>
    <row r="101" spans="1:9" x14ac:dyDescent="0.15">
      <c r="A101" s="330"/>
      <c r="F101" s="321"/>
      <c r="G101" s="321"/>
      <c r="H101" s="315" t="str">
        <f t="shared" si="2"/>
        <v xml:space="preserve"> </v>
      </c>
      <c r="I101" s="331" t="str">
        <f t="shared" si="3"/>
        <v xml:space="preserve"> </v>
      </c>
    </row>
    <row r="102" spans="1:9" x14ac:dyDescent="0.15">
      <c r="A102" s="330"/>
      <c r="F102" s="321"/>
      <c r="G102" s="321"/>
      <c r="H102" s="315" t="str">
        <f t="shared" si="2"/>
        <v xml:space="preserve"> </v>
      </c>
      <c r="I102" s="331" t="str">
        <f t="shared" si="3"/>
        <v xml:space="preserve"> </v>
      </c>
    </row>
    <row r="103" spans="1:9" x14ac:dyDescent="0.15">
      <c r="A103" s="330"/>
      <c r="F103" s="321"/>
      <c r="G103" s="321"/>
      <c r="H103" s="315" t="str">
        <f t="shared" si="2"/>
        <v xml:space="preserve"> </v>
      </c>
      <c r="I103" s="331" t="str">
        <f t="shared" si="3"/>
        <v xml:space="preserve"> </v>
      </c>
    </row>
    <row r="104" spans="1:9" x14ac:dyDescent="0.15">
      <c r="A104" s="330"/>
      <c r="F104" s="321"/>
      <c r="G104" s="321"/>
      <c r="H104" s="315" t="str">
        <f t="shared" si="2"/>
        <v xml:space="preserve"> </v>
      </c>
      <c r="I104" s="331" t="str">
        <f t="shared" si="3"/>
        <v xml:space="preserve"> </v>
      </c>
    </row>
    <row r="105" spans="1:9" x14ac:dyDescent="0.15">
      <c r="A105" s="330"/>
      <c r="F105" s="321"/>
      <c r="G105" s="321"/>
      <c r="H105" s="315" t="str">
        <f t="shared" si="2"/>
        <v xml:space="preserve"> </v>
      </c>
      <c r="I105" s="331" t="str">
        <f t="shared" si="3"/>
        <v xml:space="preserve"> </v>
      </c>
    </row>
    <row r="106" spans="1:9" x14ac:dyDescent="0.15">
      <c r="A106" s="330"/>
      <c r="F106" s="321"/>
      <c r="G106" s="321"/>
      <c r="H106" s="315" t="str">
        <f t="shared" si="2"/>
        <v xml:space="preserve"> </v>
      </c>
      <c r="I106" s="331" t="str">
        <f t="shared" si="3"/>
        <v xml:space="preserve"> </v>
      </c>
    </row>
    <row r="107" spans="1:9" x14ac:dyDescent="0.15">
      <c r="A107" s="330"/>
      <c r="F107" s="321"/>
      <c r="G107" s="321"/>
      <c r="H107" s="315" t="str">
        <f t="shared" si="2"/>
        <v xml:space="preserve"> </v>
      </c>
      <c r="I107" s="331" t="str">
        <f t="shared" si="3"/>
        <v xml:space="preserve"> </v>
      </c>
    </row>
    <row r="108" spans="1:9" x14ac:dyDescent="0.15">
      <c r="A108" s="330"/>
      <c r="F108" s="321"/>
      <c r="G108" s="321"/>
      <c r="H108" s="315" t="str">
        <f t="shared" si="2"/>
        <v xml:space="preserve"> </v>
      </c>
      <c r="I108" s="331" t="str">
        <f t="shared" si="3"/>
        <v xml:space="preserve"> </v>
      </c>
    </row>
    <row r="109" spans="1:9" x14ac:dyDescent="0.15">
      <c r="A109" s="330"/>
      <c r="F109" s="321"/>
      <c r="G109" s="321"/>
      <c r="H109" s="315" t="str">
        <f t="shared" si="2"/>
        <v xml:space="preserve"> </v>
      </c>
      <c r="I109" s="331" t="str">
        <f t="shared" si="3"/>
        <v xml:space="preserve"> </v>
      </c>
    </row>
    <row r="110" spans="1:9" x14ac:dyDescent="0.15">
      <c r="A110" s="330"/>
      <c r="F110" s="321"/>
      <c r="G110" s="321"/>
      <c r="H110" s="315" t="str">
        <f t="shared" si="2"/>
        <v xml:space="preserve"> </v>
      </c>
      <c r="I110" s="331" t="str">
        <f t="shared" si="3"/>
        <v xml:space="preserve"> </v>
      </c>
    </row>
    <row r="111" spans="1:9" x14ac:dyDescent="0.15">
      <c r="A111" s="330"/>
      <c r="F111" s="321"/>
      <c r="G111" s="321"/>
      <c r="H111" s="315" t="str">
        <f t="shared" si="2"/>
        <v xml:space="preserve"> </v>
      </c>
      <c r="I111" s="331" t="str">
        <f t="shared" si="3"/>
        <v xml:space="preserve"> </v>
      </c>
    </row>
    <row r="112" spans="1:9" x14ac:dyDescent="0.15">
      <c r="A112" s="330"/>
      <c r="F112" s="321"/>
      <c r="G112" s="321"/>
      <c r="H112" s="315" t="str">
        <f t="shared" si="2"/>
        <v xml:space="preserve"> </v>
      </c>
      <c r="I112" s="331" t="str">
        <f t="shared" si="3"/>
        <v xml:space="preserve"> </v>
      </c>
    </row>
    <row r="113" spans="1:9" x14ac:dyDescent="0.15">
      <c r="A113" s="330"/>
      <c r="F113" s="321"/>
      <c r="G113" s="321"/>
      <c r="H113" s="315" t="str">
        <f t="shared" si="2"/>
        <v xml:space="preserve"> </v>
      </c>
      <c r="I113" s="331" t="str">
        <f t="shared" si="3"/>
        <v xml:space="preserve"> </v>
      </c>
    </row>
    <row r="114" spans="1:9" x14ac:dyDescent="0.15">
      <c r="A114" s="330"/>
      <c r="F114" s="321"/>
      <c r="G114" s="321"/>
      <c r="H114" s="315" t="str">
        <f t="shared" si="2"/>
        <v xml:space="preserve"> </v>
      </c>
      <c r="I114" s="331" t="str">
        <f t="shared" si="3"/>
        <v xml:space="preserve"> </v>
      </c>
    </row>
    <row r="115" spans="1:9" x14ac:dyDescent="0.15">
      <c r="A115" s="330"/>
      <c r="F115" s="321"/>
      <c r="G115" s="321"/>
      <c r="H115" s="315" t="str">
        <f t="shared" si="2"/>
        <v xml:space="preserve"> </v>
      </c>
      <c r="I115" s="331" t="str">
        <f t="shared" si="3"/>
        <v xml:space="preserve"> </v>
      </c>
    </row>
    <row r="116" spans="1:9" x14ac:dyDescent="0.15">
      <c r="A116" s="330"/>
      <c r="F116" s="321"/>
      <c r="G116" s="321"/>
      <c r="H116" s="315" t="str">
        <f t="shared" si="2"/>
        <v xml:space="preserve"> </v>
      </c>
      <c r="I116" s="331" t="str">
        <f t="shared" si="3"/>
        <v xml:space="preserve"> </v>
      </c>
    </row>
    <row r="117" spans="1:9" x14ac:dyDescent="0.15">
      <c r="A117" s="330"/>
      <c r="F117" s="321"/>
      <c r="G117" s="321"/>
      <c r="H117" s="315" t="str">
        <f t="shared" si="2"/>
        <v xml:space="preserve"> </v>
      </c>
      <c r="I117" s="331" t="str">
        <f t="shared" si="3"/>
        <v xml:space="preserve"> </v>
      </c>
    </row>
    <row r="118" spans="1:9" x14ac:dyDescent="0.15">
      <c r="A118" s="330"/>
      <c r="F118" s="321"/>
      <c r="G118" s="321"/>
      <c r="H118" s="315" t="str">
        <f t="shared" si="2"/>
        <v xml:space="preserve"> </v>
      </c>
      <c r="I118" s="331" t="str">
        <f t="shared" si="3"/>
        <v xml:space="preserve"> </v>
      </c>
    </row>
    <row r="119" spans="1:9" x14ac:dyDescent="0.15">
      <c r="A119" s="330"/>
      <c r="F119" s="321"/>
      <c r="G119" s="321"/>
      <c r="H119" s="315" t="str">
        <f t="shared" si="2"/>
        <v xml:space="preserve"> </v>
      </c>
      <c r="I119" s="331" t="str">
        <f t="shared" si="3"/>
        <v xml:space="preserve"> </v>
      </c>
    </row>
    <row r="120" spans="1:9" x14ac:dyDescent="0.15">
      <c r="A120" s="330"/>
      <c r="F120" s="321"/>
      <c r="G120" s="321"/>
      <c r="H120" s="315" t="str">
        <f t="shared" si="2"/>
        <v xml:space="preserve"> </v>
      </c>
      <c r="I120" s="331" t="str">
        <f t="shared" si="3"/>
        <v xml:space="preserve"> </v>
      </c>
    </row>
    <row r="121" spans="1:9" x14ac:dyDescent="0.15">
      <c r="A121" s="330"/>
      <c r="F121" s="321"/>
      <c r="G121" s="321"/>
      <c r="H121" s="315" t="str">
        <f t="shared" si="2"/>
        <v xml:space="preserve"> </v>
      </c>
      <c r="I121" s="331" t="str">
        <f t="shared" si="3"/>
        <v xml:space="preserve"> </v>
      </c>
    </row>
    <row r="122" spans="1:9" x14ac:dyDescent="0.15">
      <c r="A122" s="330"/>
      <c r="F122" s="321"/>
      <c r="G122" s="321"/>
      <c r="H122" s="315" t="str">
        <f t="shared" si="2"/>
        <v xml:space="preserve"> </v>
      </c>
      <c r="I122" s="331" t="str">
        <f t="shared" si="3"/>
        <v xml:space="preserve"> </v>
      </c>
    </row>
    <row r="123" spans="1:9" x14ac:dyDescent="0.15">
      <c r="A123" s="330"/>
      <c r="F123" s="321"/>
      <c r="G123" s="321"/>
      <c r="H123" s="315" t="str">
        <f t="shared" si="2"/>
        <v xml:space="preserve"> </v>
      </c>
      <c r="I123" s="331" t="str">
        <f t="shared" si="3"/>
        <v xml:space="preserve"> </v>
      </c>
    </row>
    <row r="124" spans="1:9" x14ac:dyDescent="0.15">
      <c r="A124" s="330"/>
      <c r="F124" s="321"/>
      <c r="G124" s="321"/>
      <c r="H124" s="315" t="str">
        <f t="shared" si="2"/>
        <v xml:space="preserve"> </v>
      </c>
      <c r="I124" s="331" t="str">
        <f t="shared" si="3"/>
        <v xml:space="preserve"> </v>
      </c>
    </row>
    <row r="125" spans="1:9" x14ac:dyDescent="0.15">
      <c r="A125" s="330"/>
      <c r="F125" s="321"/>
      <c r="G125" s="321"/>
      <c r="H125" s="315" t="str">
        <f t="shared" si="2"/>
        <v xml:space="preserve"> </v>
      </c>
      <c r="I125" s="331" t="str">
        <f t="shared" si="3"/>
        <v xml:space="preserve"> </v>
      </c>
    </row>
    <row r="126" spans="1:9" x14ac:dyDescent="0.15">
      <c r="A126" s="330"/>
      <c r="F126" s="321"/>
      <c r="G126" s="321"/>
      <c r="H126" s="315" t="str">
        <f t="shared" si="2"/>
        <v xml:space="preserve"> </v>
      </c>
      <c r="I126" s="331" t="str">
        <f t="shared" si="3"/>
        <v xml:space="preserve"> </v>
      </c>
    </row>
    <row r="127" spans="1:9" x14ac:dyDescent="0.15">
      <c r="A127" s="330"/>
      <c r="F127" s="321"/>
      <c r="G127" s="321"/>
      <c r="H127" s="315" t="str">
        <f t="shared" si="2"/>
        <v xml:space="preserve"> </v>
      </c>
      <c r="I127" s="331" t="str">
        <f t="shared" si="3"/>
        <v xml:space="preserve"> </v>
      </c>
    </row>
    <row r="128" spans="1:9" x14ac:dyDescent="0.15">
      <c r="A128" s="330"/>
      <c r="F128" s="321"/>
      <c r="G128" s="321"/>
      <c r="H128" s="315" t="str">
        <f t="shared" si="2"/>
        <v xml:space="preserve"> </v>
      </c>
      <c r="I128" s="331" t="str">
        <f t="shared" si="3"/>
        <v xml:space="preserve"> </v>
      </c>
    </row>
    <row r="129" spans="1:9" x14ac:dyDescent="0.15">
      <c r="A129" s="330"/>
      <c r="F129" s="321"/>
      <c r="G129" s="321"/>
      <c r="H129" s="315" t="str">
        <f t="shared" si="2"/>
        <v xml:space="preserve"> </v>
      </c>
      <c r="I129" s="331" t="str">
        <f t="shared" si="3"/>
        <v xml:space="preserve"> </v>
      </c>
    </row>
    <row r="130" spans="1:9" x14ac:dyDescent="0.15">
      <c r="A130" s="330"/>
      <c r="F130" s="321"/>
      <c r="G130" s="321"/>
      <c r="H130" s="315" t="str">
        <f t="shared" si="2"/>
        <v xml:space="preserve"> </v>
      </c>
      <c r="I130" s="331" t="str">
        <f t="shared" si="3"/>
        <v xml:space="preserve"> </v>
      </c>
    </row>
    <row r="131" spans="1:9" x14ac:dyDescent="0.15">
      <c r="A131" s="330"/>
      <c r="F131" s="321"/>
      <c r="G131" s="321"/>
      <c r="H131" s="315" t="str">
        <f t="shared" si="2"/>
        <v xml:space="preserve"> </v>
      </c>
      <c r="I131" s="331" t="str">
        <f t="shared" si="3"/>
        <v xml:space="preserve"> </v>
      </c>
    </row>
    <row r="132" spans="1:9" x14ac:dyDescent="0.15">
      <c r="A132" s="330"/>
      <c r="F132" s="321"/>
      <c r="G132" s="321"/>
      <c r="H132" s="315" t="str">
        <f t="shared" ref="H132:H195" si="4">IF((F132&lt;&gt;0),IF((D132&gt;0)," ",F132)," ")</f>
        <v xml:space="preserve"> </v>
      </c>
      <c r="I132" s="331" t="str">
        <f t="shared" ref="I132:I195" si="5">IF((F132&lt;&gt;0),IF((D132&gt;0)," ",(I$1-A132))," ")</f>
        <v xml:space="preserve"> </v>
      </c>
    </row>
    <row r="133" spans="1:9" x14ac:dyDescent="0.15">
      <c r="A133" s="330"/>
      <c r="F133" s="321"/>
      <c r="G133" s="321"/>
      <c r="H133" s="315" t="str">
        <f t="shared" si="4"/>
        <v xml:space="preserve"> </v>
      </c>
      <c r="I133" s="331" t="str">
        <f t="shared" si="5"/>
        <v xml:space="preserve"> </v>
      </c>
    </row>
    <row r="134" spans="1:9" x14ac:dyDescent="0.15">
      <c r="A134" s="330"/>
      <c r="F134" s="321"/>
      <c r="G134" s="321"/>
      <c r="H134" s="315" t="str">
        <f t="shared" si="4"/>
        <v xml:space="preserve"> </v>
      </c>
      <c r="I134" s="331" t="str">
        <f t="shared" si="5"/>
        <v xml:space="preserve"> </v>
      </c>
    </row>
    <row r="135" spans="1:9" x14ac:dyDescent="0.15">
      <c r="A135" s="330"/>
      <c r="F135" s="321"/>
      <c r="G135" s="321"/>
      <c r="H135" s="315" t="str">
        <f t="shared" si="4"/>
        <v xml:space="preserve"> </v>
      </c>
      <c r="I135" s="331" t="str">
        <f t="shared" si="5"/>
        <v xml:space="preserve"> </v>
      </c>
    </row>
    <row r="136" spans="1:9" x14ac:dyDescent="0.15">
      <c r="A136" s="330"/>
      <c r="F136" s="321"/>
      <c r="G136" s="321"/>
      <c r="H136" s="315" t="str">
        <f t="shared" si="4"/>
        <v xml:space="preserve"> </v>
      </c>
      <c r="I136" s="331" t="str">
        <f t="shared" si="5"/>
        <v xml:space="preserve"> </v>
      </c>
    </row>
    <row r="137" spans="1:9" x14ac:dyDescent="0.15">
      <c r="A137" s="330"/>
      <c r="F137" s="321"/>
      <c r="G137" s="321"/>
      <c r="H137" s="315" t="str">
        <f t="shared" si="4"/>
        <v xml:space="preserve"> </v>
      </c>
      <c r="I137" s="331" t="str">
        <f t="shared" si="5"/>
        <v xml:space="preserve"> </v>
      </c>
    </row>
    <row r="138" spans="1:9" x14ac:dyDescent="0.15">
      <c r="A138" s="330"/>
      <c r="F138" s="321"/>
      <c r="G138" s="321"/>
      <c r="H138" s="315" t="str">
        <f t="shared" si="4"/>
        <v xml:space="preserve"> </v>
      </c>
      <c r="I138" s="331" t="str">
        <f t="shared" si="5"/>
        <v xml:space="preserve"> </v>
      </c>
    </row>
    <row r="139" spans="1:9" x14ac:dyDescent="0.15">
      <c r="A139" s="330"/>
      <c r="F139" s="321"/>
      <c r="G139" s="321"/>
      <c r="H139" s="315" t="str">
        <f t="shared" si="4"/>
        <v xml:space="preserve"> </v>
      </c>
      <c r="I139" s="331" t="str">
        <f t="shared" si="5"/>
        <v xml:space="preserve"> </v>
      </c>
    </row>
    <row r="140" spans="1:9" x14ac:dyDescent="0.15">
      <c r="A140" s="330"/>
      <c r="F140" s="321"/>
      <c r="G140" s="321"/>
      <c r="H140" s="315" t="str">
        <f t="shared" si="4"/>
        <v xml:space="preserve"> </v>
      </c>
      <c r="I140" s="331" t="str">
        <f t="shared" si="5"/>
        <v xml:space="preserve"> </v>
      </c>
    </row>
    <row r="141" spans="1:9" x14ac:dyDescent="0.15">
      <c r="A141" s="330"/>
      <c r="F141" s="321"/>
      <c r="G141" s="321"/>
      <c r="H141" s="315" t="str">
        <f t="shared" si="4"/>
        <v xml:space="preserve"> </v>
      </c>
      <c r="I141" s="331" t="str">
        <f t="shared" si="5"/>
        <v xml:space="preserve"> </v>
      </c>
    </row>
    <row r="142" spans="1:9" x14ac:dyDescent="0.15">
      <c r="A142" s="330"/>
      <c r="F142" s="321"/>
      <c r="G142" s="321"/>
      <c r="H142" s="315" t="str">
        <f t="shared" si="4"/>
        <v xml:space="preserve"> </v>
      </c>
      <c r="I142" s="331" t="str">
        <f t="shared" si="5"/>
        <v xml:space="preserve"> </v>
      </c>
    </row>
    <row r="143" spans="1:9" x14ac:dyDescent="0.15">
      <c r="A143" s="330"/>
      <c r="F143" s="321"/>
      <c r="G143" s="321"/>
      <c r="H143" s="315" t="str">
        <f t="shared" si="4"/>
        <v xml:space="preserve"> </v>
      </c>
      <c r="I143" s="331" t="str">
        <f t="shared" si="5"/>
        <v xml:space="preserve"> </v>
      </c>
    </row>
    <row r="144" spans="1:9" x14ac:dyDescent="0.15">
      <c r="A144" s="330"/>
      <c r="F144" s="321"/>
      <c r="G144" s="321"/>
      <c r="H144" s="315" t="str">
        <f t="shared" si="4"/>
        <v xml:space="preserve"> </v>
      </c>
      <c r="I144" s="331" t="str">
        <f t="shared" si="5"/>
        <v xml:space="preserve"> </v>
      </c>
    </row>
    <row r="145" spans="1:9" x14ac:dyDescent="0.15">
      <c r="A145" s="330"/>
      <c r="F145" s="321"/>
      <c r="G145" s="321"/>
      <c r="H145" s="315" t="str">
        <f t="shared" si="4"/>
        <v xml:space="preserve"> </v>
      </c>
      <c r="I145" s="331" t="str">
        <f t="shared" si="5"/>
        <v xml:space="preserve"> </v>
      </c>
    </row>
    <row r="146" spans="1:9" x14ac:dyDescent="0.15">
      <c r="A146" s="330"/>
      <c r="F146" s="321"/>
      <c r="G146" s="321"/>
      <c r="H146" s="315" t="str">
        <f t="shared" si="4"/>
        <v xml:space="preserve"> </v>
      </c>
      <c r="I146" s="331" t="str">
        <f t="shared" si="5"/>
        <v xml:space="preserve"> </v>
      </c>
    </row>
    <row r="147" spans="1:9" x14ac:dyDescent="0.15">
      <c r="A147" s="330"/>
      <c r="F147" s="321"/>
      <c r="G147" s="321"/>
      <c r="H147" s="315" t="str">
        <f t="shared" si="4"/>
        <v xml:space="preserve"> </v>
      </c>
      <c r="I147" s="331" t="str">
        <f t="shared" si="5"/>
        <v xml:space="preserve"> </v>
      </c>
    </row>
    <row r="148" spans="1:9" x14ac:dyDescent="0.15">
      <c r="A148" s="330"/>
      <c r="F148" s="321"/>
      <c r="G148" s="321"/>
      <c r="H148" s="315" t="str">
        <f t="shared" si="4"/>
        <v xml:space="preserve"> </v>
      </c>
      <c r="I148" s="331" t="str">
        <f t="shared" si="5"/>
        <v xml:space="preserve"> </v>
      </c>
    </row>
    <row r="149" spans="1:9" x14ac:dyDescent="0.15">
      <c r="A149" s="330"/>
      <c r="F149" s="321"/>
      <c r="G149" s="321"/>
      <c r="H149" s="315" t="str">
        <f t="shared" si="4"/>
        <v xml:space="preserve"> </v>
      </c>
      <c r="I149" s="331" t="str">
        <f t="shared" si="5"/>
        <v xml:space="preserve"> </v>
      </c>
    </row>
    <row r="150" spans="1:9" x14ac:dyDescent="0.15">
      <c r="A150" s="330"/>
      <c r="F150" s="321"/>
      <c r="G150" s="321"/>
      <c r="H150" s="315" t="str">
        <f t="shared" si="4"/>
        <v xml:space="preserve"> </v>
      </c>
      <c r="I150" s="331" t="str">
        <f t="shared" si="5"/>
        <v xml:space="preserve"> </v>
      </c>
    </row>
    <row r="151" spans="1:9" x14ac:dyDescent="0.15">
      <c r="A151" s="330"/>
      <c r="F151" s="321"/>
      <c r="G151" s="321"/>
      <c r="H151" s="315" t="str">
        <f t="shared" si="4"/>
        <v xml:space="preserve"> </v>
      </c>
      <c r="I151" s="331" t="str">
        <f t="shared" si="5"/>
        <v xml:space="preserve"> </v>
      </c>
    </row>
    <row r="152" spans="1:9" x14ac:dyDescent="0.15">
      <c r="A152" s="330"/>
      <c r="F152" s="321"/>
      <c r="G152" s="321"/>
      <c r="H152" s="315" t="str">
        <f t="shared" si="4"/>
        <v xml:space="preserve"> </v>
      </c>
      <c r="I152" s="331" t="str">
        <f t="shared" si="5"/>
        <v xml:space="preserve"> </v>
      </c>
    </row>
    <row r="153" spans="1:9" x14ac:dyDescent="0.15">
      <c r="A153" s="330"/>
      <c r="F153" s="321"/>
      <c r="G153" s="321"/>
      <c r="H153" s="315" t="str">
        <f t="shared" si="4"/>
        <v xml:space="preserve"> </v>
      </c>
      <c r="I153" s="331" t="str">
        <f t="shared" si="5"/>
        <v xml:space="preserve"> </v>
      </c>
    </row>
    <row r="154" spans="1:9" x14ac:dyDescent="0.15">
      <c r="A154" s="330"/>
      <c r="F154" s="321"/>
      <c r="G154" s="321"/>
      <c r="H154" s="315" t="str">
        <f t="shared" si="4"/>
        <v xml:space="preserve"> </v>
      </c>
      <c r="I154" s="331" t="str">
        <f t="shared" si="5"/>
        <v xml:space="preserve"> </v>
      </c>
    </row>
    <row r="155" spans="1:9" x14ac:dyDescent="0.15">
      <c r="A155" s="330"/>
      <c r="F155" s="321"/>
      <c r="G155" s="321"/>
      <c r="H155" s="315" t="str">
        <f t="shared" si="4"/>
        <v xml:space="preserve"> </v>
      </c>
      <c r="I155" s="331" t="str">
        <f t="shared" si="5"/>
        <v xml:space="preserve"> </v>
      </c>
    </row>
    <row r="156" spans="1:9" x14ac:dyDescent="0.15">
      <c r="A156" s="330"/>
      <c r="F156" s="321"/>
      <c r="G156" s="321"/>
      <c r="H156" s="315" t="str">
        <f t="shared" si="4"/>
        <v xml:space="preserve"> </v>
      </c>
      <c r="I156" s="331" t="str">
        <f t="shared" si="5"/>
        <v xml:space="preserve"> </v>
      </c>
    </row>
    <row r="157" spans="1:9" x14ac:dyDescent="0.15">
      <c r="A157" s="330"/>
      <c r="F157" s="321"/>
      <c r="G157" s="321"/>
      <c r="H157" s="315" t="str">
        <f t="shared" si="4"/>
        <v xml:space="preserve"> </v>
      </c>
      <c r="I157" s="331" t="str">
        <f t="shared" si="5"/>
        <v xml:space="preserve"> </v>
      </c>
    </row>
    <row r="158" spans="1:9" x14ac:dyDescent="0.15">
      <c r="A158" s="330"/>
      <c r="F158" s="321"/>
      <c r="G158" s="321"/>
      <c r="H158" s="315" t="str">
        <f t="shared" si="4"/>
        <v xml:space="preserve"> </v>
      </c>
      <c r="I158" s="331" t="str">
        <f t="shared" si="5"/>
        <v xml:space="preserve"> </v>
      </c>
    </row>
    <row r="159" spans="1:9" x14ac:dyDescent="0.15">
      <c r="A159" s="330"/>
      <c r="F159" s="321"/>
      <c r="G159" s="321"/>
      <c r="H159" s="315" t="str">
        <f t="shared" si="4"/>
        <v xml:space="preserve"> </v>
      </c>
      <c r="I159" s="331" t="str">
        <f t="shared" si="5"/>
        <v xml:space="preserve"> </v>
      </c>
    </row>
    <row r="160" spans="1:9" x14ac:dyDescent="0.15">
      <c r="A160" s="330"/>
      <c r="F160" s="321"/>
      <c r="G160" s="321"/>
      <c r="H160" s="315" t="str">
        <f t="shared" si="4"/>
        <v xml:space="preserve"> </v>
      </c>
      <c r="I160" s="331" t="str">
        <f t="shared" si="5"/>
        <v xml:space="preserve"> </v>
      </c>
    </row>
    <row r="161" spans="1:9" x14ac:dyDescent="0.15">
      <c r="A161" s="330"/>
      <c r="F161" s="321"/>
      <c r="G161" s="321"/>
      <c r="H161" s="315" t="str">
        <f t="shared" si="4"/>
        <v xml:space="preserve"> </v>
      </c>
      <c r="I161" s="331" t="str">
        <f t="shared" si="5"/>
        <v xml:space="preserve"> </v>
      </c>
    </row>
    <row r="162" spans="1:9" x14ac:dyDescent="0.15">
      <c r="A162" s="330"/>
      <c r="F162" s="321"/>
      <c r="G162" s="321"/>
      <c r="H162" s="315" t="str">
        <f t="shared" si="4"/>
        <v xml:space="preserve"> </v>
      </c>
      <c r="I162" s="331" t="str">
        <f t="shared" si="5"/>
        <v xml:space="preserve"> </v>
      </c>
    </row>
    <row r="163" spans="1:9" x14ac:dyDescent="0.15">
      <c r="A163" s="330"/>
      <c r="F163" s="321"/>
      <c r="G163" s="321"/>
      <c r="H163" s="315" t="str">
        <f t="shared" si="4"/>
        <v xml:space="preserve"> </v>
      </c>
      <c r="I163" s="331" t="str">
        <f t="shared" si="5"/>
        <v xml:space="preserve"> </v>
      </c>
    </row>
    <row r="164" spans="1:9" x14ac:dyDescent="0.15">
      <c r="A164" s="330"/>
      <c r="F164" s="321"/>
      <c r="G164" s="321"/>
      <c r="H164" s="315" t="str">
        <f t="shared" si="4"/>
        <v xml:space="preserve"> </v>
      </c>
      <c r="I164" s="331" t="str">
        <f t="shared" si="5"/>
        <v xml:space="preserve"> </v>
      </c>
    </row>
    <row r="165" spans="1:9" x14ac:dyDescent="0.15">
      <c r="A165" s="330"/>
      <c r="F165" s="321"/>
      <c r="G165" s="321"/>
      <c r="H165" s="315" t="str">
        <f t="shared" si="4"/>
        <v xml:space="preserve"> </v>
      </c>
      <c r="I165" s="331" t="str">
        <f t="shared" si="5"/>
        <v xml:space="preserve"> </v>
      </c>
    </row>
    <row r="166" spans="1:9" x14ac:dyDescent="0.15">
      <c r="A166" s="330"/>
      <c r="F166" s="321"/>
      <c r="G166" s="321"/>
      <c r="H166" s="315" t="str">
        <f t="shared" si="4"/>
        <v xml:space="preserve"> </v>
      </c>
      <c r="I166" s="331" t="str">
        <f t="shared" si="5"/>
        <v xml:space="preserve"> </v>
      </c>
    </row>
    <row r="167" spans="1:9" x14ac:dyDescent="0.15">
      <c r="A167" s="330"/>
      <c r="F167" s="321"/>
      <c r="G167" s="321"/>
      <c r="H167" s="315" t="str">
        <f t="shared" si="4"/>
        <v xml:space="preserve"> </v>
      </c>
      <c r="I167" s="331" t="str">
        <f t="shared" si="5"/>
        <v xml:space="preserve"> </v>
      </c>
    </row>
    <row r="168" spans="1:9" x14ac:dyDescent="0.15">
      <c r="A168" s="330"/>
      <c r="F168" s="321"/>
      <c r="G168" s="321"/>
      <c r="H168" s="315" t="str">
        <f t="shared" si="4"/>
        <v xml:space="preserve"> </v>
      </c>
      <c r="I168" s="331" t="str">
        <f t="shared" si="5"/>
        <v xml:space="preserve"> </v>
      </c>
    </row>
    <row r="169" spans="1:9" x14ac:dyDescent="0.15">
      <c r="A169" s="330"/>
      <c r="F169" s="321"/>
      <c r="G169" s="321"/>
      <c r="H169" s="315" t="str">
        <f t="shared" si="4"/>
        <v xml:space="preserve"> </v>
      </c>
      <c r="I169" s="331" t="str">
        <f t="shared" si="5"/>
        <v xml:space="preserve"> </v>
      </c>
    </row>
    <row r="170" spans="1:9" x14ac:dyDescent="0.15">
      <c r="A170" s="330"/>
      <c r="F170" s="321"/>
      <c r="G170" s="321"/>
      <c r="H170" s="315" t="str">
        <f t="shared" si="4"/>
        <v xml:space="preserve"> </v>
      </c>
      <c r="I170" s="331" t="str">
        <f t="shared" si="5"/>
        <v xml:space="preserve"> </v>
      </c>
    </row>
    <row r="171" spans="1:9" x14ac:dyDescent="0.15">
      <c r="A171" s="330"/>
      <c r="F171" s="321"/>
      <c r="G171" s="321"/>
      <c r="H171" s="315" t="str">
        <f t="shared" si="4"/>
        <v xml:space="preserve"> </v>
      </c>
      <c r="I171" s="331" t="str">
        <f t="shared" si="5"/>
        <v xml:space="preserve"> </v>
      </c>
    </row>
    <row r="172" spans="1:9" x14ac:dyDescent="0.15">
      <c r="A172" s="330"/>
      <c r="F172" s="321"/>
      <c r="G172" s="321"/>
      <c r="H172" s="315" t="str">
        <f t="shared" si="4"/>
        <v xml:space="preserve"> </v>
      </c>
      <c r="I172" s="331" t="str">
        <f t="shared" si="5"/>
        <v xml:space="preserve"> </v>
      </c>
    </row>
    <row r="173" spans="1:9" x14ac:dyDescent="0.15">
      <c r="A173" s="330"/>
      <c r="F173" s="321"/>
      <c r="G173" s="321"/>
      <c r="H173" s="315" t="str">
        <f t="shared" si="4"/>
        <v xml:space="preserve"> </v>
      </c>
      <c r="I173" s="331" t="str">
        <f t="shared" si="5"/>
        <v xml:space="preserve"> </v>
      </c>
    </row>
    <row r="174" spans="1:9" x14ac:dyDescent="0.15">
      <c r="A174" s="330"/>
      <c r="F174" s="321"/>
      <c r="G174" s="321"/>
      <c r="H174" s="315" t="str">
        <f t="shared" si="4"/>
        <v xml:space="preserve"> </v>
      </c>
      <c r="I174" s="331" t="str">
        <f t="shared" si="5"/>
        <v xml:space="preserve"> </v>
      </c>
    </row>
    <row r="175" spans="1:9" x14ac:dyDescent="0.15">
      <c r="A175" s="330"/>
      <c r="F175" s="321"/>
      <c r="G175" s="321"/>
      <c r="H175" s="315" t="str">
        <f t="shared" si="4"/>
        <v xml:space="preserve"> </v>
      </c>
      <c r="I175" s="331" t="str">
        <f t="shared" si="5"/>
        <v xml:space="preserve"> </v>
      </c>
    </row>
    <row r="176" spans="1:9" x14ac:dyDescent="0.15">
      <c r="A176" s="330"/>
      <c r="F176" s="321"/>
      <c r="G176" s="321"/>
      <c r="H176" s="315" t="str">
        <f t="shared" si="4"/>
        <v xml:space="preserve"> </v>
      </c>
      <c r="I176" s="331" t="str">
        <f t="shared" si="5"/>
        <v xml:space="preserve"> </v>
      </c>
    </row>
    <row r="177" spans="1:9" x14ac:dyDescent="0.15">
      <c r="A177" s="330"/>
      <c r="F177" s="321"/>
      <c r="G177" s="321"/>
      <c r="H177" s="315" t="str">
        <f t="shared" si="4"/>
        <v xml:space="preserve"> </v>
      </c>
      <c r="I177" s="331" t="str">
        <f t="shared" si="5"/>
        <v xml:space="preserve"> </v>
      </c>
    </row>
    <row r="178" spans="1:9" x14ac:dyDescent="0.15">
      <c r="A178" s="330"/>
      <c r="F178" s="321"/>
      <c r="G178" s="321"/>
      <c r="H178" s="315" t="str">
        <f t="shared" si="4"/>
        <v xml:space="preserve"> </v>
      </c>
      <c r="I178" s="331" t="str">
        <f t="shared" si="5"/>
        <v xml:space="preserve"> </v>
      </c>
    </row>
    <row r="179" spans="1:9" x14ac:dyDescent="0.15">
      <c r="A179" s="330"/>
      <c r="F179" s="321"/>
      <c r="G179" s="321"/>
      <c r="H179" s="315" t="str">
        <f t="shared" si="4"/>
        <v xml:space="preserve"> </v>
      </c>
      <c r="I179" s="331" t="str">
        <f t="shared" si="5"/>
        <v xml:space="preserve"> </v>
      </c>
    </row>
    <row r="180" spans="1:9" x14ac:dyDescent="0.15">
      <c r="A180" s="330"/>
      <c r="F180" s="321"/>
      <c r="G180" s="321"/>
      <c r="H180" s="315" t="str">
        <f t="shared" si="4"/>
        <v xml:space="preserve"> </v>
      </c>
      <c r="I180" s="331" t="str">
        <f t="shared" si="5"/>
        <v xml:space="preserve"> </v>
      </c>
    </row>
    <row r="181" spans="1:9" x14ac:dyDescent="0.15">
      <c r="A181" s="330"/>
      <c r="F181" s="321"/>
      <c r="G181" s="321"/>
      <c r="H181" s="315" t="str">
        <f t="shared" si="4"/>
        <v xml:space="preserve"> </v>
      </c>
      <c r="I181" s="331" t="str">
        <f t="shared" si="5"/>
        <v xml:space="preserve"> </v>
      </c>
    </row>
    <row r="182" spans="1:9" x14ac:dyDescent="0.15">
      <c r="A182" s="330"/>
      <c r="F182" s="321"/>
      <c r="G182" s="321"/>
      <c r="H182" s="315" t="str">
        <f t="shared" si="4"/>
        <v xml:space="preserve"> </v>
      </c>
      <c r="I182" s="331" t="str">
        <f t="shared" si="5"/>
        <v xml:space="preserve"> </v>
      </c>
    </row>
    <row r="183" spans="1:9" x14ac:dyDescent="0.15">
      <c r="A183" s="330"/>
      <c r="F183" s="321"/>
      <c r="G183" s="321"/>
      <c r="H183" s="315" t="str">
        <f t="shared" si="4"/>
        <v xml:space="preserve"> </v>
      </c>
      <c r="I183" s="331" t="str">
        <f t="shared" si="5"/>
        <v xml:space="preserve"> </v>
      </c>
    </row>
    <row r="184" spans="1:9" x14ac:dyDescent="0.15">
      <c r="A184" s="330"/>
      <c r="F184" s="321"/>
      <c r="G184" s="321"/>
      <c r="H184" s="315" t="str">
        <f t="shared" si="4"/>
        <v xml:space="preserve"> </v>
      </c>
      <c r="I184" s="331" t="str">
        <f t="shared" si="5"/>
        <v xml:space="preserve"> </v>
      </c>
    </row>
    <row r="185" spans="1:9" x14ac:dyDescent="0.15">
      <c r="A185" s="330"/>
      <c r="F185" s="321"/>
      <c r="G185" s="321"/>
      <c r="H185" s="315" t="str">
        <f t="shared" si="4"/>
        <v xml:space="preserve"> </v>
      </c>
      <c r="I185" s="331" t="str">
        <f t="shared" si="5"/>
        <v xml:space="preserve"> </v>
      </c>
    </row>
    <row r="186" spans="1:9" x14ac:dyDescent="0.15">
      <c r="A186" s="330"/>
      <c r="F186" s="321"/>
      <c r="G186" s="321"/>
      <c r="H186" s="315" t="str">
        <f t="shared" si="4"/>
        <v xml:space="preserve"> </v>
      </c>
      <c r="I186" s="331" t="str">
        <f t="shared" si="5"/>
        <v xml:space="preserve"> </v>
      </c>
    </row>
    <row r="187" spans="1:9" x14ac:dyDescent="0.15">
      <c r="A187" s="330"/>
      <c r="F187" s="321"/>
      <c r="G187" s="321"/>
      <c r="H187" s="315" t="str">
        <f t="shared" si="4"/>
        <v xml:space="preserve"> </v>
      </c>
      <c r="I187" s="331" t="str">
        <f t="shared" si="5"/>
        <v xml:space="preserve"> </v>
      </c>
    </row>
    <row r="188" spans="1:9" x14ac:dyDescent="0.15">
      <c r="A188" s="330"/>
      <c r="F188" s="321"/>
      <c r="G188" s="321"/>
      <c r="H188" s="315" t="str">
        <f t="shared" si="4"/>
        <v xml:space="preserve"> </v>
      </c>
      <c r="I188" s="331" t="str">
        <f t="shared" si="5"/>
        <v xml:space="preserve"> </v>
      </c>
    </row>
    <row r="189" spans="1:9" x14ac:dyDescent="0.15">
      <c r="A189" s="330"/>
      <c r="F189" s="321"/>
      <c r="G189" s="321"/>
      <c r="H189" s="315" t="str">
        <f t="shared" si="4"/>
        <v xml:space="preserve"> </v>
      </c>
      <c r="I189" s="331" t="str">
        <f t="shared" si="5"/>
        <v xml:space="preserve"> </v>
      </c>
    </row>
    <row r="190" spans="1:9" x14ac:dyDescent="0.15">
      <c r="A190" s="330"/>
      <c r="F190" s="321"/>
      <c r="G190" s="321"/>
      <c r="H190" s="315" t="str">
        <f t="shared" si="4"/>
        <v xml:space="preserve"> </v>
      </c>
      <c r="I190" s="331" t="str">
        <f t="shared" si="5"/>
        <v xml:space="preserve"> </v>
      </c>
    </row>
    <row r="191" spans="1:9" x14ac:dyDescent="0.15">
      <c r="A191" s="330"/>
      <c r="F191" s="321"/>
      <c r="G191" s="321"/>
      <c r="H191" s="315" t="str">
        <f t="shared" si="4"/>
        <v xml:space="preserve"> </v>
      </c>
      <c r="I191" s="331" t="str">
        <f t="shared" si="5"/>
        <v xml:space="preserve"> </v>
      </c>
    </row>
    <row r="192" spans="1:9" x14ac:dyDescent="0.15">
      <c r="A192" s="330"/>
      <c r="F192" s="321"/>
      <c r="G192" s="321"/>
      <c r="H192" s="315" t="str">
        <f t="shared" si="4"/>
        <v xml:space="preserve"> </v>
      </c>
      <c r="I192" s="331" t="str">
        <f t="shared" si="5"/>
        <v xml:space="preserve"> </v>
      </c>
    </row>
    <row r="193" spans="1:9" x14ac:dyDescent="0.15">
      <c r="A193" s="330"/>
      <c r="F193" s="321"/>
      <c r="G193" s="321"/>
      <c r="H193" s="315" t="str">
        <f t="shared" si="4"/>
        <v xml:space="preserve"> </v>
      </c>
      <c r="I193" s="331" t="str">
        <f t="shared" si="5"/>
        <v xml:space="preserve"> </v>
      </c>
    </row>
    <row r="194" spans="1:9" x14ac:dyDescent="0.15">
      <c r="A194" s="330"/>
      <c r="F194" s="321"/>
      <c r="G194" s="321"/>
      <c r="H194" s="315" t="str">
        <f t="shared" si="4"/>
        <v xml:space="preserve"> </v>
      </c>
      <c r="I194" s="331" t="str">
        <f t="shared" si="5"/>
        <v xml:space="preserve"> </v>
      </c>
    </row>
    <row r="195" spans="1:9" x14ac:dyDescent="0.15">
      <c r="A195" s="330"/>
      <c r="F195" s="321"/>
      <c r="G195" s="321"/>
      <c r="H195" s="315" t="str">
        <f t="shared" si="4"/>
        <v xml:space="preserve"> </v>
      </c>
      <c r="I195" s="331" t="str">
        <f t="shared" si="5"/>
        <v xml:space="preserve"> </v>
      </c>
    </row>
    <row r="196" spans="1:9" x14ac:dyDescent="0.15">
      <c r="A196" s="330"/>
      <c r="F196" s="321"/>
      <c r="G196" s="321"/>
      <c r="H196" s="315" t="str">
        <f t="shared" ref="H196:H204" si="6">IF((F196&lt;&gt;0),IF((D196&gt;0)," ",F196)," ")</f>
        <v xml:space="preserve"> </v>
      </c>
      <c r="I196" s="331" t="str">
        <f t="shared" ref="I196:I204" si="7">IF((F196&lt;&gt;0),IF((D196&gt;0)," ",(I$1-A196))," ")</f>
        <v xml:space="preserve"> </v>
      </c>
    </row>
    <row r="197" spans="1:9" x14ac:dyDescent="0.15">
      <c r="A197" s="330"/>
      <c r="F197" s="321"/>
      <c r="G197" s="321"/>
      <c r="H197" s="315" t="str">
        <f t="shared" si="6"/>
        <v xml:space="preserve"> </v>
      </c>
      <c r="I197" s="331" t="str">
        <f t="shared" si="7"/>
        <v xml:space="preserve"> </v>
      </c>
    </row>
    <row r="198" spans="1:9" x14ac:dyDescent="0.15">
      <c r="A198" s="330"/>
      <c r="F198" s="321"/>
      <c r="G198" s="321"/>
      <c r="H198" s="315" t="str">
        <f t="shared" si="6"/>
        <v xml:space="preserve"> </v>
      </c>
      <c r="I198" s="331" t="str">
        <f t="shared" si="7"/>
        <v xml:space="preserve"> </v>
      </c>
    </row>
    <row r="199" spans="1:9" x14ac:dyDescent="0.15">
      <c r="A199" s="330"/>
      <c r="F199" s="321"/>
      <c r="G199" s="321"/>
      <c r="H199" s="315" t="str">
        <f t="shared" si="6"/>
        <v xml:space="preserve"> </v>
      </c>
      <c r="I199" s="331" t="str">
        <f t="shared" si="7"/>
        <v xml:space="preserve"> </v>
      </c>
    </row>
    <row r="200" spans="1:9" x14ac:dyDescent="0.15">
      <c r="A200" s="330"/>
      <c r="F200" s="321"/>
      <c r="G200" s="321"/>
      <c r="H200" s="315" t="str">
        <f t="shared" si="6"/>
        <v xml:space="preserve"> </v>
      </c>
      <c r="I200" s="331" t="str">
        <f t="shared" si="7"/>
        <v xml:space="preserve"> </v>
      </c>
    </row>
    <row r="201" spans="1:9" x14ac:dyDescent="0.15">
      <c r="A201" s="330"/>
      <c r="F201" s="321"/>
      <c r="G201" s="321"/>
      <c r="H201" s="315" t="str">
        <f t="shared" si="6"/>
        <v xml:space="preserve"> </v>
      </c>
      <c r="I201" s="331" t="str">
        <f t="shared" si="7"/>
        <v xml:space="preserve"> </v>
      </c>
    </row>
    <row r="202" spans="1:9" x14ac:dyDescent="0.15">
      <c r="A202" s="330"/>
      <c r="F202" s="321"/>
      <c r="G202" s="321"/>
      <c r="H202" s="315" t="str">
        <f t="shared" si="6"/>
        <v xml:space="preserve"> </v>
      </c>
      <c r="I202" s="331" t="str">
        <f t="shared" si="7"/>
        <v xml:space="preserve"> </v>
      </c>
    </row>
    <row r="203" spans="1:9" x14ac:dyDescent="0.15">
      <c r="A203" s="330"/>
      <c r="F203" s="321"/>
      <c r="G203" s="321"/>
      <c r="H203" s="315" t="str">
        <f t="shared" si="6"/>
        <v xml:space="preserve"> </v>
      </c>
      <c r="I203" s="331" t="str">
        <f t="shared" si="7"/>
        <v xml:space="preserve"> </v>
      </c>
    </row>
    <row r="204" spans="1:9" x14ac:dyDescent="0.15">
      <c r="A204" s="330"/>
      <c r="F204" s="321"/>
      <c r="G204" s="321"/>
      <c r="H204" s="315" t="str">
        <f t="shared" si="6"/>
        <v xml:space="preserve"> </v>
      </c>
      <c r="I204" s="331" t="str">
        <f t="shared" si="7"/>
        <v xml:space="preserve"> </v>
      </c>
    </row>
    <row r="205" spans="1:9" x14ac:dyDescent="0.15">
      <c r="A205" s="330"/>
      <c r="F205" s="321"/>
      <c r="G205" s="321"/>
    </row>
    <row r="206" spans="1:9" x14ac:dyDescent="0.15">
      <c r="A206" s="330"/>
      <c r="F206" s="321"/>
      <c r="G206" s="321"/>
    </row>
    <row r="207" spans="1:9" x14ac:dyDescent="0.15">
      <c r="A207" s="330"/>
      <c r="F207" s="321"/>
      <c r="G207" s="321"/>
    </row>
    <row r="208" spans="1:9" x14ac:dyDescent="0.15">
      <c r="A208" s="330"/>
      <c r="F208" s="321"/>
      <c r="G208" s="321"/>
    </row>
    <row r="209" spans="1:7" x14ac:dyDescent="0.15">
      <c r="A209" s="330"/>
      <c r="F209" s="321"/>
      <c r="G209" s="321"/>
    </row>
    <row r="210" spans="1:7" x14ac:dyDescent="0.15">
      <c r="A210" s="330"/>
      <c r="F210" s="321"/>
      <c r="G210" s="321"/>
    </row>
    <row r="211" spans="1:7" x14ac:dyDescent="0.15">
      <c r="A211" s="330"/>
      <c r="F211" s="321"/>
      <c r="G211" s="321"/>
    </row>
    <row r="212" spans="1:7" x14ac:dyDescent="0.15">
      <c r="A212" s="330"/>
      <c r="F212" s="321"/>
      <c r="G212" s="321"/>
    </row>
    <row r="213" spans="1:7" x14ac:dyDescent="0.15">
      <c r="A213" s="330"/>
      <c r="F213" s="321"/>
      <c r="G213" s="321"/>
    </row>
    <row r="214" spans="1:7" x14ac:dyDescent="0.15">
      <c r="A214" s="330"/>
      <c r="F214" s="321"/>
      <c r="G214" s="321"/>
    </row>
    <row r="215" spans="1:7" x14ac:dyDescent="0.15">
      <c r="A215" s="330"/>
      <c r="F215" s="321"/>
      <c r="G215" s="321"/>
    </row>
    <row r="216" spans="1:7" x14ac:dyDescent="0.15">
      <c r="A216" s="330"/>
      <c r="F216" s="321"/>
      <c r="G216" s="321"/>
    </row>
    <row r="217" spans="1:7" x14ac:dyDescent="0.15">
      <c r="A217" s="330"/>
      <c r="F217" s="321"/>
      <c r="G217" s="321"/>
    </row>
    <row r="218" spans="1:7" x14ac:dyDescent="0.15">
      <c r="A218" s="330"/>
      <c r="F218" s="321"/>
      <c r="G218" s="321"/>
    </row>
    <row r="219" spans="1:7" x14ac:dyDescent="0.15">
      <c r="A219" s="330"/>
      <c r="F219" s="321"/>
      <c r="G219" s="321"/>
    </row>
    <row r="220" spans="1:7" x14ac:dyDescent="0.15">
      <c r="A220" s="330"/>
      <c r="F220" s="321"/>
      <c r="G220" s="321"/>
    </row>
    <row r="221" spans="1:7" x14ac:dyDescent="0.15">
      <c r="A221" s="330"/>
      <c r="F221" s="321"/>
      <c r="G221" s="321"/>
    </row>
    <row r="222" spans="1:7" x14ac:dyDescent="0.15">
      <c r="A222" s="330"/>
      <c r="F222" s="321"/>
      <c r="G222" s="321"/>
    </row>
    <row r="223" spans="1:7" x14ac:dyDescent="0.15">
      <c r="A223" s="330"/>
      <c r="F223" s="321"/>
      <c r="G223" s="321"/>
    </row>
    <row r="224" spans="1:7" x14ac:dyDescent="0.15">
      <c r="A224" s="330"/>
      <c r="F224" s="321"/>
      <c r="G224" s="321"/>
    </row>
    <row r="225" spans="1:7" x14ac:dyDescent="0.15">
      <c r="A225" s="330"/>
      <c r="F225" s="321"/>
      <c r="G225" s="321"/>
    </row>
    <row r="226" spans="1:7" x14ac:dyDescent="0.15">
      <c r="A226" s="330"/>
      <c r="F226" s="321"/>
      <c r="G226" s="321"/>
    </row>
    <row r="227" spans="1:7" x14ac:dyDescent="0.15">
      <c r="A227" s="330"/>
      <c r="F227" s="321"/>
      <c r="G227" s="321"/>
    </row>
    <row r="228" spans="1:7" x14ac:dyDescent="0.15">
      <c r="A228" s="330"/>
      <c r="F228" s="321"/>
      <c r="G228" s="321"/>
    </row>
    <row r="229" spans="1:7" x14ac:dyDescent="0.15">
      <c r="A229" s="330"/>
      <c r="F229" s="321"/>
      <c r="G229" s="321"/>
    </row>
    <row r="230" spans="1:7" x14ac:dyDescent="0.15">
      <c r="A230" s="330"/>
      <c r="F230" s="321"/>
      <c r="G230" s="321"/>
    </row>
    <row r="231" spans="1:7" x14ac:dyDescent="0.15">
      <c r="A231" s="330"/>
      <c r="F231" s="321"/>
      <c r="G231" s="321"/>
    </row>
    <row r="232" spans="1:7" x14ac:dyDescent="0.15">
      <c r="A232" s="330"/>
      <c r="F232" s="321"/>
      <c r="G232" s="321"/>
    </row>
    <row r="233" spans="1:7" x14ac:dyDescent="0.15">
      <c r="A233" s="330"/>
      <c r="F233" s="321"/>
      <c r="G233" s="321"/>
    </row>
    <row r="234" spans="1:7" x14ac:dyDescent="0.15">
      <c r="A234" s="330"/>
      <c r="F234" s="321"/>
      <c r="G234" s="321"/>
    </row>
    <row r="235" spans="1:7" x14ac:dyDescent="0.15">
      <c r="A235" s="330"/>
      <c r="F235" s="321"/>
      <c r="G235" s="321"/>
    </row>
    <row r="236" spans="1:7" x14ac:dyDescent="0.15">
      <c r="A236" s="330"/>
      <c r="F236" s="321"/>
      <c r="G236" s="321"/>
    </row>
    <row r="237" spans="1:7" x14ac:dyDescent="0.15">
      <c r="A237" s="330"/>
      <c r="F237" s="321"/>
      <c r="G237" s="321"/>
    </row>
    <row r="238" spans="1:7" x14ac:dyDescent="0.15">
      <c r="A238" s="330"/>
      <c r="F238" s="321"/>
      <c r="G238" s="321"/>
    </row>
    <row r="239" spans="1:7" x14ac:dyDescent="0.15">
      <c r="A239" s="330"/>
      <c r="F239" s="321"/>
      <c r="G239" s="321"/>
    </row>
    <row r="240" spans="1:7" x14ac:dyDescent="0.15">
      <c r="A240" s="330"/>
      <c r="F240" s="321"/>
      <c r="G240" s="321"/>
    </row>
    <row r="241" spans="1:7" x14ac:dyDescent="0.15">
      <c r="A241" s="330"/>
      <c r="F241" s="321"/>
      <c r="G241" s="321"/>
    </row>
    <row r="242" spans="1:7" x14ac:dyDescent="0.15">
      <c r="A242" s="330"/>
      <c r="F242" s="321"/>
      <c r="G242" s="321"/>
    </row>
    <row r="243" spans="1:7" x14ac:dyDescent="0.15">
      <c r="A243" s="330"/>
      <c r="F243" s="321"/>
      <c r="G243" s="321"/>
    </row>
    <row r="244" spans="1:7" x14ac:dyDescent="0.15">
      <c r="A244" s="330"/>
      <c r="F244" s="321"/>
      <c r="G244" s="321"/>
    </row>
    <row r="245" spans="1:7" x14ac:dyDescent="0.15">
      <c r="A245" s="330"/>
      <c r="F245" s="321"/>
      <c r="G245" s="321"/>
    </row>
    <row r="246" spans="1:7" x14ac:dyDescent="0.15">
      <c r="A246" s="330"/>
      <c r="F246" s="321"/>
      <c r="G246" s="321"/>
    </row>
    <row r="247" spans="1:7" x14ac:dyDescent="0.15">
      <c r="A247" s="330"/>
      <c r="F247" s="321"/>
      <c r="G247" s="321"/>
    </row>
    <row r="248" spans="1:7" x14ac:dyDescent="0.15">
      <c r="A248" s="330"/>
      <c r="F248" s="321"/>
      <c r="G248" s="321"/>
    </row>
    <row r="249" spans="1:7" x14ac:dyDescent="0.15">
      <c r="A249" s="330"/>
      <c r="F249" s="321"/>
      <c r="G249" s="321"/>
    </row>
    <row r="250" spans="1:7" x14ac:dyDescent="0.15">
      <c r="A250" s="330"/>
      <c r="F250" s="321"/>
      <c r="G250" s="321"/>
    </row>
    <row r="251" spans="1:7" x14ac:dyDescent="0.15">
      <c r="A251" s="330"/>
      <c r="F251" s="321"/>
      <c r="G251" s="321"/>
    </row>
    <row r="252" spans="1:7" x14ac:dyDescent="0.15">
      <c r="A252" s="330"/>
      <c r="F252" s="321"/>
      <c r="G252" s="321"/>
    </row>
    <row r="253" spans="1:7" x14ac:dyDescent="0.15">
      <c r="A253" s="330"/>
      <c r="F253" s="321"/>
      <c r="G253" s="321"/>
    </row>
    <row r="254" spans="1:7" x14ac:dyDescent="0.15">
      <c r="A254" s="330"/>
      <c r="F254" s="321"/>
      <c r="G254" s="321"/>
    </row>
    <row r="255" spans="1:7" x14ac:dyDescent="0.15">
      <c r="A255" s="330"/>
      <c r="F255" s="321"/>
      <c r="G255" s="321"/>
    </row>
    <row r="256" spans="1:7" x14ac:dyDescent="0.15">
      <c r="A256" s="330"/>
      <c r="F256" s="321"/>
      <c r="G256" s="321"/>
    </row>
    <row r="257" spans="1:7" x14ac:dyDescent="0.15">
      <c r="A257" s="330"/>
      <c r="F257" s="321"/>
      <c r="G257" s="321"/>
    </row>
    <row r="258" spans="1:7" x14ac:dyDescent="0.15">
      <c r="A258" s="330"/>
      <c r="F258" s="321"/>
      <c r="G258" s="321"/>
    </row>
    <row r="259" spans="1:7" x14ac:dyDescent="0.15">
      <c r="A259" s="330"/>
      <c r="F259" s="321"/>
      <c r="G259" s="321"/>
    </row>
    <row r="260" spans="1:7" x14ac:dyDescent="0.15">
      <c r="A260" s="330"/>
      <c r="F260" s="321"/>
      <c r="G260" s="321"/>
    </row>
    <row r="261" spans="1:7" x14ac:dyDescent="0.15">
      <c r="A261" s="330"/>
      <c r="F261" s="321"/>
      <c r="G261" s="321"/>
    </row>
    <row r="262" spans="1:7" x14ac:dyDescent="0.15">
      <c r="A262" s="330"/>
      <c r="F262" s="321"/>
      <c r="G262" s="321"/>
    </row>
    <row r="263" spans="1:7" x14ac:dyDescent="0.15">
      <c r="A263" s="330"/>
      <c r="F263" s="321"/>
      <c r="G263" s="321"/>
    </row>
    <row r="264" spans="1:7" x14ac:dyDescent="0.15">
      <c r="A264" s="330"/>
      <c r="F264" s="321"/>
      <c r="G264" s="321"/>
    </row>
    <row r="265" spans="1:7" x14ac:dyDescent="0.15">
      <c r="A265" s="330"/>
      <c r="F265" s="321"/>
      <c r="G265" s="321"/>
    </row>
    <row r="266" spans="1:7" x14ac:dyDescent="0.15">
      <c r="A266" s="330"/>
      <c r="F266" s="321"/>
      <c r="G266" s="321"/>
    </row>
    <row r="267" spans="1:7" x14ac:dyDescent="0.15">
      <c r="A267" s="330"/>
      <c r="F267" s="321"/>
      <c r="G267" s="321"/>
    </row>
    <row r="268" spans="1:7" x14ac:dyDescent="0.15">
      <c r="A268" s="330"/>
      <c r="F268" s="321"/>
      <c r="G268" s="321"/>
    </row>
    <row r="269" spans="1:7" x14ac:dyDescent="0.15">
      <c r="A269" s="330"/>
      <c r="F269" s="321"/>
      <c r="G269" s="321"/>
    </row>
    <row r="270" spans="1:7" x14ac:dyDescent="0.15">
      <c r="A270" s="330"/>
      <c r="F270" s="321"/>
      <c r="G270" s="321"/>
    </row>
    <row r="271" spans="1:7" x14ac:dyDescent="0.15">
      <c r="A271" s="330"/>
      <c r="F271" s="321"/>
      <c r="G271" s="321"/>
    </row>
    <row r="272" spans="1:7" x14ac:dyDescent="0.15">
      <c r="A272" s="330"/>
      <c r="F272" s="321"/>
      <c r="G272" s="321"/>
    </row>
    <row r="273" spans="1:7" x14ac:dyDescent="0.15">
      <c r="A273" s="330"/>
      <c r="F273" s="321"/>
      <c r="G273" s="321"/>
    </row>
    <row r="274" spans="1:7" x14ac:dyDescent="0.15">
      <c r="A274" s="330"/>
      <c r="F274" s="321"/>
      <c r="G274" s="321"/>
    </row>
    <row r="275" spans="1:7" x14ac:dyDescent="0.15">
      <c r="A275" s="330"/>
      <c r="F275" s="321"/>
      <c r="G275" s="321"/>
    </row>
    <row r="276" spans="1:7" x14ac:dyDescent="0.15">
      <c r="A276" s="330"/>
      <c r="F276" s="321"/>
      <c r="G276" s="321"/>
    </row>
    <row r="277" spans="1:7" x14ac:dyDescent="0.15">
      <c r="A277" s="330"/>
      <c r="F277" s="321"/>
      <c r="G277" s="321"/>
    </row>
    <row r="278" spans="1:7" x14ac:dyDescent="0.15">
      <c r="A278" s="330"/>
      <c r="F278" s="321"/>
      <c r="G278" s="321"/>
    </row>
    <row r="279" spans="1:7" x14ac:dyDescent="0.15">
      <c r="A279" s="330"/>
      <c r="F279" s="321"/>
      <c r="G279" s="321"/>
    </row>
    <row r="280" spans="1:7" x14ac:dyDescent="0.15">
      <c r="A280" s="330"/>
      <c r="F280" s="321"/>
      <c r="G280" s="321"/>
    </row>
    <row r="281" spans="1:7" x14ac:dyDescent="0.15">
      <c r="A281" s="330"/>
      <c r="F281" s="321"/>
      <c r="G281" s="321"/>
    </row>
    <row r="282" spans="1:7" x14ac:dyDescent="0.15">
      <c r="A282" s="330"/>
      <c r="F282" s="321"/>
      <c r="G282" s="321"/>
    </row>
    <row r="283" spans="1:7" x14ac:dyDescent="0.15">
      <c r="A283" s="330"/>
      <c r="F283" s="321"/>
      <c r="G283" s="321"/>
    </row>
    <row r="284" spans="1:7" x14ac:dyDescent="0.15">
      <c r="A284" s="330"/>
      <c r="F284" s="321"/>
      <c r="G284" s="321"/>
    </row>
    <row r="285" spans="1:7" x14ac:dyDescent="0.15">
      <c r="A285" s="330"/>
      <c r="F285" s="321"/>
      <c r="G285" s="321"/>
    </row>
    <row r="286" spans="1:7" x14ac:dyDescent="0.15">
      <c r="A286" s="330"/>
      <c r="F286" s="321"/>
      <c r="G286" s="321"/>
    </row>
    <row r="287" spans="1:7" x14ac:dyDescent="0.15">
      <c r="A287" s="330"/>
      <c r="F287" s="321"/>
      <c r="G287" s="321"/>
    </row>
    <row r="288" spans="1:7" x14ac:dyDescent="0.15">
      <c r="A288" s="330"/>
      <c r="F288" s="321"/>
      <c r="G288" s="321"/>
    </row>
    <row r="289" spans="1:10" x14ac:dyDescent="0.15">
      <c r="A289" s="330"/>
      <c r="F289" s="321"/>
      <c r="G289" s="321"/>
    </row>
    <row r="290" spans="1:10" x14ac:dyDescent="0.15">
      <c r="A290" s="330"/>
      <c r="F290" s="321"/>
      <c r="G290" s="321"/>
    </row>
    <row r="291" spans="1:10" x14ac:dyDescent="0.15">
      <c r="A291" s="330"/>
      <c r="F291" s="321"/>
      <c r="G291" s="321"/>
    </row>
    <row r="292" spans="1:10" x14ac:dyDescent="0.15">
      <c r="A292" s="330"/>
      <c r="F292" s="321"/>
      <c r="G292" s="321"/>
    </row>
    <row r="293" spans="1:10" x14ac:dyDescent="0.15">
      <c r="A293" s="330"/>
      <c r="F293" s="321"/>
      <c r="G293" s="321"/>
    </row>
    <row r="294" spans="1:10" x14ac:dyDescent="0.15">
      <c r="A294" s="330"/>
      <c r="F294" s="321"/>
      <c r="G294" s="321"/>
    </row>
    <row r="295" spans="1:10" x14ac:dyDescent="0.15">
      <c r="A295" s="330"/>
      <c r="F295" s="321"/>
      <c r="G295" s="321"/>
    </row>
    <row r="296" spans="1:10" x14ac:dyDescent="0.15">
      <c r="A296" s="330"/>
      <c r="F296" s="321"/>
      <c r="G296" s="321"/>
    </row>
    <row r="297" spans="1:10" x14ac:dyDescent="0.15">
      <c r="A297" s="330"/>
      <c r="F297" s="321"/>
      <c r="G297" s="321"/>
    </row>
    <row r="298" spans="1:10" x14ac:dyDescent="0.15">
      <c r="A298" s="330"/>
      <c r="F298" s="321"/>
      <c r="G298" s="321"/>
    </row>
    <row r="299" spans="1:10" x14ac:dyDescent="0.15">
      <c r="A299" s="330"/>
      <c r="F299" s="321"/>
      <c r="G299" s="321"/>
    </row>
    <row r="300" spans="1:10" ht="14" thickBot="1" x14ac:dyDescent="0.2">
      <c r="A300" s="329"/>
      <c r="B300" s="322"/>
      <c r="C300" s="328"/>
      <c r="D300" s="327"/>
      <c r="E300" s="326"/>
      <c r="F300" s="325"/>
      <c r="G300" s="325"/>
      <c r="H300" s="324"/>
      <c r="I300" s="323"/>
      <c r="J300" s="322"/>
    </row>
    <row r="301" spans="1:10" x14ac:dyDescent="0.15">
      <c r="A301" s="320" t="s">
        <v>229</v>
      </c>
      <c r="F301" s="321"/>
      <c r="G301" s="321"/>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1400-0000000000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300"/>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51" customWidth="1"/>
    <col min="2" max="2" width="24" style="345" customWidth="1"/>
    <col min="3" max="3" width="16" style="345" customWidth="1"/>
    <col min="4" max="4" width="16.1640625" style="350" customWidth="1"/>
    <col min="5" max="5" width="9.5" style="349" customWidth="1"/>
    <col min="6" max="6" width="8.6640625" style="349" customWidth="1"/>
    <col min="7" max="7" width="12.6640625" style="348" customWidth="1"/>
    <col min="8" max="8" width="11.5" style="315" customWidth="1"/>
    <col min="9" max="9" width="10.5" style="347" customWidth="1"/>
    <col min="10" max="19" width="9.6640625" style="313" customWidth="1"/>
    <col min="20" max="22" width="7.6640625" style="313" customWidth="1"/>
    <col min="23" max="23" width="9.6640625" style="313" customWidth="1"/>
    <col min="24" max="24" width="24.6640625" style="345" customWidth="1"/>
    <col min="25" max="25" width="9.1640625" style="346"/>
    <col min="26" max="26" width="12.6640625" style="346" customWidth="1"/>
    <col min="27" max="16384" width="9.1640625" style="345"/>
  </cols>
  <sheetData>
    <row r="1" spans="1:26" s="313" customFormat="1" ht="13.5" customHeight="1" x14ac:dyDescent="0.15">
      <c r="A1" s="384">
        <f>G4+PurchasesSep13!A1</f>
        <v>0</v>
      </c>
      <c r="B1" s="385" t="s">
        <v>284</v>
      </c>
      <c r="C1" s="343">
        <f>PurchasesSep13!C1+PurchasesOct13!F1+SalesOct13!$E$1</f>
        <v>0</v>
      </c>
      <c r="D1" s="384" t="s">
        <v>240</v>
      </c>
      <c r="E1" s="383" t="str">
        <f>IF((G1-SUM(J1:W1)&lt;&gt;0),(G1-SUM(J1:W1))," ")</f>
        <v xml:space="preserve"> </v>
      </c>
      <c r="F1" s="343">
        <f>SUM(F5:F300)</f>
        <v>0</v>
      </c>
      <c r="G1" s="340">
        <f>SUM(G4:G300)</f>
        <v>0</v>
      </c>
      <c r="H1" s="382">
        <f>SUM(H5:H300)</f>
        <v>0</v>
      </c>
      <c r="I1" s="381">
        <f ca="1">TODAY()</f>
        <v>44249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79">
        <f>W1+PurchasesSep13!X1</f>
        <v>0</v>
      </c>
      <c r="Y1" s="378">
        <f>SUM(Y5:Y200)</f>
        <v>0</v>
      </c>
      <c r="Z1" s="377">
        <f>Y1+PurchasesSep13!Z1</f>
        <v>0</v>
      </c>
    </row>
    <row r="2" spans="1:26" s="376" customFormat="1" ht="24" customHeight="1" x14ac:dyDescent="0.15">
      <c r="A2" s="579" t="s">
        <v>283</v>
      </c>
      <c r="B2" s="583" t="str">
        <f>IF((G1-SUM(J1:W1)&lt;&gt;0),"COMPLETE EXPENSE ANALYSIS by inserting expense letter in col E","Supplier")</f>
        <v>Supplier</v>
      </c>
      <c r="C2" s="582" t="s">
        <v>282</v>
      </c>
      <c r="D2" s="582" t="s">
        <v>281</v>
      </c>
      <c r="E2" s="584" t="s">
        <v>280</v>
      </c>
      <c r="F2" s="582" t="s">
        <v>285</v>
      </c>
      <c r="G2" s="571" t="s">
        <v>278</v>
      </c>
      <c r="H2" s="575" t="s">
        <v>277</v>
      </c>
      <c r="I2" s="585" t="s">
        <v>276</v>
      </c>
      <c r="J2" s="571" t="s">
        <v>275</v>
      </c>
      <c r="K2" s="571" t="s">
        <v>274</v>
      </c>
      <c r="L2" s="571" t="s">
        <v>273</v>
      </c>
      <c r="M2" s="571" t="s">
        <v>272</v>
      </c>
      <c r="N2" s="571" t="s">
        <v>271</v>
      </c>
      <c r="O2" s="571" t="s">
        <v>270</v>
      </c>
      <c r="P2" s="367" t="s">
        <v>269</v>
      </c>
      <c r="Q2" s="571" t="s">
        <v>268</v>
      </c>
      <c r="R2" s="571" t="s">
        <v>267</v>
      </c>
      <c r="S2" s="571" t="s">
        <v>266</v>
      </c>
      <c r="T2" s="571" t="s">
        <v>265</v>
      </c>
      <c r="U2" s="571" t="s">
        <v>264</v>
      </c>
      <c r="V2" s="571" t="s">
        <v>263</v>
      </c>
      <c r="W2" s="575" t="s">
        <v>262</v>
      </c>
      <c r="X2" s="577" t="str">
        <f>IF(X1&gt;('Fixed Assets'!$E$110),"FIXED ASSETS requires updating with new additions","Fixed Assets Description  (Vehicles: make, model, date reg. and reg. mark)")</f>
        <v>Fixed Assets Description  (Vehicles: make, model, date reg. and reg. mark)</v>
      </c>
      <c r="Y2" s="573" t="s">
        <v>261</v>
      </c>
      <c r="Z2" s="574"/>
    </row>
    <row r="3" spans="1:26" s="374" customFormat="1" ht="12" customHeight="1" x14ac:dyDescent="0.15">
      <c r="A3" s="580"/>
      <c r="B3" s="580"/>
      <c r="C3" s="580"/>
      <c r="D3" s="580"/>
      <c r="E3" s="560"/>
      <c r="F3" s="580"/>
      <c r="G3" s="560"/>
      <c r="H3" s="578"/>
      <c r="I3" s="578"/>
      <c r="J3" s="572"/>
      <c r="K3" s="572"/>
      <c r="L3" s="572"/>
      <c r="M3" s="572"/>
      <c r="N3" s="572"/>
      <c r="O3" s="572"/>
      <c r="P3" s="375">
        <f>IF((E$4="m"),G$4," ")</f>
        <v>0</v>
      </c>
      <c r="Q3" s="572"/>
      <c r="R3" s="572"/>
      <c r="S3" s="572"/>
      <c r="T3" s="572"/>
      <c r="U3" s="572"/>
      <c r="V3" s="572"/>
      <c r="W3" s="576"/>
      <c r="X3" s="578"/>
      <c r="Y3" s="573" t="s">
        <v>260</v>
      </c>
      <c r="Z3" s="574"/>
    </row>
    <row r="4" spans="1:26" s="349" customFormat="1" x14ac:dyDescent="0.15">
      <c r="A4" s="581"/>
      <c r="B4" s="581"/>
      <c r="C4" s="581"/>
      <c r="D4" s="581"/>
      <c r="E4" s="373" t="s">
        <v>259</v>
      </c>
      <c r="F4" s="581"/>
      <c r="G4" s="386">
        <f>IF((C1&lt;Admin!$F$22),((C1-PurchasesSep13!C1)*Admin!$G$21),(C1*Admin!$G$21-(C1-Admin!$F$21)*(Admin!$G$21-Admin!$G$22)-PurchasesSep13!A1))</f>
        <v>0</v>
      </c>
      <c r="H4" s="578"/>
      <c r="I4" s="578"/>
      <c r="J4" s="371" t="s">
        <v>258</v>
      </c>
      <c r="K4" s="369" t="s">
        <v>257</v>
      </c>
      <c r="L4" s="369" t="s">
        <v>256</v>
      </c>
      <c r="M4" s="369" t="s">
        <v>255</v>
      </c>
      <c r="N4" s="369" t="s">
        <v>254</v>
      </c>
      <c r="O4" s="369" t="s">
        <v>253</v>
      </c>
      <c r="P4" s="370" t="s">
        <v>252</v>
      </c>
      <c r="Q4" s="369" t="s">
        <v>251</v>
      </c>
      <c r="R4" s="369" t="s">
        <v>250</v>
      </c>
      <c r="S4" s="369" t="s">
        <v>249</v>
      </c>
      <c r="T4" s="369" t="s">
        <v>248</v>
      </c>
      <c r="U4" s="369" t="s">
        <v>247</v>
      </c>
      <c r="V4" s="369" t="s">
        <v>246</v>
      </c>
      <c r="W4" s="368" t="s">
        <v>245</v>
      </c>
      <c r="X4" s="578"/>
      <c r="Y4" s="367" t="s">
        <v>244</v>
      </c>
      <c r="Z4" s="367" t="s">
        <v>243</v>
      </c>
    </row>
    <row r="5" spans="1:26" x14ac:dyDescent="0.15">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15">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15">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15">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15">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15">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15">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15">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15">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15">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15">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15">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15">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15">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15">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15">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15">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15">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15">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15">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15">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15">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15">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15">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15">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15">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15">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15">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15">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15">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15">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15">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15">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15">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15">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15">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15">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15">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15">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15">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15">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15">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15">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15">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15">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15">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15">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15">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15">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15">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15">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15">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15">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15">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15">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15">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15">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15">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15">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15">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15">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15">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15">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15">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15">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15">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15">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15">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15">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15">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15">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15">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15">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15">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15">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15">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15">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15">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15">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15">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15">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15">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15">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15">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15">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15">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15">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15">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15">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15">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15">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15">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15">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15">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15">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15">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15">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15">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15">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15">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15">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15">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15">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15">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15">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15">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15">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15">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15">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15">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15">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15">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15">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15">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15">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15">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15">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15">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15">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15">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15">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15">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15">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15">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15">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15">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15">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15">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15">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15">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15">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15">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15">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15">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15">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15">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15">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15">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15">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15">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15">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15">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15">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15">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15">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15">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15">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15">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15">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15">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15">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15">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15">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15">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15">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15">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15">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15">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15">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15">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15">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15">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15">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15">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15">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15">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15">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15">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15">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15">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15">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15">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15">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15">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15">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15">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15">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15">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15">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15">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15">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15">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15">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15">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15">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15">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15">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15">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15">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15">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15">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15">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15">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15">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15">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ht="14" thickBot="1" x14ac:dyDescent="0.2">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2"/>
      <c r="Z200" s="352"/>
    </row>
    <row r="201" spans="1:26" x14ac:dyDescent="0.15">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15">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15">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x14ac:dyDescent="0.15">
      <c r="A204" s="330"/>
      <c r="E204" s="349" t="str">
        <f t="shared" si="59"/>
        <v xml:space="preserve"> </v>
      </c>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row>
    <row r="205" spans="1:26" x14ac:dyDescent="0.15">
      <c r="A205" s="330"/>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15">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15">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15">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15">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15">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15">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15">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15">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15">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15">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15">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15">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15">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15">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15">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15">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15">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15">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15">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15">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15">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15">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15">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15">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15">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15">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15">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15">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15">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15">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15">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15">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15">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15">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15">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15">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15">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15">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15">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15">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15">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15">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15">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15">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15">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15">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15">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15">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15">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15">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15">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15">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15">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15">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15">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15">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15">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15">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15">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15">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15">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15">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15">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15">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15">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15">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15">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15">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15">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15">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15">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15">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15">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15">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15">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15">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15">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15">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15">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15">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15">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15">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15">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3" x14ac:dyDescent="0.15">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3" x14ac:dyDescent="0.15">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3" x14ac:dyDescent="0.15">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3" x14ac:dyDescent="0.15">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3" x14ac:dyDescent="0.15">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3" x14ac:dyDescent="0.15">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3" x14ac:dyDescent="0.15">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3" x14ac:dyDescent="0.15">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3" x14ac:dyDescent="0.15">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3" x14ac:dyDescent="0.15">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3" x14ac:dyDescent="0.15">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3" ht="14" thickBot="1" x14ac:dyDescent="0.2">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1500-000000000000}"/>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1500-000001000000}">
      <formula1>38353</formula1>
      <formula2>42369</formula2>
    </dataValidation>
    <dataValidation type="list" allowBlank="1" showInputMessage="1" showErrorMessage="1" sqref="E5:E300" xr:uid="{00000000-0002-0000-1500-000002000000}">
      <formula1>$J$4:$W$4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301"/>
  <sheetViews>
    <sheetView workbookViewId="0">
      <pane ySplit="3" topLeftCell="A4" activePane="bottomLeft" state="frozen"/>
      <selection pane="bottomLeft" activeCell="A4" sqref="A4"/>
    </sheetView>
  </sheetViews>
  <sheetFormatPr baseColWidth="10" defaultColWidth="9.1640625" defaultRowHeight="13" x14ac:dyDescent="0.15"/>
  <cols>
    <col min="1" max="1" width="9.1640625" style="320"/>
    <col min="2" max="2" width="17.6640625" style="313" customWidth="1"/>
    <col min="3" max="3" width="11.33203125" style="319" customWidth="1"/>
    <col min="4" max="4" width="14.5" style="318" customWidth="1"/>
    <col min="5" max="5" width="7.6640625" style="317" customWidth="1"/>
    <col min="6" max="7" width="9.6640625" style="316" customWidth="1"/>
    <col min="8" max="8" width="9.6640625" style="315" customWidth="1"/>
    <col min="9" max="9" width="10.5" style="314" customWidth="1"/>
    <col min="10" max="16384" width="9.1640625" style="313"/>
  </cols>
  <sheetData>
    <row r="1" spans="1:11" s="338" customFormat="1" ht="12.75" customHeight="1" x14ac:dyDescent="0.15">
      <c r="A1" s="553" t="s">
        <v>242</v>
      </c>
      <c r="B1" s="556" t="s">
        <v>241</v>
      </c>
      <c r="C1" s="344"/>
      <c r="D1" s="340" t="s">
        <v>240</v>
      </c>
      <c r="E1" s="343">
        <f>SUM(E4:E300)</f>
        <v>0</v>
      </c>
      <c r="F1" s="340">
        <f>SUM(F4:F300)</f>
        <v>0</v>
      </c>
      <c r="G1" s="340">
        <f>SUM(G4:G300)</f>
        <v>0</v>
      </c>
      <c r="H1" s="342">
        <f>SUM(H4:H300)</f>
        <v>0</v>
      </c>
      <c r="I1" s="341">
        <f ca="1">TODAY()</f>
        <v>44249</v>
      </c>
      <c r="J1" s="340">
        <f>SUM(J4:J300)</f>
        <v>0</v>
      </c>
      <c r="K1" s="339">
        <f>J1+SalesOct13!K1</f>
        <v>0</v>
      </c>
    </row>
    <row r="2" spans="1:11" s="338" customFormat="1" ht="12.75" customHeight="1" x14ac:dyDescent="0.15">
      <c r="A2" s="554"/>
      <c r="B2" s="557"/>
      <c r="C2" s="561" t="s">
        <v>239</v>
      </c>
      <c r="D2" s="563" t="s">
        <v>238</v>
      </c>
      <c r="E2" s="565" t="s">
        <v>237</v>
      </c>
      <c r="F2" s="556" t="s">
        <v>236</v>
      </c>
      <c r="G2" s="556" t="s">
        <v>235</v>
      </c>
      <c r="H2" s="567" t="s">
        <v>234</v>
      </c>
      <c r="I2" s="569" t="s">
        <v>233</v>
      </c>
      <c r="J2" s="559" t="s">
        <v>232</v>
      </c>
      <c r="K2" s="560"/>
    </row>
    <row r="3" spans="1:11" s="336" customFormat="1" ht="38.25" customHeight="1" x14ac:dyDescent="0.15">
      <c r="A3" s="555"/>
      <c r="B3" s="558"/>
      <c r="C3" s="562"/>
      <c r="D3" s="564"/>
      <c r="E3" s="566"/>
      <c r="F3" s="566"/>
      <c r="G3" s="566"/>
      <c r="H3" s="568"/>
      <c r="I3" s="570"/>
      <c r="J3" s="337" t="s">
        <v>231</v>
      </c>
      <c r="K3" s="337" t="s">
        <v>230</v>
      </c>
    </row>
    <row r="4" spans="1:11" x14ac:dyDescent="0.15">
      <c r="A4" s="330"/>
      <c r="F4" s="321"/>
      <c r="G4" s="321"/>
      <c r="H4" s="315" t="str">
        <f t="shared" ref="H4:H67" si="0">IF((F4&lt;&gt;0),IF((D4&gt;0)," ",F4)," ")</f>
        <v xml:space="preserve"> </v>
      </c>
      <c r="I4" s="331" t="str">
        <f t="shared" ref="I4:I67" si="1">IF((F4&lt;&gt;0),IF((D4&gt;0)," ",(I$1-A4))," ")</f>
        <v xml:space="preserve"> </v>
      </c>
    </row>
    <row r="5" spans="1:11" x14ac:dyDescent="0.15">
      <c r="A5" s="330"/>
      <c r="F5" s="321"/>
      <c r="G5" s="321"/>
      <c r="H5" s="315" t="str">
        <f t="shared" si="0"/>
        <v xml:space="preserve"> </v>
      </c>
      <c r="I5" s="331" t="str">
        <f t="shared" si="1"/>
        <v xml:space="preserve"> </v>
      </c>
    </row>
    <row r="6" spans="1:11" x14ac:dyDescent="0.15">
      <c r="A6" s="330"/>
      <c r="F6" s="321"/>
      <c r="G6" s="321"/>
      <c r="H6" s="315" t="str">
        <f t="shared" si="0"/>
        <v xml:space="preserve"> </v>
      </c>
      <c r="I6" s="331" t="str">
        <f t="shared" si="1"/>
        <v xml:space="preserve"> </v>
      </c>
    </row>
    <row r="7" spans="1:11" x14ac:dyDescent="0.15">
      <c r="A7" s="330"/>
      <c r="F7" s="321"/>
      <c r="G7" s="321"/>
      <c r="H7" s="315" t="str">
        <f t="shared" si="0"/>
        <v xml:space="preserve"> </v>
      </c>
      <c r="I7" s="331" t="str">
        <f t="shared" si="1"/>
        <v xml:space="preserve"> </v>
      </c>
    </row>
    <row r="8" spans="1:11" x14ac:dyDescent="0.15">
      <c r="A8" s="330"/>
      <c r="F8" s="321"/>
      <c r="G8" s="321"/>
      <c r="H8" s="315" t="str">
        <f t="shared" si="0"/>
        <v xml:space="preserve"> </v>
      </c>
      <c r="I8" s="331" t="str">
        <f t="shared" si="1"/>
        <v xml:space="preserve"> </v>
      </c>
    </row>
    <row r="9" spans="1:11" x14ac:dyDescent="0.15">
      <c r="A9" s="330"/>
      <c r="F9" s="321"/>
      <c r="G9" s="321"/>
      <c r="H9" s="315" t="str">
        <f t="shared" si="0"/>
        <v xml:space="preserve"> </v>
      </c>
      <c r="I9" s="331" t="str">
        <f t="shared" si="1"/>
        <v xml:space="preserve"> </v>
      </c>
    </row>
    <row r="10" spans="1:11" x14ac:dyDescent="0.15">
      <c r="A10" s="330"/>
      <c r="F10" s="321"/>
      <c r="G10" s="321"/>
      <c r="H10" s="315" t="str">
        <f t="shared" si="0"/>
        <v xml:space="preserve"> </v>
      </c>
      <c r="I10" s="331" t="str">
        <f t="shared" si="1"/>
        <v xml:space="preserve"> </v>
      </c>
    </row>
    <row r="11" spans="1:11" x14ac:dyDescent="0.15">
      <c r="A11" s="330"/>
      <c r="F11" s="321"/>
      <c r="G11" s="321"/>
      <c r="H11" s="315" t="str">
        <f t="shared" si="0"/>
        <v xml:space="preserve"> </v>
      </c>
      <c r="I11" s="331" t="str">
        <f t="shared" si="1"/>
        <v xml:space="preserve"> </v>
      </c>
    </row>
    <row r="12" spans="1:11" x14ac:dyDescent="0.15">
      <c r="A12" s="330"/>
      <c r="F12" s="321"/>
      <c r="G12" s="321"/>
      <c r="H12" s="315" t="str">
        <f t="shared" si="0"/>
        <v xml:space="preserve"> </v>
      </c>
      <c r="I12" s="331" t="str">
        <f t="shared" si="1"/>
        <v xml:space="preserve"> </v>
      </c>
    </row>
    <row r="13" spans="1:11" x14ac:dyDescent="0.15">
      <c r="A13" s="330"/>
      <c r="F13" s="321"/>
      <c r="G13" s="321"/>
      <c r="H13" s="315" t="str">
        <f t="shared" si="0"/>
        <v xml:space="preserve"> </v>
      </c>
      <c r="I13" s="331" t="str">
        <f t="shared" si="1"/>
        <v xml:space="preserve"> </v>
      </c>
    </row>
    <row r="14" spans="1:11" x14ac:dyDescent="0.15">
      <c r="A14" s="330"/>
      <c r="F14" s="321"/>
      <c r="G14" s="321"/>
      <c r="H14" s="315" t="str">
        <f t="shared" si="0"/>
        <v xml:space="preserve"> </v>
      </c>
      <c r="I14" s="331" t="str">
        <f t="shared" si="1"/>
        <v xml:space="preserve"> </v>
      </c>
    </row>
    <row r="15" spans="1:11" s="332" customFormat="1" x14ac:dyDescent="0.15">
      <c r="A15" s="330"/>
      <c r="C15" s="335"/>
      <c r="D15" s="334"/>
      <c r="E15" s="333"/>
      <c r="F15" s="321"/>
      <c r="G15" s="321"/>
      <c r="H15" s="315" t="str">
        <f t="shared" si="0"/>
        <v xml:space="preserve"> </v>
      </c>
      <c r="I15" s="331" t="str">
        <f t="shared" si="1"/>
        <v xml:space="preserve"> </v>
      </c>
      <c r="J15" s="313"/>
    </row>
    <row r="16" spans="1:11" s="332" customFormat="1" x14ac:dyDescent="0.15">
      <c r="A16" s="330"/>
      <c r="C16" s="335"/>
      <c r="D16" s="334"/>
      <c r="E16" s="333"/>
      <c r="F16" s="321"/>
      <c r="G16" s="321"/>
      <c r="H16" s="315" t="str">
        <f t="shared" si="0"/>
        <v xml:space="preserve"> </v>
      </c>
      <c r="I16" s="331" t="str">
        <f t="shared" si="1"/>
        <v xml:space="preserve"> </v>
      </c>
      <c r="J16" s="313"/>
    </row>
    <row r="17" spans="1:10" s="332" customFormat="1" x14ac:dyDescent="0.15">
      <c r="A17" s="330"/>
      <c r="C17" s="335"/>
      <c r="D17" s="334"/>
      <c r="E17" s="333"/>
      <c r="F17" s="321"/>
      <c r="G17" s="321"/>
      <c r="H17" s="315" t="str">
        <f t="shared" si="0"/>
        <v xml:space="preserve"> </v>
      </c>
      <c r="I17" s="331" t="str">
        <f t="shared" si="1"/>
        <v xml:space="preserve"> </v>
      </c>
      <c r="J17" s="313"/>
    </row>
    <row r="18" spans="1:10" s="332" customFormat="1" x14ac:dyDescent="0.15">
      <c r="A18" s="330"/>
      <c r="C18" s="335"/>
      <c r="D18" s="334"/>
      <c r="E18" s="333"/>
      <c r="F18" s="321"/>
      <c r="G18" s="321"/>
      <c r="H18" s="315" t="str">
        <f t="shared" si="0"/>
        <v xml:space="preserve"> </v>
      </c>
      <c r="I18" s="331" t="str">
        <f t="shared" si="1"/>
        <v xml:space="preserve"> </v>
      </c>
      <c r="J18" s="313"/>
    </row>
    <row r="19" spans="1:10" s="332" customFormat="1" x14ac:dyDescent="0.15">
      <c r="A19" s="330"/>
      <c r="C19" s="335"/>
      <c r="D19" s="334"/>
      <c r="E19" s="333"/>
      <c r="F19" s="321"/>
      <c r="G19" s="321"/>
      <c r="H19" s="315" t="str">
        <f t="shared" si="0"/>
        <v xml:space="preserve"> </v>
      </c>
      <c r="I19" s="331" t="str">
        <f t="shared" si="1"/>
        <v xml:space="preserve"> </v>
      </c>
      <c r="J19" s="313"/>
    </row>
    <row r="20" spans="1:10" x14ac:dyDescent="0.15">
      <c r="A20" s="330"/>
      <c r="F20" s="321"/>
      <c r="G20" s="321"/>
      <c r="H20" s="315" t="str">
        <f t="shared" si="0"/>
        <v xml:space="preserve"> </v>
      </c>
      <c r="I20" s="331" t="str">
        <f t="shared" si="1"/>
        <v xml:space="preserve"> </v>
      </c>
    </row>
    <row r="21" spans="1:10" x14ac:dyDescent="0.15">
      <c r="A21" s="330"/>
      <c r="F21" s="321"/>
      <c r="G21" s="321"/>
      <c r="H21" s="315" t="str">
        <f t="shared" si="0"/>
        <v xml:space="preserve"> </v>
      </c>
      <c r="I21" s="331" t="str">
        <f t="shared" si="1"/>
        <v xml:space="preserve"> </v>
      </c>
    </row>
    <row r="22" spans="1:10" x14ac:dyDescent="0.15">
      <c r="A22" s="330"/>
      <c r="F22" s="321"/>
      <c r="G22" s="321"/>
      <c r="H22" s="315" t="str">
        <f t="shared" si="0"/>
        <v xml:space="preserve"> </v>
      </c>
      <c r="I22" s="331" t="str">
        <f t="shared" si="1"/>
        <v xml:space="preserve"> </v>
      </c>
    </row>
    <row r="23" spans="1:10" x14ac:dyDescent="0.15">
      <c r="A23" s="330"/>
      <c r="F23" s="321"/>
      <c r="G23" s="321"/>
      <c r="H23" s="315" t="str">
        <f t="shared" si="0"/>
        <v xml:space="preserve"> </v>
      </c>
      <c r="I23" s="331" t="str">
        <f t="shared" si="1"/>
        <v xml:space="preserve"> </v>
      </c>
    </row>
    <row r="24" spans="1:10" x14ac:dyDescent="0.15">
      <c r="A24" s="330"/>
      <c r="F24" s="321"/>
      <c r="G24" s="321"/>
      <c r="H24" s="315" t="str">
        <f t="shared" si="0"/>
        <v xml:space="preserve"> </v>
      </c>
      <c r="I24" s="331" t="str">
        <f t="shared" si="1"/>
        <v xml:space="preserve"> </v>
      </c>
    </row>
    <row r="25" spans="1:10" x14ac:dyDescent="0.15">
      <c r="A25" s="330"/>
      <c r="F25" s="321"/>
      <c r="G25" s="321"/>
      <c r="H25" s="315" t="str">
        <f t="shared" si="0"/>
        <v xml:space="preserve"> </v>
      </c>
      <c r="I25" s="331" t="str">
        <f t="shared" si="1"/>
        <v xml:space="preserve"> </v>
      </c>
    </row>
    <row r="26" spans="1:10" x14ac:dyDescent="0.15">
      <c r="A26" s="330"/>
      <c r="F26" s="321"/>
      <c r="G26" s="321"/>
      <c r="H26" s="315" t="str">
        <f t="shared" si="0"/>
        <v xml:space="preserve"> </v>
      </c>
      <c r="I26" s="331" t="str">
        <f t="shared" si="1"/>
        <v xml:space="preserve"> </v>
      </c>
    </row>
    <row r="27" spans="1:10" x14ac:dyDescent="0.15">
      <c r="A27" s="330"/>
      <c r="F27" s="321"/>
      <c r="G27" s="321"/>
      <c r="H27" s="315" t="str">
        <f t="shared" si="0"/>
        <v xml:space="preserve"> </v>
      </c>
      <c r="I27" s="331" t="str">
        <f t="shared" si="1"/>
        <v xml:space="preserve"> </v>
      </c>
    </row>
    <row r="28" spans="1:10" x14ac:dyDescent="0.15">
      <c r="A28" s="330"/>
      <c r="F28" s="321"/>
      <c r="G28" s="321"/>
      <c r="H28" s="315" t="str">
        <f t="shared" si="0"/>
        <v xml:space="preserve"> </v>
      </c>
      <c r="I28" s="331" t="str">
        <f t="shared" si="1"/>
        <v xml:space="preserve"> </v>
      </c>
    </row>
    <row r="29" spans="1:10" x14ac:dyDescent="0.15">
      <c r="A29" s="330"/>
      <c r="F29" s="321"/>
      <c r="G29" s="321"/>
      <c r="H29" s="315" t="str">
        <f t="shared" si="0"/>
        <v xml:space="preserve"> </v>
      </c>
      <c r="I29" s="331" t="str">
        <f t="shared" si="1"/>
        <v xml:space="preserve"> </v>
      </c>
    </row>
    <row r="30" spans="1:10" x14ac:dyDescent="0.15">
      <c r="A30" s="330"/>
      <c r="F30" s="321"/>
      <c r="G30" s="321"/>
      <c r="H30" s="315" t="str">
        <f t="shared" si="0"/>
        <v xml:space="preserve"> </v>
      </c>
      <c r="I30" s="331" t="str">
        <f t="shared" si="1"/>
        <v xml:space="preserve"> </v>
      </c>
    </row>
    <row r="31" spans="1:10" x14ac:dyDescent="0.15">
      <c r="A31" s="330"/>
      <c r="F31" s="321"/>
      <c r="G31" s="321"/>
      <c r="H31" s="315" t="str">
        <f t="shared" si="0"/>
        <v xml:space="preserve"> </v>
      </c>
      <c r="I31" s="331" t="str">
        <f t="shared" si="1"/>
        <v xml:space="preserve"> </v>
      </c>
    </row>
    <row r="32" spans="1:10" x14ac:dyDescent="0.15">
      <c r="A32" s="330"/>
      <c r="F32" s="321"/>
      <c r="G32" s="321"/>
      <c r="H32" s="315" t="str">
        <f t="shared" si="0"/>
        <v xml:space="preserve"> </v>
      </c>
      <c r="I32" s="331" t="str">
        <f t="shared" si="1"/>
        <v xml:space="preserve"> </v>
      </c>
    </row>
    <row r="33" spans="1:9" x14ac:dyDescent="0.15">
      <c r="A33" s="330"/>
      <c r="F33" s="321"/>
      <c r="G33" s="321"/>
      <c r="H33" s="315" t="str">
        <f t="shared" si="0"/>
        <v xml:space="preserve"> </v>
      </c>
      <c r="I33" s="331" t="str">
        <f t="shared" si="1"/>
        <v xml:space="preserve"> </v>
      </c>
    </row>
    <row r="34" spans="1:9" x14ac:dyDescent="0.15">
      <c r="A34" s="330"/>
      <c r="F34" s="321"/>
      <c r="G34" s="321"/>
      <c r="H34" s="315" t="str">
        <f t="shared" si="0"/>
        <v xml:space="preserve"> </v>
      </c>
      <c r="I34" s="331" t="str">
        <f t="shared" si="1"/>
        <v xml:space="preserve"> </v>
      </c>
    </row>
    <row r="35" spans="1:9" x14ac:dyDescent="0.15">
      <c r="A35" s="330"/>
      <c r="F35" s="321"/>
      <c r="G35" s="321"/>
      <c r="H35" s="315" t="str">
        <f t="shared" si="0"/>
        <v xml:space="preserve"> </v>
      </c>
      <c r="I35" s="331" t="str">
        <f t="shared" si="1"/>
        <v xml:space="preserve"> </v>
      </c>
    </row>
    <row r="36" spans="1:9" x14ac:dyDescent="0.15">
      <c r="A36" s="330"/>
      <c r="F36" s="321"/>
      <c r="G36" s="321"/>
      <c r="H36" s="315" t="str">
        <f t="shared" si="0"/>
        <v xml:space="preserve"> </v>
      </c>
      <c r="I36" s="331" t="str">
        <f t="shared" si="1"/>
        <v xml:space="preserve"> </v>
      </c>
    </row>
    <row r="37" spans="1:9" x14ac:dyDescent="0.15">
      <c r="A37" s="330"/>
      <c r="F37" s="321"/>
      <c r="G37" s="321"/>
      <c r="H37" s="315" t="str">
        <f t="shared" si="0"/>
        <v xml:space="preserve"> </v>
      </c>
      <c r="I37" s="331" t="str">
        <f t="shared" si="1"/>
        <v xml:space="preserve"> </v>
      </c>
    </row>
    <row r="38" spans="1:9" x14ac:dyDescent="0.15">
      <c r="A38" s="330"/>
      <c r="F38" s="321"/>
      <c r="G38" s="321"/>
      <c r="H38" s="315" t="str">
        <f t="shared" si="0"/>
        <v xml:space="preserve"> </v>
      </c>
      <c r="I38" s="331" t="str">
        <f t="shared" si="1"/>
        <v xml:space="preserve"> </v>
      </c>
    </row>
    <row r="39" spans="1:9" x14ac:dyDescent="0.15">
      <c r="A39" s="330"/>
      <c r="F39" s="321"/>
      <c r="G39" s="321"/>
      <c r="H39" s="315" t="str">
        <f t="shared" si="0"/>
        <v xml:space="preserve"> </v>
      </c>
      <c r="I39" s="331" t="str">
        <f t="shared" si="1"/>
        <v xml:space="preserve"> </v>
      </c>
    </row>
    <row r="40" spans="1:9" x14ac:dyDescent="0.15">
      <c r="A40" s="330"/>
      <c r="F40" s="321"/>
      <c r="G40" s="321"/>
      <c r="H40" s="315" t="str">
        <f t="shared" si="0"/>
        <v xml:space="preserve"> </v>
      </c>
      <c r="I40" s="331" t="str">
        <f t="shared" si="1"/>
        <v xml:space="preserve"> </v>
      </c>
    </row>
    <row r="41" spans="1:9" x14ac:dyDescent="0.15">
      <c r="A41" s="330"/>
      <c r="F41" s="321"/>
      <c r="G41" s="321"/>
      <c r="H41" s="315" t="str">
        <f t="shared" si="0"/>
        <v xml:space="preserve"> </v>
      </c>
      <c r="I41" s="331" t="str">
        <f t="shared" si="1"/>
        <v xml:space="preserve"> </v>
      </c>
    </row>
    <row r="42" spans="1:9" x14ac:dyDescent="0.15">
      <c r="A42" s="330"/>
      <c r="F42" s="321"/>
      <c r="G42" s="321"/>
      <c r="H42" s="315" t="str">
        <f t="shared" si="0"/>
        <v xml:space="preserve"> </v>
      </c>
      <c r="I42" s="331" t="str">
        <f t="shared" si="1"/>
        <v xml:space="preserve"> </v>
      </c>
    </row>
    <row r="43" spans="1:9" x14ac:dyDescent="0.15">
      <c r="A43" s="330"/>
      <c r="F43" s="321"/>
      <c r="G43" s="321"/>
      <c r="H43" s="315" t="str">
        <f t="shared" si="0"/>
        <v xml:space="preserve"> </v>
      </c>
      <c r="I43" s="331" t="str">
        <f t="shared" si="1"/>
        <v xml:space="preserve"> </v>
      </c>
    </row>
    <row r="44" spans="1:9" x14ac:dyDescent="0.15">
      <c r="A44" s="330"/>
      <c r="F44" s="321"/>
      <c r="G44" s="321"/>
      <c r="H44" s="315" t="str">
        <f t="shared" si="0"/>
        <v xml:space="preserve"> </v>
      </c>
      <c r="I44" s="331" t="str">
        <f t="shared" si="1"/>
        <v xml:space="preserve"> </v>
      </c>
    </row>
    <row r="45" spans="1:9" x14ac:dyDescent="0.15">
      <c r="A45" s="330"/>
      <c r="F45" s="321"/>
      <c r="G45" s="321"/>
      <c r="H45" s="315" t="str">
        <f t="shared" si="0"/>
        <v xml:space="preserve"> </v>
      </c>
      <c r="I45" s="331" t="str">
        <f t="shared" si="1"/>
        <v xml:space="preserve"> </v>
      </c>
    </row>
    <row r="46" spans="1:9" x14ac:dyDescent="0.15">
      <c r="A46" s="330"/>
      <c r="F46" s="321"/>
      <c r="G46" s="321"/>
      <c r="H46" s="315" t="str">
        <f t="shared" si="0"/>
        <v xml:space="preserve"> </v>
      </c>
      <c r="I46" s="331" t="str">
        <f t="shared" si="1"/>
        <v xml:space="preserve"> </v>
      </c>
    </row>
    <row r="47" spans="1:9" x14ac:dyDescent="0.15">
      <c r="A47" s="330"/>
      <c r="F47" s="321"/>
      <c r="G47" s="321"/>
      <c r="H47" s="315" t="str">
        <f t="shared" si="0"/>
        <v xml:space="preserve"> </v>
      </c>
      <c r="I47" s="331" t="str">
        <f t="shared" si="1"/>
        <v xml:space="preserve"> </v>
      </c>
    </row>
    <row r="48" spans="1:9" x14ac:dyDescent="0.15">
      <c r="A48" s="330"/>
      <c r="F48" s="321"/>
      <c r="G48" s="321"/>
      <c r="H48" s="315" t="str">
        <f t="shared" si="0"/>
        <v xml:space="preserve"> </v>
      </c>
      <c r="I48" s="331" t="str">
        <f t="shared" si="1"/>
        <v xml:space="preserve"> </v>
      </c>
    </row>
    <row r="49" spans="1:9" x14ac:dyDescent="0.15">
      <c r="A49" s="330"/>
      <c r="F49" s="321"/>
      <c r="G49" s="321"/>
      <c r="H49" s="315" t="str">
        <f t="shared" si="0"/>
        <v xml:space="preserve"> </v>
      </c>
      <c r="I49" s="331" t="str">
        <f t="shared" si="1"/>
        <v xml:space="preserve"> </v>
      </c>
    </row>
    <row r="50" spans="1:9" x14ac:dyDescent="0.15">
      <c r="A50" s="330"/>
      <c r="F50" s="321"/>
      <c r="G50" s="321"/>
      <c r="H50" s="315" t="str">
        <f t="shared" si="0"/>
        <v xml:space="preserve"> </v>
      </c>
      <c r="I50" s="331" t="str">
        <f t="shared" si="1"/>
        <v xml:space="preserve"> </v>
      </c>
    </row>
    <row r="51" spans="1:9" x14ac:dyDescent="0.15">
      <c r="A51" s="330"/>
      <c r="F51" s="321"/>
      <c r="G51" s="321"/>
      <c r="H51" s="315" t="str">
        <f t="shared" si="0"/>
        <v xml:space="preserve"> </v>
      </c>
      <c r="I51" s="331" t="str">
        <f t="shared" si="1"/>
        <v xml:space="preserve"> </v>
      </c>
    </row>
    <row r="52" spans="1:9" x14ac:dyDescent="0.15">
      <c r="A52" s="330"/>
      <c r="F52" s="321"/>
      <c r="G52" s="321"/>
      <c r="H52" s="315" t="str">
        <f t="shared" si="0"/>
        <v xml:space="preserve"> </v>
      </c>
      <c r="I52" s="331" t="str">
        <f t="shared" si="1"/>
        <v xml:space="preserve"> </v>
      </c>
    </row>
    <row r="53" spans="1:9" x14ac:dyDescent="0.15">
      <c r="A53" s="330"/>
      <c r="F53" s="321"/>
      <c r="G53" s="321"/>
      <c r="H53" s="315" t="str">
        <f t="shared" si="0"/>
        <v xml:space="preserve"> </v>
      </c>
      <c r="I53" s="331" t="str">
        <f t="shared" si="1"/>
        <v xml:space="preserve"> </v>
      </c>
    </row>
    <row r="54" spans="1:9" x14ac:dyDescent="0.15">
      <c r="A54" s="330"/>
      <c r="F54" s="321"/>
      <c r="G54" s="321"/>
      <c r="H54" s="315" t="str">
        <f t="shared" si="0"/>
        <v xml:space="preserve"> </v>
      </c>
      <c r="I54" s="331" t="str">
        <f t="shared" si="1"/>
        <v xml:space="preserve"> </v>
      </c>
    </row>
    <row r="55" spans="1:9" x14ac:dyDescent="0.15">
      <c r="A55" s="330"/>
      <c r="F55" s="321"/>
      <c r="G55" s="321"/>
      <c r="H55" s="315" t="str">
        <f t="shared" si="0"/>
        <v xml:space="preserve"> </v>
      </c>
      <c r="I55" s="331" t="str">
        <f t="shared" si="1"/>
        <v xml:space="preserve"> </v>
      </c>
    </row>
    <row r="56" spans="1:9" x14ac:dyDescent="0.15">
      <c r="A56" s="330"/>
      <c r="F56" s="321"/>
      <c r="G56" s="321"/>
      <c r="H56" s="315" t="str">
        <f t="shared" si="0"/>
        <v xml:space="preserve"> </v>
      </c>
      <c r="I56" s="331" t="str">
        <f t="shared" si="1"/>
        <v xml:space="preserve"> </v>
      </c>
    </row>
    <row r="57" spans="1:9" x14ac:dyDescent="0.15">
      <c r="A57" s="330"/>
      <c r="F57" s="321"/>
      <c r="G57" s="321"/>
      <c r="H57" s="315" t="str">
        <f t="shared" si="0"/>
        <v xml:space="preserve"> </v>
      </c>
      <c r="I57" s="331" t="str">
        <f t="shared" si="1"/>
        <v xml:space="preserve"> </v>
      </c>
    </row>
    <row r="58" spans="1:9" x14ac:dyDescent="0.15">
      <c r="A58" s="330"/>
      <c r="F58" s="321"/>
      <c r="G58" s="321"/>
      <c r="H58" s="315" t="str">
        <f t="shared" si="0"/>
        <v xml:space="preserve"> </v>
      </c>
      <c r="I58" s="331" t="str">
        <f t="shared" si="1"/>
        <v xml:space="preserve"> </v>
      </c>
    </row>
    <row r="59" spans="1:9" x14ac:dyDescent="0.15">
      <c r="A59" s="330"/>
      <c r="F59" s="321"/>
      <c r="G59" s="321"/>
      <c r="H59" s="315" t="str">
        <f t="shared" si="0"/>
        <v xml:space="preserve"> </v>
      </c>
      <c r="I59" s="331" t="str">
        <f t="shared" si="1"/>
        <v xml:space="preserve"> </v>
      </c>
    </row>
    <row r="60" spans="1:9" x14ac:dyDescent="0.15">
      <c r="A60" s="330"/>
      <c r="F60" s="321"/>
      <c r="G60" s="321"/>
      <c r="H60" s="315" t="str">
        <f t="shared" si="0"/>
        <v xml:space="preserve"> </v>
      </c>
      <c r="I60" s="331" t="str">
        <f t="shared" si="1"/>
        <v xml:space="preserve"> </v>
      </c>
    </row>
    <row r="61" spans="1:9" x14ac:dyDescent="0.15">
      <c r="A61" s="330"/>
      <c r="F61" s="321"/>
      <c r="G61" s="321"/>
      <c r="H61" s="315" t="str">
        <f t="shared" si="0"/>
        <v xml:space="preserve"> </v>
      </c>
      <c r="I61" s="331" t="str">
        <f t="shared" si="1"/>
        <v xml:space="preserve"> </v>
      </c>
    </row>
    <row r="62" spans="1:9" x14ac:dyDescent="0.15">
      <c r="A62" s="330"/>
      <c r="F62" s="321"/>
      <c r="G62" s="321"/>
      <c r="H62" s="315" t="str">
        <f t="shared" si="0"/>
        <v xml:space="preserve"> </v>
      </c>
      <c r="I62" s="331" t="str">
        <f t="shared" si="1"/>
        <v xml:space="preserve"> </v>
      </c>
    </row>
    <row r="63" spans="1:9" x14ac:dyDescent="0.15">
      <c r="A63" s="330"/>
      <c r="F63" s="321"/>
      <c r="G63" s="321"/>
      <c r="H63" s="315" t="str">
        <f t="shared" si="0"/>
        <v xml:space="preserve"> </v>
      </c>
      <c r="I63" s="331" t="str">
        <f t="shared" si="1"/>
        <v xml:space="preserve"> </v>
      </c>
    </row>
    <row r="64" spans="1:9" x14ac:dyDescent="0.15">
      <c r="A64" s="330"/>
      <c r="F64" s="321"/>
      <c r="G64" s="321"/>
      <c r="H64" s="315" t="str">
        <f t="shared" si="0"/>
        <v xml:space="preserve"> </v>
      </c>
      <c r="I64" s="331" t="str">
        <f t="shared" si="1"/>
        <v xml:space="preserve"> </v>
      </c>
    </row>
    <row r="65" spans="1:9" x14ac:dyDescent="0.15">
      <c r="A65" s="330"/>
      <c r="F65" s="321"/>
      <c r="G65" s="321"/>
      <c r="H65" s="315" t="str">
        <f t="shared" si="0"/>
        <v xml:space="preserve"> </v>
      </c>
      <c r="I65" s="331" t="str">
        <f t="shared" si="1"/>
        <v xml:space="preserve"> </v>
      </c>
    </row>
    <row r="66" spans="1:9" x14ac:dyDescent="0.15">
      <c r="A66" s="330"/>
      <c r="F66" s="321"/>
      <c r="G66" s="321"/>
      <c r="H66" s="315" t="str">
        <f t="shared" si="0"/>
        <v xml:space="preserve"> </v>
      </c>
      <c r="I66" s="331" t="str">
        <f t="shared" si="1"/>
        <v xml:space="preserve"> </v>
      </c>
    </row>
    <row r="67" spans="1:9" x14ac:dyDescent="0.15">
      <c r="A67" s="330"/>
      <c r="F67" s="321"/>
      <c r="G67" s="321"/>
      <c r="H67" s="315" t="str">
        <f t="shared" si="0"/>
        <v xml:space="preserve"> </v>
      </c>
      <c r="I67" s="331" t="str">
        <f t="shared" si="1"/>
        <v xml:space="preserve"> </v>
      </c>
    </row>
    <row r="68" spans="1:9" x14ac:dyDescent="0.15">
      <c r="A68" s="330"/>
      <c r="F68" s="321"/>
      <c r="G68" s="321"/>
      <c r="H68" s="315" t="str">
        <f t="shared" ref="H68:H131" si="2">IF((F68&lt;&gt;0),IF((D68&gt;0)," ",F68)," ")</f>
        <v xml:space="preserve"> </v>
      </c>
      <c r="I68" s="331" t="str">
        <f t="shared" ref="I68:I131" si="3">IF((F68&lt;&gt;0),IF((D68&gt;0)," ",(I$1-A68))," ")</f>
        <v xml:space="preserve"> </v>
      </c>
    </row>
    <row r="69" spans="1:9" x14ac:dyDescent="0.15">
      <c r="A69" s="330"/>
      <c r="F69" s="321"/>
      <c r="G69" s="321"/>
      <c r="H69" s="315" t="str">
        <f t="shared" si="2"/>
        <v xml:space="preserve"> </v>
      </c>
      <c r="I69" s="331" t="str">
        <f t="shared" si="3"/>
        <v xml:space="preserve"> </v>
      </c>
    </row>
    <row r="70" spans="1:9" x14ac:dyDescent="0.15">
      <c r="A70" s="330"/>
      <c r="F70" s="321"/>
      <c r="G70" s="321"/>
      <c r="H70" s="315" t="str">
        <f t="shared" si="2"/>
        <v xml:space="preserve"> </v>
      </c>
      <c r="I70" s="331" t="str">
        <f t="shared" si="3"/>
        <v xml:space="preserve"> </v>
      </c>
    </row>
    <row r="71" spans="1:9" x14ac:dyDescent="0.15">
      <c r="A71" s="330"/>
      <c r="F71" s="321"/>
      <c r="G71" s="321"/>
      <c r="H71" s="315" t="str">
        <f t="shared" si="2"/>
        <v xml:space="preserve"> </v>
      </c>
      <c r="I71" s="331" t="str">
        <f t="shared" si="3"/>
        <v xml:space="preserve"> </v>
      </c>
    </row>
    <row r="72" spans="1:9" x14ac:dyDescent="0.15">
      <c r="A72" s="330"/>
      <c r="F72" s="321"/>
      <c r="G72" s="321"/>
      <c r="H72" s="315" t="str">
        <f t="shared" si="2"/>
        <v xml:space="preserve"> </v>
      </c>
      <c r="I72" s="331" t="str">
        <f t="shared" si="3"/>
        <v xml:space="preserve"> </v>
      </c>
    </row>
    <row r="73" spans="1:9" x14ac:dyDescent="0.15">
      <c r="A73" s="330"/>
      <c r="F73" s="321"/>
      <c r="G73" s="321"/>
      <c r="H73" s="315" t="str">
        <f t="shared" si="2"/>
        <v xml:space="preserve"> </v>
      </c>
      <c r="I73" s="331" t="str">
        <f t="shared" si="3"/>
        <v xml:space="preserve"> </v>
      </c>
    </row>
    <row r="74" spans="1:9" x14ac:dyDescent="0.15">
      <c r="A74" s="330"/>
      <c r="F74" s="321"/>
      <c r="G74" s="321"/>
      <c r="H74" s="315" t="str">
        <f t="shared" si="2"/>
        <v xml:space="preserve"> </v>
      </c>
      <c r="I74" s="331" t="str">
        <f t="shared" si="3"/>
        <v xml:space="preserve"> </v>
      </c>
    </row>
    <row r="75" spans="1:9" x14ac:dyDescent="0.15">
      <c r="A75" s="330"/>
      <c r="F75" s="321"/>
      <c r="G75" s="321"/>
      <c r="H75" s="315" t="str">
        <f t="shared" si="2"/>
        <v xml:space="preserve"> </v>
      </c>
      <c r="I75" s="331" t="str">
        <f t="shared" si="3"/>
        <v xml:space="preserve"> </v>
      </c>
    </row>
    <row r="76" spans="1:9" x14ac:dyDescent="0.15">
      <c r="A76" s="330"/>
      <c r="F76" s="321"/>
      <c r="G76" s="321"/>
      <c r="H76" s="315" t="str">
        <f t="shared" si="2"/>
        <v xml:space="preserve"> </v>
      </c>
      <c r="I76" s="331" t="str">
        <f t="shared" si="3"/>
        <v xml:space="preserve"> </v>
      </c>
    </row>
    <row r="77" spans="1:9" x14ac:dyDescent="0.15">
      <c r="A77" s="330"/>
      <c r="F77" s="321"/>
      <c r="G77" s="321"/>
      <c r="H77" s="315" t="str">
        <f t="shared" si="2"/>
        <v xml:space="preserve"> </v>
      </c>
      <c r="I77" s="331" t="str">
        <f t="shared" si="3"/>
        <v xml:space="preserve"> </v>
      </c>
    </row>
    <row r="78" spans="1:9" x14ac:dyDescent="0.15">
      <c r="A78" s="330"/>
      <c r="F78" s="321"/>
      <c r="G78" s="321"/>
      <c r="H78" s="315" t="str">
        <f t="shared" si="2"/>
        <v xml:space="preserve"> </v>
      </c>
      <c r="I78" s="331" t="str">
        <f t="shared" si="3"/>
        <v xml:space="preserve"> </v>
      </c>
    </row>
    <row r="79" spans="1:9" x14ac:dyDescent="0.15">
      <c r="A79" s="330"/>
      <c r="F79" s="321"/>
      <c r="G79" s="321"/>
      <c r="H79" s="315" t="str">
        <f t="shared" si="2"/>
        <v xml:space="preserve"> </v>
      </c>
      <c r="I79" s="331" t="str">
        <f t="shared" si="3"/>
        <v xml:space="preserve"> </v>
      </c>
    </row>
    <row r="80" spans="1:9" x14ac:dyDescent="0.15">
      <c r="A80" s="330"/>
      <c r="F80" s="321"/>
      <c r="G80" s="321"/>
      <c r="H80" s="315" t="str">
        <f t="shared" si="2"/>
        <v xml:space="preserve"> </v>
      </c>
      <c r="I80" s="331" t="str">
        <f t="shared" si="3"/>
        <v xml:space="preserve"> </v>
      </c>
    </row>
    <row r="81" spans="1:9" x14ac:dyDescent="0.15">
      <c r="A81" s="330"/>
      <c r="F81" s="321"/>
      <c r="G81" s="321"/>
      <c r="H81" s="315" t="str">
        <f t="shared" si="2"/>
        <v xml:space="preserve"> </v>
      </c>
      <c r="I81" s="331" t="str">
        <f t="shared" si="3"/>
        <v xml:space="preserve"> </v>
      </c>
    </row>
    <row r="82" spans="1:9" x14ac:dyDescent="0.15">
      <c r="A82" s="330"/>
      <c r="F82" s="321"/>
      <c r="G82" s="321"/>
      <c r="H82" s="315" t="str">
        <f t="shared" si="2"/>
        <v xml:space="preserve"> </v>
      </c>
      <c r="I82" s="331" t="str">
        <f t="shared" si="3"/>
        <v xml:space="preserve"> </v>
      </c>
    </row>
    <row r="83" spans="1:9" x14ac:dyDescent="0.15">
      <c r="A83" s="330"/>
      <c r="F83" s="321"/>
      <c r="G83" s="321"/>
      <c r="H83" s="315" t="str">
        <f t="shared" si="2"/>
        <v xml:space="preserve"> </v>
      </c>
      <c r="I83" s="331" t="str">
        <f t="shared" si="3"/>
        <v xml:space="preserve"> </v>
      </c>
    </row>
    <row r="84" spans="1:9" x14ac:dyDescent="0.15">
      <c r="A84" s="330"/>
      <c r="F84" s="321"/>
      <c r="G84" s="321"/>
      <c r="H84" s="315" t="str">
        <f t="shared" si="2"/>
        <v xml:space="preserve"> </v>
      </c>
      <c r="I84" s="331" t="str">
        <f t="shared" si="3"/>
        <v xml:space="preserve"> </v>
      </c>
    </row>
    <row r="85" spans="1:9" x14ac:dyDescent="0.15">
      <c r="A85" s="330"/>
      <c r="F85" s="321"/>
      <c r="G85" s="321"/>
      <c r="H85" s="315" t="str">
        <f t="shared" si="2"/>
        <v xml:space="preserve"> </v>
      </c>
      <c r="I85" s="331" t="str">
        <f t="shared" si="3"/>
        <v xml:space="preserve"> </v>
      </c>
    </row>
    <row r="86" spans="1:9" x14ac:dyDescent="0.15">
      <c r="A86" s="330"/>
      <c r="F86" s="321"/>
      <c r="G86" s="321"/>
      <c r="H86" s="315" t="str">
        <f t="shared" si="2"/>
        <v xml:space="preserve"> </v>
      </c>
      <c r="I86" s="331" t="str">
        <f t="shared" si="3"/>
        <v xml:space="preserve"> </v>
      </c>
    </row>
    <row r="87" spans="1:9" x14ac:dyDescent="0.15">
      <c r="A87" s="330"/>
      <c r="F87" s="321"/>
      <c r="G87" s="321"/>
      <c r="H87" s="315" t="str">
        <f t="shared" si="2"/>
        <v xml:space="preserve"> </v>
      </c>
      <c r="I87" s="331" t="str">
        <f t="shared" si="3"/>
        <v xml:space="preserve"> </v>
      </c>
    </row>
    <row r="88" spans="1:9" x14ac:dyDescent="0.15">
      <c r="A88" s="330"/>
      <c r="F88" s="321"/>
      <c r="G88" s="321"/>
      <c r="H88" s="315" t="str">
        <f t="shared" si="2"/>
        <v xml:space="preserve"> </v>
      </c>
      <c r="I88" s="331" t="str">
        <f t="shared" si="3"/>
        <v xml:space="preserve"> </v>
      </c>
    </row>
    <row r="89" spans="1:9" x14ac:dyDescent="0.15">
      <c r="A89" s="330"/>
      <c r="F89" s="321"/>
      <c r="G89" s="321"/>
      <c r="H89" s="315" t="str">
        <f t="shared" si="2"/>
        <v xml:space="preserve"> </v>
      </c>
      <c r="I89" s="331" t="str">
        <f t="shared" si="3"/>
        <v xml:space="preserve"> </v>
      </c>
    </row>
    <row r="90" spans="1:9" x14ac:dyDescent="0.15">
      <c r="A90" s="330"/>
      <c r="F90" s="321"/>
      <c r="G90" s="321"/>
      <c r="H90" s="315" t="str">
        <f t="shared" si="2"/>
        <v xml:space="preserve"> </v>
      </c>
      <c r="I90" s="331" t="str">
        <f t="shared" si="3"/>
        <v xml:space="preserve"> </v>
      </c>
    </row>
    <row r="91" spans="1:9" x14ac:dyDescent="0.15">
      <c r="A91" s="330"/>
      <c r="F91" s="321"/>
      <c r="G91" s="321"/>
      <c r="H91" s="315" t="str">
        <f t="shared" si="2"/>
        <v xml:space="preserve"> </v>
      </c>
      <c r="I91" s="331" t="str">
        <f t="shared" si="3"/>
        <v xml:space="preserve"> </v>
      </c>
    </row>
    <row r="92" spans="1:9" x14ac:dyDescent="0.15">
      <c r="A92" s="330"/>
      <c r="F92" s="321"/>
      <c r="G92" s="321"/>
      <c r="H92" s="315" t="str">
        <f t="shared" si="2"/>
        <v xml:space="preserve"> </v>
      </c>
      <c r="I92" s="331" t="str">
        <f t="shared" si="3"/>
        <v xml:space="preserve"> </v>
      </c>
    </row>
    <row r="93" spans="1:9" x14ac:dyDescent="0.15">
      <c r="A93" s="330"/>
      <c r="F93" s="321"/>
      <c r="G93" s="321"/>
      <c r="H93" s="315" t="str">
        <f t="shared" si="2"/>
        <v xml:space="preserve"> </v>
      </c>
      <c r="I93" s="331" t="str">
        <f t="shared" si="3"/>
        <v xml:space="preserve"> </v>
      </c>
    </row>
    <row r="94" spans="1:9" x14ac:dyDescent="0.15">
      <c r="A94" s="330"/>
      <c r="F94" s="321"/>
      <c r="G94" s="321"/>
      <c r="H94" s="315" t="str">
        <f t="shared" si="2"/>
        <v xml:space="preserve"> </v>
      </c>
      <c r="I94" s="331" t="str">
        <f t="shared" si="3"/>
        <v xml:space="preserve"> </v>
      </c>
    </row>
    <row r="95" spans="1:9" x14ac:dyDescent="0.15">
      <c r="A95" s="330"/>
      <c r="F95" s="321"/>
      <c r="G95" s="321"/>
      <c r="H95" s="315" t="str">
        <f t="shared" si="2"/>
        <v xml:space="preserve"> </v>
      </c>
      <c r="I95" s="331" t="str">
        <f t="shared" si="3"/>
        <v xml:space="preserve"> </v>
      </c>
    </row>
    <row r="96" spans="1:9" x14ac:dyDescent="0.15">
      <c r="A96" s="330"/>
      <c r="F96" s="321"/>
      <c r="G96" s="321"/>
      <c r="H96" s="315" t="str">
        <f t="shared" si="2"/>
        <v xml:space="preserve"> </v>
      </c>
      <c r="I96" s="331" t="str">
        <f t="shared" si="3"/>
        <v xml:space="preserve"> </v>
      </c>
    </row>
    <row r="97" spans="1:9" x14ac:dyDescent="0.15">
      <c r="A97" s="330"/>
      <c r="F97" s="321"/>
      <c r="G97" s="321"/>
      <c r="H97" s="315" t="str">
        <f t="shared" si="2"/>
        <v xml:space="preserve"> </v>
      </c>
      <c r="I97" s="331" t="str">
        <f t="shared" si="3"/>
        <v xml:space="preserve"> </v>
      </c>
    </row>
    <row r="98" spans="1:9" x14ac:dyDescent="0.15">
      <c r="A98" s="330"/>
      <c r="F98" s="321"/>
      <c r="G98" s="321"/>
      <c r="H98" s="315" t="str">
        <f t="shared" si="2"/>
        <v xml:space="preserve"> </v>
      </c>
      <c r="I98" s="331" t="str">
        <f t="shared" si="3"/>
        <v xml:space="preserve"> </v>
      </c>
    </row>
    <row r="99" spans="1:9" x14ac:dyDescent="0.15">
      <c r="A99" s="330"/>
      <c r="F99" s="321"/>
      <c r="G99" s="321"/>
      <c r="H99" s="315" t="str">
        <f t="shared" si="2"/>
        <v xml:space="preserve"> </v>
      </c>
      <c r="I99" s="331" t="str">
        <f t="shared" si="3"/>
        <v xml:space="preserve"> </v>
      </c>
    </row>
    <row r="100" spans="1:9" x14ac:dyDescent="0.15">
      <c r="A100" s="330"/>
      <c r="F100" s="321"/>
      <c r="G100" s="321"/>
      <c r="H100" s="315" t="str">
        <f t="shared" si="2"/>
        <v xml:space="preserve"> </v>
      </c>
      <c r="I100" s="331" t="str">
        <f t="shared" si="3"/>
        <v xml:space="preserve"> </v>
      </c>
    </row>
    <row r="101" spans="1:9" x14ac:dyDescent="0.15">
      <c r="A101" s="330"/>
      <c r="F101" s="321"/>
      <c r="G101" s="321"/>
      <c r="H101" s="315" t="str">
        <f t="shared" si="2"/>
        <v xml:space="preserve"> </v>
      </c>
      <c r="I101" s="331" t="str">
        <f t="shared" si="3"/>
        <v xml:space="preserve"> </v>
      </c>
    </row>
    <row r="102" spans="1:9" x14ac:dyDescent="0.15">
      <c r="A102" s="330"/>
      <c r="F102" s="321"/>
      <c r="G102" s="321"/>
      <c r="H102" s="315" t="str">
        <f t="shared" si="2"/>
        <v xml:space="preserve"> </v>
      </c>
      <c r="I102" s="331" t="str">
        <f t="shared" si="3"/>
        <v xml:space="preserve"> </v>
      </c>
    </row>
    <row r="103" spans="1:9" x14ac:dyDescent="0.15">
      <c r="A103" s="330"/>
      <c r="F103" s="321"/>
      <c r="G103" s="321"/>
      <c r="H103" s="315" t="str">
        <f t="shared" si="2"/>
        <v xml:space="preserve"> </v>
      </c>
      <c r="I103" s="331" t="str">
        <f t="shared" si="3"/>
        <v xml:space="preserve"> </v>
      </c>
    </row>
    <row r="104" spans="1:9" x14ac:dyDescent="0.15">
      <c r="A104" s="330"/>
      <c r="F104" s="321"/>
      <c r="G104" s="321"/>
      <c r="H104" s="315" t="str">
        <f t="shared" si="2"/>
        <v xml:space="preserve"> </v>
      </c>
      <c r="I104" s="331" t="str">
        <f t="shared" si="3"/>
        <v xml:space="preserve"> </v>
      </c>
    </row>
    <row r="105" spans="1:9" x14ac:dyDescent="0.15">
      <c r="A105" s="330"/>
      <c r="F105" s="321"/>
      <c r="G105" s="321"/>
      <c r="H105" s="315" t="str">
        <f t="shared" si="2"/>
        <v xml:space="preserve"> </v>
      </c>
      <c r="I105" s="331" t="str">
        <f t="shared" si="3"/>
        <v xml:space="preserve"> </v>
      </c>
    </row>
    <row r="106" spans="1:9" x14ac:dyDescent="0.15">
      <c r="A106" s="330"/>
      <c r="F106" s="321"/>
      <c r="G106" s="321"/>
      <c r="H106" s="315" t="str">
        <f t="shared" si="2"/>
        <v xml:space="preserve"> </v>
      </c>
      <c r="I106" s="331" t="str">
        <f t="shared" si="3"/>
        <v xml:space="preserve"> </v>
      </c>
    </row>
    <row r="107" spans="1:9" x14ac:dyDescent="0.15">
      <c r="A107" s="330"/>
      <c r="F107" s="321"/>
      <c r="G107" s="321"/>
      <c r="H107" s="315" t="str">
        <f t="shared" si="2"/>
        <v xml:space="preserve"> </v>
      </c>
      <c r="I107" s="331" t="str">
        <f t="shared" si="3"/>
        <v xml:space="preserve"> </v>
      </c>
    </row>
    <row r="108" spans="1:9" x14ac:dyDescent="0.15">
      <c r="A108" s="330"/>
      <c r="F108" s="321"/>
      <c r="G108" s="321"/>
      <c r="H108" s="315" t="str">
        <f t="shared" si="2"/>
        <v xml:space="preserve"> </v>
      </c>
      <c r="I108" s="331" t="str">
        <f t="shared" si="3"/>
        <v xml:space="preserve"> </v>
      </c>
    </row>
    <row r="109" spans="1:9" x14ac:dyDescent="0.15">
      <c r="A109" s="330"/>
      <c r="F109" s="321"/>
      <c r="G109" s="321"/>
      <c r="H109" s="315" t="str">
        <f t="shared" si="2"/>
        <v xml:space="preserve"> </v>
      </c>
      <c r="I109" s="331" t="str">
        <f t="shared" si="3"/>
        <v xml:space="preserve"> </v>
      </c>
    </row>
    <row r="110" spans="1:9" x14ac:dyDescent="0.15">
      <c r="A110" s="330"/>
      <c r="F110" s="321"/>
      <c r="G110" s="321"/>
      <c r="H110" s="315" t="str">
        <f t="shared" si="2"/>
        <v xml:space="preserve"> </v>
      </c>
      <c r="I110" s="331" t="str">
        <f t="shared" si="3"/>
        <v xml:space="preserve"> </v>
      </c>
    </row>
    <row r="111" spans="1:9" x14ac:dyDescent="0.15">
      <c r="A111" s="330"/>
      <c r="F111" s="321"/>
      <c r="G111" s="321"/>
      <c r="H111" s="315" t="str">
        <f t="shared" si="2"/>
        <v xml:space="preserve"> </v>
      </c>
      <c r="I111" s="331" t="str">
        <f t="shared" si="3"/>
        <v xml:space="preserve"> </v>
      </c>
    </row>
    <row r="112" spans="1:9" x14ac:dyDescent="0.15">
      <c r="A112" s="330"/>
      <c r="F112" s="321"/>
      <c r="G112" s="321"/>
      <c r="H112" s="315" t="str">
        <f t="shared" si="2"/>
        <v xml:space="preserve"> </v>
      </c>
      <c r="I112" s="331" t="str">
        <f t="shared" si="3"/>
        <v xml:space="preserve"> </v>
      </c>
    </row>
    <row r="113" spans="1:9" x14ac:dyDescent="0.15">
      <c r="A113" s="330"/>
      <c r="F113" s="321"/>
      <c r="G113" s="321"/>
      <c r="H113" s="315" t="str">
        <f t="shared" si="2"/>
        <v xml:space="preserve"> </v>
      </c>
      <c r="I113" s="331" t="str">
        <f t="shared" si="3"/>
        <v xml:space="preserve"> </v>
      </c>
    </row>
    <row r="114" spans="1:9" x14ac:dyDescent="0.15">
      <c r="A114" s="330"/>
      <c r="F114" s="321"/>
      <c r="G114" s="321"/>
      <c r="H114" s="315" t="str">
        <f t="shared" si="2"/>
        <v xml:space="preserve"> </v>
      </c>
      <c r="I114" s="331" t="str">
        <f t="shared" si="3"/>
        <v xml:space="preserve"> </v>
      </c>
    </row>
    <row r="115" spans="1:9" x14ac:dyDescent="0.15">
      <c r="A115" s="330"/>
      <c r="F115" s="321"/>
      <c r="G115" s="321"/>
      <c r="H115" s="315" t="str">
        <f t="shared" si="2"/>
        <v xml:space="preserve"> </v>
      </c>
      <c r="I115" s="331" t="str">
        <f t="shared" si="3"/>
        <v xml:space="preserve"> </v>
      </c>
    </row>
    <row r="116" spans="1:9" x14ac:dyDescent="0.15">
      <c r="A116" s="330"/>
      <c r="F116" s="321"/>
      <c r="G116" s="321"/>
      <c r="H116" s="315" t="str">
        <f t="shared" si="2"/>
        <v xml:space="preserve"> </v>
      </c>
      <c r="I116" s="331" t="str">
        <f t="shared" si="3"/>
        <v xml:space="preserve"> </v>
      </c>
    </row>
    <row r="117" spans="1:9" x14ac:dyDescent="0.15">
      <c r="A117" s="330"/>
      <c r="F117" s="321"/>
      <c r="G117" s="321"/>
      <c r="H117" s="315" t="str">
        <f t="shared" si="2"/>
        <v xml:space="preserve"> </v>
      </c>
      <c r="I117" s="331" t="str">
        <f t="shared" si="3"/>
        <v xml:space="preserve"> </v>
      </c>
    </row>
    <row r="118" spans="1:9" x14ac:dyDescent="0.15">
      <c r="A118" s="330"/>
      <c r="F118" s="321"/>
      <c r="G118" s="321"/>
      <c r="H118" s="315" t="str">
        <f t="shared" si="2"/>
        <v xml:space="preserve"> </v>
      </c>
      <c r="I118" s="331" t="str">
        <f t="shared" si="3"/>
        <v xml:space="preserve"> </v>
      </c>
    </row>
    <row r="119" spans="1:9" x14ac:dyDescent="0.15">
      <c r="A119" s="330"/>
      <c r="F119" s="321"/>
      <c r="G119" s="321"/>
      <c r="H119" s="315" t="str">
        <f t="shared" si="2"/>
        <v xml:space="preserve"> </v>
      </c>
      <c r="I119" s="331" t="str">
        <f t="shared" si="3"/>
        <v xml:space="preserve"> </v>
      </c>
    </row>
    <row r="120" spans="1:9" x14ac:dyDescent="0.15">
      <c r="A120" s="330"/>
      <c r="F120" s="321"/>
      <c r="G120" s="321"/>
      <c r="H120" s="315" t="str">
        <f t="shared" si="2"/>
        <v xml:space="preserve"> </v>
      </c>
      <c r="I120" s="331" t="str">
        <f t="shared" si="3"/>
        <v xml:space="preserve"> </v>
      </c>
    </row>
    <row r="121" spans="1:9" x14ac:dyDescent="0.15">
      <c r="A121" s="330"/>
      <c r="F121" s="321"/>
      <c r="G121" s="321"/>
      <c r="H121" s="315" t="str">
        <f t="shared" si="2"/>
        <v xml:space="preserve"> </v>
      </c>
      <c r="I121" s="331" t="str">
        <f t="shared" si="3"/>
        <v xml:space="preserve"> </v>
      </c>
    </row>
    <row r="122" spans="1:9" x14ac:dyDescent="0.15">
      <c r="A122" s="330"/>
      <c r="F122" s="321"/>
      <c r="G122" s="321"/>
      <c r="H122" s="315" t="str">
        <f t="shared" si="2"/>
        <v xml:space="preserve"> </v>
      </c>
      <c r="I122" s="331" t="str">
        <f t="shared" si="3"/>
        <v xml:space="preserve"> </v>
      </c>
    </row>
    <row r="123" spans="1:9" x14ac:dyDescent="0.15">
      <c r="A123" s="330"/>
      <c r="F123" s="321"/>
      <c r="G123" s="321"/>
      <c r="H123" s="315" t="str">
        <f t="shared" si="2"/>
        <v xml:space="preserve"> </v>
      </c>
      <c r="I123" s="331" t="str">
        <f t="shared" si="3"/>
        <v xml:space="preserve"> </v>
      </c>
    </row>
    <row r="124" spans="1:9" x14ac:dyDescent="0.15">
      <c r="A124" s="330"/>
      <c r="F124" s="321"/>
      <c r="G124" s="321"/>
      <c r="H124" s="315" t="str">
        <f t="shared" si="2"/>
        <v xml:space="preserve"> </v>
      </c>
      <c r="I124" s="331" t="str">
        <f t="shared" si="3"/>
        <v xml:space="preserve"> </v>
      </c>
    </row>
    <row r="125" spans="1:9" x14ac:dyDescent="0.15">
      <c r="A125" s="330"/>
      <c r="F125" s="321"/>
      <c r="G125" s="321"/>
      <c r="H125" s="315" t="str">
        <f t="shared" si="2"/>
        <v xml:space="preserve"> </v>
      </c>
      <c r="I125" s="331" t="str">
        <f t="shared" si="3"/>
        <v xml:space="preserve"> </v>
      </c>
    </row>
    <row r="126" spans="1:9" x14ac:dyDescent="0.15">
      <c r="A126" s="330"/>
      <c r="F126" s="321"/>
      <c r="G126" s="321"/>
      <c r="H126" s="315" t="str">
        <f t="shared" si="2"/>
        <v xml:space="preserve"> </v>
      </c>
      <c r="I126" s="331" t="str">
        <f t="shared" si="3"/>
        <v xml:space="preserve"> </v>
      </c>
    </row>
    <row r="127" spans="1:9" x14ac:dyDescent="0.15">
      <c r="A127" s="330"/>
      <c r="F127" s="321"/>
      <c r="G127" s="321"/>
      <c r="H127" s="315" t="str">
        <f t="shared" si="2"/>
        <v xml:space="preserve"> </v>
      </c>
      <c r="I127" s="331" t="str">
        <f t="shared" si="3"/>
        <v xml:space="preserve"> </v>
      </c>
    </row>
    <row r="128" spans="1:9" x14ac:dyDescent="0.15">
      <c r="A128" s="330"/>
      <c r="F128" s="321"/>
      <c r="G128" s="321"/>
      <c r="H128" s="315" t="str">
        <f t="shared" si="2"/>
        <v xml:space="preserve"> </v>
      </c>
      <c r="I128" s="331" t="str">
        <f t="shared" si="3"/>
        <v xml:space="preserve"> </v>
      </c>
    </row>
    <row r="129" spans="1:9" x14ac:dyDescent="0.15">
      <c r="A129" s="330"/>
      <c r="F129" s="321"/>
      <c r="G129" s="321"/>
      <c r="H129" s="315" t="str">
        <f t="shared" si="2"/>
        <v xml:space="preserve"> </v>
      </c>
      <c r="I129" s="331" t="str">
        <f t="shared" si="3"/>
        <v xml:space="preserve"> </v>
      </c>
    </row>
    <row r="130" spans="1:9" x14ac:dyDescent="0.15">
      <c r="A130" s="330"/>
      <c r="F130" s="321"/>
      <c r="G130" s="321"/>
      <c r="H130" s="315" t="str">
        <f t="shared" si="2"/>
        <v xml:space="preserve"> </v>
      </c>
      <c r="I130" s="331" t="str">
        <f t="shared" si="3"/>
        <v xml:space="preserve"> </v>
      </c>
    </row>
    <row r="131" spans="1:9" x14ac:dyDescent="0.15">
      <c r="A131" s="330"/>
      <c r="F131" s="321"/>
      <c r="G131" s="321"/>
      <c r="H131" s="315" t="str">
        <f t="shared" si="2"/>
        <v xml:space="preserve"> </v>
      </c>
      <c r="I131" s="331" t="str">
        <f t="shared" si="3"/>
        <v xml:space="preserve"> </v>
      </c>
    </row>
    <row r="132" spans="1:9" x14ac:dyDescent="0.15">
      <c r="A132" s="330"/>
      <c r="F132" s="321"/>
      <c r="G132" s="321"/>
      <c r="H132" s="315" t="str">
        <f t="shared" ref="H132:H195" si="4">IF((F132&lt;&gt;0),IF((D132&gt;0)," ",F132)," ")</f>
        <v xml:space="preserve"> </v>
      </c>
      <c r="I132" s="331" t="str">
        <f t="shared" ref="I132:I195" si="5">IF((F132&lt;&gt;0),IF((D132&gt;0)," ",(I$1-A132))," ")</f>
        <v xml:space="preserve"> </v>
      </c>
    </row>
    <row r="133" spans="1:9" x14ac:dyDescent="0.15">
      <c r="A133" s="330"/>
      <c r="F133" s="321"/>
      <c r="G133" s="321"/>
      <c r="H133" s="315" t="str">
        <f t="shared" si="4"/>
        <v xml:space="preserve"> </v>
      </c>
      <c r="I133" s="331" t="str">
        <f t="shared" si="5"/>
        <v xml:space="preserve"> </v>
      </c>
    </row>
    <row r="134" spans="1:9" x14ac:dyDescent="0.15">
      <c r="A134" s="330"/>
      <c r="F134" s="321"/>
      <c r="G134" s="321"/>
      <c r="H134" s="315" t="str">
        <f t="shared" si="4"/>
        <v xml:space="preserve"> </v>
      </c>
      <c r="I134" s="331" t="str">
        <f t="shared" si="5"/>
        <v xml:space="preserve"> </v>
      </c>
    </row>
    <row r="135" spans="1:9" x14ac:dyDescent="0.15">
      <c r="A135" s="330"/>
      <c r="F135" s="321"/>
      <c r="G135" s="321"/>
      <c r="H135" s="315" t="str">
        <f t="shared" si="4"/>
        <v xml:space="preserve"> </v>
      </c>
      <c r="I135" s="331" t="str">
        <f t="shared" si="5"/>
        <v xml:space="preserve"> </v>
      </c>
    </row>
    <row r="136" spans="1:9" x14ac:dyDescent="0.15">
      <c r="A136" s="330"/>
      <c r="F136" s="321"/>
      <c r="G136" s="321"/>
      <c r="H136" s="315" t="str">
        <f t="shared" si="4"/>
        <v xml:space="preserve"> </v>
      </c>
      <c r="I136" s="331" t="str">
        <f t="shared" si="5"/>
        <v xml:space="preserve"> </v>
      </c>
    </row>
    <row r="137" spans="1:9" x14ac:dyDescent="0.15">
      <c r="A137" s="330"/>
      <c r="F137" s="321"/>
      <c r="G137" s="321"/>
      <c r="H137" s="315" t="str">
        <f t="shared" si="4"/>
        <v xml:space="preserve"> </v>
      </c>
      <c r="I137" s="331" t="str">
        <f t="shared" si="5"/>
        <v xml:space="preserve"> </v>
      </c>
    </row>
    <row r="138" spans="1:9" x14ac:dyDescent="0.15">
      <c r="A138" s="330"/>
      <c r="F138" s="321"/>
      <c r="G138" s="321"/>
      <c r="H138" s="315" t="str">
        <f t="shared" si="4"/>
        <v xml:space="preserve"> </v>
      </c>
      <c r="I138" s="331" t="str">
        <f t="shared" si="5"/>
        <v xml:space="preserve"> </v>
      </c>
    </row>
    <row r="139" spans="1:9" x14ac:dyDescent="0.15">
      <c r="A139" s="330"/>
      <c r="F139" s="321"/>
      <c r="G139" s="321"/>
      <c r="H139" s="315" t="str">
        <f t="shared" si="4"/>
        <v xml:space="preserve"> </v>
      </c>
      <c r="I139" s="331" t="str">
        <f t="shared" si="5"/>
        <v xml:space="preserve"> </v>
      </c>
    </row>
    <row r="140" spans="1:9" x14ac:dyDescent="0.15">
      <c r="A140" s="330"/>
      <c r="F140" s="321"/>
      <c r="G140" s="321"/>
      <c r="H140" s="315" t="str">
        <f t="shared" si="4"/>
        <v xml:space="preserve"> </v>
      </c>
      <c r="I140" s="331" t="str">
        <f t="shared" si="5"/>
        <v xml:space="preserve"> </v>
      </c>
    </row>
    <row r="141" spans="1:9" x14ac:dyDescent="0.15">
      <c r="A141" s="330"/>
      <c r="F141" s="321"/>
      <c r="G141" s="321"/>
      <c r="H141" s="315" t="str">
        <f t="shared" si="4"/>
        <v xml:space="preserve"> </v>
      </c>
      <c r="I141" s="331" t="str">
        <f t="shared" si="5"/>
        <v xml:space="preserve"> </v>
      </c>
    </row>
    <row r="142" spans="1:9" x14ac:dyDescent="0.15">
      <c r="A142" s="330"/>
      <c r="F142" s="321"/>
      <c r="G142" s="321"/>
      <c r="H142" s="315" t="str">
        <f t="shared" si="4"/>
        <v xml:space="preserve"> </v>
      </c>
      <c r="I142" s="331" t="str">
        <f t="shared" si="5"/>
        <v xml:space="preserve"> </v>
      </c>
    </row>
    <row r="143" spans="1:9" x14ac:dyDescent="0.15">
      <c r="A143" s="330"/>
      <c r="F143" s="321"/>
      <c r="G143" s="321"/>
      <c r="H143" s="315" t="str">
        <f t="shared" si="4"/>
        <v xml:space="preserve"> </v>
      </c>
      <c r="I143" s="331" t="str">
        <f t="shared" si="5"/>
        <v xml:space="preserve"> </v>
      </c>
    </row>
    <row r="144" spans="1:9" x14ac:dyDescent="0.15">
      <c r="A144" s="330"/>
      <c r="F144" s="321"/>
      <c r="G144" s="321"/>
      <c r="H144" s="315" t="str">
        <f t="shared" si="4"/>
        <v xml:space="preserve"> </v>
      </c>
      <c r="I144" s="331" t="str">
        <f t="shared" si="5"/>
        <v xml:space="preserve"> </v>
      </c>
    </row>
    <row r="145" spans="1:9" x14ac:dyDescent="0.15">
      <c r="A145" s="330"/>
      <c r="F145" s="321"/>
      <c r="G145" s="321"/>
      <c r="H145" s="315" t="str">
        <f t="shared" si="4"/>
        <v xml:space="preserve"> </v>
      </c>
      <c r="I145" s="331" t="str">
        <f t="shared" si="5"/>
        <v xml:space="preserve"> </v>
      </c>
    </row>
    <row r="146" spans="1:9" x14ac:dyDescent="0.15">
      <c r="A146" s="330"/>
      <c r="F146" s="321"/>
      <c r="G146" s="321"/>
      <c r="H146" s="315" t="str">
        <f t="shared" si="4"/>
        <v xml:space="preserve"> </v>
      </c>
      <c r="I146" s="331" t="str">
        <f t="shared" si="5"/>
        <v xml:space="preserve"> </v>
      </c>
    </row>
    <row r="147" spans="1:9" x14ac:dyDescent="0.15">
      <c r="A147" s="330"/>
      <c r="F147" s="321"/>
      <c r="G147" s="321"/>
      <c r="H147" s="315" t="str">
        <f t="shared" si="4"/>
        <v xml:space="preserve"> </v>
      </c>
      <c r="I147" s="331" t="str">
        <f t="shared" si="5"/>
        <v xml:space="preserve"> </v>
      </c>
    </row>
    <row r="148" spans="1:9" x14ac:dyDescent="0.15">
      <c r="A148" s="330"/>
      <c r="F148" s="321"/>
      <c r="G148" s="321"/>
      <c r="H148" s="315" t="str">
        <f t="shared" si="4"/>
        <v xml:space="preserve"> </v>
      </c>
      <c r="I148" s="331" t="str">
        <f t="shared" si="5"/>
        <v xml:space="preserve"> </v>
      </c>
    </row>
    <row r="149" spans="1:9" x14ac:dyDescent="0.15">
      <c r="A149" s="330"/>
      <c r="F149" s="321"/>
      <c r="G149" s="321"/>
      <c r="H149" s="315" t="str">
        <f t="shared" si="4"/>
        <v xml:space="preserve"> </v>
      </c>
      <c r="I149" s="331" t="str">
        <f t="shared" si="5"/>
        <v xml:space="preserve"> </v>
      </c>
    </row>
    <row r="150" spans="1:9" x14ac:dyDescent="0.15">
      <c r="A150" s="330"/>
      <c r="F150" s="321"/>
      <c r="G150" s="321"/>
      <c r="H150" s="315" t="str">
        <f t="shared" si="4"/>
        <v xml:space="preserve"> </v>
      </c>
      <c r="I150" s="331" t="str">
        <f t="shared" si="5"/>
        <v xml:space="preserve"> </v>
      </c>
    </row>
    <row r="151" spans="1:9" x14ac:dyDescent="0.15">
      <c r="A151" s="330"/>
      <c r="F151" s="321"/>
      <c r="G151" s="321"/>
      <c r="H151" s="315" t="str">
        <f t="shared" si="4"/>
        <v xml:space="preserve"> </v>
      </c>
      <c r="I151" s="331" t="str">
        <f t="shared" si="5"/>
        <v xml:space="preserve"> </v>
      </c>
    </row>
    <row r="152" spans="1:9" x14ac:dyDescent="0.15">
      <c r="A152" s="330"/>
      <c r="F152" s="321"/>
      <c r="G152" s="321"/>
      <c r="H152" s="315" t="str">
        <f t="shared" si="4"/>
        <v xml:space="preserve"> </v>
      </c>
      <c r="I152" s="331" t="str">
        <f t="shared" si="5"/>
        <v xml:space="preserve"> </v>
      </c>
    </row>
    <row r="153" spans="1:9" x14ac:dyDescent="0.15">
      <c r="A153" s="330"/>
      <c r="F153" s="321"/>
      <c r="G153" s="321"/>
      <c r="H153" s="315" t="str">
        <f t="shared" si="4"/>
        <v xml:space="preserve"> </v>
      </c>
      <c r="I153" s="331" t="str">
        <f t="shared" si="5"/>
        <v xml:space="preserve"> </v>
      </c>
    </row>
    <row r="154" spans="1:9" x14ac:dyDescent="0.15">
      <c r="A154" s="330"/>
      <c r="F154" s="321"/>
      <c r="G154" s="321"/>
      <c r="H154" s="315" t="str">
        <f t="shared" si="4"/>
        <v xml:space="preserve"> </v>
      </c>
      <c r="I154" s="331" t="str">
        <f t="shared" si="5"/>
        <v xml:space="preserve"> </v>
      </c>
    </row>
    <row r="155" spans="1:9" x14ac:dyDescent="0.15">
      <c r="A155" s="330"/>
      <c r="F155" s="321"/>
      <c r="G155" s="321"/>
      <c r="H155" s="315" t="str">
        <f t="shared" si="4"/>
        <v xml:space="preserve"> </v>
      </c>
      <c r="I155" s="331" t="str">
        <f t="shared" si="5"/>
        <v xml:space="preserve"> </v>
      </c>
    </row>
    <row r="156" spans="1:9" x14ac:dyDescent="0.15">
      <c r="A156" s="330"/>
      <c r="F156" s="321"/>
      <c r="G156" s="321"/>
      <c r="H156" s="315" t="str">
        <f t="shared" si="4"/>
        <v xml:space="preserve"> </v>
      </c>
      <c r="I156" s="331" t="str">
        <f t="shared" si="5"/>
        <v xml:space="preserve"> </v>
      </c>
    </row>
    <row r="157" spans="1:9" x14ac:dyDescent="0.15">
      <c r="A157" s="330"/>
      <c r="F157" s="321"/>
      <c r="G157" s="321"/>
      <c r="H157" s="315" t="str">
        <f t="shared" si="4"/>
        <v xml:space="preserve"> </v>
      </c>
      <c r="I157" s="331" t="str">
        <f t="shared" si="5"/>
        <v xml:space="preserve"> </v>
      </c>
    </row>
    <row r="158" spans="1:9" x14ac:dyDescent="0.15">
      <c r="A158" s="330"/>
      <c r="F158" s="321"/>
      <c r="G158" s="321"/>
      <c r="H158" s="315" t="str">
        <f t="shared" si="4"/>
        <v xml:space="preserve"> </v>
      </c>
      <c r="I158" s="331" t="str">
        <f t="shared" si="5"/>
        <v xml:space="preserve"> </v>
      </c>
    </row>
    <row r="159" spans="1:9" x14ac:dyDescent="0.15">
      <c r="A159" s="330"/>
      <c r="F159" s="321"/>
      <c r="G159" s="321"/>
      <c r="H159" s="315" t="str">
        <f t="shared" si="4"/>
        <v xml:space="preserve"> </v>
      </c>
      <c r="I159" s="331" t="str">
        <f t="shared" si="5"/>
        <v xml:space="preserve"> </v>
      </c>
    </row>
    <row r="160" spans="1:9" x14ac:dyDescent="0.15">
      <c r="A160" s="330"/>
      <c r="F160" s="321"/>
      <c r="G160" s="321"/>
      <c r="H160" s="315" t="str">
        <f t="shared" si="4"/>
        <v xml:space="preserve"> </v>
      </c>
      <c r="I160" s="331" t="str">
        <f t="shared" si="5"/>
        <v xml:space="preserve"> </v>
      </c>
    </row>
    <row r="161" spans="1:9" x14ac:dyDescent="0.15">
      <c r="A161" s="330"/>
      <c r="F161" s="321"/>
      <c r="G161" s="321"/>
      <c r="H161" s="315" t="str">
        <f t="shared" si="4"/>
        <v xml:space="preserve"> </v>
      </c>
      <c r="I161" s="331" t="str">
        <f t="shared" si="5"/>
        <v xml:space="preserve"> </v>
      </c>
    </row>
    <row r="162" spans="1:9" x14ac:dyDescent="0.15">
      <c r="A162" s="330"/>
      <c r="F162" s="321"/>
      <c r="G162" s="321"/>
      <c r="H162" s="315" t="str">
        <f t="shared" si="4"/>
        <v xml:space="preserve"> </v>
      </c>
      <c r="I162" s="331" t="str">
        <f t="shared" si="5"/>
        <v xml:space="preserve"> </v>
      </c>
    </row>
    <row r="163" spans="1:9" x14ac:dyDescent="0.15">
      <c r="A163" s="330"/>
      <c r="F163" s="321"/>
      <c r="G163" s="321"/>
      <c r="H163" s="315" t="str">
        <f t="shared" si="4"/>
        <v xml:space="preserve"> </v>
      </c>
      <c r="I163" s="331" t="str">
        <f t="shared" si="5"/>
        <v xml:space="preserve"> </v>
      </c>
    </row>
    <row r="164" spans="1:9" x14ac:dyDescent="0.15">
      <c r="A164" s="330"/>
      <c r="F164" s="321"/>
      <c r="G164" s="321"/>
      <c r="H164" s="315" t="str">
        <f t="shared" si="4"/>
        <v xml:space="preserve"> </v>
      </c>
      <c r="I164" s="331" t="str">
        <f t="shared" si="5"/>
        <v xml:space="preserve"> </v>
      </c>
    </row>
    <row r="165" spans="1:9" x14ac:dyDescent="0.15">
      <c r="A165" s="330"/>
      <c r="F165" s="321"/>
      <c r="G165" s="321"/>
      <c r="H165" s="315" t="str">
        <f t="shared" si="4"/>
        <v xml:space="preserve"> </v>
      </c>
      <c r="I165" s="331" t="str">
        <f t="shared" si="5"/>
        <v xml:space="preserve"> </v>
      </c>
    </row>
    <row r="166" spans="1:9" x14ac:dyDescent="0.15">
      <c r="A166" s="330"/>
      <c r="F166" s="321"/>
      <c r="G166" s="321"/>
      <c r="H166" s="315" t="str">
        <f t="shared" si="4"/>
        <v xml:space="preserve"> </v>
      </c>
      <c r="I166" s="331" t="str">
        <f t="shared" si="5"/>
        <v xml:space="preserve"> </v>
      </c>
    </row>
    <row r="167" spans="1:9" x14ac:dyDescent="0.15">
      <c r="A167" s="330"/>
      <c r="F167" s="321"/>
      <c r="G167" s="321"/>
      <c r="H167" s="315" t="str">
        <f t="shared" si="4"/>
        <v xml:space="preserve"> </v>
      </c>
      <c r="I167" s="331" t="str">
        <f t="shared" si="5"/>
        <v xml:space="preserve"> </v>
      </c>
    </row>
    <row r="168" spans="1:9" x14ac:dyDescent="0.15">
      <c r="A168" s="330"/>
      <c r="F168" s="321"/>
      <c r="G168" s="321"/>
      <c r="H168" s="315" t="str">
        <f t="shared" si="4"/>
        <v xml:space="preserve"> </v>
      </c>
      <c r="I168" s="331" t="str">
        <f t="shared" si="5"/>
        <v xml:space="preserve"> </v>
      </c>
    </row>
    <row r="169" spans="1:9" x14ac:dyDescent="0.15">
      <c r="A169" s="330"/>
      <c r="F169" s="321"/>
      <c r="G169" s="321"/>
      <c r="H169" s="315" t="str">
        <f t="shared" si="4"/>
        <v xml:space="preserve"> </v>
      </c>
      <c r="I169" s="331" t="str">
        <f t="shared" si="5"/>
        <v xml:space="preserve"> </v>
      </c>
    </row>
    <row r="170" spans="1:9" x14ac:dyDescent="0.15">
      <c r="A170" s="330"/>
      <c r="F170" s="321"/>
      <c r="G170" s="321"/>
      <c r="H170" s="315" t="str">
        <f t="shared" si="4"/>
        <v xml:space="preserve"> </v>
      </c>
      <c r="I170" s="331" t="str">
        <f t="shared" si="5"/>
        <v xml:space="preserve"> </v>
      </c>
    </row>
    <row r="171" spans="1:9" x14ac:dyDescent="0.15">
      <c r="A171" s="330"/>
      <c r="F171" s="321"/>
      <c r="G171" s="321"/>
      <c r="H171" s="315" t="str">
        <f t="shared" si="4"/>
        <v xml:space="preserve"> </v>
      </c>
      <c r="I171" s="331" t="str">
        <f t="shared" si="5"/>
        <v xml:space="preserve"> </v>
      </c>
    </row>
    <row r="172" spans="1:9" x14ac:dyDescent="0.15">
      <c r="A172" s="330"/>
      <c r="F172" s="321"/>
      <c r="G172" s="321"/>
      <c r="H172" s="315" t="str">
        <f t="shared" si="4"/>
        <v xml:space="preserve"> </v>
      </c>
      <c r="I172" s="331" t="str">
        <f t="shared" si="5"/>
        <v xml:space="preserve"> </v>
      </c>
    </row>
    <row r="173" spans="1:9" x14ac:dyDescent="0.15">
      <c r="A173" s="330"/>
      <c r="F173" s="321"/>
      <c r="G173" s="321"/>
      <c r="H173" s="315" t="str">
        <f t="shared" si="4"/>
        <v xml:space="preserve"> </v>
      </c>
      <c r="I173" s="331" t="str">
        <f t="shared" si="5"/>
        <v xml:space="preserve"> </v>
      </c>
    </row>
    <row r="174" spans="1:9" x14ac:dyDescent="0.15">
      <c r="A174" s="330"/>
      <c r="F174" s="321"/>
      <c r="G174" s="321"/>
      <c r="H174" s="315" t="str">
        <f t="shared" si="4"/>
        <v xml:space="preserve"> </v>
      </c>
      <c r="I174" s="331" t="str">
        <f t="shared" si="5"/>
        <v xml:space="preserve"> </v>
      </c>
    </row>
    <row r="175" spans="1:9" x14ac:dyDescent="0.15">
      <c r="A175" s="330"/>
      <c r="F175" s="321"/>
      <c r="G175" s="321"/>
      <c r="H175" s="315" t="str">
        <f t="shared" si="4"/>
        <v xml:space="preserve"> </v>
      </c>
      <c r="I175" s="331" t="str">
        <f t="shared" si="5"/>
        <v xml:space="preserve"> </v>
      </c>
    </row>
    <row r="176" spans="1:9" x14ac:dyDescent="0.15">
      <c r="A176" s="330"/>
      <c r="F176" s="321"/>
      <c r="G176" s="321"/>
      <c r="H176" s="315" t="str">
        <f t="shared" si="4"/>
        <v xml:space="preserve"> </v>
      </c>
      <c r="I176" s="331" t="str">
        <f t="shared" si="5"/>
        <v xml:space="preserve"> </v>
      </c>
    </row>
    <row r="177" spans="1:9" x14ac:dyDescent="0.15">
      <c r="A177" s="330"/>
      <c r="F177" s="321"/>
      <c r="G177" s="321"/>
      <c r="H177" s="315" t="str">
        <f t="shared" si="4"/>
        <v xml:space="preserve"> </v>
      </c>
      <c r="I177" s="331" t="str">
        <f t="shared" si="5"/>
        <v xml:space="preserve"> </v>
      </c>
    </row>
    <row r="178" spans="1:9" x14ac:dyDescent="0.15">
      <c r="A178" s="330"/>
      <c r="F178" s="321"/>
      <c r="G178" s="321"/>
      <c r="H178" s="315" t="str">
        <f t="shared" si="4"/>
        <v xml:space="preserve"> </v>
      </c>
      <c r="I178" s="331" t="str">
        <f t="shared" si="5"/>
        <v xml:space="preserve"> </v>
      </c>
    </row>
    <row r="179" spans="1:9" x14ac:dyDescent="0.15">
      <c r="A179" s="330"/>
      <c r="F179" s="321"/>
      <c r="G179" s="321"/>
      <c r="H179" s="315" t="str">
        <f t="shared" si="4"/>
        <v xml:space="preserve"> </v>
      </c>
      <c r="I179" s="331" t="str">
        <f t="shared" si="5"/>
        <v xml:space="preserve"> </v>
      </c>
    </row>
    <row r="180" spans="1:9" x14ac:dyDescent="0.15">
      <c r="A180" s="330"/>
      <c r="F180" s="321"/>
      <c r="G180" s="321"/>
      <c r="H180" s="315" t="str">
        <f t="shared" si="4"/>
        <v xml:space="preserve"> </v>
      </c>
      <c r="I180" s="331" t="str">
        <f t="shared" si="5"/>
        <v xml:space="preserve"> </v>
      </c>
    </row>
    <row r="181" spans="1:9" x14ac:dyDescent="0.15">
      <c r="A181" s="330"/>
      <c r="F181" s="321"/>
      <c r="G181" s="321"/>
      <c r="H181" s="315" t="str">
        <f t="shared" si="4"/>
        <v xml:space="preserve"> </v>
      </c>
      <c r="I181" s="331" t="str">
        <f t="shared" si="5"/>
        <v xml:space="preserve"> </v>
      </c>
    </row>
    <row r="182" spans="1:9" x14ac:dyDescent="0.15">
      <c r="A182" s="330"/>
      <c r="F182" s="321"/>
      <c r="G182" s="321"/>
      <c r="H182" s="315" t="str">
        <f t="shared" si="4"/>
        <v xml:space="preserve"> </v>
      </c>
      <c r="I182" s="331" t="str">
        <f t="shared" si="5"/>
        <v xml:space="preserve"> </v>
      </c>
    </row>
    <row r="183" spans="1:9" x14ac:dyDescent="0.15">
      <c r="A183" s="330"/>
      <c r="F183" s="321"/>
      <c r="G183" s="321"/>
      <c r="H183" s="315" t="str">
        <f t="shared" si="4"/>
        <v xml:space="preserve"> </v>
      </c>
      <c r="I183" s="331" t="str">
        <f t="shared" si="5"/>
        <v xml:space="preserve"> </v>
      </c>
    </row>
    <row r="184" spans="1:9" x14ac:dyDescent="0.15">
      <c r="A184" s="330"/>
      <c r="F184" s="321"/>
      <c r="G184" s="321"/>
      <c r="H184" s="315" t="str">
        <f t="shared" si="4"/>
        <v xml:space="preserve"> </v>
      </c>
      <c r="I184" s="331" t="str">
        <f t="shared" si="5"/>
        <v xml:space="preserve"> </v>
      </c>
    </row>
    <row r="185" spans="1:9" x14ac:dyDescent="0.15">
      <c r="A185" s="330"/>
      <c r="F185" s="321"/>
      <c r="G185" s="321"/>
      <c r="H185" s="315" t="str">
        <f t="shared" si="4"/>
        <v xml:space="preserve"> </v>
      </c>
      <c r="I185" s="331" t="str">
        <f t="shared" si="5"/>
        <v xml:space="preserve"> </v>
      </c>
    </row>
    <row r="186" spans="1:9" x14ac:dyDescent="0.15">
      <c r="A186" s="330"/>
      <c r="F186" s="321"/>
      <c r="G186" s="321"/>
      <c r="H186" s="315" t="str">
        <f t="shared" si="4"/>
        <v xml:space="preserve"> </v>
      </c>
      <c r="I186" s="331" t="str">
        <f t="shared" si="5"/>
        <v xml:space="preserve"> </v>
      </c>
    </row>
    <row r="187" spans="1:9" x14ac:dyDescent="0.15">
      <c r="A187" s="330"/>
      <c r="F187" s="321"/>
      <c r="G187" s="321"/>
      <c r="H187" s="315" t="str">
        <f t="shared" si="4"/>
        <v xml:space="preserve"> </v>
      </c>
      <c r="I187" s="331" t="str">
        <f t="shared" si="5"/>
        <v xml:space="preserve"> </v>
      </c>
    </row>
    <row r="188" spans="1:9" x14ac:dyDescent="0.15">
      <c r="A188" s="330"/>
      <c r="F188" s="321"/>
      <c r="G188" s="321"/>
      <c r="H188" s="315" t="str">
        <f t="shared" si="4"/>
        <v xml:space="preserve"> </v>
      </c>
      <c r="I188" s="331" t="str">
        <f t="shared" si="5"/>
        <v xml:space="preserve"> </v>
      </c>
    </row>
    <row r="189" spans="1:9" x14ac:dyDescent="0.15">
      <c r="A189" s="330"/>
      <c r="F189" s="321"/>
      <c r="G189" s="321"/>
      <c r="H189" s="315" t="str">
        <f t="shared" si="4"/>
        <v xml:space="preserve"> </v>
      </c>
      <c r="I189" s="331" t="str">
        <f t="shared" si="5"/>
        <v xml:space="preserve"> </v>
      </c>
    </row>
    <row r="190" spans="1:9" x14ac:dyDescent="0.15">
      <c r="A190" s="330"/>
      <c r="F190" s="321"/>
      <c r="G190" s="321"/>
      <c r="H190" s="315" t="str">
        <f t="shared" si="4"/>
        <v xml:space="preserve"> </v>
      </c>
      <c r="I190" s="331" t="str">
        <f t="shared" si="5"/>
        <v xml:space="preserve"> </v>
      </c>
    </row>
    <row r="191" spans="1:9" x14ac:dyDescent="0.15">
      <c r="A191" s="330"/>
      <c r="F191" s="321"/>
      <c r="G191" s="321"/>
      <c r="H191" s="315" t="str">
        <f t="shared" si="4"/>
        <v xml:space="preserve"> </v>
      </c>
      <c r="I191" s="331" t="str">
        <f t="shared" si="5"/>
        <v xml:space="preserve"> </v>
      </c>
    </row>
    <row r="192" spans="1:9" x14ac:dyDescent="0.15">
      <c r="A192" s="330"/>
      <c r="F192" s="321"/>
      <c r="G192" s="321"/>
      <c r="H192" s="315" t="str">
        <f t="shared" si="4"/>
        <v xml:space="preserve"> </v>
      </c>
      <c r="I192" s="331" t="str">
        <f t="shared" si="5"/>
        <v xml:space="preserve"> </v>
      </c>
    </row>
    <row r="193" spans="1:9" x14ac:dyDescent="0.15">
      <c r="A193" s="330"/>
      <c r="F193" s="321"/>
      <c r="G193" s="321"/>
      <c r="H193" s="315" t="str">
        <f t="shared" si="4"/>
        <v xml:space="preserve"> </v>
      </c>
      <c r="I193" s="331" t="str">
        <f t="shared" si="5"/>
        <v xml:space="preserve"> </v>
      </c>
    </row>
    <row r="194" spans="1:9" x14ac:dyDescent="0.15">
      <c r="A194" s="330"/>
      <c r="F194" s="321"/>
      <c r="G194" s="321"/>
      <c r="H194" s="315" t="str">
        <f t="shared" si="4"/>
        <v xml:space="preserve"> </v>
      </c>
      <c r="I194" s="331" t="str">
        <f t="shared" si="5"/>
        <v xml:space="preserve"> </v>
      </c>
    </row>
    <row r="195" spans="1:9" x14ac:dyDescent="0.15">
      <c r="A195" s="330"/>
      <c r="F195" s="321"/>
      <c r="G195" s="321"/>
      <c r="H195" s="315" t="str">
        <f t="shared" si="4"/>
        <v xml:space="preserve"> </v>
      </c>
      <c r="I195" s="331" t="str">
        <f t="shared" si="5"/>
        <v xml:space="preserve"> </v>
      </c>
    </row>
    <row r="196" spans="1:9" x14ac:dyDescent="0.15">
      <c r="A196" s="330"/>
      <c r="F196" s="321"/>
      <c r="G196" s="321"/>
      <c r="H196" s="315" t="str">
        <f t="shared" ref="H196:H204" si="6">IF((F196&lt;&gt;0),IF((D196&gt;0)," ",F196)," ")</f>
        <v xml:space="preserve"> </v>
      </c>
      <c r="I196" s="331" t="str">
        <f t="shared" ref="I196:I204" si="7">IF((F196&lt;&gt;0),IF((D196&gt;0)," ",(I$1-A196))," ")</f>
        <v xml:space="preserve"> </v>
      </c>
    </row>
    <row r="197" spans="1:9" x14ac:dyDescent="0.15">
      <c r="A197" s="330"/>
      <c r="F197" s="321"/>
      <c r="G197" s="321"/>
      <c r="H197" s="315" t="str">
        <f t="shared" si="6"/>
        <v xml:space="preserve"> </v>
      </c>
      <c r="I197" s="331" t="str">
        <f t="shared" si="7"/>
        <v xml:space="preserve"> </v>
      </c>
    </row>
    <row r="198" spans="1:9" x14ac:dyDescent="0.15">
      <c r="A198" s="330"/>
      <c r="F198" s="321"/>
      <c r="G198" s="321"/>
      <c r="H198" s="315" t="str">
        <f t="shared" si="6"/>
        <v xml:space="preserve"> </v>
      </c>
      <c r="I198" s="331" t="str">
        <f t="shared" si="7"/>
        <v xml:space="preserve"> </v>
      </c>
    </row>
    <row r="199" spans="1:9" x14ac:dyDescent="0.15">
      <c r="A199" s="330"/>
      <c r="F199" s="321"/>
      <c r="G199" s="321"/>
      <c r="H199" s="315" t="str">
        <f t="shared" si="6"/>
        <v xml:space="preserve"> </v>
      </c>
      <c r="I199" s="331" t="str">
        <f t="shared" si="7"/>
        <v xml:space="preserve"> </v>
      </c>
    </row>
    <row r="200" spans="1:9" x14ac:dyDescent="0.15">
      <c r="A200" s="330"/>
      <c r="F200" s="321"/>
      <c r="G200" s="321"/>
      <c r="H200" s="315" t="str">
        <f t="shared" si="6"/>
        <v xml:space="preserve"> </v>
      </c>
      <c r="I200" s="331" t="str">
        <f t="shared" si="7"/>
        <v xml:space="preserve"> </v>
      </c>
    </row>
    <row r="201" spans="1:9" x14ac:dyDescent="0.15">
      <c r="A201" s="330"/>
      <c r="F201" s="321"/>
      <c r="G201" s="321"/>
      <c r="H201" s="315" t="str">
        <f t="shared" si="6"/>
        <v xml:space="preserve"> </v>
      </c>
      <c r="I201" s="331" t="str">
        <f t="shared" si="7"/>
        <v xml:space="preserve"> </v>
      </c>
    </row>
    <row r="202" spans="1:9" x14ac:dyDescent="0.15">
      <c r="A202" s="330"/>
      <c r="F202" s="321"/>
      <c r="G202" s="321"/>
      <c r="H202" s="315" t="str">
        <f t="shared" si="6"/>
        <v xml:space="preserve"> </v>
      </c>
      <c r="I202" s="331" t="str">
        <f t="shared" si="7"/>
        <v xml:space="preserve"> </v>
      </c>
    </row>
    <row r="203" spans="1:9" x14ac:dyDescent="0.15">
      <c r="A203" s="330"/>
      <c r="F203" s="321"/>
      <c r="G203" s="321"/>
      <c r="H203" s="315" t="str">
        <f t="shared" si="6"/>
        <v xml:space="preserve"> </v>
      </c>
      <c r="I203" s="331" t="str">
        <f t="shared" si="7"/>
        <v xml:space="preserve"> </v>
      </c>
    </row>
    <row r="204" spans="1:9" x14ac:dyDescent="0.15">
      <c r="A204" s="330"/>
      <c r="F204" s="321"/>
      <c r="G204" s="321"/>
      <c r="H204" s="315" t="str">
        <f t="shared" si="6"/>
        <v xml:space="preserve"> </v>
      </c>
      <c r="I204" s="331" t="str">
        <f t="shared" si="7"/>
        <v xml:space="preserve"> </v>
      </c>
    </row>
    <row r="205" spans="1:9" x14ac:dyDescent="0.15">
      <c r="A205" s="330"/>
      <c r="F205" s="321"/>
      <c r="G205" s="321"/>
    </row>
    <row r="206" spans="1:9" x14ac:dyDescent="0.15">
      <c r="A206" s="330"/>
      <c r="F206" s="321"/>
      <c r="G206" s="321"/>
    </row>
    <row r="207" spans="1:9" x14ac:dyDescent="0.15">
      <c r="A207" s="330"/>
      <c r="F207" s="321"/>
      <c r="G207" s="321"/>
    </row>
    <row r="208" spans="1:9" x14ac:dyDescent="0.15">
      <c r="A208" s="330"/>
      <c r="F208" s="321"/>
      <c r="G208" s="321"/>
    </row>
    <row r="209" spans="1:7" x14ac:dyDescent="0.15">
      <c r="A209" s="330"/>
      <c r="F209" s="321"/>
      <c r="G209" s="321"/>
    </row>
    <row r="210" spans="1:7" x14ac:dyDescent="0.15">
      <c r="A210" s="330"/>
      <c r="F210" s="321"/>
      <c r="G210" s="321"/>
    </row>
    <row r="211" spans="1:7" x14ac:dyDescent="0.15">
      <c r="A211" s="330"/>
      <c r="F211" s="321"/>
      <c r="G211" s="321"/>
    </row>
    <row r="212" spans="1:7" x14ac:dyDescent="0.15">
      <c r="A212" s="330"/>
      <c r="F212" s="321"/>
      <c r="G212" s="321"/>
    </row>
    <row r="213" spans="1:7" x14ac:dyDescent="0.15">
      <c r="A213" s="330"/>
      <c r="F213" s="321"/>
      <c r="G213" s="321"/>
    </row>
    <row r="214" spans="1:7" x14ac:dyDescent="0.15">
      <c r="A214" s="330"/>
      <c r="F214" s="321"/>
      <c r="G214" s="321"/>
    </row>
    <row r="215" spans="1:7" x14ac:dyDescent="0.15">
      <c r="A215" s="330"/>
      <c r="F215" s="321"/>
      <c r="G215" s="321"/>
    </row>
    <row r="216" spans="1:7" x14ac:dyDescent="0.15">
      <c r="A216" s="330"/>
      <c r="F216" s="321"/>
      <c r="G216" s="321"/>
    </row>
    <row r="217" spans="1:7" x14ac:dyDescent="0.15">
      <c r="A217" s="330"/>
      <c r="F217" s="321"/>
      <c r="G217" s="321"/>
    </row>
    <row r="218" spans="1:7" x14ac:dyDescent="0.15">
      <c r="A218" s="330"/>
      <c r="F218" s="321"/>
      <c r="G218" s="321"/>
    </row>
    <row r="219" spans="1:7" x14ac:dyDescent="0.15">
      <c r="A219" s="330"/>
      <c r="F219" s="321"/>
      <c r="G219" s="321"/>
    </row>
    <row r="220" spans="1:7" x14ac:dyDescent="0.15">
      <c r="A220" s="330"/>
      <c r="F220" s="321"/>
      <c r="G220" s="321"/>
    </row>
    <row r="221" spans="1:7" x14ac:dyDescent="0.15">
      <c r="A221" s="330"/>
      <c r="F221" s="321"/>
      <c r="G221" s="321"/>
    </row>
    <row r="222" spans="1:7" x14ac:dyDescent="0.15">
      <c r="A222" s="330"/>
      <c r="F222" s="321"/>
      <c r="G222" s="321"/>
    </row>
    <row r="223" spans="1:7" x14ac:dyDescent="0.15">
      <c r="A223" s="330"/>
      <c r="F223" s="321"/>
      <c r="G223" s="321"/>
    </row>
    <row r="224" spans="1:7" x14ac:dyDescent="0.15">
      <c r="A224" s="330"/>
      <c r="F224" s="321"/>
      <c r="G224" s="321"/>
    </row>
    <row r="225" spans="1:7" x14ac:dyDescent="0.15">
      <c r="A225" s="330"/>
      <c r="F225" s="321"/>
      <c r="G225" s="321"/>
    </row>
    <row r="226" spans="1:7" x14ac:dyDescent="0.15">
      <c r="A226" s="330"/>
      <c r="F226" s="321"/>
      <c r="G226" s="321"/>
    </row>
    <row r="227" spans="1:7" x14ac:dyDescent="0.15">
      <c r="A227" s="330"/>
      <c r="F227" s="321"/>
      <c r="G227" s="321"/>
    </row>
    <row r="228" spans="1:7" x14ac:dyDescent="0.15">
      <c r="A228" s="330"/>
      <c r="F228" s="321"/>
      <c r="G228" s="321"/>
    </row>
    <row r="229" spans="1:7" x14ac:dyDescent="0.15">
      <c r="A229" s="330"/>
      <c r="F229" s="321"/>
      <c r="G229" s="321"/>
    </row>
    <row r="230" spans="1:7" x14ac:dyDescent="0.15">
      <c r="A230" s="330"/>
      <c r="F230" s="321"/>
      <c r="G230" s="321"/>
    </row>
    <row r="231" spans="1:7" x14ac:dyDescent="0.15">
      <c r="A231" s="330"/>
      <c r="F231" s="321"/>
      <c r="G231" s="321"/>
    </row>
    <row r="232" spans="1:7" x14ac:dyDescent="0.15">
      <c r="A232" s="330"/>
      <c r="F232" s="321"/>
      <c r="G232" s="321"/>
    </row>
    <row r="233" spans="1:7" x14ac:dyDescent="0.15">
      <c r="A233" s="330"/>
      <c r="F233" s="321"/>
      <c r="G233" s="321"/>
    </row>
    <row r="234" spans="1:7" x14ac:dyDescent="0.15">
      <c r="A234" s="330"/>
      <c r="F234" s="321"/>
      <c r="G234" s="321"/>
    </row>
    <row r="235" spans="1:7" x14ac:dyDescent="0.15">
      <c r="A235" s="330"/>
      <c r="F235" s="321"/>
      <c r="G235" s="321"/>
    </row>
    <row r="236" spans="1:7" x14ac:dyDescent="0.15">
      <c r="A236" s="330"/>
      <c r="F236" s="321"/>
      <c r="G236" s="321"/>
    </row>
    <row r="237" spans="1:7" x14ac:dyDescent="0.15">
      <c r="A237" s="330"/>
      <c r="F237" s="321"/>
      <c r="G237" s="321"/>
    </row>
    <row r="238" spans="1:7" x14ac:dyDescent="0.15">
      <c r="A238" s="330"/>
      <c r="F238" s="321"/>
      <c r="G238" s="321"/>
    </row>
    <row r="239" spans="1:7" x14ac:dyDescent="0.15">
      <c r="A239" s="330"/>
      <c r="F239" s="321"/>
      <c r="G239" s="321"/>
    </row>
    <row r="240" spans="1:7" x14ac:dyDescent="0.15">
      <c r="A240" s="330"/>
      <c r="F240" s="321"/>
      <c r="G240" s="321"/>
    </row>
    <row r="241" spans="1:7" x14ac:dyDescent="0.15">
      <c r="A241" s="330"/>
      <c r="F241" s="321"/>
      <c r="G241" s="321"/>
    </row>
    <row r="242" spans="1:7" x14ac:dyDescent="0.15">
      <c r="A242" s="330"/>
      <c r="F242" s="321"/>
      <c r="G242" s="321"/>
    </row>
    <row r="243" spans="1:7" x14ac:dyDescent="0.15">
      <c r="A243" s="330"/>
      <c r="F243" s="321"/>
      <c r="G243" s="321"/>
    </row>
    <row r="244" spans="1:7" x14ac:dyDescent="0.15">
      <c r="A244" s="330"/>
      <c r="F244" s="321"/>
      <c r="G244" s="321"/>
    </row>
    <row r="245" spans="1:7" x14ac:dyDescent="0.15">
      <c r="A245" s="330"/>
      <c r="F245" s="321"/>
      <c r="G245" s="321"/>
    </row>
    <row r="246" spans="1:7" x14ac:dyDescent="0.15">
      <c r="A246" s="330"/>
      <c r="F246" s="321"/>
      <c r="G246" s="321"/>
    </row>
    <row r="247" spans="1:7" x14ac:dyDescent="0.15">
      <c r="A247" s="330"/>
      <c r="F247" s="321"/>
      <c r="G247" s="321"/>
    </row>
    <row r="248" spans="1:7" x14ac:dyDescent="0.15">
      <c r="A248" s="330"/>
      <c r="F248" s="321"/>
      <c r="G248" s="321"/>
    </row>
    <row r="249" spans="1:7" x14ac:dyDescent="0.15">
      <c r="A249" s="330"/>
      <c r="F249" s="321"/>
      <c r="G249" s="321"/>
    </row>
    <row r="250" spans="1:7" x14ac:dyDescent="0.15">
      <c r="A250" s="330"/>
      <c r="F250" s="321"/>
      <c r="G250" s="321"/>
    </row>
    <row r="251" spans="1:7" x14ac:dyDescent="0.15">
      <c r="A251" s="330"/>
      <c r="F251" s="321"/>
      <c r="G251" s="321"/>
    </row>
    <row r="252" spans="1:7" x14ac:dyDescent="0.15">
      <c r="A252" s="330"/>
      <c r="F252" s="321"/>
      <c r="G252" s="321"/>
    </row>
    <row r="253" spans="1:7" x14ac:dyDescent="0.15">
      <c r="A253" s="330"/>
      <c r="F253" s="321"/>
      <c r="G253" s="321"/>
    </row>
    <row r="254" spans="1:7" x14ac:dyDescent="0.15">
      <c r="A254" s="330"/>
      <c r="F254" s="321"/>
      <c r="G254" s="321"/>
    </row>
    <row r="255" spans="1:7" x14ac:dyDescent="0.15">
      <c r="A255" s="330"/>
      <c r="F255" s="321"/>
      <c r="G255" s="321"/>
    </row>
    <row r="256" spans="1:7" x14ac:dyDescent="0.15">
      <c r="A256" s="330"/>
      <c r="F256" s="321"/>
      <c r="G256" s="321"/>
    </row>
    <row r="257" spans="1:7" x14ac:dyDescent="0.15">
      <c r="A257" s="330"/>
      <c r="F257" s="321"/>
      <c r="G257" s="321"/>
    </row>
    <row r="258" spans="1:7" x14ac:dyDescent="0.15">
      <c r="A258" s="330"/>
      <c r="F258" s="321"/>
      <c r="G258" s="321"/>
    </row>
    <row r="259" spans="1:7" x14ac:dyDescent="0.15">
      <c r="A259" s="330"/>
      <c r="F259" s="321"/>
      <c r="G259" s="321"/>
    </row>
    <row r="260" spans="1:7" x14ac:dyDescent="0.15">
      <c r="A260" s="330"/>
      <c r="F260" s="321"/>
      <c r="G260" s="321"/>
    </row>
    <row r="261" spans="1:7" x14ac:dyDescent="0.15">
      <c r="A261" s="330"/>
      <c r="F261" s="321"/>
      <c r="G261" s="321"/>
    </row>
    <row r="262" spans="1:7" x14ac:dyDescent="0.15">
      <c r="A262" s="330"/>
      <c r="F262" s="321"/>
      <c r="G262" s="321"/>
    </row>
    <row r="263" spans="1:7" x14ac:dyDescent="0.15">
      <c r="A263" s="330"/>
      <c r="F263" s="321"/>
      <c r="G263" s="321"/>
    </row>
    <row r="264" spans="1:7" x14ac:dyDescent="0.15">
      <c r="A264" s="330"/>
      <c r="F264" s="321"/>
      <c r="G264" s="321"/>
    </row>
    <row r="265" spans="1:7" x14ac:dyDescent="0.15">
      <c r="A265" s="330"/>
      <c r="F265" s="321"/>
      <c r="G265" s="321"/>
    </row>
    <row r="266" spans="1:7" x14ac:dyDescent="0.15">
      <c r="A266" s="330"/>
      <c r="F266" s="321"/>
      <c r="G266" s="321"/>
    </row>
    <row r="267" spans="1:7" x14ac:dyDescent="0.15">
      <c r="A267" s="330"/>
      <c r="F267" s="321"/>
      <c r="G267" s="321"/>
    </row>
    <row r="268" spans="1:7" x14ac:dyDescent="0.15">
      <c r="A268" s="330"/>
      <c r="F268" s="321"/>
      <c r="G268" s="321"/>
    </row>
    <row r="269" spans="1:7" x14ac:dyDescent="0.15">
      <c r="A269" s="330"/>
      <c r="F269" s="321"/>
      <c r="G269" s="321"/>
    </row>
    <row r="270" spans="1:7" x14ac:dyDescent="0.15">
      <c r="A270" s="330"/>
      <c r="F270" s="321"/>
      <c r="G270" s="321"/>
    </row>
    <row r="271" spans="1:7" x14ac:dyDescent="0.15">
      <c r="A271" s="330"/>
      <c r="F271" s="321"/>
      <c r="G271" s="321"/>
    </row>
    <row r="272" spans="1:7" x14ac:dyDescent="0.15">
      <c r="A272" s="330"/>
      <c r="F272" s="321"/>
      <c r="G272" s="321"/>
    </row>
    <row r="273" spans="1:7" x14ac:dyDescent="0.15">
      <c r="A273" s="330"/>
      <c r="F273" s="321"/>
      <c r="G273" s="321"/>
    </row>
    <row r="274" spans="1:7" x14ac:dyDescent="0.15">
      <c r="A274" s="330"/>
      <c r="F274" s="321"/>
      <c r="G274" s="321"/>
    </row>
    <row r="275" spans="1:7" x14ac:dyDescent="0.15">
      <c r="A275" s="330"/>
      <c r="F275" s="321"/>
      <c r="G275" s="321"/>
    </row>
    <row r="276" spans="1:7" x14ac:dyDescent="0.15">
      <c r="A276" s="330"/>
      <c r="F276" s="321"/>
      <c r="G276" s="321"/>
    </row>
    <row r="277" spans="1:7" x14ac:dyDescent="0.15">
      <c r="A277" s="330"/>
      <c r="F277" s="321"/>
      <c r="G277" s="321"/>
    </row>
    <row r="278" spans="1:7" x14ac:dyDescent="0.15">
      <c r="A278" s="330"/>
      <c r="F278" s="321"/>
      <c r="G278" s="321"/>
    </row>
    <row r="279" spans="1:7" x14ac:dyDescent="0.15">
      <c r="A279" s="330"/>
      <c r="F279" s="321"/>
      <c r="G279" s="321"/>
    </row>
    <row r="280" spans="1:7" x14ac:dyDescent="0.15">
      <c r="A280" s="330"/>
      <c r="F280" s="321"/>
      <c r="G280" s="321"/>
    </row>
    <row r="281" spans="1:7" x14ac:dyDescent="0.15">
      <c r="A281" s="330"/>
      <c r="F281" s="321"/>
      <c r="G281" s="321"/>
    </row>
    <row r="282" spans="1:7" x14ac:dyDescent="0.15">
      <c r="A282" s="330"/>
      <c r="F282" s="321"/>
      <c r="G282" s="321"/>
    </row>
    <row r="283" spans="1:7" x14ac:dyDescent="0.15">
      <c r="A283" s="330"/>
      <c r="F283" s="321"/>
      <c r="G283" s="321"/>
    </row>
    <row r="284" spans="1:7" x14ac:dyDescent="0.15">
      <c r="A284" s="330"/>
      <c r="F284" s="321"/>
      <c r="G284" s="321"/>
    </row>
    <row r="285" spans="1:7" x14ac:dyDescent="0.15">
      <c r="A285" s="330"/>
      <c r="F285" s="321"/>
      <c r="G285" s="321"/>
    </row>
    <row r="286" spans="1:7" x14ac:dyDescent="0.15">
      <c r="A286" s="330"/>
      <c r="F286" s="321"/>
      <c r="G286" s="321"/>
    </row>
    <row r="287" spans="1:7" x14ac:dyDescent="0.15">
      <c r="A287" s="330"/>
      <c r="F287" s="321"/>
      <c r="G287" s="321"/>
    </row>
    <row r="288" spans="1:7" x14ac:dyDescent="0.15">
      <c r="A288" s="330"/>
      <c r="F288" s="321"/>
      <c r="G288" s="321"/>
    </row>
    <row r="289" spans="1:10" x14ac:dyDescent="0.15">
      <c r="A289" s="330"/>
      <c r="F289" s="321"/>
      <c r="G289" s="321"/>
    </row>
    <row r="290" spans="1:10" x14ac:dyDescent="0.15">
      <c r="A290" s="330"/>
      <c r="F290" s="321"/>
      <c r="G290" s="321"/>
    </row>
    <row r="291" spans="1:10" x14ac:dyDescent="0.15">
      <c r="A291" s="330"/>
      <c r="F291" s="321"/>
      <c r="G291" s="321"/>
    </row>
    <row r="292" spans="1:10" x14ac:dyDescent="0.15">
      <c r="A292" s="330"/>
      <c r="F292" s="321"/>
      <c r="G292" s="321"/>
    </row>
    <row r="293" spans="1:10" x14ac:dyDescent="0.15">
      <c r="A293" s="330"/>
      <c r="F293" s="321"/>
      <c r="G293" s="321"/>
    </row>
    <row r="294" spans="1:10" x14ac:dyDescent="0.15">
      <c r="A294" s="330"/>
      <c r="F294" s="321"/>
      <c r="G294" s="321"/>
    </row>
    <row r="295" spans="1:10" x14ac:dyDescent="0.15">
      <c r="A295" s="330"/>
      <c r="F295" s="321"/>
      <c r="G295" s="321"/>
    </row>
    <row r="296" spans="1:10" x14ac:dyDescent="0.15">
      <c r="A296" s="330"/>
      <c r="F296" s="321"/>
      <c r="G296" s="321"/>
    </row>
    <row r="297" spans="1:10" x14ac:dyDescent="0.15">
      <c r="A297" s="330"/>
      <c r="F297" s="321"/>
      <c r="G297" s="321"/>
    </row>
    <row r="298" spans="1:10" x14ac:dyDescent="0.15">
      <c r="A298" s="330"/>
      <c r="F298" s="321"/>
      <c r="G298" s="321"/>
    </row>
    <row r="299" spans="1:10" x14ac:dyDescent="0.15">
      <c r="A299" s="330"/>
      <c r="F299" s="321"/>
      <c r="G299" s="321"/>
    </row>
    <row r="300" spans="1:10" ht="14" thickBot="1" x14ac:dyDescent="0.2">
      <c r="A300" s="329"/>
      <c r="B300" s="322"/>
      <c r="C300" s="328"/>
      <c r="D300" s="327"/>
      <c r="E300" s="326"/>
      <c r="F300" s="325"/>
      <c r="G300" s="325"/>
      <c r="H300" s="324"/>
      <c r="I300" s="323"/>
      <c r="J300" s="322"/>
    </row>
    <row r="301" spans="1:10" x14ac:dyDescent="0.15">
      <c r="A301" s="320" t="s">
        <v>229</v>
      </c>
      <c r="F301" s="321"/>
      <c r="G301" s="321"/>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1600-0000000000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300"/>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51" customWidth="1"/>
    <col min="2" max="2" width="24" style="345" customWidth="1"/>
    <col min="3" max="3" width="16" style="345" customWidth="1"/>
    <col min="4" max="4" width="16.1640625" style="350" customWidth="1"/>
    <col min="5" max="5" width="9.5" style="349" customWidth="1"/>
    <col min="6" max="6" width="8.6640625" style="349" customWidth="1"/>
    <col min="7" max="7" width="12.6640625" style="348" customWidth="1"/>
    <col min="8" max="8" width="11.5" style="315" customWidth="1"/>
    <col min="9" max="9" width="10.5" style="347" customWidth="1"/>
    <col min="10" max="19" width="9.6640625" style="313" customWidth="1"/>
    <col min="20" max="22" width="7.6640625" style="313" customWidth="1"/>
    <col min="23" max="23" width="9.6640625" style="313" customWidth="1"/>
    <col min="24" max="24" width="24.6640625" style="345" customWidth="1"/>
    <col min="25" max="25" width="9.1640625" style="346"/>
    <col min="26" max="26" width="12.6640625" style="346" customWidth="1"/>
    <col min="27" max="16384" width="9.1640625" style="345"/>
  </cols>
  <sheetData>
    <row r="1" spans="1:26" s="313" customFormat="1" ht="13.5" customHeight="1" x14ac:dyDescent="0.15">
      <c r="A1" s="384">
        <f>G4+PurchasesOct13!A1</f>
        <v>0</v>
      </c>
      <c r="B1" s="385" t="s">
        <v>284</v>
      </c>
      <c r="C1" s="343">
        <f>PurchasesOct13!C1+PurchasesNov13!F1+SalesNov13!$E$1</f>
        <v>0</v>
      </c>
      <c r="D1" s="384" t="s">
        <v>240</v>
      </c>
      <c r="E1" s="383" t="str">
        <f>IF((G1-SUM(J1:W1)&lt;&gt;0),(G1-SUM(J1:W1))," ")</f>
        <v xml:space="preserve"> </v>
      </c>
      <c r="F1" s="343">
        <f>SUM(F5:F300)</f>
        <v>0</v>
      </c>
      <c r="G1" s="340">
        <f>SUM(G4:G300)</f>
        <v>0</v>
      </c>
      <c r="H1" s="382">
        <f>SUM(H5:H300)</f>
        <v>0</v>
      </c>
      <c r="I1" s="381">
        <f ca="1">TODAY()</f>
        <v>44249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79">
        <f>W1+PurchasesOct13!X1</f>
        <v>0</v>
      </c>
      <c r="Y1" s="378">
        <f>SUM(Y5:Y200)</f>
        <v>0</v>
      </c>
      <c r="Z1" s="377">
        <f>Y1+PurchasesOct13!Z1</f>
        <v>0</v>
      </c>
    </row>
    <row r="2" spans="1:26" s="376" customFormat="1" ht="24" customHeight="1" x14ac:dyDescent="0.15">
      <c r="A2" s="579" t="s">
        <v>283</v>
      </c>
      <c r="B2" s="583" t="str">
        <f>IF((G1-SUM(J1:W1)&lt;&gt;0),"COMPLETE EXPENSE ANALYSIS by inserting expense letter in col E","Supplier")</f>
        <v>Supplier</v>
      </c>
      <c r="C2" s="582" t="s">
        <v>282</v>
      </c>
      <c r="D2" s="582" t="s">
        <v>281</v>
      </c>
      <c r="E2" s="584" t="s">
        <v>280</v>
      </c>
      <c r="F2" s="582" t="s">
        <v>285</v>
      </c>
      <c r="G2" s="571" t="s">
        <v>278</v>
      </c>
      <c r="H2" s="575" t="s">
        <v>277</v>
      </c>
      <c r="I2" s="585" t="s">
        <v>276</v>
      </c>
      <c r="J2" s="571" t="s">
        <v>275</v>
      </c>
      <c r="K2" s="571" t="s">
        <v>274</v>
      </c>
      <c r="L2" s="571" t="s">
        <v>273</v>
      </c>
      <c r="M2" s="571" t="s">
        <v>272</v>
      </c>
      <c r="N2" s="571" t="s">
        <v>271</v>
      </c>
      <c r="O2" s="571" t="s">
        <v>270</v>
      </c>
      <c r="P2" s="367" t="s">
        <v>269</v>
      </c>
      <c r="Q2" s="571" t="s">
        <v>268</v>
      </c>
      <c r="R2" s="571" t="s">
        <v>267</v>
      </c>
      <c r="S2" s="571" t="s">
        <v>266</v>
      </c>
      <c r="T2" s="571" t="s">
        <v>265</v>
      </c>
      <c r="U2" s="571" t="s">
        <v>264</v>
      </c>
      <c r="V2" s="571" t="s">
        <v>263</v>
      </c>
      <c r="W2" s="575" t="s">
        <v>262</v>
      </c>
      <c r="X2" s="577" t="str">
        <f>IF(X1&gt;('Fixed Assets'!$E$110),"FIXED ASSETS requires updating with new additions","Fixed Assets Description  (Vehicles: make, model, date reg. and reg. mark)")</f>
        <v>Fixed Assets Description  (Vehicles: make, model, date reg. and reg. mark)</v>
      </c>
      <c r="Y2" s="573" t="s">
        <v>261</v>
      </c>
      <c r="Z2" s="574"/>
    </row>
    <row r="3" spans="1:26" s="374" customFormat="1" ht="12" customHeight="1" x14ac:dyDescent="0.15">
      <c r="A3" s="580"/>
      <c r="B3" s="580"/>
      <c r="C3" s="580"/>
      <c r="D3" s="580"/>
      <c r="E3" s="560"/>
      <c r="F3" s="580"/>
      <c r="G3" s="560"/>
      <c r="H3" s="578"/>
      <c r="I3" s="578"/>
      <c r="J3" s="572"/>
      <c r="K3" s="572"/>
      <c r="L3" s="572"/>
      <c r="M3" s="572"/>
      <c r="N3" s="572"/>
      <c r="O3" s="572"/>
      <c r="P3" s="375">
        <f>IF((E$4="m"),G$4," ")</f>
        <v>0</v>
      </c>
      <c r="Q3" s="572"/>
      <c r="R3" s="572"/>
      <c r="S3" s="572"/>
      <c r="T3" s="572"/>
      <c r="U3" s="572"/>
      <c r="V3" s="572"/>
      <c r="W3" s="576"/>
      <c r="X3" s="578"/>
      <c r="Y3" s="573" t="s">
        <v>260</v>
      </c>
      <c r="Z3" s="574"/>
    </row>
    <row r="4" spans="1:26" s="349" customFormat="1" x14ac:dyDescent="0.15">
      <c r="A4" s="581"/>
      <c r="B4" s="581"/>
      <c r="C4" s="581"/>
      <c r="D4" s="581"/>
      <c r="E4" s="373" t="s">
        <v>259</v>
      </c>
      <c r="F4" s="581"/>
      <c r="G4" s="386">
        <f>IF((C1&lt;Admin!$F$22),((C1-PurchasesOct13!C1)*Admin!$G$21),(C1*Admin!$G$21-(C1-Admin!$F$21)*(Admin!$G$21-Admin!$G$22)-PurchasesOct13!A1))</f>
        <v>0</v>
      </c>
      <c r="H4" s="578"/>
      <c r="I4" s="578"/>
      <c r="J4" s="371" t="s">
        <v>258</v>
      </c>
      <c r="K4" s="369" t="s">
        <v>257</v>
      </c>
      <c r="L4" s="369" t="s">
        <v>256</v>
      </c>
      <c r="M4" s="369" t="s">
        <v>255</v>
      </c>
      <c r="N4" s="369" t="s">
        <v>254</v>
      </c>
      <c r="O4" s="369" t="s">
        <v>253</v>
      </c>
      <c r="P4" s="370" t="s">
        <v>252</v>
      </c>
      <c r="Q4" s="369" t="s">
        <v>251</v>
      </c>
      <c r="R4" s="369" t="s">
        <v>250</v>
      </c>
      <c r="S4" s="369" t="s">
        <v>249</v>
      </c>
      <c r="T4" s="369" t="s">
        <v>248</v>
      </c>
      <c r="U4" s="369" t="s">
        <v>247</v>
      </c>
      <c r="V4" s="369" t="s">
        <v>246</v>
      </c>
      <c r="W4" s="368" t="s">
        <v>245</v>
      </c>
      <c r="X4" s="578"/>
      <c r="Y4" s="367" t="s">
        <v>244</v>
      </c>
      <c r="Z4" s="367" t="s">
        <v>243</v>
      </c>
    </row>
    <row r="5" spans="1:26" x14ac:dyDescent="0.15">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15">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15">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15">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15">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15">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15">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15">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15">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15">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15">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15">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15">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15">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15">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15">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15">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15">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15">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15">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15">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15">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15">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15">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15">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15">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15">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15">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15">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15">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15">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15">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15">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15">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15">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15">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15">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15">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15">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15">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15">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15">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15">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15">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15">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15">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15">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15">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15">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15">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15">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15">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15">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15">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15">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15">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15">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15">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15">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15">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15">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15">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15">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15">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15">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15">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15">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15">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15">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15">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15">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15">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15">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15">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15">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15">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15">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15">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15">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15">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15">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15">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15">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15">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15">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15">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15">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15">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15">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15">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15">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15">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15">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15">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15">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15">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15">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15">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15">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15">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15">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15">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15">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15">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15">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15">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15">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15">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15">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15">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15">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15">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15">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15">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15">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15">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15">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15">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15">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15">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15">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15">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15">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15">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15">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15">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15">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15">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15">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15">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15">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15">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15">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15">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15">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15">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15">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15">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15">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15">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15">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15">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15">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15">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15">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15">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15">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15">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15">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15">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15">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15">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15">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15">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15">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15">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15">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15">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15">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15">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15">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15">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15">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15">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15">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15">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15">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15">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15">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15">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15">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15">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15">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15">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15">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15">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15">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15">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15">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15">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15">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15">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15">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15">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15">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15">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15">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15">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15">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15">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15">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15">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15">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15">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15">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ht="14" thickBot="1" x14ac:dyDescent="0.2">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2"/>
      <c r="Z200" s="352"/>
    </row>
    <row r="201" spans="1:26" x14ac:dyDescent="0.15">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15">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15">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x14ac:dyDescent="0.15">
      <c r="A204" s="330"/>
      <c r="E204" s="349" t="str">
        <f t="shared" si="59"/>
        <v xml:space="preserve"> </v>
      </c>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row>
    <row r="205" spans="1:26" x14ac:dyDescent="0.15">
      <c r="A205" s="330"/>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15">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15">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15">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15">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15">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15">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15">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15">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15">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15">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15">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15">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15">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15">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15">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15">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15">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15">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15">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15">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15">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15">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15">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15">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15">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15">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15">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15">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15">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15">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15">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15">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15">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15">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15">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15">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15">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15">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15">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15">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15">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15">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15">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15">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15">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15">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15">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15">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15">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15">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15">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15">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15">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15">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15">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15">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15">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15">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15">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15">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15">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15">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15">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15">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15">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15">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15">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15">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15">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15">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15">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15">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15">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15">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15">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15">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15">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15">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15">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15">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15">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15">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15">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3" x14ac:dyDescent="0.15">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3" x14ac:dyDescent="0.15">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3" x14ac:dyDescent="0.15">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3" x14ac:dyDescent="0.15">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3" x14ac:dyDescent="0.15">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3" x14ac:dyDescent="0.15">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3" x14ac:dyDescent="0.15">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3" x14ac:dyDescent="0.15">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3" x14ac:dyDescent="0.15">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3" x14ac:dyDescent="0.15">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3" x14ac:dyDescent="0.15">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3" ht="14" thickBot="1" x14ac:dyDescent="0.2">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1700-000000000000}"/>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1700-000001000000}">
      <formula1>38353</formula1>
      <formula2>42369</formula2>
    </dataValidation>
    <dataValidation type="list" allowBlank="1" showInputMessage="1" showErrorMessage="1" sqref="E5:E300" xr:uid="{00000000-0002-0000-1700-000002000000}">
      <formula1>$J$4:$W$4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301"/>
  <sheetViews>
    <sheetView workbookViewId="0">
      <pane ySplit="3" topLeftCell="A4" activePane="bottomLeft" state="frozen"/>
      <selection pane="bottomLeft" activeCell="A4" sqref="A4"/>
    </sheetView>
  </sheetViews>
  <sheetFormatPr baseColWidth="10" defaultColWidth="9.1640625" defaultRowHeight="13" x14ac:dyDescent="0.15"/>
  <cols>
    <col min="1" max="1" width="9.1640625" style="320"/>
    <col min="2" max="2" width="17.6640625" style="313" customWidth="1"/>
    <col min="3" max="3" width="11.33203125" style="319" customWidth="1"/>
    <col min="4" max="4" width="14.5" style="318" customWidth="1"/>
    <col min="5" max="5" width="7.6640625" style="317" customWidth="1"/>
    <col min="6" max="7" width="9.6640625" style="316" customWidth="1"/>
    <col min="8" max="8" width="9.6640625" style="315" customWidth="1"/>
    <col min="9" max="9" width="10.5" style="314" customWidth="1"/>
    <col min="10" max="16384" width="9.1640625" style="313"/>
  </cols>
  <sheetData>
    <row r="1" spans="1:11" s="338" customFormat="1" ht="12.75" customHeight="1" x14ac:dyDescent="0.15">
      <c r="A1" s="553" t="s">
        <v>242</v>
      </c>
      <c r="B1" s="556" t="s">
        <v>241</v>
      </c>
      <c r="C1" s="344"/>
      <c r="D1" s="340" t="s">
        <v>240</v>
      </c>
      <c r="E1" s="343">
        <f>SUM(E4:E300)</f>
        <v>0</v>
      </c>
      <c r="F1" s="340">
        <f>SUM(F4:F300)</f>
        <v>0</v>
      </c>
      <c r="G1" s="340">
        <f>SUM(G4:G300)</f>
        <v>0</v>
      </c>
      <c r="H1" s="342">
        <f>SUM(H4:H300)</f>
        <v>0</v>
      </c>
      <c r="I1" s="341">
        <f ca="1">TODAY()</f>
        <v>44249</v>
      </c>
      <c r="J1" s="340">
        <f>SUM(J4:J300)</f>
        <v>0</v>
      </c>
      <c r="K1" s="339">
        <f>J1+SalesNov13!K1</f>
        <v>0</v>
      </c>
    </row>
    <row r="2" spans="1:11" s="338" customFormat="1" ht="12.75" customHeight="1" x14ac:dyDescent="0.15">
      <c r="A2" s="554"/>
      <c r="B2" s="557"/>
      <c r="C2" s="561" t="s">
        <v>239</v>
      </c>
      <c r="D2" s="563" t="s">
        <v>238</v>
      </c>
      <c r="E2" s="565" t="s">
        <v>237</v>
      </c>
      <c r="F2" s="556" t="s">
        <v>236</v>
      </c>
      <c r="G2" s="556" t="s">
        <v>235</v>
      </c>
      <c r="H2" s="567" t="s">
        <v>234</v>
      </c>
      <c r="I2" s="569" t="s">
        <v>233</v>
      </c>
      <c r="J2" s="559" t="s">
        <v>232</v>
      </c>
      <c r="K2" s="560"/>
    </row>
    <row r="3" spans="1:11" s="336" customFormat="1" ht="38.25" customHeight="1" x14ac:dyDescent="0.15">
      <c r="A3" s="555"/>
      <c r="B3" s="558"/>
      <c r="C3" s="562"/>
      <c r="D3" s="564"/>
      <c r="E3" s="566"/>
      <c r="F3" s="566"/>
      <c r="G3" s="566"/>
      <c r="H3" s="568"/>
      <c r="I3" s="570"/>
      <c r="J3" s="337" t="s">
        <v>231</v>
      </c>
      <c r="K3" s="337" t="s">
        <v>230</v>
      </c>
    </row>
    <row r="4" spans="1:11" x14ac:dyDescent="0.15">
      <c r="A4" s="330"/>
      <c r="F4" s="321"/>
      <c r="G4" s="321"/>
      <c r="H4" s="315" t="str">
        <f t="shared" ref="H4:H67" si="0">IF((F4&lt;&gt;0),IF((D4&gt;0)," ",F4)," ")</f>
        <v xml:space="preserve"> </v>
      </c>
      <c r="I4" s="331" t="str">
        <f t="shared" ref="I4:I67" si="1">IF((F4&lt;&gt;0),IF((D4&gt;0)," ",(I$1-A4))," ")</f>
        <v xml:space="preserve"> </v>
      </c>
    </row>
    <row r="5" spans="1:11" x14ac:dyDescent="0.15">
      <c r="A5" s="330"/>
      <c r="F5" s="321"/>
      <c r="G5" s="321"/>
      <c r="H5" s="315" t="str">
        <f t="shared" si="0"/>
        <v xml:space="preserve"> </v>
      </c>
      <c r="I5" s="331" t="str">
        <f t="shared" si="1"/>
        <v xml:space="preserve"> </v>
      </c>
    </row>
    <row r="6" spans="1:11" x14ac:dyDescent="0.15">
      <c r="A6" s="330"/>
      <c r="F6" s="321"/>
      <c r="G6" s="321"/>
      <c r="H6" s="315" t="str">
        <f t="shared" si="0"/>
        <v xml:space="preserve"> </v>
      </c>
      <c r="I6" s="331" t="str">
        <f t="shared" si="1"/>
        <v xml:space="preserve"> </v>
      </c>
    </row>
    <row r="7" spans="1:11" x14ac:dyDescent="0.15">
      <c r="A7" s="330"/>
      <c r="F7" s="321"/>
      <c r="G7" s="321"/>
      <c r="H7" s="315" t="str">
        <f t="shared" si="0"/>
        <v xml:space="preserve"> </v>
      </c>
      <c r="I7" s="331" t="str">
        <f t="shared" si="1"/>
        <v xml:space="preserve"> </v>
      </c>
    </row>
    <row r="8" spans="1:11" x14ac:dyDescent="0.15">
      <c r="A8" s="330"/>
      <c r="F8" s="321"/>
      <c r="G8" s="321"/>
      <c r="H8" s="315" t="str">
        <f t="shared" si="0"/>
        <v xml:space="preserve"> </v>
      </c>
      <c r="I8" s="331" t="str">
        <f t="shared" si="1"/>
        <v xml:space="preserve"> </v>
      </c>
    </row>
    <row r="9" spans="1:11" x14ac:dyDescent="0.15">
      <c r="A9" s="330"/>
      <c r="F9" s="321"/>
      <c r="G9" s="321"/>
      <c r="H9" s="315" t="str">
        <f t="shared" si="0"/>
        <v xml:space="preserve"> </v>
      </c>
      <c r="I9" s="331" t="str">
        <f t="shared" si="1"/>
        <v xml:space="preserve"> </v>
      </c>
    </row>
    <row r="10" spans="1:11" x14ac:dyDescent="0.15">
      <c r="A10" s="330"/>
      <c r="F10" s="321"/>
      <c r="G10" s="321"/>
      <c r="H10" s="315" t="str">
        <f t="shared" si="0"/>
        <v xml:space="preserve"> </v>
      </c>
      <c r="I10" s="331" t="str">
        <f t="shared" si="1"/>
        <v xml:space="preserve"> </v>
      </c>
    </row>
    <row r="11" spans="1:11" x14ac:dyDescent="0.15">
      <c r="A11" s="330"/>
      <c r="F11" s="321"/>
      <c r="G11" s="321"/>
      <c r="H11" s="315" t="str">
        <f t="shared" si="0"/>
        <v xml:space="preserve"> </v>
      </c>
      <c r="I11" s="331" t="str">
        <f t="shared" si="1"/>
        <v xml:space="preserve"> </v>
      </c>
    </row>
    <row r="12" spans="1:11" x14ac:dyDescent="0.15">
      <c r="A12" s="330"/>
      <c r="F12" s="321"/>
      <c r="G12" s="321"/>
      <c r="H12" s="315" t="str">
        <f t="shared" si="0"/>
        <v xml:space="preserve"> </v>
      </c>
      <c r="I12" s="331" t="str">
        <f t="shared" si="1"/>
        <v xml:space="preserve"> </v>
      </c>
    </row>
    <row r="13" spans="1:11" x14ac:dyDescent="0.15">
      <c r="A13" s="330"/>
      <c r="F13" s="321"/>
      <c r="G13" s="321"/>
      <c r="H13" s="315" t="str">
        <f t="shared" si="0"/>
        <v xml:space="preserve"> </v>
      </c>
      <c r="I13" s="331" t="str">
        <f t="shared" si="1"/>
        <v xml:space="preserve"> </v>
      </c>
    </row>
    <row r="14" spans="1:11" x14ac:dyDescent="0.15">
      <c r="A14" s="330"/>
      <c r="F14" s="321"/>
      <c r="G14" s="321"/>
      <c r="H14" s="315" t="str">
        <f t="shared" si="0"/>
        <v xml:space="preserve"> </v>
      </c>
      <c r="I14" s="331" t="str">
        <f t="shared" si="1"/>
        <v xml:space="preserve"> </v>
      </c>
    </row>
    <row r="15" spans="1:11" s="332" customFormat="1" x14ac:dyDescent="0.15">
      <c r="A15" s="330"/>
      <c r="C15" s="335"/>
      <c r="D15" s="334"/>
      <c r="E15" s="333"/>
      <c r="F15" s="321"/>
      <c r="G15" s="321"/>
      <c r="H15" s="315" t="str">
        <f t="shared" si="0"/>
        <v xml:space="preserve"> </v>
      </c>
      <c r="I15" s="331" t="str">
        <f t="shared" si="1"/>
        <v xml:space="preserve"> </v>
      </c>
      <c r="J15" s="313"/>
    </row>
    <row r="16" spans="1:11" s="332" customFormat="1" x14ac:dyDescent="0.15">
      <c r="A16" s="330"/>
      <c r="C16" s="335"/>
      <c r="D16" s="334"/>
      <c r="E16" s="333"/>
      <c r="F16" s="321"/>
      <c r="G16" s="321"/>
      <c r="H16" s="315" t="str">
        <f t="shared" si="0"/>
        <v xml:space="preserve"> </v>
      </c>
      <c r="I16" s="331" t="str">
        <f t="shared" si="1"/>
        <v xml:space="preserve"> </v>
      </c>
      <c r="J16" s="313"/>
    </row>
    <row r="17" spans="1:10" s="332" customFormat="1" x14ac:dyDescent="0.15">
      <c r="A17" s="330"/>
      <c r="C17" s="335"/>
      <c r="D17" s="334"/>
      <c r="E17" s="333"/>
      <c r="F17" s="321"/>
      <c r="G17" s="321"/>
      <c r="H17" s="315" t="str">
        <f t="shared" si="0"/>
        <v xml:space="preserve"> </v>
      </c>
      <c r="I17" s="331" t="str">
        <f t="shared" si="1"/>
        <v xml:space="preserve"> </v>
      </c>
      <c r="J17" s="313"/>
    </row>
    <row r="18" spans="1:10" s="332" customFormat="1" x14ac:dyDescent="0.15">
      <c r="A18" s="330"/>
      <c r="C18" s="335"/>
      <c r="D18" s="334"/>
      <c r="E18" s="333"/>
      <c r="F18" s="321"/>
      <c r="G18" s="321"/>
      <c r="H18" s="315" t="str">
        <f t="shared" si="0"/>
        <v xml:space="preserve"> </v>
      </c>
      <c r="I18" s="331" t="str">
        <f t="shared" si="1"/>
        <v xml:space="preserve"> </v>
      </c>
      <c r="J18" s="313"/>
    </row>
    <row r="19" spans="1:10" s="332" customFormat="1" x14ac:dyDescent="0.15">
      <c r="A19" s="330"/>
      <c r="C19" s="335"/>
      <c r="D19" s="334"/>
      <c r="E19" s="333"/>
      <c r="F19" s="321"/>
      <c r="G19" s="321"/>
      <c r="H19" s="315" t="str">
        <f t="shared" si="0"/>
        <v xml:space="preserve"> </v>
      </c>
      <c r="I19" s="331" t="str">
        <f t="shared" si="1"/>
        <v xml:space="preserve"> </v>
      </c>
      <c r="J19" s="313"/>
    </row>
    <row r="20" spans="1:10" x14ac:dyDescent="0.15">
      <c r="A20" s="330"/>
      <c r="F20" s="321"/>
      <c r="G20" s="321"/>
      <c r="H20" s="315" t="str">
        <f t="shared" si="0"/>
        <v xml:space="preserve"> </v>
      </c>
      <c r="I20" s="331" t="str">
        <f t="shared" si="1"/>
        <v xml:space="preserve"> </v>
      </c>
    </row>
    <row r="21" spans="1:10" x14ac:dyDescent="0.15">
      <c r="A21" s="330"/>
      <c r="F21" s="321"/>
      <c r="G21" s="321"/>
      <c r="H21" s="315" t="str">
        <f t="shared" si="0"/>
        <v xml:space="preserve"> </v>
      </c>
      <c r="I21" s="331" t="str">
        <f t="shared" si="1"/>
        <v xml:space="preserve"> </v>
      </c>
    </row>
    <row r="22" spans="1:10" x14ac:dyDescent="0.15">
      <c r="A22" s="330"/>
      <c r="F22" s="321"/>
      <c r="G22" s="321"/>
      <c r="H22" s="315" t="str">
        <f t="shared" si="0"/>
        <v xml:space="preserve"> </v>
      </c>
      <c r="I22" s="331" t="str">
        <f t="shared" si="1"/>
        <v xml:space="preserve"> </v>
      </c>
    </row>
    <row r="23" spans="1:10" x14ac:dyDescent="0.15">
      <c r="A23" s="330"/>
      <c r="F23" s="321"/>
      <c r="G23" s="321"/>
      <c r="H23" s="315" t="str">
        <f t="shared" si="0"/>
        <v xml:space="preserve"> </v>
      </c>
      <c r="I23" s="331" t="str">
        <f t="shared" si="1"/>
        <v xml:space="preserve"> </v>
      </c>
    </row>
    <row r="24" spans="1:10" x14ac:dyDescent="0.15">
      <c r="A24" s="330"/>
      <c r="F24" s="321"/>
      <c r="G24" s="321"/>
      <c r="H24" s="315" t="str">
        <f t="shared" si="0"/>
        <v xml:space="preserve"> </v>
      </c>
      <c r="I24" s="331" t="str">
        <f t="shared" si="1"/>
        <v xml:space="preserve"> </v>
      </c>
    </row>
    <row r="25" spans="1:10" x14ac:dyDescent="0.15">
      <c r="A25" s="330"/>
      <c r="F25" s="321"/>
      <c r="G25" s="321"/>
      <c r="H25" s="315" t="str">
        <f t="shared" si="0"/>
        <v xml:space="preserve"> </v>
      </c>
      <c r="I25" s="331" t="str">
        <f t="shared" si="1"/>
        <v xml:space="preserve"> </v>
      </c>
    </row>
    <row r="26" spans="1:10" x14ac:dyDescent="0.15">
      <c r="A26" s="330"/>
      <c r="F26" s="321"/>
      <c r="G26" s="321"/>
      <c r="H26" s="315" t="str">
        <f t="shared" si="0"/>
        <v xml:space="preserve"> </v>
      </c>
      <c r="I26" s="331" t="str">
        <f t="shared" si="1"/>
        <v xml:space="preserve"> </v>
      </c>
    </row>
    <row r="27" spans="1:10" x14ac:dyDescent="0.15">
      <c r="A27" s="330"/>
      <c r="F27" s="321"/>
      <c r="G27" s="321"/>
      <c r="H27" s="315" t="str">
        <f t="shared" si="0"/>
        <v xml:space="preserve"> </v>
      </c>
      <c r="I27" s="331" t="str">
        <f t="shared" si="1"/>
        <v xml:space="preserve"> </v>
      </c>
    </row>
    <row r="28" spans="1:10" x14ac:dyDescent="0.15">
      <c r="A28" s="330"/>
      <c r="F28" s="321"/>
      <c r="G28" s="321"/>
      <c r="H28" s="315" t="str">
        <f t="shared" si="0"/>
        <v xml:space="preserve"> </v>
      </c>
      <c r="I28" s="331" t="str">
        <f t="shared" si="1"/>
        <v xml:space="preserve"> </v>
      </c>
    </row>
    <row r="29" spans="1:10" x14ac:dyDescent="0.15">
      <c r="A29" s="330"/>
      <c r="F29" s="321"/>
      <c r="G29" s="321"/>
      <c r="H29" s="315" t="str">
        <f t="shared" si="0"/>
        <v xml:space="preserve"> </v>
      </c>
      <c r="I29" s="331" t="str">
        <f t="shared" si="1"/>
        <v xml:space="preserve"> </v>
      </c>
    </row>
    <row r="30" spans="1:10" x14ac:dyDescent="0.15">
      <c r="A30" s="330"/>
      <c r="F30" s="321"/>
      <c r="G30" s="321"/>
      <c r="H30" s="315" t="str">
        <f t="shared" si="0"/>
        <v xml:space="preserve"> </v>
      </c>
      <c r="I30" s="331" t="str">
        <f t="shared" si="1"/>
        <v xml:space="preserve"> </v>
      </c>
    </row>
    <row r="31" spans="1:10" x14ac:dyDescent="0.15">
      <c r="A31" s="330"/>
      <c r="F31" s="321"/>
      <c r="G31" s="321"/>
      <c r="H31" s="315" t="str">
        <f t="shared" si="0"/>
        <v xml:space="preserve"> </v>
      </c>
      <c r="I31" s="331" t="str">
        <f t="shared" si="1"/>
        <v xml:space="preserve"> </v>
      </c>
    </row>
    <row r="32" spans="1:10" x14ac:dyDescent="0.15">
      <c r="A32" s="330"/>
      <c r="F32" s="321"/>
      <c r="G32" s="321"/>
      <c r="H32" s="315" t="str">
        <f t="shared" si="0"/>
        <v xml:space="preserve"> </v>
      </c>
      <c r="I32" s="331" t="str">
        <f t="shared" si="1"/>
        <v xml:space="preserve"> </v>
      </c>
    </row>
    <row r="33" spans="1:9" x14ac:dyDescent="0.15">
      <c r="A33" s="330"/>
      <c r="F33" s="321"/>
      <c r="G33" s="321"/>
      <c r="H33" s="315" t="str">
        <f t="shared" si="0"/>
        <v xml:space="preserve"> </v>
      </c>
      <c r="I33" s="331" t="str">
        <f t="shared" si="1"/>
        <v xml:space="preserve"> </v>
      </c>
    </row>
    <row r="34" spans="1:9" x14ac:dyDescent="0.15">
      <c r="A34" s="330"/>
      <c r="F34" s="321"/>
      <c r="G34" s="321"/>
      <c r="H34" s="315" t="str">
        <f t="shared" si="0"/>
        <v xml:space="preserve"> </v>
      </c>
      <c r="I34" s="331" t="str">
        <f t="shared" si="1"/>
        <v xml:space="preserve"> </v>
      </c>
    </row>
    <row r="35" spans="1:9" x14ac:dyDescent="0.15">
      <c r="A35" s="330"/>
      <c r="F35" s="321"/>
      <c r="G35" s="321"/>
      <c r="H35" s="315" t="str">
        <f t="shared" si="0"/>
        <v xml:space="preserve"> </v>
      </c>
      <c r="I35" s="331" t="str">
        <f t="shared" si="1"/>
        <v xml:space="preserve"> </v>
      </c>
    </row>
    <row r="36" spans="1:9" x14ac:dyDescent="0.15">
      <c r="A36" s="330"/>
      <c r="F36" s="321"/>
      <c r="G36" s="321"/>
      <c r="H36" s="315" t="str">
        <f t="shared" si="0"/>
        <v xml:space="preserve"> </v>
      </c>
      <c r="I36" s="331" t="str">
        <f t="shared" si="1"/>
        <v xml:space="preserve"> </v>
      </c>
    </row>
    <row r="37" spans="1:9" x14ac:dyDescent="0.15">
      <c r="A37" s="330"/>
      <c r="F37" s="321"/>
      <c r="G37" s="321"/>
      <c r="H37" s="315" t="str">
        <f t="shared" si="0"/>
        <v xml:space="preserve"> </v>
      </c>
      <c r="I37" s="331" t="str">
        <f t="shared" si="1"/>
        <v xml:space="preserve"> </v>
      </c>
    </row>
    <row r="38" spans="1:9" x14ac:dyDescent="0.15">
      <c r="A38" s="330"/>
      <c r="F38" s="321"/>
      <c r="G38" s="321"/>
      <c r="H38" s="315" t="str">
        <f t="shared" si="0"/>
        <v xml:space="preserve"> </v>
      </c>
      <c r="I38" s="331" t="str">
        <f t="shared" si="1"/>
        <v xml:space="preserve"> </v>
      </c>
    </row>
    <row r="39" spans="1:9" x14ac:dyDescent="0.15">
      <c r="A39" s="330"/>
      <c r="F39" s="321"/>
      <c r="G39" s="321"/>
      <c r="H39" s="315" t="str">
        <f t="shared" si="0"/>
        <v xml:space="preserve"> </v>
      </c>
      <c r="I39" s="331" t="str">
        <f t="shared" si="1"/>
        <v xml:space="preserve"> </v>
      </c>
    </row>
    <row r="40" spans="1:9" x14ac:dyDescent="0.15">
      <c r="A40" s="330"/>
      <c r="F40" s="321"/>
      <c r="G40" s="321"/>
      <c r="H40" s="315" t="str">
        <f t="shared" si="0"/>
        <v xml:space="preserve"> </v>
      </c>
      <c r="I40" s="331" t="str">
        <f t="shared" si="1"/>
        <v xml:space="preserve"> </v>
      </c>
    </row>
    <row r="41" spans="1:9" x14ac:dyDescent="0.15">
      <c r="A41" s="330"/>
      <c r="F41" s="321"/>
      <c r="G41" s="321"/>
      <c r="H41" s="315" t="str">
        <f t="shared" si="0"/>
        <v xml:space="preserve"> </v>
      </c>
      <c r="I41" s="331" t="str">
        <f t="shared" si="1"/>
        <v xml:space="preserve"> </v>
      </c>
    </row>
    <row r="42" spans="1:9" x14ac:dyDescent="0.15">
      <c r="A42" s="330"/>
      <c r="F42" s="321"/>
      <c r="G42" s="321"/>
      <c r="H42" s="315" t="str">
        <f t="shared" si="0"/>
        <v xml:space="preserve"> </v>
      </c>
      <c r="I42" s="331" t="str">
        <f t="shared" si="1"/>
        <v xml:space="preserve"> </v>
      </c>
    </row>
    <row r="43" spans="1:9" x14ac:dyDescent="0.15">
      <c r="A43" s="330"/>
      <c r="F43" s="321"/>
      <c r="G43" s="321"/>
      <c r="H43" s="315" t="str">
        <f t="shared" si="0"/>
        <v xml:space="preserve"> </v>
      </c>
      <c r="I43" s="331" t="str">
        <f t="shared" si="1"/>
        <v xml:space="preserve"> </v>
      </c>
    </row>
    <row r="44" spans="1:9" x14ac:dyDescent="0.15">
      <c r="A44" s="330"/>
      <c r="F44" s="321"/>
      <c r="G44" s="321"/>
      <c r="H44" s="315" t="str">
        <f t="shared" si="0"/>
        <v xml:space="preserve"> </v>
      </c>
      <c r="I44" s="331" t="str">
        <f t="shared" si="1"/>
        <v xml:space="preserve"> </v>
      </c>
    </row>
    <row r="45" spans="1:9" x14ac:dyDescent="0.15">
      <c r="A45" s="330"/>
      <c r="F45" s="321"/>
      <c r="G45" s="321"/>
      <c r="H45" s="315" t="str">
        <f t="shared" si="0"/>
        <v xml:space="preserve"> </v>
      </c>
      <c r="I45" s="331" t="str">
        <f t="shared" si="1"/>
        <v xml:space="preserve"> </v>
      </c>
    </row>
    <row r="46" spans="1:9" x14ac:dyDescent="0.15">
      <c r="A46" s="330"/>
      <c r="F46" s="321"/>
      <c r="G46" s="321"/>
      <c r="H46" s="315" t="str">
        <f t="shared" si="0"/>
        <v xml:space="preserve"> </v>
      </c>
      <c r="I46" s="331" t="str">
        <f t="shared" si="1"/>
        <v xml:space="preserve"> </v>
      </c>
    </row>
    <row r="47" spans="1:9" x14ac:dyDescent="0.15">
      <c r="A47" s="330"/>
      <c r="F47" s="321"/>
      <c r="G47" s="321"/>
      <c r="H47" s="315" t="str">
        <f t="shared" si="0"/>
        <v xml:space="preserve"> </v>
      </c>
      <c r="I47" s="331" t="str">
        <f t="shared" si="1"/>
        <v xml:space="preserve"> </v>
      </c>
    </row>
    <row r="48" spans="1:9" x14ac:dyDescent="0.15">
      <c r="A48" s="330"/>
      <c r="F48" s="321"/>
      <c r="G48" s="321"/>
      <c r="H48" s="315" t="str">
        <f t="shared" si="0"/>
        <v xml:space="preserve"> </v>
      </c>
      <c r="I48" s="331" t="str">
        <f t="shared" si="1"/>
        <v xml:space="preserve"> </v>
      </c>
    </row>
    <row r="49" spans="1:9" x14ac:dyDescent="0.15">
      <c r="A49" s="330"/>
      <c r="F49" s="321"/>
      <c r="G49" s="321"/>
      <c r="H49" s="315" t="str">
        <f t="shared" si="0"/>
        <v xml:space="preserve"> </v>
      </c>
      <c r="I49" s="331" t="str">
        <f t="shared" si="1"/>
        <v xml:space="preserve"> </v>
      </c>
    </row>
    <row r="50" spans="1:9" x14ac:dyDescent="0.15">
      <c r="A50" s="330"/>
      <c r="F50" s="321"/>
      <c r="G50" s="321"/>
      <c r="H50" s="315" t="str">
        <f t="shared" si="0"/>
        <v xml:space="preserve"> </v>
      </c>
      <c r="I50" s="331" t="str">
        <f t="shared" si="1"/>
        <v xml:space="preserve"> </v>
      </c>
    </row>
    <row r="51" spans="1:9" x14ac:dyDescent="0.15">
      <c r="A51" s="330"/>
      <c r="F51" s="321"/>
      <c r="G51" s="321"/>
      <c r="H51" s="315" t="str">
        <f t="shared" si="0"/>
        <v xml:space="preserve"> </v>
      </c>
      <c r="I51" s="331" t="str">
        <f t="shared" si="1"/>
        <v xml:space="preserve"> </v>
      </c>
    </row>
    <row r="52" spans="1:9" x14ac:dyDescent="0.15">
      <c r="A52" s="330"/>
      <c r="F52" s="321"/>
      <c r="G52" s="321"/>
      <c r="H52" s="315" t="str">
        <f t="shared" si="0"/>
        <v xml:space="preserve"> </v>
      </c>
      <c r="I52" s="331" t="str">
        <f t="shared" si="1"/>
        <v xml:space="preserve"> </v>
      </c>
    </row>
    <row r="53" spans="1:9" x14ac:dyDescent="0.15">
      <c r="A53" s="330"/>
      <c r="F53" s="321"/>
      <c r="G53" s="321"/>
      <c r="H53" s="315" t="str">
        <f t="shared" si="0"/>
        <v xml:space="preserve"> </v>
      </c>
      <c r="I53" s="331" t="str">
        <f t="shared" si="1"/>
        <v xml:space="preserve"> </v>
      </c>
    </row>
    <row r="54" spans="1:9" x14ac:dyDescent="0.15">
      <c r="A54" s="330"/>
      <c r="F54" s="321"/>
      <c r="G54" s="321"/>
      <c r="H54" s="315" t="str">
        <f t="shared" si="0"/>
        <v xml:space="preserve"> </v>
      </c>
      <c r="I54" s="331" t="str">
        <f t="shared" si="1"/>
        <v xml:space="preserve"> </v>
      </c>
    </row>
    <row r="55" spans="1:9" x14ac:dyDescent="0.15">
      <c r="A55" s="330"/>
      <c r="F55" s="321"/>
      <c r="G55" s="321"/>
      <c r="H55" s="315" t="str">
        <f t="shared" si="0"/>
        <v xml:space="preserve"> </v>
      </c>
      <c r="I55" s="331" t="str">
        <f t="shared" si="1"/>
        <v xml:space="preserve"> </v>
      </c>
    </row>
    <row r="56" spans="1:9" x14ac:dyDescent="0.15">
      <c r="A56" s="330"/>
      <c r="F56" s="321"/>
      <c r="G56" s="321"/>
      <c r="H56" s="315" t="str">
        <f t="shared" si="0"/>
        <v xml:space="preserve"> </v>
      </c>
      <c r="I56" s="331" t="str">
        <f t="shared" si="1"/>
        <v xml:space="preserve"> </v>
      </c>
    </row>
    <row r="57" spans="1:9" x14ac:dyDescent="0.15">
      <c r="A57" s="330"/>
      <c r="F57" s="321"/>
      <c r="G57" s="321"/>
      <c r="H57" s="315" t="str">
        <f t="shared" si="0"/>
        <v xml:space="preserve"> </v>
      </c>
      <c r="I57" s="331" t="str">
        <f t="shared" si="1"/>
        <v xml:space="preserve"> </v>
      </c>
    </row>
    <row r="58" spans="1:9" x14ac:dyDescent="0.15">
      <c r="A58" s="330"/>
      <c r="F58" s="321"/>
      <c r="G58" s="321"/>
      <c r="H58" s="315" t="str">
        <f t="shared" si="0"/>
        <v xml:space="preserve"> </v>
      </c>
      <c r="I58" s="331" t="str">
        <f t="shared" si="1"/>
        <v xml:space="preserve"> </v>
      </c>
    </row>
    <row r="59" spans="1:9" x14ac:dyDescent="0.15">
      <c r="A59" s="330"/>
      <c r="F59" s="321"/>
      <c r="G59" s="321"/>
      <c r="H59" s="315" t="str">
        <f t="shared" si="0"/>
        <v xml:space="preserve"> </v>
      </c>
      <c r="I59" s="331" t="str">
        <f t="shared" si="1"/>
        <v xml:space="preserve"> </v>
      </c>
    </row>
    <row r="60" spans="1:9" x14ac:dyDescent="0.15">
      <c r="A60" s="330"/>
      <c r="F60" s="321"/>
      <c r="G60" s="321"/>
      <c r="H60" s="315" t="str">
        <f t="shared" si="0"/>
        <v xml:space="preserve"> </v>
      </c>
      <c r="I60" s="331" t="str">
        <f t="shared" si="1"/>
        <v xml:space="preserve"> </v>
      </c>
    </row>
    <row r="61" spans="1:9" x14ac:dyDescent="0.15">
      <c r="A61" s="330"/>
      <c r="F61" s="321"/>
      <c r="G61" s="321"/>
      <c r="H61" s="315" t="str">
        <f t="shared" si="0"/>
        <v xml:space="preserve"> </v>
      </c>
      <c r="I61" s="331" t="str">
        <f t="shared" si="1"/>
        <v xml:space="preserve"> </v>
      </c>
    </row>
    <row r="62" spans="1:9" x14ac:dyDescent="0.15">
      <c r="A62" s="330"/>
      <c r="F62" s="321"/>
      <c r="G62" s="321"/>
      <c r="H62" s="315" t="str">
        <f t="shared" si="0"/>
        <v xml:space="preserve"> </v>
      </c>
      <c r="I62" s="331" t="str">
        <f t="shared" si="1"/>
        <v xml:space="preserve"> </v>
      </c>
    </row>
    <row r="63" spans="1:9" x14ac:dyDescent="0.15">
      <c r="A63" s="330"/>
      <c r="F63" s="321"/>
      <c r="G63" s="321"/>
      <c r="H63" s="315" t="str">
        <f t="shared" si="0"/>
        <v xml:space="preserve"> </v>
      </c>
      <c r="I63" s="331" t="str">
        <f t="shared" si="1"/>
        <v xml:space="preserve"> </v>
      </c>
    </row>
    <row r="64" spans="1:9" x14ac:dyDescent="0.15">
      <c r="A64" s="330"/>
      <c r="F64" s="321"/>
      <c r="G64" s="321"/>
      <c r="H64" s="315" t="str">
        <f t="shared" si="0"/>
        <v xml:space="preserve"> </v>
      </c>
      <c r="I64" s="331" t="str">
        <f t="shared" si="1"/>
        <v xml:space="preserve"> </v>
      </c>
    </row>
    <row r="65" spans="1:9" x14ac:dyDescent="0.15">
      <c r="A65" s="330"/>
      <c r="F65" s="321"/>
      <c r="G65" s="321"/>
      <c r="H65" s="315" t="str">
        <f t="shared" si="0"/>
        <v xml:space="preserve"> </v>
      </c>
      <c r="I65" s="331" t="str">
        <f t="shared" si="1"/>
        <v xml:space="preserve"> </v>
      </c>
    </row>
    <row r="66" spans="1:9" x14ac:dyDescent="0.15">
      <c r="A66" s="330"/>
      <c r="F66" s="321"/>
      <c r="G66" s="321"/>
      <c r="H66" s="315" t="str">
        <f t="shared" si="0"/>
        <v xml:space="preserve"> </v>
      </c>
      <c r="I66" s="331" t="str">
        <f t="shared" si="1"/>
        <v xml:space="preserve"> </v>
      </c>
    </row>
    <row r="67" spans="1:9" x14ac:dyDescent="0.15">
      <c r="A67" s="330"/>
      <c r="F67" s="321"/>
      <c r="G67" s="321"/>
      <c r="H67" s="315" t="str">
        <f t="shared" si="0"/>
        <v xml:space="preserve"> </v>
      </c>
      <c r="I67" s="331" t="str">
        <f t="shared" si="1"/>
        <v xml:space="preserve"> </v>
      </c>
    </row>
    <row r="68" spans="1:9" x14ac:dyDescent="0.15">
      <c r="A68" s="330"/>
      <c r="F68" s="321"/>
      <c r="G68" s="321"/>
      <c r="H68" s="315" t="str">
        <f t="shared" ref="H68:H131" si="2">IF((F68&lt;&gt;0),IF((D68&gt;0)," ",F68)," ")</f>
        <v xml:space="preserve"> </v>
      </c>
      <c r="I68" s="331" t="str">
        <f t="shared" ref="I68:I131" si="3">IF((F68&lt;&gt;0),IF((D68&gt;0)," ",(I$1-A68))," ")</f>
        <v xml:space="preserve"> </v>
      </c>
    </row>
    <row r="69" spans="1:9" x14ac:dyDescent="0.15">
      <c r="A69" s="330"/>
      <c r="F69" s="321"/>
      <c r="G69" s="321"/>
      <c r="H69" s="315" t="str">
        <f t="shared" si="2"/>
        <v xml:space="preserve"> </v>
      </c>
      <c r="I69" s="331" t="str">
        <f t="shared" si="3"/>
        <v xml:space="preserve"> </v>
      </c>
    </row>
    <row r="70" spans="1:9" x14ac:dyDescent="0.15">
      <c r="A70" s="330"/>
      <c r="F70" s="321"/>
      <c r="G70" s="321"/>
      <c r="H70" s="315" t="str">
        <f t="shared" si="2"/>
        <v xml:space="preserve"> </v>
      </c>
      <c r="I70" s="331" t="str">
        <f t="shared" si="3"/>
        <v xml:space="preserve"> </v>
      </c>
    </row>
    <row r="71" spans="1:9" x14ac:dyDescent="0.15">
      <c r="A71" s="330"/>
      <c r="F71" s="321"/>
      <c r="G71" s="321"/>
      <c r="H71" s="315" t="str">
        <f t="shared" si="2"/>
        <v xml:space="preserve"> </v>
      </c>
      <c r="I71" s="331" t="str">
        <f t="shared" si="3"/>
        <v xml:space="preserve"> </v>
      </c>
    </row>
    <row r="72" spans="1:9" x14ac:dyDescent="0.15">
      <c r="A72" s="330"/>
      <c r="F72" s="321"/>
      <c r="G72" s="321"/>
      <c r="H72" s="315" t="str">
        <f t="shared" si="2"/>
        <v xml:space="preserve"> </v>
      </c>
      <c r="I72" s="331" t="str">
        <f t="shared" si="3"/>
        <v xml:space="preserve"> </v>
      </c>
    </row>
    <row r="73" spans="1:9" x14ac:dyDescent="0.15">
      <c r="A73" s="330"/>
      <c r="F73" s="321"/>
      <c r="G73" s="321"/>
      <c r="H73" s="315" t="str">
        <f t="shared" si="2"/>
        <v xml:space="preserve"> </v>
      </c>
      <c r="I73" s="331" t="str">
        <f t="shared" si="3"/>
        <v xml:space="preserve"> </v>
      </c>
    </row>
    <row r="74" spans="1:9" x14ac:dyDescent="0.15">
      <c r="A74" s="330"/>
      <c r="F74" s="321"/>
      <c r="G74" s="321"/>
      <c r="H74" s="315" t="str">
        <f t="shared" si="2"/>
        <v xml:space="preserve"> </v>
      </c>
      <c r="I74" s="331" t="str">
        <f t="shared" si="3"/>
        <v xml:space="preserve"> </v>
      </c>
    </row>
    <row r="75" spans="1:9" x14ac:dyDescent="0.15">
      <c r="A75" s="330"/>
      <c r="F75" s="321"/>
      <c r="G75" s="321"/>
      <c r="H75" s="315" t="str">
        <f t="shared" si="2"/>
        <v xml:space="preserve"> </v>
      </c>
      <c r="I75" s="331" t="str">
        <f t="shared" si="3"/>
        <v xml:space="preserve"> </v>
      </c>
    </row>
    <row r="76" spans="1:9" x14ac:dyDescent="0.15">
      <c r="A76" s="330"/>
      <c r="F76" s="321"/>
      <c r="G76" s="321"/>
      <c r="H76" s="315" t="str">
        <f t="shared" si="2"/>
        <v xml:space="preserve"> </v>
      </c>
      <c r="I76" s="331" t="str">
        <f t="shared" si="3"/>
        <v xml:space="preserve"> </v>
      </c>
    </row>
    <row r="77" spans="1:9" x14ac:dyDescent="0.15">
      <c r="A77" s="330"/>
      <c r="F77" s="321"/>
      <c r="G77" s="321"/>
      <c r="H77" s="315" t="str">
        <f t="shared" si="2"/>
        <v xml:space="preserve"> </v>
      </c>
      <c r="I77" s="331" t="str">
        <f t="shared" si="3"/>
        <v xml:space="preserve"> </v>
      </c>
    </row>
    <row r="78" spans="1:9" x14ac:dyDescent="0.15">
      <c r="A78" s="330"/>
      <c r="F78" s="321"/>
      <c r="G78" s="321"/>
      <c r="H78" s="315" t="str">
        <f t="shared" si="2"/>
        <v xml:space="preserve"> </v>
      </c>
      <c r="I78" s="331" t="str">
        <f t="shared" si="3"/>
        <v xml:space="preserve"> </v>
      </c>
    </row>
    <row r="79" spans="1:9" x14ac:dyDescent="0.15">
      <c r="A79" s="330"/>
      <c r="F79" s="321"/>
      <c r="G79" s="321"/>
      <c r="H79" s="315" t="str">
        <f t="shared" si="2"/>
        <v xml:space="preserve"> </v>
      </c>
      <c r="I79" s="331" t="str">
        <f t="shared" si="3"/>
        <v xml:space="preserve"> </v>
      </c>
    </row>
    <row r="80" spans="1:9" x14ac:dyDescent="0.15">
      <c r="A80" s="330"/>
      <c r="F80" s="321"/>
      <c r="G80" s="321"/>
      <c r="H80" s="315" t="str">
        <f t="shared" si="2"/>
        <v xml:space="preserve"> </v>
      </c>
      <c r="I80" s="331" t="str">
        <f t="shared" si="3"/>
        <v xml:space="preserve"> </v>
      </c>
    </row>
    <row r="81" spans="1:9" x14ac:dyDescent="0.15">
      <c r="A81" s="330"/>
      <c r="F81" s="321"/>
      <c r="G81" s="321"/>
      <c r="H81" s="315" t="str">
        <f t="shared" si="2"/>
        <v xml:space="preserve"> </v>
      </c>
      <c r="I81" s="331" t="str">
        <f t="shared" si="3"/>
        <v xml:space="preserve"> </v>
      </c>
    </row>
    <row r="82" spans="1:9" x14ac:dyDescent="0.15">
      <c r="A82" s="330"/>
      <c r="F82" s="321"/>
      <c r="G82" s="321"/>
      <c r="H82" s="315" t="str">
        <f t="shared" si="2"/>
        <v xml:space="preserve"> </v>
      </c>
      <c r="I82" s="331" t="str">
        <f t="shared" si="3"/>
        <v xml:space="preserve"> </v>
      </c>
    </row>
    <row r="83" spans="1:9" x14ac:dyDescent="0.15">
      <c r="A83" s="330"/>
      <c r="F83" s="321"/>
      <c r="G83" s="321"/>
      <c r="H83" s="315" t="str">
        <f t="shared" si="2"/>
        <v xml:space="preserve"> </v>
      </c>
      <c r="I83" s="331" t="str">
        <f t="shared" si="3"/>
        <v xml:space="preserve"> </v>
      </c>
    </row>
    <row r="84" spans="1:9" x14ac:dyDescent="0.15">
      <c r="A84" s="330"/>
      <c r="F84" s="321"/>
      <c r="G84" s="321"/>
      <c r="H84" s="315" t="str">
        <f t="shared" si="2"/>
        <v xml:space="preserve"> </v>
      </c>
      <c r="I84" s="331" t="str">
        <f t="shared" si="3"/>
        <v xml:space="preserve"> </v>
      </c>
    </row>
    <row r="85" spans="1:9" x14ac:dyDescent="0.15">
      <c r="A85" s="330"/>
      <c r="F85" s="321"/>
      <c r="G85" s="321"/>
      <c r="H85" s="315" t="str">
        <f t="shared" si="2"/>
        <v xml:space="preserve"> </v>
      </c>
      <c r="I85" s="331" t="str">
        <f t="shared" si="3"/>
        <v xml:space="preserve"> </v>
      </c>
    </row>
    <row r="86" spans="1:9" x14ac:dyDescent="0.15">
      <c r="A86" s="330"/>
      <c r="F86" s="321"/>
      <c r="G86" s="321"/>
      <c r="H86" s="315" t="str">
        <f t="shared" si="2"/>
        <v xml:space="preserve"> </v>
      </c>
      <c r="I86" s="331" t="str">
        <f t="shared" si="3"/>
        <v xml:space="preserve"> </v>
      </c>
    </row>
    <row r="87" spans="1:9" x14ac:dyDescent="0.15">
      <c r="A87" s="330"/>
      <c r="F87" s="321"/>
      <c r="G87" s="321"/>
      <c r="H87" s="315" t="str">
        <f t="shared" si="2"/>
        <v xml:space="preserve"> </v>
      </c>
      <c r="I87" s="331" t="str">
        <f t="shared" si="3"/>
        <v xml:space="preserve"> </v>
      </c>
    </row>
    <row r="88" spans="1:9" x14ac:dyDescent="0.15">
      <c r="A88" s="330"/>
      <c r="F88" s="321"/>
      <c r="G88" s="321"/>
      <c r="H88" s="315" t="str">
        <f t="shared" si="2"/>
        <v xml:space="preserve"> </v>
      </c>
      <c r="I88" s="331" t="str">
        <f t="shared" si="3"/>
        <v xml:space="preserve"> </v>
      </c>
    </row>
    <row r="89" spans="1:9" x14ac:dyDescent="0.15">
      <c r="A89" s="330"/>
      <c r="F89" s="321"/>
      <c r="G89" s="321"/>
      <c r="H89" s="315" t="str">
        <f t="shared" si="2"/>
        <v xml:space="preserve"> </v>
      </c>
      <c r="I89" s="331" t="str">
        <f t="shared" si="3"/>
        <v xml:space="preserve"> </v>
      </c>
    </row>
    <row r="90" spans="1:9" x14ac:dyDescent="0.15">
      <c r="A90" s="330"/>
      <c r="F90" s="321"/>
      <c r="G90" s="321"/>
      <c r="H90" s="315" t="str">
        <f t="shared" si="2"/>
        <v xml:space="preserve"> </v>
      </c>
      <c r="I90" s="331" t="str">
        <f t="shared" si="3"/>
        <v xml:space="preserve"> </v>
      </c>
    </row>
    <row r="91" spans="1:9" x14ac:dyDescent="0.15">
      <c r="A91" s="330"/>
      <c r="F91" s="321"/>
      <c r="G91" s="321"/>
      <c r="H91" s="315" t="str">
        <f t="shared" si="2"/>
        <v xml:space="preserve"> </v>
      </c>
      <c r="I91" s="331" t="str">
        <f t="shared" si="3"/>
        <v xml:space="preserve"> </v>
      </c>
    </row>
    <row r="92" spans="1:9" x14ac:dyDescent="0.15">
      <c r="A92" s="330"/>
      <c r="F92" s="321"/>
      <c r="G92" s="321"/>
      <c r="H92" s="315" t="str">
        <f t="shared" si="2"/>
        <v xml:space="preserve"> </v>
      </c>
      <c r="I92" s="331" t="str">
        <f t="shared" si="3"/>
        <v xml:space="preserve"> </v>
      </c>
    </row>
    <row r="93" spans="1:9" x14ac:dyDescent="0.15">
      <c r="A93" s="330"/>
      <c r="F93" s="321"/>
      <c r="G93" s="321"/>
      <c r="H93" s="315" t="str">
        <f t="shared" si="2"/>
        <v xml:space="preserve"> </v>
      </c>
      <c r="I93" s="331" t="str">
        <f t="shared" si="3"/>
        <v xml:space="preserve"> </v>
      </c>
    </row>
    <row r="94" spans="1:9" x14ac:dyDescent="0.15">
      <c r="A94" s="330"/>
      <c r="F94" s="321"/>
      <c r="G94" s="321"/>
      <c r="H94" s="315" t="str">
        <f t="shared" si="2"/>
        <v xml:space="preserve"> </v>
      </c>
      <c r="I94" s="331" t="str">
        <f t="shared" si="3"/>
        <v xml:space="preserve"> </v>
      </c>
    </row>
    <row r="95" spans="1:9" x14ac:dyDescent="0.15">
      <c r="A95" s="330"/>
      <c r="F95" s="321"/>
      <c r="G95" s="321"/>
      <c r="H95" s="315" t="str">
        <f t="shared" si="2"/>
        <v xml:space="preserve"> </v>
      </c>
      <c r="I95" s="331" t="str">
        <f t="shared" si="3"/>
        <v xml:space="preserve"> </v>
      </c>
    </row>
    <row r="96" spans="1:9" x14ac:dyDescent="0.15">
      <c r="A96" s="330"/>
      <c r="F96" s="321"/>
      <c r="G96" s="321"/>
      <c r="H96" s="315" t="str">
        <f t="shared" si="2"/>
        <v xml:space="preserve"> </v>
      </c>
      <c r="I96" s="331" t="str">
        <f t="shared" si="3"/>
        <v xml:space="preserve"> </v>
      </c>
    </row>
    <row r="97" spans="1:9" x14ac:dyDescent="0.15">
      <c r="A97" s="330"/>
      <c r="F97" s="321"/>
      <c r="G97" s="321"/>
      <c r="H97" s="315" t="str">
        <f t="shared" si="2"/>
        <v xml:space="preserve"> </v>
      </c>
      <c r="I97" s="331" t="str">
        <f t="shared" si="3"/>
        <v xml:space="preserve"> </v>
      </c>
    </row>
    <row r="98" spans="1:9" x14ac:dyDescent="0.15">
      <c r="A98" s="330"/>
      <c r="F98" s="321"/>
      <c r="G98" s="321"/>
      <c r="H98" s="315" t="str">
        <f t="shared" si="2"/>
        <v xml:space="preserve"> </v>
      </c>
      <c r="I98" s="331" t="str">
        <f t="shared" si="3"/>
        <v xml:space="preserve"> </v>
      </c>
    </row>
    <row r="99" spans="1:9" x14ac:dyDescent="0.15">
      <c r="A99" s="330"/>
      <c r="F99" s="321"/>
      <c r="G99" s="321"/>
      <c r="H99" s="315" t="str">
        <f t="shared" si="2"/>
        <v xml:space="preserve"> </v>
      </c>
      <c r="I99" s="331" t="str">
        <f t="shared" si="3"/>
        <v xml:space="preserve"> </v>
      </c>
    </row>
    <row r="100" spans="1:9" x14ac:dyDescent="0.15">
      <c r="A100" s="330"/>
      <c r="F100" s="321"/>
      <c r="G100" s="321"/>
      <c r="H100" s="315" t="str">
        <f t="shared" si="2"/>
        <v xml:space="preserve"> </v>
      </c>
      <c r="I100" s="331" t="str">
        <f t="shared" si="3"/>
        <v xml:space="preserve"> </v>
      </c>
    </row>
    <row r="101" spans="1:9" x14ac:dyDescent="0.15">
      <c r="A101" s="330"/>
      <c r="F101" s="321"/>
      <c r="G101" s="321"/>
      <c r="H101" s="315" t="str">
        <f t="shared" si="2"/>
        <v xml:space="preserve"> </v>
      </c>
      <c r="I101" s="331" t="str">
        <f t="shared" si="3"/>
        <v xml:space="preserve"> </v>
      </c>
    </row>
    <row r="102" spans="1:9" x14ac:dyDescent="0.15">
      <c r="A102" s="330"/>
      <c r="F102" s="321"/>
      <c r="G102" s="321"/>
      <c r="H102" s="315" t="str">
        <f t="shared" si="2"/>
        <v xml:space="preserve"> </v>
      </c>
      <c r="I102" s="331" t="str">
        <f t="shared" si="3"/>
        <v xml:space="preserve"> </v>
      </c>
    </row>
    <row r="103" spans="1:9" x14ac:dyDescent="0.15">
      <c r="A103" s="330"/>
      <c r="F103" s="321"/>
      <c r="G103" s="321"/>
      <c r="H103" s="315" t="str">
        <f t="shared" si="2"/>
        <v xml:space="preserve"> </v>
      </c>
      <c r="I103" s="331" t="str">
        <f t="shared" si="3"/>
        <v xml:space="preserve"> </v>
      </c>
    </row>
    <row r="104" spans="1:9" x14ac:dyDescent="0.15">
      <c r="A104" s="330"/>
      <c r="F104" s="321"/>
      <c r="G104" s="321"/>
      <c r="H104" s="315" t="str">
        <f t="shared" si="2"/>
        <v xml:space="preserve"> </v>
      </c>
      <c r="I104" s="331" t="str">
        <f t="shared" si="3"/>
        <v xml:space="preserve"> </v>
      </c>
    </row>
    <row r="105" spans="1:9" x14ac:dyDescent="0.15">
      <c r="A105" s="330"/>
      <c r="F105" s="321"/>
      <c r="G105" s="321"/>
      <c r="H105" s="315" t="str">
        <f t="shared" si="2"/>
        <v xml:space="preserve"> </v>
      </c>
      <c r="I105" s="331" t="str">
        <f t="shared" si="3"/>
        <v xml:space="preserve"> </v>
      </c>
    </row>
    <row r="106" spans="1:9" x14ac:dyDescent="0.15">
      <c r="A106" s="330"/>
      <c r="F106" s="321"/>
      <c r="G106" s="321"/>
      <c r="H106" s="315" t="str">
        <f t="shared" si="2"/>
        <v xml:space="preserve"> </v>
      </c>
      <c r="I106" s="331" t="str">
        <f t="shared" si="3"/>
        <v xml:space="preserve"> </v>
      </c>
    </row>
    <row r="107" spans="1:9" x14ac:dyDescent="0.15">
      <c r="A107" s="330"/>
      <c r="F107" s="321"/>
      <c r="G107" s="321"/>
      <c r="H107" s="315" t="str">
        <f t="shared" si="2"/>
        <v xml:space="preserve"> </v>
      </c>
      <c r="I107" s="331" t="str">
        <f t="shared" si="3"/>
        <v xml:space="preserve"> </v>
      </c>
    </row>
    <row r="108" spans="1:9" x14ac:dyDescent="0.15">
      <c r="A108" s="330"/>
      <c r="F108" s="321"/>
      <c r="G108" s="321"/>
      <c r="H108" s="315" t="str">
        <f t="shared" si="2"/>
        <v xml:space="preserve"> </v>
      </c>
      <c r="I108" s="331" t="str">
        <f t="shared" si="3"/>
        <v xml:space="preserve"> </v>
      </c>
    </row>
    <row r="109" spans="1:9" x14ac:dyDescent="0.15">
      <c r="A109" s="330"/>
      <c r="F109" s="321"/>
      <c r="G109" s="321"/>
      <c r="H109" s="315" t="str">
        <f t="shared" si="2"/>
        <v xml:space="preserve"> </v>
      </c>
      <c r="I109" s="331" t="str">
        <f t="shared" si="3"/>
        <v xml:space="preserve"> </v>
      </c>
    </row>
    <row r="110" spans="1:9" x14ac:dyDescent="0.15">
      <c r="A110" s="330"/>
      <c r="F110" s="321"/>
      <c r="G110" s="321"/>
      <c r="H110" s="315" t="str">
        <f t="shared" si="2"/>
        <v xml:space="preserve"> </v>
      </c>
      <c r="I110" s="331" t="str">
        <f t="shared" si="3"/>
        <v xml:space="preserve"> </v>
      </c>
    </row>
    <row r="111" spans="1:9" x14ac:dyDescent="0.15">
      <c r="A111" s="330"/>
      <c r="F111" s="321"/>
      <c r="G111" s="321"/>
      <c r="H111" s="315" t="str">
        <f t="shared" si="2"/>
        <v xml:space="preserve"> </v>
      </c>
      <c r="I111" s="331" t="str">
        <f t="shared" si="3"/>
        <v xml:space="preserve"> </v>
      </c>
    </row>
    <row r="112" spans="1:9" x14ac:dyDescent="0.15">
      <c r="A112" s="330"/>
      <c r="F112" s="321"/>
      <c r="G112" s="321"/>
      <c r="H112" s="315" t="str">
        <f t="shared" si="2"/>
        <v xml:space="preserve"> </v>
      </c>
      <c r="I112" s="331" t="str">
        <f t="shared" si="3"/>
        <v xml:space="preserve"> </v>
      </c>
    </row>
    <row r="113" spans="1:9" x14ac:dyDescent="0.15">
      <c r="A113" s="330"/>
      <c r="F113" s="321"/>
      <c r="G113" s="321"/>
      <c r="H113" s="315" t="str">
        <f t="shared" si="2"/>
        <v xml:space="preserve"> </v>
      </c>
      <c r="I113" s="331" t="str">
        <f t="shared" si="3"/>
        <v xml:space="preserve"> </v>
      </c>
    </row>
    <row r="114" spans="1:9" x14ac:dyDescent="0.15">
      <c r="A114" s="330"/>
      <c r="F114" s="321"/>
      <c r="G114" s="321"/>
      <c r="H114" s="315" t="str">
        <f t="shared" si="2"/>
        <v xml:space="preserve"> </v>
      </c>
      <c r="I114" s="331" t="str">
        <f t="shared" si="3"/>
        <v xml:space="preserve"> </v>
      </c>
    </row>
    <row r="115" spans="1:9" x14ac:dyDescent="0.15">
      <c r="A115" s="330"/>
      <c r="F115" s="321"/>
      <c r="G115" s="321"/>
      <c r="H115" s="315" t="str">
        <f t="shared" si="2"/>
        <v xml:space="preserve"> </v>
      </c>
      <c r="I115" s="331" t="str">
        <f t="shared" si="3"/>
        <v xml:space="preserve"> </v>
      </c>
    </row>
    <row r="116" spans="1:9" x14ac:dyDescent="0.15">
      <c r="A116" s="330"/>
      <c r="F116" s="321"/>
      <c r="G116" s="321"/>
      <c r="H116" s="315" t="str">
        <f t="shared" si="2"/>
        <v xml:space="preserve"> </v>
      </c>
      <c r="I116" s="331" t="str">
        <f t="shared" si="3"/>
        <v xml:space="preserve"> </v>
      </c>
    </row>
    <row r="117" spans="1:9" x14ac:dyDescent="0.15">
      <c r="A117" s="330"/>
      <c r="F117" s="321"/>
      <c r="G117" s="321"/>
      <c r="H117" s="315" t="str">
        <f t="shared" si="2"/>
        <v xml:space="preserve"> </v>
      </c>
      <c r="I117" s="331" t="str">
        <f t="shared" si="3"/>
        <v xml:space="preserve"> </v>
      </c>
    </row>
    <row r="118" spans="1:9" x14ac:dyDescent="0.15">
      <c r="A118" s="330"/>
      <c r="F118" s="321"/>
      <c r="G118" s="321"/>
      <c r="H118" s="315" t="str">
        <f t="shared" si="2"/>
        <v xml:space="preserve"> </v>
      </c>
      <c r="I118" s="331" t="str">
        <f t="shared" si="3"/>
        <v xml:space="preserve"> </v>
      </c>
    </row>
    <row r="119" spans="1:9" x14ac:dyDescent="0.15">
      <c r="A119" s="330"/>
      <c r="F119" s="321"/>
      <c r="G119" s="321"/>
      <c r="H119" s="315" t="str">
        <f t="shared" si="2"/>
        <v xml:space="preserve"> </v>
      </c>
      <c r="I119" s="331" t="str">
        <f t="shared" si="3"/>
        <v xml:space="preserve"> </v>
      </c>
    </row>
    <row r="120" spans="1:9" x14ac:dyDescent="0.15">
      <c r="A120" s="330"/>
      <c r="F120" s="321"/>
      <c r="G120" s="321"/>
      <c r="H120" s="315" t="str">
        <f t="shared" si="2"/>
        <v xml:space="preserve"> </v>
      </c>
      <c r="I120" s="331" t="str">
        <f t="shared" si="3"/>
        <v xml:space="preserve"> </v>
      </c>
    </row>
    <row r="121" spans="1:9" x14ac:dyDescent="0.15">
      <c r="A121" s="330"/>
      <c r="F121" s="321"/>
      <c r="G121" s="321"/>
      <c r="H121" s="315" t="str">
        <f t="shared" si="2"/>
        <v xml:space="preserve"> </v>
      </c>
      <c r="I121" s="331" t="str">
        <f t="shared" si="3"/>
        <v xml:space="preserve"> </v>
      </c>
    </row>
    <row r="122" spans="1:9" x14ac:dyDescent="0.15">
      <c r="A122" s="330"/>
      <c r="F122" s="321"/>
      <c r="G122" s="321"/>
      <c r="H122" s="315" t="str">
        <f t="shared" si="2"/>
        <v xml:space="preserve"> </v>
      </c>
      <c r="I122" s="331" t="str">
        <f t="shared" si="3"/>
        <v xml:space="preserve"> </v>
      </c>
    </row>
    <row r="123" spans="1:9" x14ac:dyDescent="0.15">
      <c r="A123" s="330"/>
      <c r="F123" s="321"/>
      <c r="G123" s="321"/>
      <c r="H123" s="315" t="str">
        <f t="shared" si="2"/>
        <v xml:space="preserve"> </v>
      </c>
      <c r="I123" s="331" t="str">
        <f t="shared" si="3"/>
        <v xml:space="preserve"> </v>
      </c>
    </row>
    <row r="124" spans="1:9" x14ac:dyDescent="0.15">
      <c r="A124" s="330"/>
      <c r="F124" s="321"/>
      <c r="G124" s="321"/>
      <c r="H124" s="315" t="str">
        <f t="shared" si="2"/>
        <v xml:space="preserve"> </v>
      </c>
      <c r="I124" s="331" t="str">
        <f t="shared" si="3"/>
        <v xml:space="preserve"> </v>
      </c>
    </row>
    <row r="125" spans="1:9" x14ac:dyDescent="0.15">
      <c r="A125" s="330"/>
      <c r="F125" s="321"/>
      <c r="G125" s="321"/>
      <c r="H125" s="315" t="str">
        <f t="shared" si="2"/>
        <v xml:space="preserve"> </v>
      </c>
      <c r="I125" s="331" t="str">
        <f t="shared" si="3"/>
        <v xml:space="preserve"> </v>
      </c>
    </row>
    <row r="126" spans="1:9" x14ac:dyDescent="0.15">
      <c r="A126" s="330"/>
      <c r="F126" s="321"/>
      <c r="G126" s="321"/>
      <c r="H126" s="315" t="str">
        <f t="shared" si="2"/>
        <v xml:space="preserve"> </v>
      </c>
      <c r="I126" s="331" t="str">
        <f t="shared" si="3"/>
        <v xml:space="preserve"> </v>
      </c>
    </row>
    <row r="127" spans="1:9" x14ac:dyDescent="0.15">
      <c r="A127" s="330"/>
      <c r="F127" s="321"/>
      <c r="G127" s="321"/>
      <c r="H127" s="315" t="str">
        <f t="shared" si="2"/>
        <v xml:space="preserve"> </v>
      </c>
      <c r="I127" s="331" t="str">
        <f t="shared" si="3"/>
        <v xml:space="preserve"> </v>
      </c>
    </row>
    <row r="128" spans="1:9" x14ac:dyDescent="0.15">
      <c r="A128" s="330"/>
      <c r="F128" s="321"/>
      <c r="G128" s="321"/>
      <c r="H128" s="315" t="str">
        <f t="shared" si="2"/>
        <v xml:space="preserve"> </v>
      </c>
      <c r="I128" s="331" t="str">
        <f t="shared" si="3"/>
        <v xml:space="preserve"> </v>
      </c>
    </row>
    <row r="129" spans="1:9" x14ac:dyDescent="0.15">
      <c r="A129" s="330"/>
      <c r="F129" s="321"/>
      <c r="G129" s="321"/>
      <c r="H129" s="315" t="str">
        <f t="shared" si="2"/>
        <v xml:space="preserve"> </v>
      </c>
      <c r="I129" s="331" t="str">
        <f t="shared" si="3"/>
        <v xml:space="preserve"> </v>
      </c>
    </row>
    <row r="130" spans="1:9" x14ac:dyDescent="0.15">
      <c r="A130" s="330"/>
      <c r="F130" s="321"/>
      <c r="G130" s="321"/>
      <c r="H130" s="315" t="str">
        <f t="shared" si="2"/>
        <v xml:space="preserve"> </v>
      </c>
      <c r="I130" s="331" t="str">
        <f t="shared" si="3"/>
        <v xml:space="preserve"> </v>
      </c>
    </row>
    <row r="131" spans="1:9" x14ac:dyDescent="0.15">
      <c r="A131" s="330"/>
      <c r="F131" s="321"/>
      <c r="G131" s="321"/>
      <c r="H131" s="315" t="str">
        <f t="shared" si="2"/>
        <v xml:space="preserve"> </v>
      </c>
      <c r="I131" s="331" t="str">
        <f t="shared" si="3"/>
        <v xml:space="preserve"> </v>
      </c>
    </row>
    <row r="132" spans="1:9" x14ac:dyDescent="0.15">
      <c r="A132" s="330"/>
      <c r="F132" s="321"/>
      <c r="G132" s="321"/>
      <c r="H132" s="315" t="str">
        <f t="shared" ref="H132:H195" si="4">IF((F132&lt;&gt;0),IF((D132&gt;0)," ",F132)," ")</f>
        <v xml:space="preserve"> </v>
      </c>
      <c r="I132" s="331" t="str">
        <f t="shared" ref="I132:I195" si="5">IF((F132&lt;&gt;0),IF((D132&gt;0)," ",(I$1-A132))," ")</f>
        <v xml:space="preserve"> </v>
      </c>
    </row>
    <row r="133" spans="1:9" x14ac:dyDescent="0.15">
      <c r="A133" s="330"/>
      <c r="F133" s="321"/>
      <c r="G133" s="321"/>
      <c r="H133" s="315" t="str">
        <f t="shared" si="4"/>
        <v xml:space="preserve"> </v>
      </c>
      <c r="I133" s="331" t="str">
        <f t="shared" si="5"/>
        <v xml:space="preserve"> </v>
      </c>
    </row>
    <row r="134" spans="1:9" x14ac:dyDescent="0.15">
      <c r="A134" s="330"/>
      <c r="F134" s="321"/>
      <c r="G134" s="321"/>
      <c r="H134" s="315" t="str">
        <f t="shared" si="4"/>
        <v xml:space="preserve"> </v>
      </c>
      <c r="I134" s="331" t="str">
        <f t="shared" si="5"/>
        <v xml:space="preserve"> </v>
      </c>
    </row>
    <row r="135" spans="1:9" x14ac:dyDescent="0.15">
      <c r="A135" s="330"/>
      <c r="F135" s="321"/>
      <c r="G135" s="321"/>
      <c r="H135" s="315" t="str">
        <f t="shared" si="4"/>
        <v xml:space="preserve"> </v>
      </c>
      <c r="I135" s="331" t="str">
        <f t="shared" si="5"/>
        <v xml:space="preserve"> </v>
      </c>
    </row>
    <row r="136" spans="1:9" x14ac:dyDescent="0.15">
      <c r="A136" s="330"/>
      <c r="F136" s="321"/>
      <c r="G136" s="321"/>
      <c r="H136" s="315" t="str">
        <f t="shared" si="4"/>
        <v xml:space="preserve"> </v>
      </c>
      <c r="I136" s="331" t="str">
        <f t="shared" si="5"/>
        <v xml:space="preserve"> </v>
      </c>
    </row>
    <row r="137" spans="1:9" x14ac:dyDescent="0.15">
      <c r="A137" s="330"/>
      <c r="F137" s="321"/>
      <c r="G137" s="321"/>
      <c r="H137" s="315" t="str">
        <f t="shared" si="4"/>
        <v xml:space="preserve"> </v>
      </c>
      <c r="I137" s="331" t="str">
        <f t="shared" si="5"/>
        <v xml:space="preserve"> </v>
      </c>
    </row>
    <row r="138" spans="1:9" x14ac:dyDescent="0.15">
      <c r="A138" s="330"/>
      <c r="F138" s="321"/>
      <c r="G138" s="321"/>
      <c r="H138" s="315" t="str">
        <f t="shared" si="4"/>
        <v xml:space="preserve"> </v>
      </c>
      <c r="I138" s="331" t="str">
        <f t="shared" si="5"/>
        <v xml:space="preserve"> </v>
      </c>
    </row>
    <row r="139" spans="1:9" x14ac:dyDescent="0.15">
      <c r="A139" s="330"/>
      <c r="F139" s="321"/>
      <c r="G139" s="321"/>
      <c r="H139" s="315" t="str">
        <f t="shared" si="4"/>
        <v xml:space="preserve"> </v>
      </c>
      <c r="I139" s="331" t="str">
        <f t="shared" si="5"/>
        <v xml:space="preserve"> </v>
      </c>
    </row>
    <row r="140" spans="1:9" x14ac:dyDescent="0.15">
      <c r="A140" s="330"/>
      <c r="F140" s="321"/>
      <c r="G140" s="321"/>
      <c r="H140" s="315" t="str">
        <f t="shared" si="4"/>
        <v xml:space="preserve"> </v>
      </c>
      <c r="I140" s="331" t="str">
        <f t="shared" si="5"/>
        <v xml:space="preserve"> </v>
      </c>
    </row>
    <row r="141" spans="1:9" x14ac:dyDescent="0.15">
      <c r="A141" s="330"/>
      <c r="F141" s="321"/>
      <c r="G141" s="321"/>
      <c r="H141" s="315" t="str">
        <f t="shared" si="4"/>
        <v xml:space="preserve"> </v>
      </c>
      <c r="I141" s="331" t="str">
        <f t="shared" si="5"/>
        <v xml:space="preserve"> </v>
      </c>
    </row>
    <row r="142" spans="1:9" x14ac:dyDescent="0.15">
      <c r="A142" s="330"/>
      <c r="F142" s="321"/>
      <c r="G142" s="321"/>
      <c r="H142" s="315" t="str">
        <f t="shared" si="4"/>
        <v xml:space="preserve"> </v>
      </c>
      <c r="I142" s="331" t="str">
        <f t="shared" si="5"/>
        <v xml:space="preserve"> </v>
      </c>
    </row>
    <row r="143" spans="1:9" x14ac:dyDescent="0.15">
      <c r="A143" s="330"/>
      <c r="F143" s="321"/>
      <c r="G143" s="321"/>
      <c r="H143" s="315" t="str">
        <f t="shared" si="4"/>
        <v xml:space="preserve"> </v>
      </c>
      <c r="I143" s="331" t="str">
        <f t="shared" si="5"/>
        <v xml:space="preserve"> </v>
      </c>
    </row>
    <row r="144" spans="1:9" x14ac:dyDescent="0.15">
      <c r="A144" s="330"/>
      <c r="F144" s="321"/>
      <c r="G144" s="321"/>
      <c r="H144" s="315" t="str">
        <f t="shared" si="4"/>
        <v xml:space="preserve"> </v>
      </c>
      <c r="I144" s="331" t="str">
        <f t="shared" si="5"/>
        <v xml:space="preserve"> </v>
      </c>
    </row>
    <row r="145" spans="1:9" x14ac:dyDescent="0.15">
      <c r="A145" s="330"/>
      <c r="F145" s="321"/>
      <c r="G145" s="321"/>
      <c r="H145" s="315" t="str">
        <f t="shared" si="4"/>
        <v xml:space="preserve"> </v>
      </c>
      <c r="I145" s="331" t="str">
        <f t="shared" si="5"/>
        <v xml:space="preserve"> </v>
      </c>
    </row>
    <row r="146" spans="1:9" x14ac:dyDescent="0.15">
      <c r="A146" s="330"/>
      <c r="F146" s="321"/>
      <c r="G146" s="321"/>
      <c r="H146" s="315" t="str">
        <f t="shared" si="4"/>
        <v xml:space="preserve"> </v>
      </c>
      <c r="I146" s="331" t="str">
        <f t="shared" si="5"/>
        <v xml:space="preserve"> </v>
      </c>
    </row>
    <row r="147" spans="1:9" x14ac:dyDescent="0.15">
      <c r="A147" s="330"/>
      <c r="F147" s="321"/>
      <c r="G147" s="321"/>
      <c r="H147" s="315" t="str">
        <f t="shared" si="4"/>
        <v xml:space="preserve"> </v>
      </c>
      <c r="I147" s="331" t="str">
        <f t="shared" si="5"/>
        <v xml:space="preserve"> </v>
      </c>
    </row>
    <row r="148" spans="1:9" x14ac:dyDescent="0.15">
      <c r="A148" s="330"/>
      <c r="F148" s="321"/>
      <c r="G148" s="321"/>
      <c r="H148" s="315" t="str">
        <f t="shared" si="4"/>
        <v xml:space="preserve"> </v>
      </c>
      <c r="I148" s="331" t="str">
        <f t="shared" si="5"/>
        <v xml:space="preserve"> </v>
      </c>
    </row>
    <row r="149" spans="1:9" x14ac:dyDescent="0.15">
      <c r="A149" s="330"/>
      <c r="F149" s="321"/>
      <c r="G149" s="321"/>
      <c r="H149" s="315" t="str">
        <f t="shared" si="4"/>
        <v xml:space="preserve"> </v>
      </c>
      <c r="I149" s="331" t="str">
        <f t="shared" si="5"/>
        <v xml:space="preserve"> </v>
      </c>
    </row>
    <row r="150" spans="1:9" x14ac:dyDescent="0.15">
      <c r="A150" s="330"/>
      <c r="F150" s="321"/>
      <c r="G150" s="321"/>
      <c r="H150" s="315" t="str">
        <f t="shared" si="4"/>
        <v xml:space="preserve"> </v>
      </c>
      <c r="I150" s="331" t="str">
        <f t="shared" si="5"/>
        <v xml:space="preserve"> </v>
      </c>
    </row>
    <row r="151" spans="1:9" x14ac:dyDescent="0.15">
      <c r="A151" s="330"/>
      <c r="F151" s="321"/>
      <c r="G151" s="321"/>
      <c r="H151" s="315" t="str">
        <f t="shared" si="4"/>
        <v xml:space="preserve"> </v>
      </c>
      <c r="I151" s="331" t="str">
        <f t="shared" si="5"/>
        <v xml:space="preserve"> </v>
      </c>
    </row>
    <row r="152" spans="1:9" x14ac:dyDescent="0.15">
      <c r="A152" s="330"/>
      <c r="F152" s="321"/>
      <c r="G152" s="321"/>
      <c r="H152" s="315" t="str">
        <f t="shared" si="4"/>
        <v xml:space="preserve"> </v>
      </c>
      <c r="I152" s="331" t="str">
        <f t="shared" si="5"/>
        <v xml:space="preserve"> </v>
      </c>
    </row>
    <row r="153" spans="1:9" x14ac:dyDescent="0.15">
      <c r="A153" s="330"/>
      <c r="F153" s="321"/>
      <c r="G153" s="321"/>
      <c r="H153" s="315" t="str">
        <f t="shared" si="4"/>
        <v xml:space="preserve"> </v>
      </c>
      <c r="I153" s="331" t="str">
        <f t="shared" si="5"/>
        <v xml:space="preserve"> </v>
      </c>
    </row>
    <row r="154" spans="1:9" x14ac:dyDescent="0.15">
      <c r="A154" s="330"/>
      <c r="F154" s="321"/>
      <c r="G154" s="321"/>
      <c r="H154" s="315" t="str">
        <f t="shared" si="4"/>
        <v xml:space="preserve"> </v>
      </c>
      <c r="I154" s="331" t="str">
        <f t="shared" si="5"/>
        <v xml:space="preserve"> </v>
      </c>
    </row>
    <row r="155" spans="1:9" x14ac:dyDescent="0.15">
      <c r="A155" s="330"/>
      <c r="F155" s="321"/>
      <c r="G155" s="321"/>
      <c r="H155" s="315" t="str">
        <f t="shared" si="4"/>
        <v xml:space="preserve"> </v>
      </c>
      <c r="I155" s="331" t="str">
        <f t="shared" si="5"/>
        <v xml:space="preserve"> </v>
      </c>
    </row>
    <row r="156" spans="1:9" x14ac:dyDescent="0.15">
      <c r="A156" s="330"/>
      <c r="F156" s="321"/>
      <c r="G156" s="321"/>
      <c r="H156" s="315" t="str">
        <f t="shared" si="4"/>
        <v xml:space="preserve"> </v>
      </c>
      <c r="I156" s="331" t="str">
        <f t="shared" si="5"/>
        <v xml:space="preserve"> </v>
      </c>
    </row>
    <row r="157" spans="1:9" x14ac:dyDescent="0.15">
      <c r="A157" s="330"/>
      <c r="F157" s="321"/>
      <c r="G157" s="321"/>
      <c r="H157" s="315" t="str">
        <f t="shared" si="4"/>
        <v xml:space="preserve"> </v>
      </c>
      <c r="I157" s="331" t="str">
        <f t="shared" si="5"/>
        <v xml:space="preserve"> </v>
      </c>
    </row>
    <row r="158" spans="1:9" x14ac:dyDescent="0.15">
      <c r="A158" s="330"/>
      <c r="F158" s="321"/>
      <c r="G158" s="321"/>
      <c r="H158" s="315" t="str">
        <f t="shared" si="4"/>
        <v xml:space="preserve"> </v>
      </c>
      <c r="I158" s="331" t="str">
        <f t="shared" si="5"/>
        <v xml:space="preserve"> </v>
      </c>
    </row>
    <row r="159" spans="1:9" x14ac:dyDescent="0.15">
      <c r="A159" s="330"/>
      <c r="F159" s="321"/>
      <c r="G159" s="321"/>
      <c r="H159" s="315" t="str">
        <f t="shared" si="4"/>
        <v xml:space="preserve"> </v>
      </c>
      <c r="I159" s="331" t="str">
        <f t="shared" si="5"/>
        <v xml:space="preserve"> </v>
      </c>
    </row>
    <row r="160" spans="1:9" x14ac:dyDescent="0.15">
      <c r="A160" s="330"/>
      <c r="F160" s="321"/>
      <c r="G160" s="321"/>
      <c r="H160" s="315" t="str">
        <f t="shared" si="4"/>
        <v xml:space="preserve"> </v>
      </c>
      <c r="I160" s="331" t="str">
        <f t="shared" si="5"/>
        <v xml:space="preserve"> </v>
      </c>
    </row>
    <row r="161" spans="1:9" x14ac:dyDescent="0.15">
      <c r="A161" s="330"/>
      <c r="F161" s="321"/>
      <c r="G161" s="321"/>
      <c r="H161" s="315" t="str">
        <f t="shared" si="4"/>
        <v xml:space="preserve"> </v>
      </c>
      <c r="I161" s="331" t="str">
        <f t="shared" si="5"/>
        <v xml:space="preserve"> </v>
      </c>
    </row>
    <row r="162" spans="1:9" x14ac:dyDescent="0.15">
      <c r="A162" s="330"/>
      <c r="F162" s="321"/>
      <c r="G162" s="321"/>
      <c r="H162" s="315" t="str">
        <f t="shared" si="4"/>
        <v xml:space="preserve"> </v>
      </c>
      <c r="I162" s="331" t="str">
        <f t="shared" si="5"/>
        <v xml:space="preserve"> </v>
      </c>
    </row>
    <row r="163" spans="1:9" x14ac:dyDescent="0.15">
      <c r="A163" s="330"/>
      <c r="F163" s="321"/>
      <c r="G163" s="321"/>
      <c r="H163" s="315" t="str">
        <f t="shared" si="4"/>
        <v xml:space="preserve"> </v>
      </c>
      <c r="I163" s="331" t="str">
        <f t="shared" si="5"/>
        <v xml:space="preserve"> </v>
      </c>
    </row>
    <row r="164" spans="1:9" x14ac:dyDescent="0.15">
      <c r="A164" s="330"/>
      <c r="F164" s="321"/>
      <c r="G164" s="321"/>
      <c r="H164" s="315" t="str">
        <f t="shared" si="4"/>
        <v xml:space="preserve"> </v>
      </c>
      <c r="I164" s="331" t="str">
        <f t="shared" si="5"/>
        <v xml:space="preserve"> </v>
      </c>
    </row>
    <row r="165" spans="1:9" x14ac:dyDescent="0.15">
      <c r="A165" s="330"/>
      <c r="F165" s="321"/>
      <c r="G165" s="321"/>
      <c r="H165" s="315" t="str">
        <f t="shared" si="4"/>
        <v xml:space="preserve"> </v>
      </c>
      <c r="I165" s="331" t="str">
        <f t="shared" si="5"/>
        <v xml:space="preserve"> </v>
      </c>
    </row>
    <row r="166" spans="1:9" x14ac:dyDescent="0.15">
      <c r="A166" s="330"/>
      <c r="F166" s="321"/>
      <c r="G166" s="321"/>
      <c r="H166" s="315" t="str">
        <f t="shared" si="4"/>
        <v xml:space="preserve"> </v>
      </c>
      <c r="I166" s="331" t="str">
        <f t="shared" si="5"/>
        <v xml:space="preserve"> </v>
      </c>
    </row>
    <row r="167" spans="1:9" x14ac:dyDescent="0.15">
      <c r="A167" s="330"/>
      <c r="F167" s="321"/>
      <c r="G167" s="321"/>
      <c r="H167" s="315" t="str">
        <f t="shared" si="4"/>
        <v xml:space="preserve"> </v>
      </c>
      <c r="I167" s="331" t="str">
        <f t="shared" si="5"/>
        <v xml:space="preserve"> </v>
      </c>
    </row>
    <row r="168" spans="1:9" x14ac:dyDescent="0.15">
      <c r="A168" s="330"/>
      <c r="F168" s="321"/>
      <c r="G168" s="321"/>
      <c r="H168" s="315" t="str">
        <f t="shared" si="4"/>
        <v xml:space="preserve"> </v>
      </c>
      <c r="I168" s="331" t="str">
        <f t="shared" si="5"/>
        <v xml:space="preserve"> </v>
      </c>
    </row>
    <row r="169" spans="1:9" x14ac:dyDescent="0.15">
      <c r="A169" s="330"/>
      <c r="F169" s="321"/>
      <c r="G169" s="321"/>
      <c r="H169" s="315" t="str">
        <f t="shared" si="4"/>
        <v xml:space="preserve"> </v>
      </c>
      <c r="I169" s="331" t="str">
        <f t="shared" si="5"/>
        <v xml:space="preserve"> </v>
      </c>
    </row>
    <row r="170" spans="1:9" x14ac:dyDescent="0.15">
      <c r="A170" s="330"/>
      <c r="F170" s="321"/>
      <c r="G170" s="321"/>
      <c r="H170" s="315" t="str">
        <f t="shared" si="4"/>
        <v xml:space="preserve"> </v>
      </c>
      <c r="I170" s="331" t="str">
        <f t="shared" si="5"/>
        <v xml:space="preserve"> </v>
      </c>
    </row>
    <row r="171" spans="1:9" x14ac:dyDescent="0.15">
      <c r="A171" s="330"/>
      <c r="F171" s="321"/>
      <c r="G171" s="321"/>
      <c r="H171" s="315" t="str">
        <f t="shared" si="4"/>
        <v xml:space="preserve"> </v>
      </c>
      <c r="I171" s="331" t="str">
        <f t="shared" si="5"/>
        <v xml:space="preserve"> </v>
      </c>
    </row>
    <row r="172" spans="1:9" x14ac:dyDescent="0.15">
      <c r="A172" s="330"/>
      <c r="F172" s="321"/>
      <c r="G172" s="321"/>
      <c r="H172" s="315" t="str">
        <f t="shared" si="4"/>
        <v xml:space="preserve"> </v>
      </c>
      <c r="I172" s="331" t="str">
        <f t="shared" si="5"/>
        <v xml:space="preserve"> </v>
      </c>
    </row>
    <row r="173" spans="1:9" x14ac:dyDescent="0.15">
      <c r="A173" s="330"/>
      <c r="F173" s="321"/>
      <c r="G173" s="321"/>
      <c r="H173" s="315" t="str">
        <f t="shared" si="4"/>
        <v xml:space="preserve"> </v>
      </c>
      <c r="I173" s="331" t="str">
        <f t="shared" si="5"/>
        <v xml:space="preserve"> </v>
      </c>
    </row>
    <row r="174" spans="1:9" x14ac:dyDescent="0.15">
      <c r="A174" s="330"/>
      <c r="F174" s="321"/>
      <c r="G174" s="321"/>
      <c r="H174" s="315" t="str">
        <f t="shared" si="4"/>
        <v xml:space="preserve"> </v>
      </c>
      <c r="I174" s="331" t="str">
        <f t="shared" si="5"/>
        <v xml:space="preserve"> </v>
      </c>
    </row>
    <row r="175" spans="1:9" x14ac:dyDescent="0.15">
      <c r="A175" s="330"/>
      <c r="F175" s="321"/>
      <c r="G175" s="321"/>
      <c r="H175" s="315" t="str">
        <f t="shared" si="4"/>
        <v xml:space="preserve"> </v>
      </c>
      <c r="I175" s="331" t="str">
        <f t="shared" si="5"/>
        <v xml:space="preserve"> </v>
      </c>
    </row>
    <row r="176" spans="1:9" x14ac:dyDescent="0.15">
      <c r="A176" s="330"/>
      <c r="F176" s="321"/>
      <c r="G176" s="321"/>
      <c r="H176" s="315" t="str">
        <f t="shared" si="4"/>
        <v xml:space="preserve"> </v>
      </c>
      <c r="I176" s="331" t="str">
        <f t="shared" si="5"/>
        <v xml:space="preserve"> </v>
      </c>
    </row>
    <row r="177" spans="1:9" x14ac:dyDescent="0.15">
      <c r="A177" s="330"/>
      <c r="F177" s="321"/>
      <c r="G177" s="321"/>
      <c r="H177" s="315" t="str">
        <f t="shared" si="4"/>
        <v xml:space="preserve"> </v>
      </c>
      <c r="I177" s="331" t="str">
        <f t="shared" si="5"/>
        <v xml:space="preserve"> </v>
      </c>
    </row>
    <row r="178" spans="1:9" x14ac:dyDescent="0.15">
      <c r="A178" s="330"/>
      <c r="F178" s="321"/>
      <c r="G178" s="321"/>
      <c r="H178" s="315" t="str">
        <f t="shared" si="4"/>
        <v xml:space="preserve"> </v>
      </c>
      <c r="I178" s="331" t="str">
        <f t="shared" si="5"/>
        <v xml:space="preserve"> </v>
      </c>
    </row>
    <row r="179" spans="1:9" x14ac:dyDescent="0.15">
      <c r="A179" s="330"/>
      <c r="F179" s="321"/>
      <c r="G179" s="321"/>
      <c r="H179" s="315" t="str">
        <f t="shared" si="4"/>
        <v xml:space="preserve"> </v>
      </c>
      <c r="I179" s="331" t="str">
        <f t="shared" si="5"/>
        <v xml:space="preserve"> </v>
      </c>
    </row>
    <row r="180" spans="1:9" x14ac:dyDescent="0.15">
      <c r="A180" s="330"/>
      <c r="F180" s="321"/>
      <c r="G180" s="321"/>
      <c r="H180" s="315" t="str">
        <f t="shared" si="4"/>
        <v xml:space="preserve"> </v>
      </c>
      <c r="I180" s="331" t="str">
        <f t="shared" si="5"/>
        <v xml:space="preserve"> </v>
      </c>
    </row>
    <row r="181" spans="1:9" x14ac:dyDescent="0.15">
      <c r="A181" s="330"/>
      <c r="F181" s="321"/>
      <c r="G181" s="321"/>
      <c r="H181" s="315" t="str">
        <f t="shared" si="4"/>
        <v xml:space="preserve"> </v>
      </c>
      <c r="I181" s="331" t="str">
        <f t="shared" si="5"/>
        <v xml:space="preserve"> </v>
      </c>
    </row>
    <row r="182" spans="1:9" x14ac:dyDescent="0.15">
      <c r="A182" s="330"/>
      <c r="F182" s="321"/>
      <c r="G182" s="321"/>
      <c r="H182" s="315" t="str">
        <f t="shared" si="4"/>
        <v xml:space="preserve"> </v>
      </c>
      <c r="I182" s="331" t="str">
        <f t="shared" si="5"/>
        <v xml:space="preserve"> </v>
      </c>
    </row>
    <row r="183" spans="1:9" x14ac:dyDescent="0.15">
      <c r="A183" s="330"/>
      <c r="F183" s="321"/>
      <c r="G183" s="321"/>
      <c r="H183" s="315" t="str">
        <f t="shared" si="4"/>
        <v xml:space="preserve"> </v>
      </c>
      <c r="I183" s="331" t="str">
        <f t="shared" si="5"/>
        <v xml:space="preserve"> </v>
      </c>
    </row>
    <row r="184" spans="1:9" x14ac:dyDescent="0.15">
      <c r="A184" s="330"/>
      <c r="F184" s="321"/>
      <c r="G184" s="321"/>
      <c r="H184" s="315" t="str">
        <f t="shared" si="4"/>
        <v xml:space="preserve"> </v>
      </c>
      <c r="I184" s="331" t="str">
        <f t="shared" si="5"/>
        <v xml:space="preserve"> </v>
      </c>
    </row>
    <row r="185" spans="1:9" x14ac:dyDescent="0.15">
      <c r="A185" s="330"/>
      <c r="F185" s="321"/>
      <c r="G185" s="321"/>
      <c r="H185" s="315" t="str">
        <f t="shared" si="4"/>
        <v xml:space="preserve"> </v>
      </c>
      <c r="I185" s="331" t="str">
        <f t="shared" si="5"/>
        <v xml:space="preserve"> </v>
      </c>
    </row>
    <row r="186" spans="1:9" x14ac:dyDescent="0.15">
      <c r="A186" s="330"/>
      <c r="F186" s="321"/>
      <c r="G186" s="321"/>
      <c r="H186" s="315" t="str">
        <f t="shared" si="4"/>
        <v xml:space="preserve"> </v>
      </c>
      <c r="I186" s="331" t="str">
        <f t="shared" si="5"/>
        <v xml:space="preserve"> </v>
      </c>
    </row>
    <row r="187" spans="1:9" x14ac:dyDescent="0.15">
      <c r="A187" s="330"/>
      <c r="F187" s="321"/>
      <c r="G187" s="321"/>
      <c r="H187" s="315" t="str">
        <f t="shared" si="4"/>
        <v xml:space="preserve"> </v>
      </c>
      <c r="I187" s="331" t="str">
        <f t="shared" si="5"/>
        <v xml:space="preserve"> </v>
      </c>
    </row>
    <row r="188" spans="1:9" x14ac:dyDescent="0.15">
      <c r="A188" s="330"/>
      <c r="F188" s="321"/>
      <c r="G188" s="321"/>
      <c r="H188" s="315" t="str">
        <f t="shared" si="4"/>
        <v xml:space="preserve"> </v>
      </c>
      <c r="I188" s="331" t="str">
        <f t="shared" si="5"/>
        <v xml:space="preserve"> </v>
      </c>
    </row>
    <row r="189" spans="1:9" x14ac:dyDescent="0.15">
      <c r="A189" s="330"/>
      <c r="F189" s="321"/>
      <c r="G189" s="321"/>
      <c r="H189" s="315" t="str">
        <f t="shared" si="4"/>
        <v xml:space="preserve"> </v>
      </c>
      <c r="I189" s="331" t="str">
        <f t="shared" si="5"/>
        <v xml:space="preserve"> </v>
      </c>
    </row>
    <row r="190" spans="1:9" x14ac:dyDescent="0.15">
      <c r="A190" s="330"/>
      <c r="F190" s="321"/>
      <c r="G190" s="321"/>
      <c r="H190" s="315" t="str">
        <f t="shared" si="4"/>
        <v xml:space="preserve"> </v>
      </c>
      <c r="I190" s="331" t="str">
        <f t="shared" si="5"/>
        <v xml:space="preserve"> </v>
      </c>
    </row>
    <row r="191" spans="1:9" x14ac:dyDescent="0.15">
      <c r="A191" s="330"/>
      <c r="F191" s="321"/>
      <c r="G191" s="321"/>
      <c r="H191" s="315" t="str">
        <f t="shared" si="4"/>
        <v xml:space="preserve"> </v>
      </c>
      <c r="I191" s="331" t="str">
        <f t="shared" si="5"/>
        <v xml:space="preserve"> </v>
      </c>
    </row>
    <row r="192" spans="1:9" x14ac:dyDescent="0.15">
      <c r="A192" s="330"/>
      <c r="F192" s="321"/>
      <c r="G192" s="321"/>
      <c r="H192" s="315" t="str">
        <f t="shared" si="4"/>
        <v xml:space="preserve"> </v>
      </c>
      <c r="I192" s="331" t="str">
        <f t="shared" si="5"/>
        <v xml:space="preserve"> </v>
      </c>
    </row>
    <row r="193" spans="1:9" x14ac:dyDescent="0.15">
      <c r="A193" s="330"/>
      <c r="F193" s="321"/>
      <c r="G193" s="321"/>
      <c r="H193" s="315" t="str">
        <f t="shared" si="4"/>
        <v xml:space="preserve"> </v>
      </c>
      <c r="I193" s="331" t="str">
        <f t="shared" si="5"/>
        <v xml:space="preserve"> </v>
      </c>
    </row>
    <row r="194" spans="1:9" x14ac:dyDescent="0.15">
      <c r="A194" s="330"/>
      <c r="F194" s="321"/>
      <c r="G194" s="321"/>
      <c r="H194" s="315" t="str">
        <f t="shared" si="4"/>
        <v xml:space="preserve"> </v>
      </c>
      <c r="I194" s="331" t="str">
        <f t="shared" si="5"/>
        <v xml:space="preserve"> </v>
      </c>
    </row>
    <row r="195" spans="1:9" x14ac:dyDescent="0.15">
      <c r="A195" s="330"/>
      <c r="F195" s="321"/>
      <c r="G195" s="321"/>
      <c r="H195" s="315" t="str">
        <f t="shared" si="4"/>
        <v xml:space="preserve"> </v>
      </c>
      <c r="I195" s="331" t="str">
        <f t="shared" si="5"/>
        <v xml:space="preserve"> </v>
      </c>
    </row>
    <row r="196" spans="1:9" x14ac:dyDescent="0.15">
      <c r="A196" s="330"/>
      <c r="F196" s="321"/>
      <c r="G196" s="321"/>
      <c r="H196" s="315" t="str">
        <f t="shared" ref="H196:H204" si="6">IF((F196&lt;&gt;0),IF((D196&gt;0)," ",F196)," ")</f>
        <v xml:space="preserve"> </v>
      </c>
      <c r="I196" s="331" t="str">
        <f t="shared" ref="I196:I204" si="7">IF((F196&lt;&gt;0),IF((D196&gt;0)," ",(I$1-A196))," ")</f>
        <v xml:space="preserve"> </v>
      </c>
    </row>
    <row r="197" spans="1:9" x14ac:dyDescent="0.15">
      <c r="A197" s="330"/>
      <c r="F197" s="321"/>
      <c r="G197" s="321"/>
      <c r="H197" s="315" t="str">
        <f t="shared" si="6"/>
        <v xml:space="preserve"> </v>
      </c>
      <c r="I197" s="331" t="str">
        <f t="shared" si="7"/>
        <v xml:space="preserve"> </v>
      </c>
    </row>
    <row r="198" spans="1:9" x14ac:dyDescent="0.15">
      <c r="A198" s="330"/>
      <c r="F198" s="321"/>
      <c r="G198" s="321"/>
      <c r="H198" s="315" t="str">
        <f t="shared" si="6"/>
        <v xml:space="preserve"> </v>
      </c>
      <c r="I198" s="331" t="str">
        <f t="shared" si="7"/>
        <v xml:space="preserve"> </v>
      </c>
    </row>
    <row r="199" spans="1:9" x14ac:dyDescent="0.15">
      <c r="A199" s="330"/>
      <c r="F199" s="321"/>
      <c r="G199" s="321"/>
      <c r="H199" s="315" t="str">
        <f t="shared" si="6"/>
        <v xml:space="preserve"> </v>
      </c>
      <c r="I199" s="331" t="str">
        <f t="shared" si="7"/>
        <v xml:space="preserve"> </v>
      </c>
    </row>
    <row r="200" spans="1:9" x14ac:dyDescent="0.15">
      <c r="A200" s="330"/>
      <c r="F200" s="321"/>
      <c r="G200" s="321"/>
      <c r="H200" s="315" t="str">
        <f t="shared" si="6"/>
        <v xml:space="preserve"> </v>
      </c>
      <c r="I200" s="331" t="str">
        <f t="shared" si="7"/>
        <v xml:space="preserve"> </v>
      </c>
    </row>
    <row r="201" spans="1:9" x14ac:dyDescent="0.15">
      <c r="A201" s="330"/>
      <c r="F201" s="321"/>
      <c r="G201" s="321"/>
      <c r="H201" s="315" t="str">
        <f t="shared" si="6"/>
        <v xml:space="preserve"> </v>
      </c>
      <c r="I201" s="331" t="str">
        <f t="shared" si="7"/>
        <v xml:space="preserve"> </v>
      </c>
    </row>
    <row r="202" spans="1:9" x14ac:dyDescent="0.15">
      <c r="A202" s="330"/>
      <c r="F202" s="321"/>
      <c r="G202" s="321"/>
      <c r="H202" s="315" t="str">
        <f t="shared" si="6"/>
        <v xml:space="preserve"> </v>
      </c>
      <c r="I202" s="331" t="str">
        <f t="shared" si="7"/>
        <v xml:space="preserve"> </v>
      </c>
    </row>
    <row r="203" spans="1:9" x14ac:dyDescent="0.15">
      <c r="A203" s="330"/>
      <c r="F203" s="321"/>
      <c r="G203" s="321"/>
      <c r="H203" s="315" t="str">
        <f t="shared" si="6"/>
        <v xml:space="preserve"> </v>
      </c>
      <c r="I203" s="331" t="str">
        <f t="shared" si="7"/>
        <v xml:space="preserve"> </v>
      </c>
    </row>
    <row r="204" spans="1:9" x14ac:dyDescent="0.15">
      <c r="A204" s="330"/>
      <c r="F204" s="321"/>
      <c r="G204" s="321"/>
      <c r="H204" s="315" t="str">
        <f t="shared" si="6"/>
        <v xml:space="preserve"> </v>
      </c>
      <c r="I204" s="331" t="str">
        <f t="shared" si="7"/>
        <v xml:space="preserve"> </v>
      </c>
    </row>
    <row r="205" spans="1:9" x14ac:dyDescent="0.15">
      <c r="A205" s="330"/>
      <c r="F205" s="321"/>
      <c r="G205" s="321"/>
    </row>
    <row r="206" spans="1:9" x14ac:dyDescent="0.15">
      <c r="A206" s="330"/>
      <c r="F206" s="321"/>
      <c r="G206" s="321"/>
    </row>
    <row r="207" spans="1:9" x14ac:dyDescent="0.15">
      <c r="A207" s="330"/>
      <c r="F207" s="321"/>
      <c r="G207" s="321"/>
    </row>
    <row r="208" spans="1:9" x14ac:dyDescent="0.15">
      <c r="A208" s="330"/>
      <c r="F208" s="321"/>
      <c r="G208" s="321"/>
    </row>
    <row r="209" spans="1:7" x14ac:dyDescent="0.15">
      <c r="A209" s="330"/>
      <c r="F209" s="321"/>
      <c r="G209" s="321"/>
    </row>
    <row r="210" spans="1:7" x14ac:dyDescent="0.15">
      <c r="A210" s="330"/>
      <c r="F210" s="321"/>
      <c r="G210" s="321"/>
    </row>
    <row r="211" spans="1:7" x14ac:dyDescent="0.15">
      <c r="A211" s="330"/>
      <c r="F211" s="321"/>
      <c r="G211" s="321"/>
    </row>
    <row r="212" spans="1:7" x14ac:dyDescent="0.15">
      <c r="A212" s="330"/>
      <c r="F212" s="321"/>
      <c r="G212" s="321"/>
    </row>
    <row r="213" spans="1:7" x14ac:dyDescent="0.15">
      <c r="A213" s="330"/>
      <c r="F213" s="321"/>
      <c r="G213" s="321"/>
    </row>
    <row r="214" spans="1:7" x14ac:dyDescent="0.15">
      <c r="A214" s="330"/>
      <c r="F214" s="321"/>
      <c r="G214" s="321"/>
    </row>
    <row r="215" spans="1:7" x14ac:dyDescent="0.15">
      <c r="A215" s="330"/>
      <c r="F215" s="321"/>
      <c r="G215" s="321"/>
    </row>
    <row r="216" spans="1:7" x14ac:dyDescent="0.15">
      <c r="A216" s="330"/>
      <c r="F216" s="321"/>
      <c r="G216" s="321"/>
    </row>
    <row r="217" spans="1:7" x14ac:dyDescent="0.15">
      <c r="A217" s="330"/>
      <c r="F217" s="321"/>
      <c r="G217" s="321"/>
    </row>
    <row r="218" spans="1:7" x14ac:dyDescent="0.15">
      <c r="A218" s="330"/>
      <c r="F218" s="321"/>
      <c r="G218" s="321"/>
    </row>
    <row r="219" spans="1:7" x14ac:dyDescent="0.15">
      <c r="A219" s="330"/>
      <c r="F219" s="321"/>
      <c r="G219" s="321"/>
    </row>
    <row r="220" spans="1:7" x14ac:dyDescent="0.15">
      <c r="A220" s="330"/>
      <c r="F220" s="321"/>
      <c r="G220" s="321"/>
    </row>
    <row r="221" spans="1:7" x14ac:dyDescent="0.15">
      <c r="A221" s="330"/>
      <c r="F221" s="321"/>
      <c r="G221" s="321"/>
    </row>
    <row r="222" spans="1:7" x14ac:dyDescent="0.15">
      <c r="A222" s="330"/>
      <c r="F222" s="321"/>
      <c r="G222" s="321"/>
    </row>
    <row r="223" spans="1:7" x14ac:dyDescent="0.15">
      <c r="A223" s="330"/>
      <c r="F223" s="321"/>
      <c r="G223" s="321"/>
    </row>
    <row r="224" spans="1:7" x14ac:dyDescent="0.15">
      <c r="A224" s="330"/>
      <c r="F224" s="321"/>
      <c r="G224" s="321"/>
    </row>
    <row r="225" spans="1:7" x14ac:dyDescent="0.15">
      <c r="A225" s="330"/>
      <c r="F225" s="321"/>
      <c r="G225" s="321"/>
    </row>
    <row r="226" spans="1:7" x14ac:dyDescent="0.15">
      <c r="A226" s="330"/>
      <c r="F226" s="321"/>
      <c r="G226" s="321"/>
    </row>
    <row r="227" spans="1:7" x14ac:dyDescent="0.15">
      <c r="A227" s="330"/>
      <c r="F227" s="321"/>
      <c r="G227" s="321"/>
    </row>
    <row r="228" spans="1:7" x14ac:dyDescent="0.15">
      <c r="A228" s="330"/>
      <c r="F228" s="321"/>
      <c r="G228" s="321"/>
    </row>
    <row r="229" spans="1:7" x14ac:dyDescent="0.15">
      <c r="A229" s="330"/>
      <c r="F229" s="321"/>
      <c r="G229" s="321"/>
    </row>
    <row r="230" spans="1:7" x14ac:dyDescent="0.15">
      <c r="A230" s="330"/>
      <c r="F230" s="321"/>
      <c r="G230" s="321"/>
    </row>
    <row r="231" spans="1:7" x14ac:dyDescent="0.15">
      <c r="A231" s="330"/>
      <c r="F231" s="321"/>
      <c r="G231" s="321"/>
    </row>
    <row r="232" spans="1:7" x14ac:dyDescent="0.15">
      <c r="A232" s="330"/>
      <c r="F232" s="321"/>
      <c r="G232" s="321"/>
    </row>
    <row r="233" spans="1:7" x14ac:dyDescent="0.15">
      <c r="A233" s="330"/>
      <c r="F233" s="321"/>
      <c r="G233" s="321"/>
    </row>
    <row r="234" spans="1:7" x14ac:dyDescent="0.15">
      <c r="A234" s="330"/>
      <c r="F234" s="321"/>
      <c r="G234" s="321"/>
    </row>
    <row r="235" spans="1:7" x14ac:dyDescent="0.15">
      <c r="A235" s="330"/>
      <c r="F235" s="321"/>
      <c r="G235" s="321"/>
    </row>
    <row r="236" spans="1:7" x14ac:dyDescent="0.15">
      <c r="A236" s="330"/>
      <c r="F236" s="321"/>
      <c r="G236" s="321"/>
    </row>
    <row r="237" spans="1:7" x14ac:dyDescent="0.15">
      <c r="A237" s="330"/>
      <c r="F237" s="321"/>
      <c r="G237" s="321"/>
    </row>
    <row r="238" spans="1:7" x14ac:dyDescent="0.15">
      <c r="A238" s="330"/>
      <c r="F238" s="321"/>
      <c r="G238" s="321"/>
    </row>
    <row r="239" spans="1:7" x14ac:dyDescent="0.15">
      <c r="A239" s="330"/>
      <c r="F239" s="321"/>
      <c r="G239" s="321"/>
    </row>
    <row r="240" spans="1:7" x14ac:dyDescent="0.15">
      <c r="A240" s="330"/>
      <c r="F240" s="321"/>
      <c r="G240" s="321"/>
    </row>
    <row r="241" spans="1:7" x14ac:dyDescent="0.15">
      <c r="A241" s="330"/>
      <c r="F241" s="321"/>
      <c r="G241" s="321"/>
    </row>
    <row r="242" spans="1:7" x14ac:dyDescent="0.15">
      <c r="A242" s="330"/>
      <c r="F242" s="321"/>
      <c r="G242" s="321"/>
    </row>
    <row r="243" spans="1:7" x14ac:dyDescent="0.15">
      <c r="A243" s="330"/>
      <c r="F243" s="321"/>
      <c r="G243" s="321"/>
    </row>
    <row r="244" spans="1:7" x14ac:dyDescent="0.15">
      <c r="A244" s="330"/>
      <c r="F244" s="321"/>
      <c r="G244" s="321"/>
    </row>
    <row r="245" spans="1:7" x14ac:dyDescent="0.15">
      <c r="A245" s="330"/>
      <c r="F245" s="321"/>
      <c r="G245" s="321"/>
    </row>
    <row r="246" spans="1:7" x14ac:dyDescent="0.15">
      <c r="A246" s="330"/>
      <c r="F246" s="321"/>
      <c r="G246" s="321"/>
    </row>
    <row r="247" spans="1:7" x14ac:dyDescent="0.15">
      <c r="A247" s="330"/>
      <c r="F247" s="321"/>
      <c r="G247" s="321"/>
    </row>
    <row r="248" spans="1:7" x14ac:dyDescent="0.15">
      <c r="A248" s="330"/>
      <c r="F248" s="321"/>
      <c r="G248" s="321"/>
    </row>
    <row r="249" spans="1:7" x14ac:dyDescent="0.15">
      <c r="A249" s="330"/>
      <c r="F249" s="321"/>
      <c r="G249" s="321"/>
    </row>
    <row r="250" spans="1:7" x14ac:dyDescent="0.15">
      <c r="A250" s="330"/>
      <c r="F250" s="321"/>
      <c r="G250" s="321"/>
    </row>
    <row r="251" spans="1:7" x14ac:dyDescent="0.15">
      <c r="A251" s="330"/>
      <c r="F251" s="321"/>
      <c r="G251" s="321"/>
    </row>
    <row r="252" spans="1:7" x14ac:dyDescent="0.15">
      <c r="A252" s="330"/>
      <c r="F252" s="321"/>
      <c r="G252" s="321"/>
    </row>
    <row r="253" spans="1:7" x14ac:dyDescent="0.15">
      <c r="A253" s="330"/>
      <c r="F253" s="321"/>
      <c r="G253" s="321"/>
    </row>
    <row r="254" spans="1:7" x14ac:dyDescent="0.15">
      <c r="A254" s="330"/>
      <c r="F254" s="321"/>
      <c r="G254" s="321"/>
    </row>
    <row r="255" spans="1:7" x14ac:dyDescent="0.15">
      <c r="A255" s="330"/>
      <c r="F255" s="321"/>
      <c r="G255" s="321"/>
    </row>
    <row r="256" spans="1:7" x14ac:dyDescent="0.15">
      <c r="A256" s="330"/>
      <c r="F256" s="321"/>
      <c r="G256" s="321"/>
    </row>
    <row r="257" spans="1:7" x14ac:dyDescent="0.15">
      <c r="A257" s="330"/>
      <c r="F257" s="321"/>
      <c r="G257" s="321"/>
    </row>
    <row r="258" spans="1:7" x14ac:dyDescent="0.15">
      <c r="A258" s="330"/>
      <c r="F258" s="321"/>
      <c r="G258" s="321"/>
    </row>
    <row r="259" spans="1:7" x14ac:dyDescent="0.15">
      <c r="A259" s="330"/>
      <c r="F259" s="321"/>
      <c r="G259" s="321"/>
    </row>
    <row r="260" spans="1:7" x14ac:dyDescent="0.15">
      <c r="A260" s="330"/>
      <c r="F260" s="321"/>
      <c r="G260" s="321"/>
    </row>
    <row r="261" spans="1:7" x14ac:dyDescent="0.15">
      <c r="A261" s="330"/>
      <c r="F261" s="321"/>
      <c r="G261" s="321"/>
    </row>
    <row r="262" spans="1:7" x14ac:dyDescent="0.15">
      <c r="A262" s="330"/>
      <c r="F262" s="321"/>
      <c r="G262" s="321"/>
    </row>
    <row r="263" spans="1:7" x14ac:dyDescent="0.15">
      <c r="A263" s="330"/>
      <c r="F263" s="321"/>
      <c r="G263" s="321"/>
    </row>
    <row r="264" spans="1:7" x14ac:dyDescent="0.15">
      <c r="A264" s="330"/>
      <c r="F264" s="321"/>
      <c r="G264" s="321"/>
    </row>
    <row r="265" spans="1:7" x14ac:dyDescent="0.15">
      <c r="A265" s="330"/>
      <c r="F265" s="321"/>
      <c r="G265" s="321"/>
    </row>
    <row r="266" spans="1:7" x14ac:dyDescent="0.15">
      <c r="A266" s="330"/>
      <c r="F266" s="321"/>
      <c r="G266" s="321"/>
    </row>
    <row r="267" spans="1:7" x14ac:dyDescent="0.15">
      <c r="A267" s="330"/>
      <c r="F267" s="321"/>
      <c r="G267" s="321"/>
    </row>
    <row r="268" spans="1:7" x14ac:dyDescent="0.15">
      <c r="A268" s="330"/>
      <c r="F268" s="321"/>
      <c r="G268" s="321"/>
    </row>
    <row r="269" spans="1:7" x14ac:dyDescent="0.15">
      <c r="A269" s="330"/>
      <c r="F269" s="321"/>
      <c r="G269" s="321"/>
    </row>
    <row r="270" spans="1:7" x14ac:dyDescent="0.15">
      <c r="A270" s="330"/>
      <c r="F270" s="321"/>
      <c r="G270" s="321"/>
    </row>
    <row r="271" spans="1:7" x14ac:dyDescent="0.15">
      <c r="A271" s="330"/>
      <c r="F271" s="321"/>
      <c r="G271" s="321"/>
    </row>
    <row r="272" spans="1:7" x14ac:dyDescent="0.15">
      <c r="A272" s="330"/>
      <c r="F272" s="321"/>
      <c r="G272" s="321"/>
    </row>
    <row r="273" spans="1:7" x14ac:dyDescent="0.15">
      <c r="A273" s="330"/>
      <c r="F273" s="321"/>
      <c r="G273" s="321"/>
    </row>
    <row r="274" spans="1:7" x14ac:dyDescent="0.15">
      <c r="A274" s="330"/>
      <c r="F274" s="321"/>
      <c r="G274" s="321"/>
    </row>
    <row r="275" spans="1:7" x14ac:dyDescent="0.15">
      <c r="A275" s="330"/>
      <c r="F275" s="321"/>
      <c r="G275" s="321"/>
    </row>
    <row r="276" spans="1:7" x14ac:dyDescent="0.15">
      <c r="A276" s="330"/>
      <c r="F276" s="321"/>
      <c r="G276" s="321"/>
    </row>
    <row r="277" spans="1:7" x14ac:dyDescent="0.15">
      <c r="A277" s="330"/>
      <c r="F277" s="321"/>
      <c r="G277" s="321"/>
    </row>
    <row r="278" spans="1:7" x14ac:dyDescent="0.15">
      <c r="A278" s="330"/>
      <c r="F278" s="321"/>
      <c r="G278" s="321"/>
    </row>
    <row r="279" spans="1:7" x14ac:dyDescent="0.15">
      <c r="A279" s="330"/>
      <c r="F279" s="321"/>
      <c r="G279" s="321"/>
    </row>
    <row r="280" spans="1:7" x14ac:dyDescent="0.15">
      <c r="A280" s="330"/>
      <c r="F280" s="321"/>
      <c r="G280" s="321"/>
    </row>
    <row r="281" spans="1:7" x14ac:dyDescent="0.15">
      <c r="A281" s="330"/>
      <c r="F281" s="321"/>
      <c r="G281" s="321"/>
    </row>
    <row r="282" spans="1:7" x14ac:dyDescent="0.15">
      <c r="A282" s="330"/>
      <c r="F282" s="321"/>
      <c r="G282" s="321"/>
    </row>
    <row r="283" spans="1:7" x14ac:dyDescent="0.15">
      <c r="A283" s="330"/>
      <c r="F283" s="321"/>
      <c r="G283" s="321"/>
    </row>
    <row r="284" spans="1:7" x14ac:dyDescent="0.15">
      <c r="A284" s="330"/>
      <c r="F284" s="321"/>
      <c r="G284" s="321"/>
    </row>
    <row r="285" spans="1:7" x14ac:dyDescent="0.15">
      <c r="A285" s="330"/>
      <c r="F285" s="321"/>
      <c r="G285" s="321"/>
    </row>
    <row r="286" spans="1:7" x14ac:dyDescent="0.15">
      <c r="A286" s="330"/>
      <c r="F286" s="321"/>
      <c r="G286" s="321"/>
    </row>
    <row r="287" spans="1:7" x14ac:dyDescent="0.15">
      <c r="A287" s="330"/>
      <c r="F287" s="321"/>
      <c r="G287" s="321"/>
    </row>
    <row r="288" spans="1:7" x14ac:dyDescent="0.15">
      <c r="A288" s="330"/>
      <c r="F288" s="321"/>
      <c r="G288" s="321"/>
    </row>
    <row r="289" spans="1:10" x14ac:dyDescent="0.15">
      <c r="A289" s="330"/>
      <c r="F289" s="321"/>
      <c r="G289" s="321"/>
    </row>
    <row r="290" spans="1:10" x14ac:dyDescent="0.15">
      <c r="A290" s="330"/>
      <c r="F290" s="321"/>
      <c r="G290" s="321"/>
    </row>
    <row r="291" spans="1:10" x14ac:dyDescent="0.15">
      <c r="A291" s="330"/>
      <c r="F291" s="321"/>
      <c r="G291" s="321"/>
    </row>
    <row r="292" spans="1:10" x14ac:dyDescent="0.15">
      <c r="A292" s="330"/>
      <c r="F292" s="321"/>
      <c r="G292" s="321"/>
    </row>
    <row r="293" spans="1:10" x14ac:dyDescent="0.15">
      <c r="A293" s="330"/>
      <c r="F293" s="321"/>
      <c r="G293" s="321"/>
    </row>
    <row r="294" spans="1:10" x14ac:dyDescent="0.15">
      <c r="A294" s="330"/>
      <c r="F294" s="321"/>
      <c r="G294" s="321"/>
    </row>
    <row r="295" spans="1:10" x14ac:dyDescent="0.15">
      <c r="A295" s="330"/>
      <c r="F295" s="321"/>
      <c r="G295" s="321"/>
    </row>
    <row r="296" spans="1:10" x14ac:dyDescent="0.15">
      <c r="A296" s="330"/>
      <c r="F296" s="321"/>
      <c r="G296" s="321"/>
    </row>
    <row r="297" spans="1:10" x14ac:dyDescent="0.15">
      <c r="A297" s="330"/>
      <c r="F297" s="321"/>
      <c r="G297" s="321"/>
    </row>
    <row r="298" spans="1:10" x14ac:dyDescent="0.15">
      <c r="A298" s="330"/>
      <c r="F298" s="321"/>
      <c r="G298" s="321"/>
    </row>
    <row r="299" spans="1:10" x14ac:dyDescent="0.15">
      <c r="A299" s="330"/>
      <c r="F299" s="321"/>
      <c r="G299" s="321"/>
    </row>
    <row r="300" spans="1:10" ht="14" thickBot="1" x14ac:dyDescent="0.2">
      <c r="A300" s="329"/>
      <c r="B300" s="322"/>
      <c r="C300" s="328"/>
      <c r="D300" s="327"/>
      <c r="E300" s="326"/>
      <c r="F300" s="325"/>
      <c r="G300" s="325"/>
      <c r="H300" s="324"/>
      <c r="I300" s="323"/>
      <c r="J300" s="322"/>
    </row>
    <row r="301" spans="1:10" x14ac:dyDescent="0.15">
      <c r="A301" s="320" t="s">
        <v>229</v>
      </c>
      <c r="F301" s="321"/>
      <c r="G301" s="321"/>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1800-0000000000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Z300"/>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51" customWidth="1"/>
    <col min="2" max="2" width="24" style="345" customWidth="1"/>
    <col min="3" max="3" width="16" style="345" customWidth="1"/>
    <col min="4" max="4" width="16.1640625" style="350" customWidth="1"/>
    <col min="5" max="5" width="9.5" style="349" customWidth="1"/>
    <col min="6" max="6" width="8.6640625" style="349" customWidth="1"/>
    <col min="7" max="7" width="12.6640625" style="348" customWidth="1"/>
    <col min="8" max="8" width="11.5" style="315" customWidth="1"/>
    <col min="9" max="9" width="10.5" style="347" customWidth="1"/>
    <col min="10" max="19" width="9.6640625" style="313" customWidth="1"/>
    <col min="20" max="22" width="7.6640625" style="313" customWidth="1"/>
    <col min="23" max="23" width="9.6640625" style="313" customWidth="1"/>
    <col min="24" max="24" width="24.6640625" style="345" customWidth="1"/>
    <col min="25" max="25" width="9.1640625" style="346"/>
    <col min="26" max="26" width="12.6640625" style="346" customWidth="1"/>
    <col min="27" max="16384" width="9.1640625" style="345"/>
  </cols>
  <sheetData>
    <row r="1" spans="1:26" s="313" customFormat="1" ht="13.5" customHeight="1" x14ac:dyDescent="0.15">
      <c r="A1" s="384">
        <f>G4+PurchasesNov13!A1</f>
        <v>0</v>
      </c>
      <c r="B1" s="385" t="s">
        <v>284</v>
      </c>
      <c r="C1" s="343">
        <f>PurchasesNov13!C1+PurchasesDec13!F1+SalesDec13!$E$1</f>
        <v>0</v>
      </c>
      <c r="D1" s="384" t="s">
        <v>240</v>
      </c>
      <c r="E1" s="383" t="str">
        <f>IF((G1-SUM(J1:W1)&lt;&gt;0),(G1-SUM(J1:W1))," ")</f>
        <v xml:space="preserve"> </v>
      </c>
      <c r="F1" s="343">
        <f>SUM(F5:F300)</f>
        <v>0</v>
      </c>
      <c r="G1" s="340">
        <f>SUM(G4:G300)</f>
        <v>0</v>
      </c>
      <c r="H1" s="382">
        <f>SUM(H5:H300)</f>
        <v>0</v>
      </c>
      <c r="I1" s="381">
        <f ca="1">TODAY()</f>
        <v>44249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79">
        <f>W1+PurchasesNov13!X1</f>
        <v>0</v>
      </c>
      <c r="Y1" s="378">
        <f>SUM(Y5:Y200)</f>
        <v>0</v>
      </c>
      <c r="Z1" s="377">
        <f>PurchasesDec13!Y1+PurchasesNov13!Z1</f>
        <v>0</v>
      </c>
    </row>
    <row r="2" spans="1:26" s="376" customFormat="1" ht="24" customHeight="1" x14ac:dyDescent="0.15">
      <c r="A2" s="579" t="s">
        <v>283</v>
      </c>
      <c r="B2" s="583" t="str">
        <f>IF((G1-SUM(J1:W1)&lt;&gt;0),"COMPLETE EXPENSE ANALYSIS by inserting expense letter in col E","Supplier")</f>
        <v>Supplier</v>
      </c>
      <c r="C2" s="582" t="s">
        <v>282</v>
      </c>
      <c r="D2" s="582" t="s">
        <v>281</v>
      </c>
      <c r="E2" s="584" t="s">
        <v>280</v>
      </c>
      <c r="F2" s="582" t="s">
        <v>285</v>
      </c>
      <c r="G2" s="571" t="s">
        <v>278</v>
      </c>
      <c r="H2" s="575" t="s">
        <v>277</v>
      </c>
      <c r="I2" s="585" t="s">
        <v>276</v>
      </c>
      <c r="J2" s="571" t="s">
        <v>275</v>
      </c>
      <c r="K2" s="571" t="s">
        <v>274</v>
      </c>
      <c r="L2" s="571" t="s">
        <v>273</v>
      </c>
      <c r="M2" s="571" t="s">
        <v>272</v>
      </c>
      <c r="N2" s="571" t="s">
        <v>271</v>
      </c>
      <c r="O2" s="571" t="s">
        <v>270</v>
      </c>
      <c r="P2" s="367" t="s">
        <v>269</v>
      </c>
      <c r="Q2" s="571" t="s">
        <v>268</v>
      </c>
      <c r="R2" s="571" t="s">
        <v>267</v>
      </c>
      <c r="S2" s="571" t="s">
        <v>266</v>
      </c>
      <c r="T2" s="571" t="s">
        <v>265</v>
      </c>
      <c r="U2" s="571" t="s">
        <v>264</v>
      </c>
      <c r="V2" s="571" t="s">
        <v>263</v>
      </c>
      <c r="W2" s="575" t="s">
        <v>262</v>
      </c>
      <c r="X2" s="577" t="str">
        <f>IF(X1&gt;('Fixed Assets'!$E$110),"FIXED ASSETS requires updating with new additions","Fixed Assets Description  (Vehicles: make, model, date reg. and reg. mark)")</f>
        <v>Fixed Assets Description  (Vehicles: make, model, date reg. and reg. mark)</v>
      </c>
      <c r="Y2" s="573" t="s">
        <v>261</v>
      </c>
      <c r="Z2" s="574"/>
    </row>
    <row r="3" spans="1:26" s="374" customFormat="1" ht="12" customHeight="1" x14ac:dyDescent="0.15">
      <c r="A3" s="580"/>
      <c r="B3" s="580"/>
      <c r="C3" s="580"/>
      <c r="D3" s="580"/>
      <c r="E3" s="560"/>
      <c r="F3" s="580"/>
      <c r="G3" s="560"/>
      <c r="H3" s="578"/>
      <c r="I3" s="578"/>
      <c r="J3" s="572"/>
      <c r="K3" s="572"/>
      <c r="L3" s="572"/>
      <c r="M3" s="572"/>
      <c r="N3" s="572"/>
      <c r="O3" s="572"/>
      <c r="P3" s="375">
        <f>IF((E$4="m"),G$4," ")</f>
        <v>0</v>
      </c>
      <c r="Q3" s="572"/>
      <c r="R3" s="572"/>
      <c r="S3" s="572"/>
      <c r="T3" s="572"/>
      <c r="U3" s="572"/>
      <c r="V3" s="572"/>
      <c r="W3" s="576"/>
      <c r="X3" s="578"/>
      <c r="Y3" s="573" t="s">
        <v>260</v>
      </c>
      <c r="Z3" s="574"/>
    </row>
    <row r="4" spans="1:26" s="349" customFormat="1" x14ac:dyDescent="0.15">
      <c r="A4" s="581"/>
      <c r="B4" s="581"/>
      <c r="C4" s="581"/>
      <c r="D4" s="581"/>
      <c r="E4" s="373" t="s">
        <v>259</v>
      </c>
      <c r="F4" s="581"/>
      <c r="G4" s="386">
        <f>IF((C1&lt;Admin!$F$22),((C1-PurchasesNov13!C1)*Admin!$G$21),(C1*Admin!$G$21-(C1-Admin!$F$21)*(Admin!$G$21-Admin!$G$22)-PurchasesNov13!A1))</f>
        <v>0</v>
      </c>
      <c r="H4" s="578"/>
      <c r="I4" s="578"/>
      <c r="J4" s="371" t="s">
        <v>258</v>
      </c>
      <c r="K4" s="369" t="s">
        <v>257</v>
      </c>
      <c r="L4" s="369" t="s">
        <v>256</v>
      </c>
      <c r="M4" s="369" t="s">
        <v>255</v>
      </c>
      <c r="N4" s="369" t="s">
        <v>254</v>
      </c>
      <c r="O4" s="369" t="s">
        <v>253</v>
      </c>
      <c r="P4" s="370" t="s">
        <v>252</v>
      </c>
      <c r="Q4" s="369" t="s">
        <v>251</v>
      </c>
      <c r="R4" s="369" t="s">
        <v>250</v>
      </c>
      <c r="S4" s="369" t="s">
        <v>249</v>
      </c>
      <c r="T4" s="369" t="s">
        <v>248</v>
      </c>
      <c r="U4" s="369" t="s">
        <v>247</v>
      </c>
      <c r="V4" s="369" t="s">
        <v>246</v>
      </c>
      <c r="W4" s="368" t="s">
        <v>245</v>
      </c>
      <c r="X4" s="578"/>
      <c r="Y4" s="367" t="s">
        <v>244</v>
      </c>
      <c r="Z4" s="367" t="s">
        <v>243</v>
      </c>
    </row>
    <row r="5" spans="1:26" x14ac:dyDescent="0.15">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15">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15">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15">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15">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15">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15">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15">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15">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15">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15">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15">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15">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15">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15">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15">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15">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15">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15">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15">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15">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15">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15">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15">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15">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15">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15">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15">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15">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15">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15">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15">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15">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15">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15">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15">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15">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15">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15">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15">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15">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15">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15">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15">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15">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15">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15">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15">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15">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15">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15">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15">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15">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15">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15">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15">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15">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15">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15">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15">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15">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15">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15">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15">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15">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15">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15">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15">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15">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15">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15">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15">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15">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15">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15">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15">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15">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15">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15">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15">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15">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15">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15">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15">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15">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15">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15">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15">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15">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15">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15">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15">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15">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15">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15">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15">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15">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15">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15">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15">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15">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15">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15">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15">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15">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15">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15">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15">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15">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15">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15">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15">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15">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15">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15">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15">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15">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15">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15">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15">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15">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15">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15">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15">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15">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15">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15">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15">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15">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15">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15">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15">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15">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15">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15">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15">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15">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15">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15">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15">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15">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15">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15">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15">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15">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15">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15">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15">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15">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15">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15">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15">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15">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15">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15">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15">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15">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15">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15">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15">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15">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15">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15">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15">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15">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15">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15">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15">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15">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15">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15">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15">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15">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15">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15">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15">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15">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15">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15">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15">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15">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15">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15">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15">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15">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15">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15">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15">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15">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15">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15">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15">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15">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15">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15">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ht="14" thickBot="1" x14ac:dyDescent="0.2">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2"/>
      <c r="Z200" s="352"/>
    </row>
    <row r="201" spans="1:26" x14ac:dyDescent="0.15">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15">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15">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x14ac:dyDescent="0.15">
      <c r="A204" s="330"/>
      <c r="E204" s="349" t="str">
        <f t="shared" si="59"/>
        <v xml:space="preserve"> </v>
      </c>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row>
    <row r="205" spans="1:26" x14ac:dyDescent="0.15">
      <c r="A205" s="330"/>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15">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15">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15">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15">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15">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15">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15">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15">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15">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15">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15">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15">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15">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15">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15">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15">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15">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15">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15">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15">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15">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15">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15">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15">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15">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15">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15">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15">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15">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15">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15">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15">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15">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15">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15">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15">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15">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15">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15">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15">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15">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15">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15">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15">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15">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15">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15">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15">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15">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15">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15">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15">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15">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15">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15">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15">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15">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15">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15">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15">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15">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15">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15">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15">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15">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15">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15">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15">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15">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15">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15">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15">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15">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15">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15">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15">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15">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15">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15">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15">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15">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15">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15">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3" x14ac:dyDescent="0.15">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3" x14ac:dyDescent="0.15">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3" x14ac:dyDescent="0.15">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3" x14ac:dyDescent="0.15">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3" x14ac:dyDescent="0.15">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3" x14ac:dyDescent="0.15">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3" x14ac:dyDescent="0.15">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3" x14ac:dyDescent="0.15">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3" x14ac:dyDescent="0.15">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3" x14ac:dyDescent="0.15">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3" x14ac:dyDescent="0.15">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3" ht="14" thickBot="1" x14ac:dyDescent="0.2">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1900-000000000000}"/>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1900-000001000000}">
      <formula1>38353</formula1>
      <formula2>42369</formula2>
    </dataValidation>
    <dataValidation type="list" allowBlank="1" showInputMessage="1" showErrorMessage="1" sqref="E5:E300" xr:uid="{00000000-0002-0000-1900-000002000000}">
      <formula1>$J$4:$W$4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01"/>
  <sheetViews>
    <sheetView workbookViewId="0">
      <pane ySplit="3" topLeftCell="A4" activePane="bottomLeft" state="frozen"/>
      <selection pane="bottomLeft" activeCell="A4" sqref="A4"/>
    </sheetView>
  </sheetViews>
  <sheetFormatPr baseColWidth="10" defaultColWidth="9.1640625" defaultRowHeight="13" x14ac:dyDescent="0.15"/>
  <cols>
    <col min="1" max="1" width="9.1640625" style="320"/>
    <col min="2" max="2" width="17.6640625" style="313" customWidth="1"/>
    <col min="3" max="3" width="11.33203125" style="319" customWidth="1"/>
    <col min="4" max="4" width="14.5" style="318" customWidth="1"/>
    <col min="5" max="5" width="7.6640625" style="317" customWidth="1"/>
    <col min="6" max="7" width="9.6640625" style="316" customWidth="1"/>
    <col min="8" max="8" width="9.6640625" style="315" customWidth="1"/>
    <col min="9" max="9" width="10.5" style="314" customWidth="1"/>
    <col min="10" max="16384" width="9.1640625" style="313"/>
  </cols>
  <sheetData>
    <row r="1" spans="1:11" s="338" customFormat="1" ht="12.75" customHeight="1" x14ac:dyDescent="0.15">
      <c r="A1" s="553" t="s">
        <v>242</v>
      </c>
      <c r="B1" s="556" t="s">
        <v>241</v>
      </c>
      <c r="C1" s="344"/>
      <c r="D1" s="340" t="s">
        <v>240</v>
      </c>
      <c r="E1" s="343">
        <f>SUM(E4:E300)</f>
        <v>0</v>
      </c>
      <c r="F1" s="340">
        <f>SUM(F4:F300)</f>
        <v>0</v>
      </c>
      <c r="G1" s="340">
        <f>SUM(G4:G300)</f>
        <v>0</v>
      </c>
      <c r="H1" s="342">
        <f>SUM(H4:H300)</f>
        <v>0</v>
      </c>
      <c r="I1" s="341">
        <f ca="1">TODAY()</f>
        <v>44249</v>
      </c>
      <c r="J1" s="340">
        <f>SUM(J4:J300)</f>
        <v>0</v>
      </c>
      <c r="K1" s="339">
        <f>J1+SalesDec13!K1</f>
        <v>0</v>
      </c>
    </row>
    <row r="2" spans="1:11" s="338" customFormat="1" ht="12.75" customHeight="1" x14ac:dyDescent="0.15">
      <c r="A2" s="554"/>
      <c r="B2" s="557"/>
      <c r="C2" s="561" t="s">
        <v>239</v>
      </c>
      <c r="D2" s="563" t="s">
        <v>238</v>
      </c>
      <c r="E2" s="565" t="s">
        <v>237</v>
      </c>
      <c r="F2" s="556" t="s">
        <v>236</v>
      </c>
      <c r="G2" s="556" t="s">
        <v>235</v>
      </c>
      <c r="H2" s="567" t="s">
        <v>234</v>
      </c>
      <c r="I2" s="569" t="s">
        <v>233</v>
      </c>
      <c r="J2" s="559" t="s">
        <v>232</v>
      </c>
      <c r="K2" s="560"/>
    </row>
    <row r="3" spans="1:11" s="336" customFormat="1" ht="38.25" customHeight="1" x14ac:dyDescent="0.15">
      <c r="A3" s="555"/>
      <c r="B3" s="558"/>
      <c r="C3" s="562"/>
      <c r="D3" s="564"/>
      <c r="E3" s="566"/>
      <c r="F3" s="566"/>
      <c r="G3" s="566"/>
      <c r="H3" s="568"/>
      <c r="I3" s="570"/>
      <c r="J3" s="337" t="s">
        <v>231</v>
      </c>
      <c r="K3" s="337" t="s">
        <v>230</v>
      </c>
    </row>
    <row r="4" spans="1:11" x14ac:dyDescent="0.15">
      <c r="A4" s="330"/>
      <c r="F4" s="321"/>
      <c r="G4" s="321"/>
      <c r="H4" s="315" t="str">
        <f t="shared" ref="H4:H67" si="0">IF((F4&lt;&gt;0),IF((D4&gt;0)," ",F4)," ")</f>
        <v xml:space="preserve"> </v>
      </c>
      <c r="I4" s="331" t="str">
        <f t="shared" ref="I4:I67" si="1">IF((F4&lt;&gt;0),IF((D4&gt;0)," ",(I$1-A4))," ")</f>
        <v xml:space="preserve"> </v>
      </c>
    </row>
    <row r="5" spans="1:11" x14ac:dyDescent="0.15">
      <c r="A5" s="330"/>
      <c r="F5" s="321"/>
      <c r="G5" s="321"/>
      <c r="H5" s="315" t="str">
        <f t="shared" si="0"/>
        <v xml:space="preserve"> </v>
      </c>
      <c r="I5" s="331" t="str">
        <f t="shared" si="1"/>
        <v xml:space="preserve"> </v>
      </c>
    </row>
    <row r="6" spans="1:11" x14ac:dyDescent="0.15">
      <c r="A6" s="330"/>
      <c r="F6" s="321"/>
      <c r="G6" s="321"/>
      <c r="H6" s="315" t="str">
        <f t="shared" si="0"/>
        <v xml:space="preserve"> </v>
      </c>
      <c r="I6" s="331" t="str">
        <f t="shared" si="1"/>
        <v xml:space="preserve"> </v>
      </c>
    </row>
    <row r="7" spans="1:11" x14ac:dyDescent="0.15">
      <c r="A7" s="330"/>
      <c r="F7" s="321"/>
      <c r="G7" s="321"/>
      <c r="H7" s="315" t="str">
        <f t="shared" si="0"/>
        <v xml:space="preserve"> </v>
      </c>
      <c r="I7" s="331" t="str">
        <f t="shared" si="1"/>
        <v xml:space="preserve"> </v>
      </c>
    </row>
    <row r="8" spans="1:11" x14ac:dyDescent="0.15">
      <c r="A8" s="330"/>
      <c r="F8" s="321"/>
      <c r="G8" s="321"/>
      <c r="H8" s="315" t="str">
        <f t="shared" si="0"/>
        <v xml:space="preserve"> </v>
      </c>
      <c r="I8" s="331" t="str">
        <f t="shared" si="1"/>
        <v xml:space="preserve"> </v>
      </c>
    </row>
    <row r="9" spans="1:11" x14ac:dyDescent="0.15">
      <c r="A9" s="330"/>
      <c r="F9" s="321"/>
      <c r="G9" s="321"/>
      <c r="H9" s="315" t="str">
        <f t="shared" si="0"/>
        <v xml:space="preserve"> </v>
      </c>
      <c r="I9" s="331" t="str">
        <f t="shared" si="1"/>
        <v xml:space="preserve"> </v>
      </c>
    </row>
    <row r="10" spans="1:11" x14ac:dyDescent="0.15">
      <c r="A10" s="330"/>
      <c r="F10" s="321"/>
      <c r="G10" s="321"/>
      <c r="H10" s="315" t="str">
        <f t="shared" si="0"/>
        <v xml:space="preserve"> </v>
      </c>
      <c r="I10" s="331" t="str">
        <f t="shared" si="1"/>
        <v xml:space="preserve"> </v>
      </c>
    </row>
    <row r="11" spans="1:11" x14ac:dyDescent="0.15">
      <c r="A11" s="330"/>
      <c r="F11" s="321"/>
      <c r="G11" s="321"/>
      <c r="H11" s="315" t="str">
        <f t="shared" si="0"/>
        <v xml:space="preserve"> </v>
      </c>
      <c r="I11" s="331" t="str">
        <f t="shared" si="1"/>
        <v xml:space="preserve"> </v>
      </c>
    </row>
    <row r="12" spans="1:11" x14ac:dyDescent="0.15">
      <c r="A12" s="330"/>
      <c r="F12" s="321"/>
      <c r="G12" s="321"/>
      <c r="H12" s="315" t="str">
        <f t="shared" si="0"/>
        <v xml:space="preserve"> </v>
      </c>
      <c r="I12" s="331" t="str">
        <f t="shared" si="1"/>
        <v xml:space="preserve"> </v>
      </c>
    </row>
    <row r="13" spans="1:11" x14ac:dyDescent="0.15">
      <c r="A13" s="330"/>
      <c r="F13" s="321"/>
      <c r="G13" s="321"/>
      <c r="H13" s="315" t="str">
        <f t="shared" si="0"/>
        <v xml:space="preserve"> </v>
      </c>
      <c r="I13" s="331" t="str">
        <f t="shared" si="1"/>
        <v xml:space="preserve"> </v>
      </c>
    </row>
    <row r="14" spans="1:11" x14ac:dyDescent="0.15">
      <c r="A14" s="330"/>
      <c r="F14" s="321"/>
      <c r="G14" s="321"/>
      <c r="H14" s="315" t="str">
        <f t="shared" si="0"/>
        <v xml:space="preserve"> </v>
      </c>
      <c r="I14" s="331" t="str">
        <f t="shared" si="1"/>
        <v xml:space="preserve"> </v>
      </c>
    </row>
    <row r="15" spans="1:11" s="332" customFormat="1" x14ac:dyDescent="0.15">
      <c r="A15" s="330"/>
      <c r="C15" s="335"/>
      <c r="D15" s="334"/>
      <c r="E15" s="333"/>
      <c r="F15" s="321"/>
      <c r="G15" s="321"/>
      <c r="H15" s="315" t="str">
        <f t="shared" si="0"/>
        <v xml:space="preserve"> </v>
      </c>
      <c r="I15" s="331" t="str">
        <f t="shared" si="1"/>
        <v xml:space="preserve"> </v>
      </c>
      <c r="J15" s="313"/>
    </row>
    <row r="16" spans="1:11" s="332" customFormat="1" x14ac:dyDescent="0.15">
      <c r="A16" s="330"/>
      <c r="C16" s="335"/>
      <c r="D16" s="334"/>
      <c r="E16" s="333"/>
      <c r="F16" s="321"/>
      <c r="G16" s="321"/>
      <c r="H16" s="315" t="str">
        <f t="shared" si="0"/>
        <v xml:space="preserve"> </v>
      </c>
      <c r="I16" s="331" t="str">
        <f t="shared" si="1"/>
        <v xml:space="preserve"> </v>
      </c>
      <c r="J16" s="313"/>
    </row>
    <row r="17" spans="1:10" s="332" customFormat="1" x14ac:dyDescent="0.15">
      <c r="A17" s="330"/>
      <c r="C17" s="335"/>
      <c r="D17" s="334"/>
      <c r="E17" s="333"/>
      <c r="F17" s="321"/>
      <c r="G17" s="321"/>
      <c r="H17" s="315" t="str">
        <f t="shared" si="0"/>
        <v xml:space="preserve"> </v>
      </c>
      <c r="I17" s="331" t="str">
        <f t="shared" si="1"/>
        <v xml:space="preserve"> </v>
      </c>
      <c r="J17" s="313"/>
    </row>
    <row r="18" spans="1:10" s="332" customFormat="1" x14ac:dyDescent="0.15">
      <c r="A18" s="330"/>
      <c r="C18" s="335"/>
      <c r="D18" s="334"/>
      <c r="E18" s="333"/>
      <c r="F18" s="321"/>
      <c r="G18" s="321"/>
      <c r="H18" s="315" t="str">
        <f t="shared" si="0"/>
        <v xml:space="preserve"> </v>
      </c>
      <c r="I18" s="331" t="str">
        <f t="shared" si="1"/>
        <v xml:space="preserve"> </v>
      </c>
      <c r="J18" s="313"/>
    </row>
    <row r="19" spans="1:10" s="332" customFormat="1" x14ac:dyDescent="0.15">
      <c r="A19" s="330"/>
      <c r="C19" s="335"/>
      <c r="D19" s="334"/>
      <c r="E19" s="333"/>
      <c r="F19" s="321"/>
      <c r="G19" s="321"/>
      <c r="H19" s="315" t="str">
        <f t="shared" si="0"/>
        <v xml:space="preserve"> </v>
      </c>
      <c r="I19" s="331" t="str">
        <f t="shared" si="1"/>
        <v xml:space="preserve"> </v>
      </c>
      <c r="J19" s="313"/>
    </row>
    <row r="20" spans="1:10" x14ac:dyDescent="0.15">
      <c r="A20" s="330"/>
      <c r="F20" s="321"/>
      <c r="G20" s="321"/>
      <c r="H20" s="315" t="str">
        <f t="shared" si="0"/>
        <v xml:space="preserve"> </v>
      </c>
      <c r="I20" s="331" t="str">
        <f t="shared" si="1"/>
        <v xml:space="preserve"> </v>
      </c>
    </row>
    <row r="21" spans="1:10" x14ac:dyDescent="0.15">
      <c r="A21" s="330"/>
      <c r="F21" s="321"/>
      <c r="G21" s="321"/>
      <c r="H21" s="315" t="str">
        <f t="shared" si="0"/>
        <v xml:space="preserve"> </v>
      </c>
      <c r="I21" s="331" t="str">
        <f t="shared" si="1"/>
        <v xml:space="preserve"> </v>
      </c>
    </row>
    <row r="22" spans="1:10" x14ac:dyDescent="0.15">
      <c r="A22" s="330"/>
      <c r="F22" s="321"/>
      <c r="G22" s="321"/>
      <c r="H22" s="315" t="str">
        <f t="shared" si="0"/>
        <v xml:space="preserve"> </v>
      </c>
      <c r="I22" s="331" t="str">
        <f t="shared" si="1"/>
        <v xml:space="preserve"> </v>
      </c>
    </row>
    <row r="23" spans="1:10" x14ac:dyDescent="0.15">
      <c r="A23" s="330"/>
      <c r="F23" s="321"/>
      <c r="G23" s="321"/>
      <c r="H23" s="315" t="str">
        <f t="shared" si="0"/>
        <v xml:space="preserve"> </v>
      </c>
      <c r="I23" s="331" t="str">
        <f t="shared" si="1"/>
        <v xml:space="preserve"> </v>
      </c>
    </row>
    <row r="24" spans="1:10" x14ac:dyDescent="0.15">
      <c r="A24" s="330"/>
      <c r="F24" s="321"/>
      <c r="G24" s="321"/>
      <c r="H24" s="315" t="str">
        <f t="shared" si="0"/>
        <v xml:space="preserve"> </v>
      </c>
      <c r="I24" s="331" t="str">
        <f t="shared" si="1"/>
        <v xml:space="preserve"> </v>
      </c>
    </row>
    <row r="25" spans="1:10" x14ac:dyDescent="0.15">
      <c r="A25" s="330"/>
      <c r="F25" s="321"/>
      <c r="G25" s="321"/>
      <c r="H25" s="315" t="str">
        <f t="shared" si="0"/>
        <v xml:space="preserve"> </v>
      </c>
      <c r="I25" s="331" t="str">
        <f t="shared" si="1"/>
        <v xml:space="preserve"> </v>
      </c>
    </row>
    <row r="26" spans="1:10" x14ac:dyDescent="0.15">
      <c r="A26" s="330"/>
      <c r="F26" s="321"/>
      <c r="G26" s="321"/>
      <c r="H26" s="315" t="str">
        <f t="shared" si="0"/>
        <v xml:space="preserve"> </v>
      </c>
      <c r="I26" s="331" t="str">
        <f t="shared" si="1"/>
        <v xml:space="preserve"> </v>
      </c>
    </row>
    <row r="27" spans="1:10" x14ac:dyDescent="0.15">
      <c r="A27" s="330"/>
      <c r="F27" s="321"/>
      <c r="G27" s="321"/>
      <c r="H27" s="315" t="str">
        <f t="shared" si="0"/>
        <v xml:space="preserve"> </v>
      </c>
      <c r="I27" s="331" t="str">
        <f t="shared" si="1"/>
        <v xml:space="preserve"> </v>
      </c>
    </row>
    <row r="28" spans="1:10" x14ac:dyDescent="0.15">
      <c r="A28" s="330"/>
      <c r="F28" s="321"/>
      <c r="G28" s="321"/>
      <c r="H28" s="315" t="str">
        <f t="shared" si="0"/>
        <v xml:space="preserve"> </v>
      </c>
      <c r="I28" s="331" t="str">
        <f t="shared" si="1"/>
        <v xml:space="preserve"> </v>
      </c>
    </row>
    <row r="29" spans="1:10" x14ac:dyDescent="0.15">
      <c r="A29" s="330"/>
      <c r="F29" s="321"/>
      <c r="G29" s="321"/>
      <c r="H29" s="315" t="str">
        <f t="shared" si="0"/>
        <v xml:space="preserve"> </v>
      </c>
      <c r="I29" s="331" t="str">
        <f t="shared" si="1"/>
        <v xml:space="preserve"> </v>
      </c>
    </row>
    <row r="30" spans="1:10" x14ac:dyDescent="0.15">
      <c r="A30" s="330"/>
      <c r="F30" s="321"/>
      <c r="G30" s="321"/>
      <c r="H30" s="315" t="str">
        <f t="shared" si="0"/>
        <v xml:space="preserve"> </v>
      </c>
      <c r="I30" s="331" t="str">
        <f t="shared" si="1"/>
        <v xml:space="preserve"> </v>
      </c>
    </row>
    <row r="31" spans="1:10" x14ac:dyDescent="0.15">
      <c r="A31" s="330"/>
      <c r="F31" s="321"/>
      <c r="G31" s="321"/>
      <c r="H31" s="315" t="str">
        <f t="shared" si="0"/>
        <v xml:space="preserve"> </v>
      </c>
      <c r="I31" s="331" t="str">
        <f t="shared" si="1"/>
        <v xml:space="preserve"> </v>
      </c>
    </row>
    <row r="32" spans="1:10" x14ac:dyDescent="0.15">
      <c r="A32" s="330"/>
      <c r="F32" s="321"/>
      <c r="G32" s="321"/>
      <c r="H32" s="315" t="str">
        <f t="shared" si="0"/>
        <v xml:space="preserve"> </v>
      </c>
      <c r="I32" s="331" t="str">
        <f t="shared" si="1"/>
        <v xml:space="preserve"> </v>
      </c>
    </row>
    <row r="33" spans="1:9" x14ac:dyDescent="0.15">
      <c r="A33" s="330"/>
      <c r="F33" s="321"/>
      <c r="G33" s="321"/>
      <c r="H33" s="315" t="str">
        <f t="shared" si="0"/>
        <v xml:space="preserve"> </v>
      </c>
      <c r="I33" s="331" t="str">
        <f t="shared" si="1"/>
        <v xml:space="preserve"> </v>
      </c>
    </row>
    <row r="34" spans="1:9" x14ac:dyDescent="0.15">
      <c r="A34" s="330"/>
      <c r="F34" s="321"/>
      <c r="G34" s="321"/>
      <c r="H34" s="315" t="str">
        <f t="shared" si="0"/>
        <v xml:space="preserve"> </v>
      </c>
      <c r="I34" s="331" t="str">
        <f t="shared" si="1"/>
        <v xml:space="preserve"> </v>
      </c>
    </row>
    <row r="35" spans="1:9" x14ac:dyDescent="0.15">
      <c r="A35" s="330"/>
      <c r="F35" s="321"/>
      <c r="G35" s="321"/>
      <c r="H35" s="315" t="str">
        <f t="shared" si="0"/>
        <v xml:space="preserve"> </v>
      </c>
      <c r="I35" s="331" t="str">
        <f t="shared" si="1"/>
        <v xml:space="preserve"> </v>
      </c>
    </row>
    <row r="36" spans="1:9" x14ac:dyDescent="0.15">
      <c r="A36" s="330"/>
      <c r="F36" s="321"/>
      <c r="G36" s="321"/>
      <c r="H36" s="315" t="str">
        <f t="shared" si="0"/>
        <v xml:space="preserve"> </v>
      </c>
      <c r="I36" s="331" t="str">
        <f t="shared" si="1"/>
        <v xml:space="preserve"> </v>
      </c>
    </row>
    <row r="37" spans="1:9" x14ac:dyDescent="0.15">
      <c r="A37" s="330"/>
      <c r="F37" s="321"/>
      <c r="G37" s="321"/>
      <c r="H37" s="315" t="str">
        <f t="shared" si="0"/>
        <v xml:space="preserve"> </v>
      </c>
      <c r="I37" s="331" t="str">
        <f t="shared" si="1"/>
        <v xml:space="preserve"> </v>
      </c>
    </row>
    <row r="38" spans="1:9" x14ac:dyDescent="0.15">
      <c r="A38" s="330"/>
      <c r="F38" s="321"/>
      <c r="G38" s="321"/>
      <c r="H38" s="315" t="str">
        <f t="shared" si="0"/>
        <v xml:space="preserve"> </v>
      </c>
      <c r="I38" s="331" t="str">
        <f t="shared" si="1"/>
        <v xml:space="preserve"> </v>
      </c>
    </row>
    <row r="39" spans="1:9" x14ac:dyDescent="0.15">
      <c r="A39" s="330"/>
      <c r="F39" s="321"/>
      <c r="G39" s="321"/>
      <c r="H39" s="315" t="str">
        <f t="shared" si="0"/>
        <v xml:space="preserve"> </v>
      </c>
      <c r="I39" s="331" t="str">
        <f t="shared" si="1"/>
        <v xml:space="preserve"> </v>
      </c>
    </row>
    <row r="40" spans="1:9" x14ac:dyDescent="0.15">
      <c r="A40" s="330"/>
      <c r="F40" s="321"/>
      <c r="G40" s="321"/>
      <c r="H40" s="315" t="str">
        <f t="shared" si="0"/>
        <v xml:space="preserve"> </v>
      </c>
      <c r="I40" s="331" t="str">
        <f t="shared" si="1"/>
        <v xml:space="preserve"> </v>
      </c>
    </row>
    <row r="41" spans="1:9" x14ac:dyDescent="0.15">
      <c r="A41" s="330"/>
      <c r="F41" s="321"/>
      <c r="G41" s="321"/>
      <c r="H41" s="315" t="str">
        <f t="shared" si="0"/>
        <v xml:space="preserve"> </v>
      </c>
      <c r="I41" s="331" t="str">
        <f t="shared" si="1"/>
        <v xml:space="preserve"> </v>
      </c>
    </row>
    <row r="42" spans="1:9" x14ac:dyDescent="0.15">
      <c r="A42" s="330"/>
      <c r="F42" s="321"/>
      <c r="G42" s="321"/>
      <c r="H42" s="315" t="str">
        <f t="shared" si="0"/>
        <v xml:space="preserve"> </v>
      </c>
      <c r="I42" s="331" t="str">
        <f t="shared" si="1"/>
        <v xml:space="preserve"> </v>
      </c>
    </row>
    <row r="43" spans="1:9" x14ac:dyDescent="0.15">
      <c r="A43" s="330"/>
      <c r="F43" s="321"/>
      <c r="G43" s="321"/>
      <c r="H43" s="315" t="str">
        <f t="shared" si="0"/>
        <v xml:space="preserve"> </v>
      </c>
      <c r="I43" s="331" t="str">
        <f t="shared" si="1"/>
        <v xml:space="preserve"> </v>
      </c>
    </row>
    <row r="44" spans="1:9" x14ac:dyDescent="0.15">
      <c r="A44" s="330"/>
      <c r="F44" s="321"/>
      <c r="G44" s="321"/>
      <c r="H44" s="315" t="str">
        <f t="shared" si="0"/>
        <v xml:space="preserve"> </v>
      </c>
      <c r="I44" s="331" t="str">
        <f t="shared" si="1"/>
        <v xml:space="preserve"> </v>
      </c>
    </row>
    <row r="45" spans="1:9" x14ac:dyDescent="0.15">
      <c r="A45" s="330"/>
      <c r="F45" s="321"/>
      <c r="G45" s="321"/>
      <c r="H45" s="315" t="str">
        <f t="shared" si="0"/>
        <v xml:space="preserve"> </v>
      </c>
      <c r="I45" s="331" t="str">
        <f t="shared" si="1"/>
        <v xml:space="preserve"> </v>
      </c>
    </row>
    <row r="46" spans="1:9" x14ac:dyDescent="0.15">
      <c r="A46" s="330"/>
      <c r="F46" s="321"/>
      <c r="G46" s="321"/>
      <c r="H46" s="315" t="str">
        <f t="shared" si="0"/>
        <v xml:space="preserve"> </v>
      </c>
      <c r="I46" s="331" t="str">
        <f t="shared" si="1"/>
        <v xml:space="preserve"> </v>
      </c>
    </row>
    <row r="47" spans="1:9" x14ac:dyDescent="0.15">
      <c r="A47" s="330"/>
      <c r="F47" s="321"/>
      <c r="G47" s="321"/>
      <c r="H47" s="315" t="str">
        <f t="shared" si="0"/>
        <v xml:space="preserve"> </v>
      </c>
      <c r="I47" s="331" t="str">
        <f t="shared" si="1"/>
        <v xml:space="preserve"> </v>
      </c>
    </row>
    <row r="48" spans="1:9" x14ac:dyDescent="0.15">
      <c r="A48" s="330"/>
      <c r="F48" s="321"/>
      <c r="G48" s="321"/>
      <c r="H48" s="315" t="str">
        <f t="shared" si="0"/>
        <v xml:space="preserve"> </v>
      </c>
      <c r="I48" s="331" t="str">
        <f t="shared" si="1"/>
        <v xml:space="preserve"> </v>
      </c>
    </row>
    <row r="49" spans="1:9" x14ac:dyDescent="0.15">
      <c r="A49" s="330"/>
      <c r="F49" s="321"/>
      <c r="G49" s="321"/>
      <c r="H49" s="315" t="str">
        <f t="shared" si="0"/>
        <v xml:space="preserve"> </v>
      </c>
      <c r="I49" s="331" t="str">
        <f t="shared" si="1"/>
        <v xml:space="preserve"> </v>
      </c>
    </row>
    <row r="50" spans="1:9" x14ac:dyDescent="0.15">
      <c r="A50" s="330"/>
      <c r="F50" s="321"/>
      <c r="G50" s="321"/>
      <c r="H50" s="315" t="str">
        <f t="shared" si="0"/>
        <v xml:space="preserve"> </v>
      </c>
      <c r="I50" s="331" t="str">
        <f t="shared" si="1"/>
        <v xml:space="preserve"> </v>
      </c>
    </row>
    <row r="51" spans="1:9" x14ac:dyDescent="0.15">
      <c r="A51" s="330"/>
      <c r="F51" s="321"/>
      <c r="G51" s="321"/>
      <c r="H51" s="315" t="str">
        <f t="shared" si="0"/>
        <v xml:space="preserve"> </v>
      </c>
      <c r="I51" s="331" t="str">
        <f t="shared" si="1"/>
        <v xml:space="preserve"> </v>
      </c>
    </row>
    <row r="52" spans="1:9" x14ac:dyDescent="0.15">
      <c r="A52" s="330"/>
      <c r="F52" s="321"/>
      <c r="G52" s="321"/>
      <c r="H52" s="315" t="str">
        <f t="shared" si="0"/>
        <v xml:space="preserve"> </v>
      </c>
      <c r="I52" s="331" t="str">
        <f t="shared" si="1"/>
        <v xml:space="preserve"> </v>
      </c>
    </row>
    <row r="53" spans="1:9" x14ac:dyDescent="0.15">
      <c r="A53" s="330"/>
      <c r="F53" s="321"/>
      <c r="G53" s="321"/>
      <c r="H53" s="315" t="str">
        <f t="shared" si="0"/>
        <v xml:space="preserve"> </v>
      </c>
      <c r="I53" s="331" t="str">
        <f t="shared" si="1"/>
        <v xml:space="preserve"> </v>
      </c>
    </row>
    <row r="54" spans="1:9" x14ac:dyDescent="0.15">
      <c r="A54" s="330"/>
      <c r="F54" s="321"/>
      <c r="G54" s="321"/>
      <c r="H54" s="315" t="str">
        <f t="shared" si="0"/>
        <v xml:space="preserve"> </v>
      </c>
      <c r="I54" s="331" t="str">
        <f t="shared" si="1"/>
        <v xml:space="preserve"> </v>
      </c>
    </row>
    <row r="55" spans="1:9" x14ac:dyDescent="0.15">
      <c r="A55" s="330"/>
      <c r="F55" s="321"/>
      <c r="G55" s="321"/>
      <c r="H55" s="315" t="str">
        <f t="shared" si="0"/>
        <v xml:space="preserve"> </v>
      </c>
      <c r="I55" s="331" t="str">
        <f t="shared" si="1"/>
        <v xml:space="preserve"> </v>
      </c>
    </row>
    <row r="56" spans="1:9" x14ac:dyDescent="0.15">
      <c r="A56" s="330"/>
      <c r="F56" s="321"/>
      <c r="G56" s="321"/>
      <c r="H56" s="315" t="str">
        <f t="shared" si="0"/>
        <v xml:space="preserve"> </v>
      </c>
      <c r="I56" s="331" t="str">
        <f t="shared" si="1"/>
        <v xml:space="preserve"> </v>
      </c>
    </row>
    <row r="57" spans="1:9" x14ac:dyDescent="0.15">
      <c r="A57" s="330"/>
      <c r="F57" s="321"/>
      <c r="G57" s="321"/>
      <c r="H57" s="315" t="str">
        <f t="shared" si="0"/>
        <v xml:space="preserve"> </v>
      </c>
      <c r="I57" s="331" t="str">
        <f t="shared" si="1"/>
        <v xml:space="preserve"> </v>
      </c>
    </row>
    <row r="58" spans="1:9" x14ac:dyDescent="0.15">
      <c r="A58" s="330"/>
      <c r="F58" s="321"/>
      <c r="G58" s="321"/>
      <c r="H58" s="315" t="str">
        <f t="shared" si="0"/>
        <v xml:space="preserve"> </v>
      </c>
      <c r="I58" s="331" t="str">
        <f t="shared" si="1"/>
        <v xml:space="preserve"> </v>
      </c>
    </row>
    <row r="59" spans="1:9" x14ac:dyDescent="0.15">
      <c r="A59" s="330"/>
      <c r="F59" s="321"/>
      <c r="G59" s="321"/>
      <c r="H59" s="315" t="str">
        <f t="shared" si="0"/>
        <v xml:space="preserve"> </v>
      </c>
      <c r="I59" s="331" t="str">
        <f t="shared" si="1"/>
        <v xml:space="preserve"> </v>
      </c>
    </row>
    <row r="60" spans="1:9" x14ac:dyDescent="0.15">
      <c r="A60" s="330"/>
      <c r="F60" s="321"/>
      <c r="G60" s="321"/>
      <c r="H60" s="315" t="str">
        <f t="shared" si="0"/>
        <v xml:space="preserve"> </v>
      </c>
      <c r="I60" s="331" t="str">
        <f t="shared" si="1"/>
        <v xml:space="preserve"> </v>
      </c>
    </row>
    <row r="61" spans="1:9" x14ac:dyDescent="0.15">
      <c r="A61" s="330"/>
      <c r="F61" s="321"/>
      <c r="G61" s="321"/>
      <c r="H61" s="315" t="str">
        <f t="shared" si="0"/>
        <v xml:space="preserve"> </v>
      </c>
      <c r="I61" s="331" t="str">
        <f t="shared" si="1"/>
        <v xml:space="preserve"> </v>
      </c>
    </row>
    <row r="62" spans="1:9" x14ac:dyDescent="0.15">
      <c r="A62" s="330"/>
      <c r="F62" s="321"/>
      <c r="G62" s="321"/>
      <c r="H62" s="315" t="str">
        <f t="shared" si="0"/>
        <v xml:space="preserve"> </v>
      </c>
      <c r="I62" s="331" t="str">
        <f t="shared" si="1"/>
        <v xml:space="preserve"> </v>
      </c>
    </row>
    <row r="63" spans="1:9" x14ac:dyDescent="0.15">
      <c r="A63" s="330"/>
      <c r="F63" s="321"/>
      <c r="G63" s="321"/>
      <c r="H63" s="315" t="str">
        <f t="shared" si="0"/>
        <v xml:space="preserve"> </v>
      </c>
      <c r="I63" s="331" t="str">
        <f t="shared" si="1"/>
        <v xml:space="preserve"> </v>
      </c>
    </row>
    <row r="64" spans="1:9" x14ac:dyDescent="0.15">
      <c r="A64" s="330"/>
      <c r="F64" s="321"/>
      <c r="G64" s="321"/>
      <c r="H64" s="315" t="str">
        <f t="shared" si="0"/>
        <v xml:space="preserve"> </v>
      </c>
      <c r="I64" s="331" t="str">
        <f t="shared" si="1"/>
        <v xml:space="preserve"> </v>
      </c>
    </row>
    <row r="65" spans="1:9" x14ac:dyDescent="0.15">
      <c r="A65" s="330"/>
      <c r="F65" s="321"/>
      <c r="G65" s="321"/>
      <c r="H65" s="315" t="str">
        <f t="shared" si="0"/>
        <v xml:space="preserve"> </v>
      </c>
      <c r="I65" s="331" t="str">
        <f t="shared" si="1"/>
        <v xml:space="preserve"> </v>
      </c>
    </row>
    <row r="66" spans="1:9" x14ac:dyDescent="0.15">
      <c r="A66" s="330"/>
      <c r="F66" s="321"/>
      <c r="G66" s="321"/>
      <c r="H66" s="315" t="str">
        <f t="shared" si="0"/>
        <v xml:space="preserve"> </v>
      </c>
      <c r="I66" s="331" t="str">
        <f t="shared" si="1"/>
        <v xml:space="preserve"> </v>
      </c>
    </row>
    <row r="67" spans="1:9" x14ac:dyDescent="0.15">
      <c r="A67" s="330"/>
      <c r="F67" s="321"/>
      <c r="G67" s="321"/>
      <c r="H67" s="315" t="str">
        <f t="shared" si="0"/>
        <v xml:space="preserve"> </v>
      </c>
      <c r="I67" s="331" t="str">
        <f t="shared" si="1"/>
        <v xml:space="preserve"> </v>
      </c>
    </row>
    <row r="68" spans="1:9" x14ac:dyDescent="0.15">
      <c r="A68" s="330"/>
      <c r="F68" s="321"/>
      <c r="G68" s="321"/>
      <c r="H68" s="315" t="str">
        <f t="shared" ref="H68:H131" si="2">IF((F68&lt;&gt;0),IF((D68&gt;0)," ",F68)," ")</f>
        <v xml:space="preserve"> </v>
      </c>
      <c r="I68" s="331" t="str">
        <f t="shared" ref="I68:I131" si="3">IF((F68&lt;&gt;0),IF((D68&gt;0)," ",(I$1-A68))," ")</f>
        <v xml:space="preserve"> </v>
      </c>
    </row>
    <row r="69" spans="1:9" x14ac:dyDescent="0.15">
      <c r="A69" s="330"/>
      <c r="F69" s="321"/>
      <c r="G69" s="321"/>
      <c r="H69" s="315" t="str">
        <f t="shared" si="2"/>
        <v xml:space="preserve"> </v>
      </c>
      <c r="I69" s="331" t="str">
        <f t="shared" si="3"/>
        <v xml:space="preserve"> </v>
      </c>
    </row>
    <row r="70" spans="1:9" x14ac:dyDescent="0.15">
      <c r="A70" s="330"/>
      <c r="F70" s="321"/>
      <c r="G70" s="321"/>
      <c r="H70" s="315" t="str">
        <f t="shared" si="2"/>
        <v xml:space="preserve"> </v>
      </c>
      <c r="I70" s="331" t="str">
        <f t="shared" si="3"/>
        <v xml:space="preserve"> </v>
      </c>
    </row>
    <row r="71" spans="1:9" x14ac:dyDescent="0.15">
      <c r="A71" s="330"/>
      <c r="F71" s="321"/>
      <c r="G71" s="321"/>
      <c r="H71" s="315" t="str">
        <f t="shared" si="2"/>
        <v xml:space="preserve"> </v>
      </c>
      <c r="I71" s="331" t="str">
        <f t="shared" si="3"/>
        <v xml:space="preserve"> </v>
      </c>
    </row>
    <row r="72" spans="1:9" x14ac:dyDescent="0.15">
      <c r="A72" s="330"/>
      <c r="F72" s="321"/>
      <c r="G72" s="321"/>
      <c r="H72" s="315" t="str">
        <f t="shared" si="2"/>
        <v xml:space="preserve"> </v>
      </c>
      <c r="I72" s="331" t="str">
        <f t="shared" si="3"/>
        <v xml:space="preserve"> </v>
      </c>
    </row>
    <row r="73" spans="1:9" x14ac:dyDescent="0.15">
      <c r="A73" s="330"/>
      <c r="F73" s="321"/>
      <c r="G73" s="321"/>
      <c r="H73" s="315" t="str">
        <f t="shared" si="2"/>
        <v xml:space="preserve"> </v>
      </c>
      <c r="I73" s="331" t="str">
        <f t="shared" si="3"/>
        <v xml:space="preserve"> </v>
      </c>
    </row>
    <row r="74" spans="1:9" x14ac:dyDescent="0.15">
      <c r="A74" s="330"/>
      <c r="F74" s="321"/>
      <c r="G74" s="321"/>
      <c r="H74" s="315" t="str">
        <f t="shared" si="2"/>
        <v xml:space="preserve"> </v>
      </c>
      <c r="I74" s="331" t="str">
        <f t="shared" si="3"/>
        <v xml:space="preserve"> </v>
      </c>
    </row>
    <row r="75" spans="1:9" x14ac:dyDescent="0.15">
      <c r="A75" s="330"/>
      <c r="F75" s="321"/>
      <c r="G75" s="321"/>
      <c r="H75" s="315" t="str">
        <f t="shared" si="2"/>
        <v xml:space="preserve"> </v>
      </c>
      <c r="I75" s="331" t="str">
        <f t="shared" si="3"/>
        <v xml:space="preserve"> </v>
      </c>
    </row>
    <row r="76" spans="1:9" x14ac:dyDescent="0.15">
      <c r="A76" s="330"/>
      <c r="F76" s="321"/>
      <c r="G76" s="321"/>
      <c r="H76" s="315" t="str">
        <f t="shared" si="2"/>
        <v xml:space="preserve"> </v>
      </c>
      <c r="I76" s="331" t="str">
        <f t="shared" si="3"/>
        <v xml:space="preserve"> </v>
      </c>
    </row>
    <row r="77" spans="1:9" x14ac:dyDescent="0.15">
      <c r="A77" s="330"/>
      <c r="F77" s="321"/>
      <c r="G77" s="321"/>
      <c r="H77" s="315" t="str">
        <f t="shared" si="2"/>
        <v xml:space="preserve"> </v>
      </c>
      <c r="I77" s="331" t="str">
        <f t="shared" si="3"/>
        <v xml:space="preserve"> </v>
      </c>
    </row>
    <row r="78" spans="1:9" x14ac:dyDescent="0.15">
      <c r="A78" s="330"/>
      <c r="F78" s="321"/>
      <c r="G78" s="321"/>
      <c r="H78" s="315" t="str">
        <f t="shared" si="2"/>
        <v xml:space="preserve"> </v>
      </c>
      <c r="I78" s="331" t="str">
        <f t="shared" si="3"/>
        <v xml:space="preserve"> </v>
      </c>
    </row>
    <row r="79" spans="1:9" x14ac:dyDescent="0.15">
      <c r="A79" s="330"/>
      <c r="F79" s="321"/>
      <c r="G79" s="321"/>
      <c r="H79" s="315" t="str">
        <f t="shared" si="2"/>
        <v xml:space="preserve"> </v>
      </c>
      <c r="I79" s="331" t="str">
        <f t="shared" si="3"/>
        <v xml:space="preserve"> </v>
      </c>
    </row>
    <row r="80" spans="1:9" x14ac:dyDescent="0.15">
      <c r="A80" s="330"/>
      <c r="F80" s="321"/>
      <c r="G80" s="321"/>
      <c r="H80" s="315" t="str">
        <f t="shared" si="2"/>
        <v xml:space="preserve"> </v>
      </c>
      <c r="I80" s="331" t="str">
        <f t="shared" si="3"/>
        <v xml:space="preserve"> </v>
      </c>
    </row>
    <row r="81" spans="1:9" x14ac:dyDescent="0.15">
      <c r="A81" s="330"/>
      <c r="F81" s="321"/>
      <c r="G81" s="321"/>
      <c r="H81" s="315" t="str">
        <f t="shared" si="2"/>
        <v xml:space="preserve"> </v>
      </c>
      <c r="I81" s="331" t="str">
        <f t="shared" si="3"/>
        <v xml:space="preserve"> </v>
      </c>
    </row>
    <row r="82" spans="1:9" x14ac:dyDescent="0.15">
      <c r="A82" s="330"/>
      <c r="F82" s="321"/>
      <c r="G82" s="321"/>
      <c r="H82" s="315" t="str">
        <f t="shared" si="2"/>
        <v xml:space="preserve"> </v>
      </c>
      <c r="I82" s="331" t="str">
        <f t="shared" si="3"/>
        <v xml:space="preserve"> </v>
      </c>
    </row>
    <row r="83" spans="1:9" x14ac:dyDescent="0.15">
      <c r="A83" s="330"/>
      <c r="F83" s="321"/>
      <c r="G83" s="321"/>
      <c r="H83" s="315" t="str">
        <f t="shared" si="2"/>
        <v xml:space="preserve"> </v>
      </c>
      <c r="I83" s="331" t="str">
        <f t="shared" si="3"/>
        <v xml:space="preserve"> </v>
      </c>
    </row>
    <row r="84" spans="1:9" x14ac:dyDescent="0.15">
      <c r="A84" s="330"/>
      <c r="F84" s="321"/>
      <c r="G84" s="321"/>
      <c r="H84" s="315" t="str">
        <f t="shared" si="2"/>
        <v xml:space="preserve"> </v>
      </c>
      <c r="I84" s="331" t="str">
        <f t="shared" si="3"/>
        <v xml:space="preserve"> </v>
      </c>
    </row>
    <row r="85" spans="1:9" x14ac:dyDescent="0.15">
      <c r="A85" s="330"/>
      <c r="F85" s="321"/>
      <c r="G85" s="321"/>
      <c r="H85" s="315" t="str">
        <f t="shared" si="2"/>
        <v xml:space="preserve"> </v>
      </c>
      <c r="I85" s="331" t="str">
        <f t="shared" si="3"/>
        <v xml:space="preserve"> </v>
      </c>
    </row>
    <row r="86" spans="1:9" x14ac:dyDescent="0.15">
      <c r="A86" s="330"/>
      <c r="F86" s="321"/>
      <c r="G86" s="321"/>
      <c r="H86" s="315" t="str">
        <f t="shared" si="2"/>
        <v xml:space="preserve"> </v>
      </c>
      <c r="I86" s="331" t="str">
        <f t="shared" si="3"/>
        <v xml:space="preserve"> </v>
      </c>
    </row>
    <row r="87" spans="1:9" x14ac:dyDescent="0.15">
      <c r="A87" s="330"/>
      <c r="F87" s="321"/>
      <c r="G87" s="321"/>
      <c r="H87" s="315" t="str">
        <f t="shared" si="2"/>
        <v xml:space="preserve"> </v>
      </c>
      <c r="I87" s="331" t="str">
        <f t="shared" si="3"/>
        <v xml:space="preserve"> </v>
      </c>
    </row>
    <row r="88" spans="1:9" x14ac:dyDescent="0.15">
      <c r="A88" s="330"/>
      <c r="F88" s="321"/>
      <c r="G88" s="321"/>
      <c r="H88" s="315" t="str">
        <f t="shared" si="2"/>
        <v xml:space="preserve"> </v>
      </c>
      <c r="I88" s="331" t="str">
        <f t="shared" si="3"/>
        <v xml:space="preserve"> </v>
      </c>
    </row>
    <row r="89" spans="1:9" x14ac:dyDescent="0.15">
      <c r="A89" s="330"/>
      <c r="F89" s="321"/>
      <c r="G89" s="321"/>
      <c r="H89" s="315" t="str">
        <f t="shared" si="2"/>
        <v xml:space="preserve"> </v>
      </c>
      <c r="I89" s="331" t="str">
        <f t="shared" si="3"/>
        <v xml:space="preserve"> </v>
      </c>
    </row>
    <row r="90" spans="1:9" x14ac:dyDescent="0.15">
      <c r="A90" s="330"/>
      <c r="F90" s="321"/>
      <c r="G90" s="321"/>
      <c r="H90" s="315" t="str">
        <f t="shared" si="2"/>
        <v xml:space="preserve"> </v>
      </c>
      <c r="I90" s="331" t="str">
        <f t="shared" si="3"/>
        <v xml:space="preserve"> </v>
      </c>
    </row>
    <row r="91" spans="1:9" x14ac:dyDescent="0.15">
      <c r="A91" s="330"/>
      <c r="F91" s="321"/>
      <c r="G91" s="321"/>
      <c r="H91" s="315" t="str">
        <f t="shared" si="2"/>
        <v xml:space="preserve"> </v>
      </c>
      <c r="I91" s="331" t="str">
        <f t="shared" si="3"/>
        <v xml:space="preserve"> </v>
      </c>
    </row>
    <row r="92" spans="1:9" x14ac:dyDescent="0.15">
      <c r="A92" s="330"/>
      <c r="F92" s="321"/>
      <c r="G92" s="321"/>
      <c r="H92" s="315" t="str">
        <f t="shared" si="2"/>
        <v xml:space="preserve"> </v>
      </c>
      <c r="I92" s="331" t="str">
        <f t="shared" si="3"/>
        <v xml:space="preserve"> </v>
      </c>
    </row>
    <row r="93" spans="1:9" x14ac:dyDescent="0.15">
      <c r="A93" s="330"/>
      <c r="F93" s="321"/>
      <c r="G93" s="321"/>
      <c r="H93" s="315" t="str">
        <f t="shared" si="2"/>
        <v xml:space="preserve"> </v>
      </c>
      <c r="I93" s="331" t="str">
        <f t="shared" si="3"/>
        <v xml:space="preserve"> </v>
      </c>
    </row>
    <row r="94" spans="1:9" x14ac:dyDescent="0.15">
      <c r="A94" s="330"/>
      <c r="F94" s="321"/>
      <c r="G94" s="321"/>
      <c r="H94" s="315" t="str">
        <f t="shared" si="2"/>
        <v xml:space="preserve"> </v>
      </c>
      <c r="I94" s="331" t="str">
        <f t="shared" si="3"/>
        <v xml:space="preserve"> </v>
      </c>
    </row>
    <row r="95" spans="1:9" x14ac:dyDescent="0.15">
      <c r="A95" s="330"/>
      <c r="F95" s="321"/>
      <c r="G95" s="321"/>
      <c r="H95" s="315" t="str">
        <f t="shared" si="2"/>
        <v xml:space="preserve"> </v>
      </c>
      <c r="I95" s="331" t="str">
        <f t="shared" si="3"/>
        <v xml:space="preserve"> </v>
      </c>
    </row>
    <row r="96" spans="1:9" x14ac:dyDescent="0.15">
      <c r="A96" s="330"/>
      <c r="F96" s="321"/>
      <c r="G96" s="321"/>
      <c r="H96" s="315" t="str">
        <f t="shared" si="2"/>
        <v xml:space="preserve"> </v>
      </c>
      <c r="I96" s="331" t="str">
        <f t="shared" si="3"/>
        <v xml:space="preserve"> </v>
      </c>
    </row>
    <row r="97" spans="1:9" x14ac:dyDescent="0.15">
      <c r="A97" s="330"/>
      <c r="F97" s="321"/>
      <c r="G97" s="321"/>
      <c r="H97" s="315" t="str">
        <f t="shared" si="2"/>
        <v xml:space="preserve"> </v>
      </c>
      <c r="I97" s="331" t="str">
        <f t="shared" si="3"/>
        <v xml:space="preserve"> </v>
      </c>
    </row>
    <row r="98" spans="1:9" x14ac:dyDescent="0.15">
      <c r="A98" s="330"/>
      <c r="F98" s="321"/>
      <c r="G98" s="321"/>
      <c r="H98" s="315" t="str">
        <f t="shared" si="2"/>
        <v xml:space="preserve"> </v>
      </c>
      <c r="I98" s="331" t="str">
        <f t="shared" si="3"/>
        <v xml:space="preserve"> </v>
      </c>
    </row>
    <row r="99" spans="1:9" x14ac:dyDescent="0.15">
      <c r="A99" s="330"/>
      <c r="F99" s="321"/>
      <c r="G99" s="321"/>
      <c r="H99" s="315" t="str">
        <f t="shared" si="2"/>
        <v xml:space="preserve"> </v>
      </c>
      <c r="I99" s="331" t="str">
        <f t="shared" si="3"/>
        <v xml:space="preserve"> </v>
      </c>
    </row>
    <row r="100" spans="1:9" x14ac:dyDescent="0.15">
      <c r="A100" s="330"/>
      <c r="F100" s="321"/>
      <c r="G100" s="321"/>
      <c r="H100" s="315" t="str">
        <f t="shared" si="2"/>
        <v xml:space="preserve"> </v>
      </c>
      <c r="I100" s="331" t="str">
        <f t="shared" si="3"/>
        <v xml:space="preserve"> </v>
      </c>
    </row>
    <row r="101" spans="1:9" x14ac:dyDescent="0.15">
      <c r="A101" s="330"/>
      <c r="F101" s="321"/>
      <c r="G101" s="321"/>
      <c r="H101" s="315" t="str">
        <f t="shared" si="2"/>
        <v xml:space="preserve"> </v>
      </c>
      <c r="I101" s="331" t="str">
        <f t="shared" si="3"/>
        <v xml:space="preserve"> </v>
      </c>
    </row>
    <row r="102" spans="1:9" x14ac:dyDescent="0.15">
      <c r="A102" s="330"/>
      <c r="F102" s="321"/>
      <c r="G102" s="321"/>
      <c r="H102" s="315" t="str">
        <f t="shared" si="2"/>
        <v xml:space="preserve"> </v>
      </c>
      <c r="I102" s="331" t="str">
        <f t="shared" si="3"/>
        <v xml:space="preserve"> </v>
      </c>
    </row>
    <row r="103" spans="1:9" x14ac:dyDescent="0.15">
      <c r="A103" s="330"/>
      <c r="F103" s="321"/>
      <c r="G103" s="321"/>
      <c r="H103" s="315" t="str">
        <f t="shared" si="2"/>
        <v xml:space="preserve"> </v>
      </c>
      <c r="I103" s="331" t="str">
        <f t="shared" si="3"/>
        <v xml:space="preserve"> </v>
      </c>
    </row>
    <row r="104" spans="1:9" x14ac:dyDescent="0.15">
      <c r="A104" s="330"/>
      <c r="F104" s="321"/>
      <c r="G104" s="321"/>
      <c r="H104" s="315" t="str">
        <f t="shared" si="2"/>
        <v xml:space="preserve"> </v>
      </c>
      <c r="I104" s="331" t="str">
        <f t="shared" si="3"/>
        <v xml:space="preserve"> </v>
      </c>
    </row>
    <row r="105" spans="1:9" x14ac:dyDescent="0.15">
      <c r="A105" s="330"/>
      <c r="F105" s="321"/>
      <c r="G105" s="321"/>
      <c r="H105" s="315" t="str">
        <f t="shared" si="2"/>
        <v xml:space="preserve"> </v>
      </c>
      <c r="I105" s="331" t="str">
        <f t="shared" si="3"/>
        <v xml:space="preserve"> </v>
      </c>
    </row>
    <row r="106" spans="1:9" x14ac:dyDescent="0.15">
      <c r="A106" s="330"/>
      <c r="F106" s="321"/>
      <c r="G106" s="321"/>
      <c r="H106" s="315" t="str">
        <f t="shared" si="2"/>
        <v xml:space="preserve"> </v>
      </c>
      <c r="I106" s="331" t="str">
        <f t="shared" si="3"/>
        <v xml:space="preserve"> </v>
      </c>
    </row>
    <row r="107" spans="1:9" x14ac:dyDescent="0.15">
      <c r="A107" s="330"/>
      <c r="F107" s="321"/>
      <c r="G107" s="321"/>
      <c r="H107" s="315" t="str">
        <f t="shared" si="2"/>
        <v xml:space="preserve"> </v>
      </c>
      <c r="I107" s="331" t="str">
        <f t="shared" si="3"/>
        <v xml:space="preserve"> </v>
      </c>
    </row>
    <row r="108" spans="1:9" x14ac:dyDescent="0.15">
      <c r="A108" s="330"/>
      <c r="F108" s="321"/>
      <c r="G108" s="321"/>
      <c r="H108" s="315" t="str">
        <f t="shared" si="2"/>
        <v xml:space="preserve"> </v>
      </c>
      <c r="I108" s="331" t="str">
        <f t="shared" si="3"/>
        <v xml:space="preserve"> </v>
      </c>
    </row>
    <row r="109" spans="1:9" x14ac:dyDescent="0.15">
      <c r="A109" s="330"/>
      <c r="F109" s="321"/>
      <c r="G109" s="321"/>
      <c r="H109" s="315" t="str">
        <f t="shared" si="2"/>
        <v xml:space="preserve"> </v>
      </c>
      <c r="I109" s="331" t="str">
        <f t="shared" si="3"/>
        <v xml:space="preserve"> </v>
      </c>
    </row>
    <row r="110" spans="1:9" x14ac:dyDescent="0.15">
      <c r="A110" s="330"/>
      <c r="F110" s="321"/>
      <c r="G110" s="321"/>
      <c r="H110" s="315" t="str">
        <f t="shared" si="2"/>
        <v xml:space="preserve"> </v>
      </c>
      <c r="I110" s="331" t="str">
        <f t="shared" si="3"/>
        <v xml:space="preserve"> </v>
      </c>
    </row>
    <row r="111" spans="1:9" x14ac:dyDescent="0.15">
      <c r="A111" s="330"/>
      <c r="F111" s="321"/>
      <c r="G111" s="321"/>
      <c r="H111" s="315" t="str">
        <f t="shared" si="2"/>
        <v xml:space="preserve"> </v>
      </c>
      <c r="I111" s="331" t="str">
        <f t="shared" si="3"/>
        <v xml:space="preserve"> </v>
      </c>
    </row>
    <row r="112" spans="1:9" x14ac:dyDescent="0.15">
      <c r="A112" s="330"/>
      <c r="F112" s="321"/>
      <c r="G112" s="321"/>
      <c r="H112" s="315" t="str">
        <f t="shared" si="2"/>
        <v xml:space="preserve"> </v>
      </c>
      <c r="I112" s="331" t="str">
        <f t="shared" si="3"/>
        <v xml:space="preserve"> </v>
      </c>
    </row>
    <row r="113" spans="1:9" x14ac:dyDescent="0.15">
      <c r="A113" s="330"/>
      <c r="F113" s="321"/>
      <c r="G113" s="321"/>
      <c r="H113" s="315" t="str">
        <f t="shared" si="2"/>
        <v xml:space="preserve"> </v>
      </c>
      <c r="I113" s="331" t="str">
        <f t="shared" si="3"/>
        <v xml:space="preserve"> </v>
      </c>
    </row>
    <row r="114" spans="1:9" x14ac:dyDescent="0.15">
      <c r="A114" s="330"/>
      <c r="F114" s="321"/>
      <c r="G114" s="321"/>
      <c r="H114" s="315" t="str">
        <f t="shared" si="2"/>
        <v xml:space="preserve"> </v>
      </c>
      <c r="I114" s="331" t="str">
        <f t="shared" si="3"/>
        <v xml:space="preserve"> </v>
      </c>
    </row>
    <row r="115" spans="1:9" x14ac:dyDescent="0.15">
      <c r="A115" s="330"/>
      <c r="F115" s="321"/>
      <c r="G115" s="321"/>
      <c r="H115" s="315" t="str">
        <f t="shared" si="2"/>
        <v xml:space="preserve"> </v>
      </c>
      <c r="I115" s="331" t="str">
        <f t="shared" si="3"/>
        <v xml:space="preserve"> </v>
      </c>
    </row>
    <row r="116" spans="1:9" x14ac:dyDescent="0.15">
      <c r="A116" s="330"/>
      <c r="F116" s="321"/>
      <c r="G116" s="321"/>
      <c r="H116" s="315" t="str">
        <f t="shared" si="2"/>
        <v xml:space="preserve"> </v>
      </c>
      <c r="I116" s="331" t="str">
        <f t="shared" si="3"/>
        <v xml:space="preserve"> </v>
      </c>
    </row>
    <row r="117" spans="1:9" x14ac:dyDescent="0.15">
      <c r="A117" s="330"/>
      <c r="F117" s="321"/>
      <c r="G117" s="321"/>
      <c r="H117" s="315" t="str">
        <f t="shared" si="2"/>
        <v xml:space="preserve"> </v>
      </c>
      <c r="I117" s="331" t="str">
        <f t="shared" si="3"/>
        <v xml:space="preserve"> </v>
      </c>
    </row>
    <row r="118" spans="1:9" x14ac:dyDescent="0.15">
      <c r="A118" s="330"/>
      <c r="F118" s="321"/>
      <c r="G118" s="321"/>
      <c r="H118" s="315" t="str">
        <f t="shared" si="2"/>
        <v xml:space="preserve"> </v>
      </c>
      <c r="I118" s="331" t="str">
        <f t="shared" si="3"/>
        <v xml:space="preserve"> </v>
      </c>
    </row>
    <row r="119" spans="1:9" x14ac:dyDescent="0.15">
      <c r="A119" s="330"/>
      <c r="F119" s="321"/>
      <c r="G119" s="321"/>
      <c r="H119" s="315" t="str">
        <f t="shared" si="2"/>
        <v xml:space="preserve"> </v>
      </c>
      <c r="I119" s="331" t="str">
        <f t="shared" si="3"/>
        <v xml:space="preserve"> </v>
      </c>
    </row>
    <row r="120" spans="1:9" x14ac:dyDescent="0.15">
      <c r="A120" s="330"/>
      <c r="F120" s="321"/>
      <c r="G120" s="321"/>
      <c r="H120" s="315" t="str">
        <f t="shared" si="2"/>
        <v xml:space="preserve"> </v>
      </c>
      <c r="I120" s="331" t="str">
        <f t="shared" si="3"/>
        <v xml:space="preserve"> </v>
      </c>
    </row>
    <row r="121" spans="1:9" x14ac:dyDescent="0.15">
      <c r="A121" s="330"/>
      <c r="F121" s="321"/>
      <c r="G121" s="321"/>
      <c r="H121" s="315" t="str">
        <f t="shared" si="2"/>
        <v xml:space="preserve"> </v>
      </c>
      <c r="I121" s="331" t="str">
        <f t="shared" si="3"/>
        <v xml:space="preserve"> </v>
      </c>
    </row>
    <row r="122" spans="1:9" x14ac:dyDescent="0.15">
      <c r="A122" s="330"/>
      <c r="F122" s="321"/>
      <c r="G122" s="321"/>
      <c r="H122" s="315" t="str">
        <f t="shared" si="2"/>
        <v xml:space="preserve"> </v>
      </c>
      <c r="I122" s="331" t="str">
        <f t="shared" si="3"/>
        <v xml:space="preserve"> </v>
      </c>
    </row>
    <row r="123" spans="1:9" x14ac:dyDescent="0.15">
      <c r="A123" s="330"/>
      <c r="F123" s="321"/>
      <c r="G123" s="321"/>
      <c r="H123" s="315" t="str">
        <f t="shared" si="2"/>
        <v xml:space="preserve"> </v>
      </c>
      <c r="I123" s="331" t="str">
        <f t="shared" si="3"/>
        <v xml:space="preserve"> </v>
      </c>
    </row>
    <row r="124" spans="1:9" x14ac:dyDescent="0.15">
      <c r="A124" s="330"/>
      <c r="F124" s="321"/>
      <c r="G124" s="321"/>
      <c r="H124" s="315" t="str">
        <f t="shared" si="2"/>
        <v xml:space="preserve"> </v>
      </c>
      <c r="I124" s="331" t="str">
        <f t="shared" si="3"/>
        <v xml:space="preserve"> </v>
      </c>
    </row>
    <row r="125" spans="1:9" x14ac:dyDescent="0.15">
      <c r="A125" s="330"/>
      <c r="F125" s="321"/>
      <c r="G125" s="321"/>
      <c r="H125" s="315" t="str">
        <f t="shared" si="2"/>
        <v xml:space="preserve"> </v>
      </c>
      <c r="I125" s="331" t="str">
        <f t="shared" si="3"/>
        <v xml:space="preserve"> </v>
      </c>
    </row>
    <row r="126" spans="1:9" x14ac:dyDescent="0.15">
      <c r="A126" s="330"/>
      <c r="F126" s="321"/>
      <c r="G126" s="321"/>
      <c r="H126" s="315" t="str">
        <f t="shared" si="2"/>
        <v xml:space="preserve"> </v>
      </c>
      <c r="I126" s="331" t="str">
        <f t="shared" si="3"/>
        <v xml:space="preserve"> </v>
      </c>
    </row>
    <row r="127" spans="1:9" x14ac:dyDescent="0.15">
      <c r="A127" s="330"/>
      <c r="F127" s="321"/>
      <c r="G127" s="321"/>
      <c r="H127" s="315" t="str">
        <f t="shared" si="2"/>
        <v xml:space="preserve"> </v>
      </c>
      <c r="I127" s="331" t="str">
        <f t="shared" si="3"/>
        <v xml:space="preserve"> </v>
      </c>
    </row>
    <row r="128" spans="1:9" x14ac:dyDescent="0.15">
      <c r="A128" s="330"/>
      <c r="F128" s="321"/>
      <c r="G128" s="321"/>
      <c r="H128" s="315" t="str">
        <f t="shared" si="2"/>
        <v xml:space="preserve"> </v>
      </c>
      <c r="I128" s="331" t="str">
        <f t="shared" si="3"/>
        <v xml:space="preserve"> </v>
      </c>
    </row>
    <row r="129" spans="1:9" x14ac:dyDescent="0.15">
      <c r="A129" s="330"/>
      <c r="F129" s="321"/>
      <c r="G129" s="321"/>
      <c r="H129" s="315" t="str">
        <f t="shared" si="2"/>
        <v xml:space="preserve"> </v>
      </c>
      <c r="I129" s="331" t="str">
        <f t="shared" si="3"/>
        <v xml:space="preserve"> </v>
      </c>
    </row>
    <row r="130" spans="1:9" x14ac:dyDescent="0.15">
      <c r="A130" s="330"/>
      <c r="F130" s="321"/>
      <c r="G130" s="321"/>
      <c r="H130" s="315" t="str">
        <f t="shared" si="2"/>
        <v xml:space="preserve"> </v>
      </c>
      <c r="I130" s="331" t="str">
        <f t="shared" si="3"/>
        <v xml:space="preserve"> </v>
      </c>
    </row>
    <row r="131" spans="1:9" x14ac:dyDescent="0.15">
      <c r="A131" s="330"/>
      <c r="F131" s="321"/>
      <c r="G131" s="321"/>
      <c r="H131" s="315" t="str">
        <f t="shared" si="2"/>
        <v xml:space="preserve"> </v>
      </c>
      <c r="I131" s="331" t="str">
        <f t="shared" si="3"/>
        <v xml:space="preserve"> </v>
      </c>
    </row>
    <row r="132" spans="1:9" x14ac:dyDescent="0.15">
      <c r="A132" s="330"/>
      <c r="F132" s="321"/>
      <c r="G132" s="321"/>
      <c r="H132" s="315" t="str">
        <f t="shared" ref="H132:H195" si="4">IF((F132&lt;&gt;0),IF((D132&gt;0)," ",F132)," ")</f>
        <v xml:space="preserve"> </v>
      </c>
      <c r="I132" s="331" t="str">
        <f t="shared" ref="I132:I195" si="5">IF((F132&lt;&gt;0),IF((D132&gt;0)," ",(I$1-A132))," ")</f>
        <v xml:space="preserve"> </v>
      </c>
    </row>
    <row r="133" spans="1:9" x14ac:dyDescent="0.15">
      <c r="A133" s="330"/>
      <c r="F133" s="321"/>
      <c r="G133" s="321"/>
      <c r="H133" s="315" t="str">
        <f t="shared" si="4"/>
        <v xml:space="preserve"> </v>
      </c>
      <c r="I133" s="331" t="str">
        <f t="shared" si="5"/>
        <v xml:space="preserve"> </v>
      </c>
    </row>
    <row r="134" spans="1:9" x14ac:dyDescent="0.15">
      <c r="A134" s="330"/>
      <c r="F134" s="321"/>
      <c r="G134" s="321"/>
      <c r="H134" s="315" t="str">
        <f t="shared" si="4"/>
        <v xml:space="preserve"> </v>
      </c>
      <c r="I134" s="331" t="str">
        <f t="shared" si="5"/>
        <v xml:space="preserve"> </v>
      </c>
    </row>
    <row r="135" spans="1:9" x14ac:dyDescent="0.15">
      <c r="A135" s="330"/>
      <c r="F135" s="321"/>
      <c r="G135" s="321"/>
      <c r="H135" s="315" t="str">
        <f t="shared" si="4"/>
        <v xml:space="preserve"> </v>
      </c>
      <c r="I135" s="331" t="str">
        <f t="shared" si="5"/>
        <v xml:space="preserve"> </v>
      </c>
    </row>
    <row r="136" spans="1:9" x14ac:dyDescent="0.15">
      <c r="A136" s="330"/>
      <c r="F136" s="321"/>
      <c r="G136" s="321"/>
      <c r="H136" s="315" t="str">
        <f t="shared" si="4"/>
        <v xml:space="preserve"> </v>
      </c>
      <c r="I136" s="331" t="str">
        <f t="shared" si="5"/>
        <v xml:space="preserve"> </v>
      </c>
    </row>
    <row r="137" spans="1:9" x14ac:dyDescent="0.15">
      <c r="A137" s="330"/>
      <c r="F137" s="321"/>
      <c r="G137" s="321"/>
      <c r="H137" s="315" t="str">
        <f t="shared" si="4"/>
        <v xml:space="preserve"> </v>
      </c>
      <c r="I137" s="331" t="str">
        <f t="shared" si="5"/>
        <v xml:space="preserve"> </v>
      </c>
    </row>
    <row r="138" spans="1:9" x14ac:dyDescent="0.15">
      <c r="A138" s="330"/>
      <c r="F138" s="321"/>
      <c r="G138" s="321"/>
      <c r="H138" s="315" t="str">
        <f t="shared" si="4"/>
        <v xml:space="preserve"> </v>
      </c>
      <c r="I138" s="331" t="str">
        <f t="shared" si="5"/>
        <v xml:space="preserve"> </v>
      </c>
    </row>
    <row r="139" spans="1:9" x14ac:dyDescent="0.15">
      <c r="A139" s="330"/>
      <c r="F139" s="321"/>
      <c r="G139" s="321"/>
      <c r="H139" s="315" t="str">
        <f t="shared" si="4"/>
        <v xml:space="preserve"> </v>
      </c>
      <c r="I139" s="331" t="str">
        <f t="shared" si="5"/>
        <v xml:space="preserve"> </v>
      </c>
    </row>
    <row r="140" spans="1:9" x14ac:dyDescent="0.15">
      <c r="A140" s="330"/>
      <c r="F140" s="321"/>
      <c r="G140" s="321"/>
      <c r="H140" s="315" t="str">
        <f t="shared" si="4"/>
        <v xml:space="preserve"> </v>
      </c>
      <c r="I140" s="331" t="str">
        <f t="shared" si="5"/>
        <v xml:space="preserve"> </v>
      </c>
    </row>
    <row r="141" spans="1:9" x14ac:dyDescent="0.15">
      <c r="A141" s="330"/>
      <c r="F141" s="321"/>
      <c r="G141" s="321"/>
      <c r="H141" s="315" t="str">
        <f t="shared" si="4"/>
        <v xml:space="preserve"> </v>
      </c>
      <c r="I141" s="331" t="str">
        <f t="shared" si="5"/>
        <v xml:space="preserve"> </v>
      </c>
    </row>
    <row r="142" spans="1:9" x14ac:dyDescent="0.15">
      <c r="A142" s="330"/>
      <c r="F142" s="321"/>
      <c r="G142" s="321"/>
      <c r="H142" s="315" t="str">
        <f t="shared" si="4"/>
        <v xml:space="preserve"> </v>
      </c>
      <c r="I142" s="331" t="str">
        <f t="shared" si="5"/>
        <v xml:space="preserve"> </v>
      </c>
    </row>
    <row r="143" spans="1:9" x14ac:dyDescent="0.15">
      <c r="A143" s="330"/>
      <c r="F143" s="321"/>
      <c r="G143" s="321"/>
      <c r="H143" s="315" t="str">
        <f t="shared" si="4"/>
        <v xml:space="preserve"> </v>
      </c>
      <c r="I143" s="331" t="str">
        <f t="shared" si="5"/>
        <v xml:space="preserve"> </v>
      </c>
    </row>
    <row r="144" spans="1:9" x14ac:dyDescent="0.15">
      <c r="A144" s="330"/>
      <c r="F144" s="321"/>
      <c r="G144" s="321"/>
      <c r="H144" s="315" t="str">
        <f t="shared" si="4"/>
        <v xml:space="preserve"> </v>
      </c>
      <c r="I144" s="331" t="str">
        <f t="shared" si="5"/>
        <v xml:space="preserve"> </v>
      </c>
    </row>
    <row r="145" spans="1:9" x14ac:dyDescent="0.15">
      <c r="A145" s="330"/>
      <c r="F145" s="321"/>
      <c r="G145" s="321"/>
      <c r="H145" s="315" t="str">
        <f t="shared" si="4"/>
        <v xml:space="preserve"> </v>
      </c>
      <c r="I145" s="331" t="str">
        <f t="shared" si="5"/>
        <v xml:space="preserve"> </v>
      </c>
    </row>
    <row r="146" spans="1:9" x14ac:dyDescent="0.15">
      <c r="A146" s="330"/>
      <c r="F146" s="321"/>
      <c r="G146" s="321"/>
      <c r="H146" s="315" t="str">
        <f t="shared" si="4"/>
        <v xml:space="preserve"> </v>
      </c>
      <c r="I146" s="331" t="str">
        <f t="shared" si="5"/>
        <v xml:space="preserve"> </v>
      </c>
    </row>
    <row r="147" spans="1:9" x14ac:dyDescent="0.15">
      <c r="A147" s="330"/>
      <c r="F147" s="321"/>
      <c r="G147" s="321"/>
      <c r="H147" s="315" t="str">
        <f t="shared" si="4"/>
        <v xml:space="preserve"> </v>
      </c>
      <c r="I147" s="331" t="str">
        <f t="shared" si="5"/>
        <v xml:space="preserve"> </v>
      </c>
    </row>
    <row r="148" spans="1:9" x14ac:dyDescent="0.15">
      <c r="A148" s="330"/>
      <c r="F148" s="321"/>
      <c r="G148" s="321"/>
      <c r="H148" s="315" t="str">
        <f t="shared" si="4"/>
        <v xml:space="preserve"> </v>
      </c>
      <c r="I148" s="331" t="str">
        <f t="shared" si="5"/>
        <v xml:space="preserve"> </v>
      </c>
    </row>
    <row r="149" spans="1:9" x14ac:dyDescent="0.15">
      <c r="A149" s="330"/>
      <c r="F149" s="321"/>
      <c r="G149" s="321"/>
      <c r="H149" s="315" t="str">
        <f t="shared" si="4"/>
        <v xml:space="preserve"> </v>
      </c>
      <c r="I149" s="331" t="str">
        <f t="shared" si="5"/>
        <v xml:space="preserve"> </v>
      </c>
    </row>
    <row r="150" spans="1:9" x14ac:dyDescent="0.15">
      <c r="A150" s="330"/>
      <c r="F150" s="321"/>
      <c r="G150" s="321"/>
      <c r="H150" s="315" t="str">
        <f t="shared" si="4"/>
        <v xml:space="preserve"> </v>
      </c>
      <c r="I150" s="331" t="str">
        <f t="shared" si="5"/>
        <v xml:space="preserve"> </v>
      </c>
    </row>
    <row r="151" spans="1:9" x14ac:dyDescent="0.15">
      <c r="A151" s="330"/>
      <c r="F151" s="321"/>
      <c r="G151" s="321"/>
      <c r="H151" s="315" t="str">
        <f t="shared" si="4"/>
        <v xml:space="preserve"> </v>
      </c>
      <c r="I151" s="331" t="str">
        <f t="shared" si="5"/>
        <v xml:space="preserve"> </v>
      </c>
    </row>
    <row r="152" spans="1:9" x14ac:dyDescent="0.15">
      <c r="A152" s="330"/>
      <c r="F152" s="321"/>
      <c r="G152" s="321"/>
      <c r="H152" s="315" t="str">
        <f t="shared" si="4"/>
        <v xml:space="preserve"> </v>
      </c>
      <c r="I152" s="331" t="str">
        <f t="shared" si="5"/>
        <v xml:space="preserve"> </v>
      </c>
    </row>
    <row r="153" spans="1:9" x14ac:dyDescent="0.15">
      <c r="A153" s="330"/>
      <c r="F153" s="321"/>
      <c r="G153" s="321"/>
      <c r="H153" s="315" t="str">
        <f t="shared" si="4"/>
        <v xml:space="preserve"> </v>
      </c>
      <c r="I153" s="331" t="str">
        <f t="shared" si="5"/>
        <v xml:space="preserve"> </v>
      </c>
    </row>
    <row r="154" spans="1:9" x14ac:dyDescent="0.15">
      <c r="A154" s="330"/>
      <c r="F154" s="321"/>
      <c r="G154" s="321"/>
      <c r="H154" s="315" t="str">
        <f t="shared" si="4"/>
        <v xml:space="preserve"> </v>
      </c>
      <c r="I154" s="331" t="str">
        <f t="shared" si="5"/>
        <v xml:space="preserve"> </v>
      </c>
    </row>
    <row r="155" spans="1:9" x14ac:dyDescent="0.15">
      <c r="A155" s="330"/>
      <c r="F155" s="321"/>
      <c r="G155" s="321"/>
      <c r="H155" s="315" t="str">
        <f t="shared" si="4"/>
        <v xml:space="preserve"> </v>
      </c>
      <c r="I155" s="331" t="str">
        <f t="shared" si="5"/>
        <v xml:space="preserve"> </v>
      </c>
    </row>
    <row r="156" spans="1:9" x14ac:dyDescent="0.15">
      <c r="A156" s="330"/>
      <c r="F156" s="321"/>
      <c r="G156" s="321"/>
      <c r="H156" s="315" t="str">
        <f t="shared" si="4"/>
        <v xml:space="preserve"> </v>
      </c>
      <c r="I156" s="331" t="str">
        <f t="shared" si="5"/>
        <v xml:space="preserve"> </v>
      </c>
    </row>
    <row r="157" spans="1:9" x14ac:dyDescent="0.15">
      <c r="A157" s="330"/>
      <c r="F157" s="321"/>
      <c r="G157" s="321"/>
      <c r="H157" s="315" t="str">
        <f t="shared" si="4"/>
        <v xml:space="preserve"> </v>
      </c>
      <c r="I157" s="331" t="str">
        <f t="shared" si="5"/>
        <v xml:space="preserve"> </v>
      </c>
    </row>
    <row r="158" spans="1:9" x14ac:dyDescent="0.15">
      <c r="A158" s="330"/>
      <c r="F158" s="321"/>
      <c r="G158" s="321"/>
      <c r="H158" s="315" t="str">
        <f t="shared" si="4"/>
        <v xml:space="preserve"> </v>
      </c>
      <c r="I158" s="331" t="str">
        <f t="shared" si="5"/>
        <v xml:space="preserve"> </v>
      </c>
    </row>
    <row r="159" spans="1:9" x14ac:dyDescent="0.15">
      <c r="A159" s="330"/>
      <c r="F159" s="321"/>
      <c r="G159" s="321"/>
      <c r="H159" s="315" t="str">
        <f t="shared" si="4"/>
        <v xml:space="preserve"> </v>
      </c>
      <c r="I159" s="331" t="str">
        <f t="shared" si="5"/>
        <v xml:space="preserve"> </v>
      </c>
    </row>
    <row r="160" spans="1:9" x14ac:dyDescent="0.15">
      <c r="A160" s="330"/>
      <c r="F160" s="321"/>
      <c r="G160" s="321"/>
      <c r="H160" s="315" t="str">
        <f t="shared" si="4"/>
        <v xml:space="preserve"> </v>
      </c>
      <c r="I160" s="331" t="str">
        <f t="shared" si="5"/>
        <v xml:space="preserve"> </v>
      </c>
    </row>
    <row r="161" spans="1:9" x14ac:dyDescent="0.15">
      <c r="A161" s="330"/>
      <c r="F161" s="321"/>
      <c r="G161" s="321"/>
      <c r="H161" s="315" t="str">
        <f t="shared" si="4"/>
        <v xml:space="preserve"> </v>
      </c>
      <c r="I161" s="331" t="str">
        <f t="shared" si="5"/>
        <v xml:space="preserve"> </v>
      </c>
    </row>
    <row r="162" spans="1:9" x14ac:dyDescent="0.15">
      <c r="A162" s="330"/>
      <c r="F162" s="321"/>
      <c r="G162" s="321"/>
      <c r="H162" s="315" t="str">
        <f t="shared" si="4"/>
        <v xml:space="preserve"> </v>
      </c>
      <c r="I162" s="331" t="str">
        <f t="shared" si="5"/>
        <v xml:space="preserve"> </v>
      </c>
    </row>
    <row r="163" spans="1:9" x14ac:dyDescent="0.15">
      <c r="A163" s="330"/>
      <c r="F163" s="321"/>
      <c r="G163" s="321"/>
      <c r="H163" s="315" t="str">
        <f t="shared" si="4"/>
        <v xml:space="preserve"> </v>
      </c>
      <c r="I163" s="331" t="str">
        <f t="shared" si="5"/>
        <v xml:space="preserve"> </v>
      </c>
    </row>
    <row r="164" spans="1:9" x14ac:dyDescent="0.15">
      <c r="A164" s="330"/>
      <c r="F164" s="321"/>
      <c r="G164" s="321"/>
      <c r="H164" s="315" t="str">
        <f t="shared" si="4"/>
        <v xml:space="preserve"> </v>
      </c>
      <c r="I164" s="331" t="str">
        <f t="shared" si="5"/>
        <v xml:space="preserve"> </v>
      </c>
    </row>
    <row r="165" spans="1:9" x14ac:dyDescent="0.15">
      <c r="A165" s="330"/>
      <c r="F165" s="321"/>
      <c r="G165" s="321"/>
      <c r="H165" s="315" t="str">
        <f t="shared" si="4"/>
        <v xml:space="preserve"> </v>
      </c>
      <c r="I165" s="331" t="str">
        <f t="shared" si="5"/>
        <v xml:space="preserve"> </v>
      </c>
    </row>
    <row r="166" spans="1:9" x14ac:dyDescent="0.15">
      <c r="A166" s="330"/>
      <c r="F166" s="321"/>
      <c r="G166" s="321"/>
      <c r="H166" s="315" t="str">
        <f t="shared" si="4"/>
        <v xml:space="preserve"> </v>
      </c>
      <c r="I166" s="331" t="str">
        <f t="shared" si="5"/>
        <v xml:space="preserve"> </v>
      </c>
    </row>
    <row r="167" spans="1:9" x14ac:dyDescent="0.15">
      <c r="A167" s="330"/>
      <c r="F167" s="321"/>
      <c r="G167" s="321"/>
      <c r="H167" s="315" t="str">
        <f t="shared" si="4"/>
        <v xml:space="preserve"> </v>
      </c>
      <c r="I167" s="331" t="str">
        <f t="shared" si="5"/>
        <v xml:space="preserve"> </v>
      </c>
    </row>
    <row r="168" spans="1:9" x14ac:dyDescent="0.15">
      <c r="A168" s="330"/>
      <c r="F168" s="321"/>
      <c r="G168" s="321"/>
      <c r="H168" s="315" t="str">
        <f t="shared" si="4"/>
        <v xml:space="preserve"> </v>
      </c>
      <c r="I168" s="331" t="str">
        <f t="shared" si="5"/>
        <v xml:space="preserve"> </v>
      </c>
    </row>
    <row r="169" spans="1:9" x14ac:dyDescent="0.15">
      <c r="A169" s="330"/>
      <c r="F169" s="321"/>
      <c r="G169" s="321"/>
      <c r="H169" s="315" t="str">
        <f t="shared" si="4"/>
        <v xml:space="preserve"> </v>
      </c>
      <c r="I169" s="331" t="str">
        <f t="shared" si="5"/>
        <v xml:space="preserve"> </v>
      </c>
    </row>
    <row r="170" spans="1:9" x14ac:dyDescent="0.15">
      <c r="A170" s="330"/>
      <c r="F170" s="321"/>
      <c r="G170" s="321"/>
      <c r="H170" s="315" t="str">
        <f t="shared" si="4"/>
        <v xml:space="preserve"> </v>
      </c>
      <c r="I170" s="331" t="str">
        <f t="shared" si="5"/>
        <v xml:space="preserve"> </v>
      </c>
    </row>
    <row r="171" spans="1:9" x14ac:dyDescent="0.15">
      <c r="A171" s="330"/>
      <c r="F171" s="321"/>
      <c r="G171" s="321"/>
      <c r="H171" s="315" t="str">
        <f t="shared" si="4"/>
        <v xml:space="preserve"> </v>
      </c>
      <c r="I171" s="331" t="str">
        <f t="shared" si="5"/>
        <v xml:space="preserve"> </v>
      </c>
    </row>
    <row r="172" spans="1:9" x14ac:dyDescent="0.15">
      <c r="A172" s="330"/>
      <c r="F172" s="321"/>
      <c r="G172" s="321"/>
      <c r="H172" s="315" t="str">
        <f t="shared" si="4"/>
        <v xml:space="preserve"> </v>
      </c>
      <c r="I172" s="331" t="str">
        <f t="shared" si="5"/>
        <v xml:space="preserve"> </v>
      </c>
    </row>
    <row r="173" spans="1:9" x14ac:dyDescent="0.15">
      <c r="A173" s="330"/>
      <c r="F173" s="321"/>
      <c r="G173" s="321"/>
      <c r="H173" s="315" t="str">
        <f t="shared" si="4"/>
        <v xml:space="preserve"> </v>
      </c>
      <c r="I173" s="331" t="str">
        <f t="shared" si="5"/>
        <v xml:space="preserve"> </v>
      </c>
    </row>
    <row r="174" spans="1:9" x14ac:dyDescent="0.15">
      <c r="A174" s="330"/>
      <c r="F174" s="321"/>
      <c r="G174" s="321"/>
      <c r="H174" s="315" t="str">
        <f t="shared" si="4"/>
        <v xml:space="preserve"> </v>
      </c>
      <c r="I174" s="331" t="str">
        <f t="shared" si="5"/>
        <v xml:space="preserve"> </v>
      </c>
    </row>
    <row r="175" spans="1:9" x14ac:dyDescent="0.15">
      <c r="A175" s="330"/>
      <c r="F175" s="321"/>
      <c r="G175" s="321"/>
      <c r="H175" s="315" t="str">
        <f t="shared" si="4"/>
        <v xml:space="preserve"> </v>
      </c>
      <c r="I175" s="331" t="str">
        <f t="shared" si="5"/>
        <v xml:space="preserve"> </v>
      </c>
    </row>
    <row r="176" spans="1:9" x14ac:dyDescent="0.15">
      <c r="A176" s="330"/>
      <c r="F176" s="321"/>
      <c r="G176" s="321"/>
      <c r="H176" s="315" t="str">
        <f t="shared" si="4"/>
        <v xml:space="preserve"> </v>
      </c>
      <c r="I176" s="331" t="str">
        <f t="shared" si="5"/>
        <v xml:space="preserve"> </v>
      </c>
    </row>
    <row r="177" spans="1:9" x14ac:dyDescent="0.15">
      <c r="A177" s="330"/>
      <c r="F177" s="321"/>
      <c r="G177" s="321"/>
      <c r="H177" s="315" t="str">
        <f t="shared" si="4"/>
        <v xml:space="preserve"> </v>
      </c>
      <c r="I177" s="331" t="str">
        <f t="shared" si="5"/>
        <v xml:space="preserve"> </v>
      </c>
    </row>
    <row r="178" spans="1:9" x14ac:dyDescent="0.15">
      <c r="A178" s="330"/>
      <c r="F178" s="321"/>
      <c r="G178" s="321"/>
      <c r="H178" s="315" t="str">
        <f t="shared" si="4"/>
        <v xml:space="preserve"> </v>
      </c>
      <c r="I178" s="331" t="str">
        <f t="shared" si="5"/>
        <v xml:space="preserve"> </v>
      </c>
    </row>
    <row r="179" spans="1:9" x14ac:dyDescent="0.15">
      <c r="A179" s="330"/>
      <c r="F179" s="321"/>
      <c r="G179" s="321"/>
      <c r="H179" s="315" t="str">
        <f t="shared" si="4"/>
        <v xml:space="preserve"> </v>
      </c>
      <c r="I179" s="331" t="str">
        <f t="shared" si="5"/>
        <v xml:space="preserve"> </v>
      </c>
    </row>
    <row r="180" spans="1:9" x14ac:dyDescent="0.15">
      <c r="A180" s="330"/>
      <c r="F180" s="321"/>
      <c r="G180" s="321"/>
      <c r="H180" s="315" t="str">
        <f t="shared" si="4"/>
        <v xml:space="preserve"> </v>
      </c>
      <c r="I180" s="331" t="str">
        <f t="shared" si="5"/>
        <v xml:space="preserve"> </v>
      </c>
    </row>
    <row r="181" spans="1:9" x14ac:dyDescent="0.15">
      <c r="A181" s="330"/>
      <c r="F181" s="321"/>
      <c r="G181" s="321"/>
      <c r="H181" s="315" t="str">
        <f t="shared" si="4"/>
        <v xml:space="preserve"> </v>
      </c>
      <c r="I181" s="331" t="str">
        <f t="shared" si="5"/>
        <v xml:space="preserve"> </v>
      </c>
    </row>
    <row r="182" spans="1:9" x14ac:dyDescent="0.15">
      <c r="A182" s="330"/>
      <c r="F182" s="321"/>
      <c r="G182" s="321"/>
      <c r="H182" s="315" t="str">
        <f t="shared" si="4"/>
        <v xml:space="preserve"> </v>
      </c>
      <c r="I182" s="331" t="str">
        <f t="shared" si="5"/>
        <v xml:space="preserve"> </v>
      </c>
    </row>
    <row r="183" spans="1:9" x14ac:dyDescent="0.15">
      <c r="A183" s="330"/>
      <c r="F183" s="321"/>
      <c r="G183" s="321"/>
      <c r="H183" s="315" t="str">
        <f t="shared" si="4"/>
        <v xml:space="preserve"> </v>
      </c>
      <c r="I183" s="331" t="str">
        <f t="shared" si="5"/>
        <v xml:space="preserve"> </v>
      </c>
    </row>
    <row r="184" spans="1:9" x14ac:dyDescent="0.15">
      <c r="A184" s="330"/>
      <c r="F184" s="321"/>
      <c r="G184" s="321"/>
      <c r="H184" s="315" t="str">
        <f t="shared" si="4"/>
        <v xml:space="preserve"> </v>
      </c>
      <c r="I184" s="331" t="str">
        <f t="shared" si="5"/>
        <v xml:space="preserve"> </v>
      </c>
    </row>
    <row r="185" spans="1:9" x14ac:dyDescent="0.15">
      <c r="A185" s="330"/>
      <c r="F185" s="321"/>
      <c r="G185" s="321"/>
      <c r="H185" s="315" t="str">
        <f t="shared" si="4"/>
        <v xml:space="preserve"> </v>
      </c>
      <c r="I185" s="331" t="str">
        <f t="shared" si="5"/>
        <v xml:space="preserve"> </v>
      </c>
    </row>
    <row r="186" spans="1:9" x14ac:dyDescent="0.15">
      <c r="A186" s="330"/>
      <c r="F186" s="321"/>
      <c r="G186" s="321"/>
      <c r="H186" s="315" t="str">
        <f t="shared" si="4"/>
        <v xml:space="preserve"> </v>
      </c>
      <c r="I186" s="331" t="str">
        <f t="shared" si="5"/>
        <v xml:space="preserve"> </v>
      </c>
    </row>
    <row r="187" spans="1:9" x14ac:dyDescent="0.15">
      <c r="A187" s="330"/>
      <c r="F187" s="321"/>
      <c r="G187" s="321"/>
      <c r="H187" s="315" t="str">
        <f t="shared" si="4"/>
        <v xml:space="preserve"> </v>
      </c>
      <c r="I187" s="331" t="str">
        <f t="shared" si="5"/>
        <v xml:space="preserve"> </v>
      </c>
    </row>
    <row r="188" spans="1:9" x14ac:dyDescent="0.15">
      <c r="A188" s="330"/>
      <c r="F188" s="321"/>
      <c r="G188" s="321"/>
      <c r="H188" s="315" t="str">
        <f t="shared" si="4"/>
        <v xml:space="preserve"> </v>
      </c>
      <c r="I188" s="331" t="str">
        <f t="shared" si="5"/>
        <v xml:space="preserve"> </v>
      </c>
    </row>
    <row r="189" spans="1:9" x14ac:dyDescent="0.15">
      <c r="A189" s="330"/>
      <c r="F189" s="321"/>
      <c r="G189" s="321"/>
      <c r="H189" s="315" t="str">
        <f t="shared" si="4"/>
        <v xml:space="preserve"> </v>
      </c>
      <c r="I189" s="331" t="str">
        <f t="shared" si="5"/>
        <v xml:space="preserve"> </v>
      </c>
    </row>
    <row r="190" spans="1:9" x14ac:dyDescent="0.15">
      <c r="A190" s="330"/>
      <c r="F190" s="321"/>
      <c r="G190" s="321"/>
      <c r="H190" s="315" t="str">
        <f t="shared" si="4"/>
        <v xml:space="preserve"> </v>
      </c>
      <c r="I190" s="331" t="str">
        <f t="shared" si="5"/>
        <v xml:space="preserve"> </v>
      </c>
    </row>
    <row r="191" spans="1:9" x14ac:dyDescent="0.15">
      <c r="A191" s="330"/>
      <c r="F191" s="321"/>
      <c r="G191" s="321"/>
      <c r="H191" s="315" t="str">
        <f t="shared" si="4"/>
        <v xml:space="preserve"> </v>
      </c>
      <c r="I191" s="331" t="str">
        <f t="shared" si="5"/>
        <v xml:space="preserve"> </v>
      </c>
    </row>
    <row r="192" spans="1:9" x14ac:dyDescent="0.15">
      <c r="A192" s="330"/>
      <c r="F192" s="321"/>
      <c r="G192" s="321"/>
      <c r="H192" s="315" t="str">
        <f t="shared" si="4"/>
        <v xml:space="preserve"> </v>
      </c>
      <c r="I192" s="331" t="str">
        <f t="shared" si="5"/>
        <v xml:space="preserve"> </v>
      </c>
    </row>
    <row r="193" spans="1:9" x14ac:dyDescent="0.15">
      <c r="A193" s="330"/>
      <c r="F193" s="321"/>
      <c r="G193" s="321"/>
      <c r="H193" s="315" t="str">
        <f t="shared" si="4"/>
        <v xml:space="preserve"> </v>
      </c>
      <c r="I193" s="331" t="str">
        <f t="shared" si="5"/>
        <v xml:space="preserve"> </v>
      </c>
    </row>
    <row r="194" spans="1:9" x14ac:dyDescent="0.15">
      <c r="A194" s="330"/>
      <c r="F194" s="321"/>
      <c r="G194" s="321"/>
      <c r="H194" s="315" t="str">
        <f t="shared" si="4"/>
        <v xml:space="preserve"> </v>
      </c>
      <c r="I194" s="331" t="str">
        <f t="shared" si="5"/>
        <v xml:space="preserve"> </v>
      </c>
    </row>
    <row r="195" spans="1:9" x14ac:dyDescent="0.15">
      <c r="A195" s="330"/>
      <c r="F195" s="321"/>
      <c r="G195" s="321"/>
      <c r="H195" s="315" t="str">
        <f t="shared" si="4"/>
        <v xml:space="preserve"> </v>
      </c>
      <c r="I195" s="331" t="str">
        <f t="shared" si="5"/>
        <v xml:space="preserve"> </v>
      </c>
    </row>
    <row r="196" spans="1:9" x14ac:dyDescent="0.15">
      <c r="A196" s="330"/>
      <c r="F196" s="321"/>
      <c r="G196" s="321"/>
      <c r="H196" s="315" t="str">
        <f t="shared" ref="H196:H204" si="6">IF((F196&lt;&gt;0),IF((D196&gt;0)," ",F196)," ")</f>
        <v xml:space="preserve"> </v>
      </c>
      <c r="I196" s="331" t="str">
        <f t="shared" ref="I196:I204" si="7">IF((F196&lt;&gt;0),IF((D196&gt;0)," ",(I$1-A196))," ")</f>
        <v xml:space="preserve"> </v>
      </c>
    </row>
    <row r="197" spans="1:9" x14ac:dyDescent="0.15">
      <c r="A197" s="330"/>
      <c r="F197" s="321"/>
      <c r="G197" s="321"/>
      <c r="H197" s="315" t="str">
        <f t="shared" si="6"/>
        <v xml:space="preserve"> </v>
      </c>
      <c r="I197" s="331" t="str">
        <f t="shared" si="7"/>
        <v xml:space="preserve"> </v>
      </c>
    </row>
    <row r="198" spans="1:9" x14ac:dyDescent="0.15">
      <c r="A198" s="330"/>
      <c r="F198" s="321"/>
      <c r="G198" s="321"/>
      <c r="H198" s="315" t="str">
        <f t="shared" si="6"/>
        <v xml:space="preserve"> </v>
      </c>
      <c r="I198" s="331" t="str">
        <f t="shared" si="7"/>
        <v xml:space="preserve"> </v>
      </c>
    </row>
    <row r="199" spans="1:9" x14ac:dyDescent="0.15">
      <c r="A199" s="330"/>
      <c r="F199" s="321"/>
      <c r="G199" s="321"/>
      <c r="H199" s="315" t="str">
        <f t="shared" si="6"/>
        <v xml:space="preserve"> </v>
      </c>
      <c r="I199" s="331" t="str">
        <f t="shared" si="7"/>
        <v xml:space="preserve"> </v>
      </c>
    </row>
    <row r="200" spans="1:9" x14ac:dyDescent="0.15">
      <c r="A200" s="330"/>
      <c r="F200" s="321"/>
      <c r="G200" s="321"/>
      <c r="H200" s="315" t="str">
        <f t="shared" si="6"/>
        <v xml:space="preserve"> </v>
      </c>
      <c r="I200" s="331" t="str">
        <f t="shared" si="7"/>
        <v xml:space="preserve"> </v>
      </c>
    </row>
    <row r="201" spans="1:9" x14ac:dyDescent="0.15">
      <c r="A201" s="330"/>
      <c r="F201" s="321"/>
      <c r="G201" s="321"/>
      <c r="H201" s="315" t="str">
        <f t="shared" si="6"/>
        <v xml:space="preserve"> </v>
      </c>
      <c r="I201" s="331" t="str">
        <f t="shared" si="7"/>
        <v xml:space="preserve"> </v>
      </c>
    </row>
    <row r="202" spans="1:9" x14ac:dyDescent="0.15">
      <c r="A202" s="330"/>
      <c r="F202" s="321"/>
      <c r="G202" s="321"/>
      <c r="H202" s="315" t="str">
        <f t="shared" si="6"/>
        <v xml:space="preserve"> </v>
      </c>
      <c r="I202" s="331" t="str">
        <f t="shared" si="7"/>
        <v xml:space="preserve"> </v>
      </c>
    </row>
    <row r="203" spans="1:9" x14ac:dyDescent="0.15">
      <c r="A203" s="330"/>
      <c r="F203" s="321"/>
      <c r="G203" s="321"/>
      <c r="H203" s="315" t="str">
        <f t="shared" si="6"/>
        <v xml:space="preserve"> </v>
      </c>
      <c r="I203" s="331" t="str">
        <f t="shared" si="7"/>
        <v xml:space="preserve"> </v>
      </c>
    </row>
    <row r="204" spans="1:9" x14ac:dyDescent="0.15">
      <c r="A204" s="330"/>
      <c r="F204" s="321"/>
      <c r="G204" s="321"/>
      <c r="H204" s="315" t="str">
        <f t="shared" si="6"/>
        <v xml:space="preserve"> </v>
      </c>
      <c r="I204" s="331" t="str">
        <f t="shared" si="7"/>
        <v xml:space="preserve"> </v>
      </c>
    </row>
    <row r="205" spans="1:9" x14ac:dyDescent="0.15">
      <c r="A205" s="330"/>
      <c r="F205" s="321"/>
      <c r="G205" s="321"/>
    </row>
    <row r="206" spans="1:9" x14ac:dyDescent="0.15">
      <c r="A206" s="330"/>
      <c r="F206" s="321"/>
      <c r="G206" s="321"/>
    </row>
    <row r="207" spans="1:9" x14ac:dyDescent="0.15">
      <c r="A207" s="330"/>
      <c r="F207" s="321"/>
      <c r="G207" s="321"/>
    </row>
    <row r="208" spans="1:9" x14ac:dyDescent="0.15">
      <c r="A208" s="330"/>
      <c r="F208" s="321"/>
      <c r="G208" s="321"/>
    </row>
    <row r="209" spans="1:7" x14ac:dyDescent="0.15">
      <c r="A209" s="330"/>
      <c r="F209" s="321"/>
      <c r="G209" s="321"/>
    </row>
    <row r="210" spans="1:7" x14ac:dyDescent="0.15">
      <c r="A210" s="330"/>
      <c r="F210" s="321"/>
      <c r="G210" s="321"/>
    </row>
    <row r="211" spans="1:7" x14ac:dyDescent="0.15">
      <c r="A211" s="330"/>
      <c r="F211" s="321"/>
      <c r="G211" s="321"/>
    </row>
    <row r="212" spans="1:7" x14ac:dyDescent="0.15">
      <c r="A212" s="330"/>
      <c r="F212" s="321"/>
      <c r="G212" s="321"/>
    </row>
    <row r="213" spans="1:7" x14ac:dyDescent="0.15">
      <c r="A213" s="330"/>
      <c r="F213" s="321"/>
      <c r="G213" s="321"/>
    </row>
    <row r="214" spans="1:7" x14ac:dyDescent="0.15">
      <c r="A214" s="330"/>
      <c r="F214" s="321"/>
      <c r="G214" s="321"/>
    </row>
    <row r="215" spans="1:7" x14ac:dyDescent="0.15">
      <c r="A215" s="330"/>
      <c r="F215" s="321"/>
      <c r="G215" s="321"/>
    </row>
    <row r="216" spans="1:7" x14ac:dyDescent="0.15">
      <c r="A216" s="330"/>
      <c r="F216" s="321"/>
      <c r="G216" s="321"/>
    </row>
    <row r="217" spans="1:7" x14ac:dyDescent="0.15">
      <c r="A217" s="330"/>
      <c r="F217" s="321"/>
      <c r="G217" s="321"/>
    </row>
    <row r="218" spans="1:7" x14ac:dyDescent="0.15">
      <c r="A218" s="330"/>
      <c r="F218" s="321"/>
      <c r="G218" s="321"/>
    </row>
    <row r="219" spans="1:7" x14ac:dyDescent="0.15">
      <c r="A219" s="330"/>
      <c r="F219" s="321"/>
      <c r="G219" s="321"/>
    </row>
    <row r="220" spans="1:7" x14ac:dyDescent="0.15">
      <c r="A220" s="330"/>
      <c r="F220" s="321"/>
      <c r="G220" s="321"/>
    </row>
    <row r="221" spans="1:7" x14ac:dyDescent="0.15">
      <c r="A221" s="330"/>
      <c r="F221" s="321"/>
      <c r="G221" s="321"/>
    </row>
    <row r="222" spans="1:7" x14ac:dyDescent="0.15">
      <c r="A222" s="330"/>
      <c r="F222" s="321"/>
      <c r="G222" s="321"/>
    </row>
    <row r="223" spans="1:7" x14ac:dyDescent="0.15">
      <c r="A223" s="330"/>
      <c r="F223" s="321"/>
      <c r="G223" s="321"/>
    </row>
    <row r="224" spans="1:7" x14ac:dyDescent="0.15">
      <c r="A224" s="330"/>
      <c r="F224" s="321"/>
      <c r="G224" s="321"/>
    </row>
    <row r="225" spans="1:7" x14ac:dyDescent="0.15">
      <c r="A225" s="330"/>
      <c r="F225" s="321"/>
      <c r="G225" s="321"/>
    </row>
    <row r="226" spans="1:7" x14ac:dyDescent="0.15">
      <c r="A226" s="330"/>
      <c r="F226" s="321"/>
      <c r="G226" s="321"/>
    </row>
    <row r="227" spans="1:7" x14ac:dyDescent="0.15">
      <c r="A227" s="330"/>
      <c r="F227" s="321"/>
      <c r="G227" s="321"/>
    </row>
    <row r="228" spans="1:7" x14ac:dyDescent="0.15">
      <c r="A228" s="330"/>
      <c r="F228" s="321"/>
      <c r="G228" s="321"/>
    </row>
    <row r="229" spans="1:7" x14ac:dyDescent="0.15">
      <c r="A229" s="330"/>
      <c r="F229" s="321"/>
      <c r="G229" s="321"/>
    </row>
    <row r="230" spans="1:7" x14ac:dyDescent="0.15">
      <c r="A230" s="330"/>
      <c r="F230" s="321"/>
      <c r="G230" s="321"/>
    </row>
    <row r="231" spans="1:7" x14ac:dyDescent="0.15">
      <c r="A231" s="330"/>
      <c r="F231" s="321"/>
      <c r="G231" s="321"/>
    </row>
    <row r="232" spans="1:7" x14ac:dyDescent="0.15">
      <c r="A232" s="330"/>
      <c r="F232" s="321"/>
      <c r="G232" s="321"/>
    </row>
    <row r="233" spans="1:7" x14ac:dyDescent="0.15">
      <c r="A233" s="330"/>
      <c r="F233" s="321"/>
      <c r="G233" s="321"/>
    </row>
    <row r="234" spans="1:7" x14ac:dyDescent="0.15">
      <c r="A234" s="330"/>
      <c r="F234" s="321"/>
      <c r="G234" s="321"/>
    </row>
    <row r="235" spans="1:7" x14ac:dyDescent="0.15">
      <c r="A235" s="330"/>
      <c r="F235" s="321"/>
      <c r="G235" s="321"/>
    </row>
    <row r="236" spans="1:7" x14ac:dyDescent="0.15">
      <c r="A236" s="330"/>
      <c r="F236" s="321"/>
      <c r="G236" s="321"/>
    </row>
    <row r="237" spans="1:7" x14ac:dyDescent="0.15">
      <c r="A237" s="330"/>
      <c r="F237" s="321"/>
      <c r="G237" s="321"/>
    </row>
    <row r="238" spans="1:7" x14ac:dyDescent="0.15">
      <c r="A238" s="330"/>
      <c r="F238" s="321"/>
      <c r="G238" s="321"/>
    </row>
    <row r="239" spans="1:7" x14ac:dyDescent="0.15">
      <c r="A239" s="330"/>
      <c r="F239" s="321"/>
      <c r="G239" s="321"/>
    </row>
    <row r="240" spans="1:7" x14ac:dyDescent="0.15">
      <c r="A240" s="330"/>
      <c r="F240" s="321"/>
      <c r="G240" s="321"/>
    </row>
    <row r="241" spans="1:7" x14ac:dyDescent="0.15">
      <c r="A241" s="330"/>
      <c r="F241" s="321"/>
      <c r="G241" s="321"/>
    </row>
    <row r="242" spans="1:7" x14ac:dyDescent="0.15">
      <c r="A242" s="330"/>
      <c r="F242" s="321"/>
      <c r="G242" s="321"/>
    </row>
    <row r="243" spans="1:7" x14ac:dyDescent="0.15">
      <c r="A243" s="330"/>
      <c r="F243" s="321"/>
      <c r="G243" s="321"/>
    </row>
    <row r="244" spans="1:7" x14ac:dyDescent="0.15">
      <c r="A244" s="330"/>
      <c r="F244" s="321"/>
      <c r="G244" s="321"/>
    </row>
    <row r="245" spans="1:7" x14ac:dyDescent="0.15">
      <c r="A245" s="330"/>
      <c r="F245" s="321"/>
      <c r="G245" s="321"/>
    </row>
    <row r="246" spans="1:7" x14ac:dyDescent="0.15">
      <c r="A246" s="330"/>
      <c r="F246" s="321"/>
      <c r="G246" s="321"/>
    </row>
    <row r="247" spans="1:7" x14ac:dyDescent="0.15">
      <c r="A247" s="330"/>
      <c r="F247" s="321"/>
      <c r="G247" s="321"/>
    </row>
    <row r="248" spans="1:7" x14ac:dyDescent="0.15">
      <c r="A248" s="330"/>
      <c r="F248" s="321"/>
      <c r="G248" s="321"/>
    </row>
    <row r="249" spans="1:7" x14ac:dyDescent="0.15">
      <c r="A249" s="330"/>
      <c r="F249" s="321"/>
      <c r="G249" s="321"/>
    </row>
    <row r="250" spans="1:7" x14ac:dyDescent="0.15">
      <c r="A250" s="330"/>
      <c r="F250" s="321"/>
      <c r="G250" s="321"/>
    </row>
    <row r="251" spans="1:7" x14ac:dyDescent="0.15">
      <c r="A251" s="330"/>
      <c r="F251" s="321"/>
      <c r="G251" s="321"/>
    </row>
    <row r="252" spans="1:7" x14ac:dyDescent="0.15">
      <c r="A252" s="330"/>
      <c r="F252" s="321"/>
      <c r="G252" s="321"/>
    </row>
    <row r="253" spans="1:7" x14ac:dyDescent="0.15">
      <c r="A253" s="330"/>
      <c r="F253" s="321"/>
      <c r="G253" s="321"/>
    </row>
    <row r="254" spans="1:7" x14ac:dyDescent="0.15">
      <c r="A254" s="330"/>
      <c r="F254" s="321"/>
      <c r="G254" s="321"/>
    </row>
    <row r="255" spans="1:7" x14ac:dyDescent="0.15">
      <c r="A255" s="330"/>
      <c r="F255" s="321"/>
      <c r="G255" s="321"/>
    </row>
    <row r="256" spans="1:7" x14ac:dyDescent="0.15">
      <c r="A256" s="330"/>
      <c r="F256" s="321"/>
      <c r="G256" s="321"/>
    </row>
    <row r="257" spans="1:7" x14ac:dyDescent="0.15">
      <c r="A257" s="330"/>
      <c r="F257" s="321"/>
      <c r="G257" s="321"/>
    </row>
    <row r="258" spans="1:7" x14ac:dyDescent="0.15">
      <c r="A258" s="330"/>
      <c r="F258" s="321"/>
      <c r="G258" s="321"/>
    </row>
    <row r="259" spans="1:7" x14ac:dyDescent="0.15">
      <c r="A259" s="330"/>
      <c r="F259" s="321"/>
      <c r="G259" s="321"/>
    </row>
    <row r="260" spans="1:7" x14ac:dyDescent="0.15">
      <c r="A260" s="330"/>
      <c r="F260" s="321"/>
      <c r="G260" s="321"/>
    </row>
    <row r="261" spans="1:7" x14ac:dyDescent="0.15">
      <c r="A261" s="330"/>
      <c r="F261" s="321"/>
      <c r="G261" s="321"/>
    </row>
    <row r="262" spans="1:7" x14ac:dyDescent="0.15">
      <c r="A262" s="330"/>
      <c r="F262" s="321"/>
      <c r="G262" s="321"/>
    </row>
    <row r="263" spans="1:7" x14ac:dyDescent="0.15">
      <c r="A263" s="330"/>
      <c r="F263" s="321"/>
      <c r="G263" s="321"/>
    </row>
    <row r="264" spans="1:7" x14ac:dyDescent="0.15">
      <c r="A264" s="330"/>
      <c r="F264" s="321"/>
      <c r="G264" s="321"/>
    </row>
    <row r="265" spans="1:7" x14ac:dyDescent="0.15">
      <c r="A265" s="330"/>
      <c r="F265" s="321"/>
      <c r="G265" s="321"/>
    </row>
    <row r="266" spans="1:7" x14ac:dyDescent="0.15">
      <c r="A266" s="330"/>
      <c r="F266" s="321"/>
      <c r="G266" s="321"/>
    </row>
    <row r="267" spans="1:7" x14ac:dyDescent="0.15">
      <c r="A267" s="330"/>
      <c r="F267" s="321"/>
      <c r="G267" s="321"/>
    </row>
    <row r="268" spans="1:7" x14ac:dyDescent="0.15">
      <c r="A268" s="330"/>
      <c r="F268" s="321"/>
      <c r="G268" s="321"/>
    </row>
    <row r="269" spans="1:7" x14ac:dyDescent="0.15">
      <c r="A269" s="330"/>
      <c r="F269" s="321"/>
      <c r="G269" s="321"/>
    </row>
    <row r="270" spans="1:7" x14ac:dyDescent="0.15">
      <c r="A270" s="330"/>
      <c r="F270" s="321"/>
      <c r="G270" s="321"/>
    </row>
    <row r="271" spans="1:7" x14ac:dyDescent="0.15">
      <c r="A271" s="330"/>
      <c r="F271" s="321"/>
      <c r="G271" s="321"/>
    </row>
    <row r="272" spans="1:7" x14ac:dyDescent="0.15">
      <c r="A272" s="330"/>
      <c r="F272" s="321"/>
      <c r="G272" s="321"/>
    </row>
    <row r="273" spans="1:7" x14ac:dyDescent="0.15">
      <c r="A273" s="330"/>
      <c r="F273" s="321"/>
      <c r="G273" s="321"/>
    </row>
    <row r="274" spans="1:7" x14ac:dyDescent="0.15">
      <c r="A274" s="330"/>
      <c r="F274" s="321"/>
      <c r="G274" s="321"/>
    </row>
    <row r="275" spans="1:7" x14ac:dyDescent="0.15">
      <c r="A275" s="330"/>
      <c r="F275" s="321"/>
      <c r="G275" s="321"/>
    </row>
    <row r="276" spans="1:7" x14ac:dyDescent="0.15">
      <c r="A276" s="330"/>
      <c r="F276" s="321"/>
      <c r="G276" s="321"/>
    </row>
    <row r="277" spans="1:7" x14ac:dyDescent="0.15">
      <c r="A277" s="330"/>
      <c r="F277" s="321"/>
      <c r="G277" s="321"/>
    </row>
    <row r="278" spans="1:7" x14ac:dyDescent="0.15">
      <c r="A278" s="330"/>
      <c r="F278" s="321"/>
      <c r="G278" s="321"/>
    </row>
    <row r="279" spans="1:7" x14ac:dyDescent="0.15">
      <c r="A279" s="330"/>
      <c r="F279" s="321"/>
      <c r="G279" s="321"/>
    </row>
    <row r="280" spans="1:7" x14ac:dyDescent="0.15">
      <c r="A280" s="330"/>
      <c r="F280" s="321"/>
      <c r="G280" s="321"/>
    </row>
    <row r="281" spans="1:7" x14ac:dyDescent="0.15">
      <c r="A281" s="330"/>
      <c r="F281" s="321"/>
      <c r="G281" s="321"/>
    </row>
    <row r="282" spans="1:7" x14ac:dyDescent="0.15">
      <c r="A282" s="330"/>
      <c r="F282" s="321"/>
      <c r="G282" s="321"/>
    </row>
    <row r="283" spans="1:7" x14ac:dyDescent="0.15">
      <c r="A283" s="330"/>
      <c r="F283" s="321"/>
      <c r="G283" s="321"/>
    </row>
    <row r="284" spans="1:7" x14ac:dyDescent="0.15">
      <c r="A284" s="330"/>
      <c r="F284" s="321"/>
      <c r="G284" s="321"/>
    </row>
    <row r="285" spans="1:7" x14ac:dyDescent="0.15">
      <c r="A285" s="330"/>
      <c r="F285" s="321"/>
      <c r="G285" s="321"/>
    </row>
    <row r="286" spans="1:7" x14ac:dyDescent="0.15">
      <c r="A286" s="330"/>
      <c r="F286" s="321"/>
      <c r="G286" s="321"/>
    </row>
    <row r="287" spans="1:7" x14ac:dyDescent="0.15">
      <c r="A287" s="330"/>
      <c r="F287" s="321"/>
      <c r="G287" s="321"/>
    </row>
    <row r="288" spans="1:7" x14ac:dyDescent="0.15">
      <c r="A288" s="330"/>
      <c r="F288" s="321"/>
      <c r="G288" s="321"/>
    </row>
    <row r="289" spans="1:10" x14ac:dyDescent="0.15">
      <c r="A289" s="330"/>
      <c r="F289" s="321"/>
      <c r="G289" s="321"/>
    </row>
    <row r="290" spans="1:10" x14ac:dyDescent="0.15">
      <c r="A290" s="330"/>
      <c r="F290" s="321"/>
      <c r="G290" s="321"/>
    </row>
    <row r="291" spans="1:10" x14ac:dyDescent="0.15">
      <c r="A291" s="330"/>
      <c r="F291" s="321"/>
      <c r="G291" s="321"/>
    </row>
    <row r="292" spans="1:10" x14ac:dyDescent="0.15">
      <c r="A292" s="330"/>
      <c r="F292" s="321"/>
      <c r="G292" s="321"/>
    </row>
    <row r="293" spans="1:10" x14ac:dyDescent="0.15">
      <c r="A293" s="330"/>
      <c r="F293" s="321"/>
      <c r="G293" s="321"/>
    </row>
    <row r="294" spans="1:10" x14ac:dyDescent="0.15">
      <c r="A294" s="330"/>
      <c r="F294" s="321"/>
      <c r="G294" s="321"/>
    </row>
    <row r="295" spans="1:10" x14ac:dyDescent="0.15">
      <c r="A295" s="330"/>
      <c r="F295" s="321"/>
      <c r="G295" s="321"/>
    </row>
    <row r="296" spans="1:10" x14ac:dyDescent="0.15">
      <c r="A296" s="330"/>
      <c r="F296" s="321"/>
      <c r="G296" s="321"/>
    </row>
    <row r="297" spans="1:10" x14ac:dyDescent="0.15">
      <c r="A297" s="330"/>
      <c r="F297" s="321"/>
      <c r="G297" s="321"/>
    </row>
    <row r="298" spans="1:10" x14ac:dyDescent="0.15">
      <c r="A298" s="330"/>
      <c r="F298" s="321"/>
      <c r="G298" s="321"/>
    </row>
    <row r="299" spans="1:10" x14ac:dyDescent="0.15">
      <c r="A299" s="330"/>
      <c r="F299" s="321"/>
      <c r="G299" s="321"/>
    </row>
    <row r="300" spans="1:10" ht="14" thickBot="1" x14ac:dyDescent="0.2">
      <c r="A300" s="329"/>
      <c r="B300" s="322"/>
      <c r="C300" s="328"/>
      <c r="D300" s="327"/>
      <c r="E300" s="326"/>
      <c r="F300" s="325"/>
      <c r="G300" s="325"/>
      <c r="H300" s="324"/>
      <c r="I300" s="323"/>
      <c r="J300" s="322"/>
    </row>
    <row r="301" spans="1:10" x14ac:dyDescent="0.15">
      <c r="A301" s="320" t="s">
        <v>229</v>
      </c>
      <c r="F301" s="321"/>
      <c r="G301" s="321"/>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1A00-0000000000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Z300"/>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51" customWidth="1"/>
    <col min="2" max="2" width="24" style="345" customWidth="1"/>
    <col min="3" max="3" width="16" style="345" customWidth="1"/>
    <col min="4" max="4" width="16.1640625" style="350" customWidth="1"/>
    <col min="5" max="5" width="9.5" style="349" customWidth="1"/>
    <col min="6" max="6" width="8.6640625" style="349" customWidth="1"/>
    <col min="7" max="7" width="12.6640625" style="348" customWidth="1"/>
    <col min="8" max="8" width="11.5" style="315" customWidth="1"/>
    <col min="9" max="9" width="10.5" style="347" customWidth="1"/>
    <col min="10" max="19" width="9.6640625" style="313" customWidth="1"/>
    <col min="20" max="22" width="7.6640625" style="313" customWidth="1"/>
    <col min="23" max="23" width="9.6640625" style="313" customWidth="1"/>
    <col min="24" max="24" width="24.6640625" style="345" customWidth="1"/>
    <col min="25" max="25" width="9.1640625" style="346"/>
    <col min="26" max="26" width="12.6640625" style="346" customWidth="1"/>
    <col min="27" max="16384" width="9.1640625" style="345"/>
  </cols>
  <sheetData>
    <row r="1" spans="1:26" s="313" customFormat="1" ht="13.5" customHeight="1" x14ac:dyDescent="0.15">
      <c r="A1" s="384">
        <f>G4+PurchasesDec13!A1</f>
        <v>0</v>
      </c>
      <c r="B1" s="385" t="s">
        <v>284</v>
      </c>
      <c r="C1" s="343">
        <f>PurchasesDec13!C1+PurchasesJan14!F1+SalesJan14!$E$1</f>
        <v>0</v>
      </c>
      <c r="D1" s="384" t="s">
        <v>240</v>
      </c>
      <c r="E1" s="383" t="str">
        <f>IF((G1-SUM(J1:W1)&lt;&gt;0),(G1-SUM(J1:W1))," ")</f>
        <v xml:space="preserve"> </v>
      </c>
      <c r="F1" s="343">
        <f>SUM(F5:F300)</f>
        <v>0</v>
      </c>
      <c r="G1" s="340">
        <f>SUM(G4:G300)</f>
        <v>0</v>
      </c>
      <c r="H1" s="382">
        <f>SUM(H5:H300)</f>
        <v>0</v>
      </c>
      <c r="I1" s="381">
        <f ca="1">TODAY()</f>
        <v>44249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79">
        <f>W1+PurchasesDec13!X1</f>
        <v>0</v>
      </c>
      <c r="Y1" s="378">
        <f>SUM(Y5:Y200)</f>
        <v>0</v>
      </c>
      <c r="Z1" s="377">
        <f>Y1+PurchasesDec13!Z1</f>
        <v>0</v>
      </c>
    </row>
    <row r="2" spans="1:26" s="376" customFormat="1" ht="24" customHeight="1" x14ac:dyDescent="0.15">
      <c r="A2" s="579" t="s">
        <v>283</v>
      </c>
      <c r="B2" s="583" t="str">
        <f>IF((G1-SUM(J1:W1)&lt;&gt;0),"COMPLETE EXPENSE ANALYSIS by inserting expense letter in col E","Supplier")</f>
        <v>Supplier</v>
      </c>
      <c r="C2" s="582" t="s">
        <v>282</v>
      </c>
      <c r="D2" s="582" t="s">
        <v>281</v>
      </c>
      <c r="E2" s="584" t="s">
        <v>280</v>
      </c>
      <c r="F2" s="582" t="s">
        <v>285</v>
      </c>
      <c r="G2" s="571" t="s">
        <v>278</v>
      </c>
      <c r="H2" s="575" t="s">
        <v>277</v>
      </c>
      <c r="I2" s="585" t="s">
        <v>276</v>
      </c>
      <c r="J2" s="571" t="s">
        <v>275</v>
      </c>
      <c r="K2" s="571" t="s">
        <v>274</v>
      </c>
      <c r="L2" s="571" t="s">
        <v>273</v>
      </c>
      <c r="M2" s="571" t="s">
        <v>272</v>
      </c>
      <c r="N2" s="571" t="s">
        <v>271</v>
      </c>
      <c r="O2" s="571" t="s">
        <v>270</v>
      </c>
      <c r="P2" s="367" t="s">
        <v>269</v>
      </c>
      <c r="Q2" s="571" t="s">
        <v>268</v>
      </c>
      <c r="R2" s="571" t="s">
        <v>267</v>
      </c>
      <c r="S2" s="571" t="s">
        <v>266</v>
      </c>
      <c r="T2" s="571" t="s">
        <v>265</v>
      </c>
      <c r="U2" s="571" t="s">
        <v>264</v>
      </c>
      <c r="V2" s="571" t="s">
        <v>263</v>
      </c>
      <c r="W2" s="575" t="s">
        <v>262</v>
      </c>
      <c r="X2" s="577" t="str">
        <f>IF(X1&gt;('Fixed Assets'!$E$110),"FIXED ASSETS requires updating with new additions","Fixed Assets Description  (Vehicles: make, model, date reg. and reg. mark)")</f>
        <v>Fixed Assets Description  (Vehicles: make, model, date reg. and reg. mark)</v>
      </c>
      <c r="Y2" s="573" t="s">
        <v>261</v>
      </c>
      <c r="Z2" s="574"/>
    </row>
    <row r="3" spans="1:26" s="374" customFormat="1" ht="12" customHeight="1" x14ac:dyDescent="0.15">
      <c r="A3" s="580"/>
      <c r="B3" s="580"/>
      <c r="C3" s="580"/>
      <c r="D3" s="580"/>
      <c r="E3" s="560"/>
      <c r="F3" s="580"/>
      <c r="G3" s="560"/>
      <c r="H3" s="578"/>
      <c r="I3" s="578"/>
      <c r="J3" s="572"/>
      <c r="K3" s="572"/>
      <c r="L3" s="572"/>
      <c r="M3" s="572"/>
      <c r="N3" s="572"/>
      <c r="O3" s="572"/>
      <c r="P3" s="375">
        <f>IF((E$4="m"),G$4," ")</f>
        <v>0</v>
      </c>
      <c r="Q3" s="572"/>
      <c r="R3" s="572"/>
      <c r="S3" s="572"/>
      <c r="T3" s="572"/>
      <c r="U3" s="572"/>
      <c r="V3" s="572"/>
      <c r="W3" s="576"/>
      <c r="X3" s="578"/>
      <c r="Y3" s="573" t="s">
        <v>260</v>
      </c>
      <c r="Z3" s="574"/>
    </row>
    <row r="4" spans="1:26" s="349" customFormat="1" x14ac:dyDescent="0.15">
      <c r="A4" s="581"/>
      <c r="B4" s="581"/>
      <c r="C4" s="581"/>
      <c r="D4" s="581"/>
      <c r="E4" s="373" t="s">
        <v>259</v>
      </c>
      <c r="F4" s="581"/>
      <c r="G4" s="386">
        <f>IF((C1&lt;Admin!$F$22),((C1-PurchasesDec13!C1)*Admin!$G$21),(C1*Admin!$G$21-(C1-Admin!$F$21)*(Admin!$G$21-Admin!$G$22)-PurchasesDec13!A1))</f>
        <v>0</v>
      </c>
      <c r="H4" s="578"/>
      <c r="I4" s="578"/>
      <c r="J4" s="371" t="s">
        <v>258</v>
      </c>
      <c r="K4" s="369" t="s">
        <v>257</v>
      </c>
      <c r="L4" s="369" t="s">
        <v>256</v>
      </c>
      <c r="M4" s="369" t="s">
        <v>255</v>
      </c>
      <c r="N4" s="369" t="s">
        <v>254</v>
      </c>
      <c r="O4" s="369" t="s">
        <v>253</v>
      </c>
      <c r="P4" s="370" t="s">
        <v>252</v>
      </c>
      <c r="Q4" s="369" t="s">
        <v>251</v>
      </c>
      <c r="R4" s="369" t="s">
        <v>250</v>
      </c>
      <c r="S4" s="369" t="s">
        <v>249</v>
      </c>
      <c r="T4" s="369" t="s">
        <v>248</v>
      </c>
      <c r="U4" s="369" t="s">
        <v>247</v>
      </c>
      <c r="V4" s="369" t="s">
        <v>246</v>
      </c>
      <c r="W4" s="368" t="s">
        <v>245</v>
      </c>
      <c r="X4" s="578"/>
      <c r="Y4" s="367" t="s">
        <v>244</v>
      </c>
      <c r="Z4" s="367" t="s">
        <v>243</v>
      </c>
    </row>
    <row r="5" spans="1:26" x14ac:dyDescent="0.15">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15">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15">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15">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15">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15">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15">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15">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15">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15">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15">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15">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15">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15">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15">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15">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15">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15">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15">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15">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15">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15">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15">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15">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15">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15">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15">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15">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15">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15">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15">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15">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15">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15">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15">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15">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15">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15">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15">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15">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15">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15">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15">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15">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15">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15">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15">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15">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15">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15">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15">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15">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15">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15">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15">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15">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15">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15">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15">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15">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15">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15">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15">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15">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15">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15">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15">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15">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15">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15">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15">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15">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15">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15">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15">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15">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15">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15">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15">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15">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15">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15">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15">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15">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15">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15">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15">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15">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15">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15">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15">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15">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15">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15">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15">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15">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15">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15">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15">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15">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15">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15">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15">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15">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15">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15">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15">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15">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15">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15">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15">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15">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15">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15">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15">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15">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15">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15">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15">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15">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15">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15">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15">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15">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15">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15">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15">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15">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15">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15">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15">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15">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15">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15">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15">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15">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15">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15">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15">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15">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15">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15">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15">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15">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15">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15">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15">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15">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15">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15">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15">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15">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15">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15">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15">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15">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15">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15">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15">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15">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15">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15">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15">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15">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15">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15">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15">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15">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15">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15">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15">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15">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15">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15">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15">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15">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15">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15">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15">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15">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15">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15">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15">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15">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15">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15">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15">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15">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15">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15">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15">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15">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15">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15">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15">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ht="14" thickBot="1" x14ac:dyDescent="0.2">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2"/>
      <c r="Z200" s="352"/>
    </row>
    <row r="201" spans="1:26" x14ac:dyDescent="0.15">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15">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15">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x14ac:dyDescent="0.15">
      <c r="A204" s="330"/>
      <c r="E204" s="349" t="str">
        <f t="shared" si="59"/>
        <v xml:space="preserve"> </v>
      </c>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row>
    <row r="205" spans="1:26" x14ac:dyDescent="0.15">
      <c r="A205" s="330"/>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15">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15">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15">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15">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15">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15">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15">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15">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15">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15">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15">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15">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15">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15">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15">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15">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15">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15">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15">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15">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15">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15">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15">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15">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15">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15">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15">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15">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15">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15">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15">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15">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15">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15">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15">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15">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15">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15">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15">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15">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15">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15">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15">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15">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15">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15">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15">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15">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15">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15">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15">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15">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15">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15">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15">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15">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15">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15">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15">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15">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15">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15">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15">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15">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15">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15">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15">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15">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15">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15">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15">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15">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15">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15">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15">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15">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15">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15">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15">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15">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15">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15">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15">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3" x14ac:dyDescent="0.15">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3" x14ac:dyDescent="0.15">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3" x14ac:dyDescent="0.15">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3" x14ac:dyDescent="0.15">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3" x14ac:dyDescent="0.15">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3" x14ac:dyDescent="0.15">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3" x14ac:dyDescent="0.15">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3" x14ac:dyDescent="0.15">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3" x14ac:dyDescent="0.15">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3" x14ac:dyDescent="0.15">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3" x14ac:dyDescent="0.15">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3" ht="14" thickBot="1" x14ac:dyDescent="0.2">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1B00-000000000000}"/>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1B00-000001000000}">
      <formula1>38353</formula1>
      <formula2>42369</formula2>
    </dataValidation>
    <dataValidation type="list" allowBlank="1" showInputMessage="1" showErrorMessage="1" sqref="E5:E300" xr:uid="{00000000-0002-0000-1B00-000002000000}">
      <formula1>$J$4:$W$4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301"/>
  <sheetViews>
    <sheetView workbookViewId="0">
      <pane ySplit="3" topLeftCell="A4" activePane="bottomLeft" state="frozen"/>
      <selection pane="bottomLeft" activeCell="A4" sqref="A4"/>
    </sheetView>
  </sheetViews>
  <sheetFormatPr baseColWidth="10" defaultColWidth="9.1640625" defaultRowHeight="13" x14ac:dyDescent="0.15"/>
  <cols>
    <col min="1" max="1" width="9.1640625" style="320"/>
    <col min="2" max="2" width="17.6640625" style="313" customWidth="1"/>
    <col min="3" max="3" width="11.33203125" style="319" customWidth="1"/>
    <col min="4" max="4" width="14.5" style="318" customWidth="1"/>
    <col min="5" max="5" width="7.6640625" style="317" customWidth="1"/>
    <col min="6" max="7" width="9.6640625" style="316" customWidth="1"/>
    <col min="8" max="8" width="9.6640625" style="315" customWidth="1"/>
    <col min="9" max="9" width="10.5" style="314" customWidth="1"/>
    <col min="10" max="10" width="9.1640625" style="313"/>
    <col min="11" max="11" width="9.5" style="313" customWidth="1"/>
    <col min="12" max="16384" width="9.1640625" style="313"/>
  </cols>
  <sheetData>
    <row r="1" spans="1:11" s="338" customFormat="1" ht="12.75" customHeight="1" x14ac:dyDescent="0.15">
      <c r="A1" s="553" t="s">
        <v>242</v>
      </c>
      <c r="B1" s="556" t="s">
        <v>241</v>
      </c>
      <c r="C1" s="344"/>
      <c r="D1" s="340" t="s">
        <v>240</v>
      </c>
      <c r="E1" s="343">
        <f>SUM(E4:E300)</f>
        <v>0</v>
      </c>
      <c r="F1" s="340">
        <f>SUM(F4:F300)</f>
        <v>0</v>
      </c>
      <c r="G1" s="340">
        <f>SUM(G4:G300)</f>
        <v>0</v>
      </c>
      <c r="H1" s="342">
        <f>SUM(H4:H300)</f>
        <v>0</v>
      </c>
      <c r="I1" s="341">
        <f ca="1">TODAY()</f>
        <v>44249</v>
      </c>
      <c r="J1" s="340">
        <f>SUM(J4:J300)</f>
        <v>0</v>
      </c>
      <c r="K1" s="339">
        <f>J1+SalesJan14!K1</f>
        <v>0</v>
      </c>
    </row>
    <row r="2" spans="1:11" s="338" customFormat="1" ht="12.75" customHeight="1" x14ac:dyDescent="0.15">
      <c r="A2" s="554"/>
      <c r="B2" s="557"/>
      <c r="C2" s="561" t="s">
        <v>239</v>
      </c>
      <c r="D2" s="563" t="s">
        <v>238</v>
      </c>
      <c r="E2" s="565" t="s">
        <v>237</v>
      </c>
      <c r="F2" s="556" t="s">
        <v>236</v>
      </c>
      <c r="G2" s="556" t="s">
        <v>235</v>
      </c>
      <c r="H2" s="567" t="s">
        <v>234</v>
      </c>
      <c r="I2" s="569" t="s">
        <v>233</v>
      </c>
      <c r="J2" s="559" t="s">
        <v>232</v>
      </c>
      <c r="K2" s="560"/>
    </row>
    <row r="3" spans="1:11" s="336" customFormat="1" ht="38.25" customHeight="1" x14ac:dyDescent="0.15">
      <c r="A3" s="555"/>
      <c r="B3" s="558"/>
      <c r="C3" s="562"/>
      <c r="D3" s="564"/>
      <c r="E3" s="566"/>
      <c r="F3" s="566"/>
      <c r="G3" s="566"/>
      <c r="H3" s="568"/>
      <c r="I3" s="570"/>
      <c r="J3" s="337" t="s">
        <v>231</v>
      </c>
      <c r="K3" s="337" t="s">
        <v>230</v>
      </c>
    </row>
    <row r="4" spans="1:11" x14ac:dyDescent="0.15">
      <c r="A4" s="330"/>
      <c r="F4" s="321"/>
      <c r="G4" s="321"/>
      <c r="H4" s="315" t="str">
        <f t="shared" ref="H4:H67" si="0">IF((F4&lt;&gt;0),IF((D4&gt;0)," ",F4)," ")</f>
        <v xml:space="preserve"> </v>
      </c>
      <c r="I4" s="331" t="str">
        <f t="shared" ref="I4:I67" si="1">IF((F4&lt;&gt;0),IF((D4&gt;0)," ",(I$1-A4))," ")</f>
        <v xml:space="preserve"> </v>
      </c>
    </row>
    <row r="5" spans="1:11" x14ac:dyDescent="0.15">
      <c r="A5" s="330"/>
      <c r="F5" s="321"/>
      <c r="G5" s="321"/>
      <c r="H5" s="315" t="str">
        <f t="shared" si="0"/>
        <v xml:space="preserve"> </v>
      </c>
      <c r="I5" s="331" t="str">
        <f t="shared" si="1"/>
        <v xml:space="preserve"> </v>
      </c>
    </row>
    <row r="6" spans="1:11" x14ac:dyDescent="0.15">
      <c r="A6" s="330"/>
      <c r="F6" s="321"/>
      <c r="G6" s="321"/>
      <c r="H6" s="315" t="str">
        <f t="shared" si="0"/>
        <v xml:space="preserve"> </v>
      </c>
      <c r="I6" s="331" t="str">
        <f t="shared" si="1"/>
        <v xml:space="preserve"> </v>
      </c>
    </row>
    <row r="7" spans="1:11" x14ac:dyDescent="0.15">
      <c r="A7" s="330"/>
      <c r="F7" s="321"/>
      <c r="G7" s="321"/>
      <c r="H7" s="315" t="str">
        <f t="shared" si="0"/>
        <v xml:space="preserve"> </v>
      </c>
      <c r="I7" s="331" t="str">
        <f t="shared" si="1"/>
        <v xml:space="preserve"> </v>
      </c>
    </row>
    <row r="8" spans="1:11" x14ac:dyDescent="0.15">
      <c r="A8" s="330"/>
      <c r="F8" s="321"/>
      <c r="G8" s="321"/>
      <c r="H8" s="315" t="str">
        <f t="shared" si="0"/>
        <v xml:space="preserve"> </v>
      </c>
      <c r="I8" s="331" t="str">
        <f t="shared" si="1"/>
        <v xml:space="preserve"> </v>
      </c>
    </row>
    <row r="9" spans="1:11" x14ac:dyDescent="0.15">
      <c r="A9" s="330"/>
      <c r="F9" s="321"/>
      <c r="G9" s="321"/>
      <c r="H9" s="315" t="str">
        <f t="shared" si="0"/>
        <v xml:space="preserve"> </v>
      </c>
      <c r="I9" s="331" t="str">
        <f t="shared" si="1"/>
        <v xml:space="preserve"> </v>
      </c>
    </row>
    <row r="10" spans="1:11" x14ac:dyDescent="0.15">
      <c r="A10" s="330"/>
      <c r="F10" s="321"/>
      <c r="G10" s="321"/>
      <c r="H10" s="315" t="str">
        <f t="shared" si="0"/>
        <v xml:space="preserve"> </v>
      </c>
      <c r="I10" s="331" t="str">
        <f t="shared" si="1"/>
        <v xml:space="preserve"> </v>
      </c>
    </row>
    <row r="11" spans="1:11" x14ac:dyDescent="0.15">
      <c r="A11" s="330"/>
      <c r="F11" s="321"/>
      <c r="G11" s="321"/>
      <c r="H11" s="315" t="str">
        <f t="shared" si="0"/>
        <v xml:space="preserve"> </v>
      </c>
      <c r="I11" s="331" t="str">
        <f t="shared" si="1"/>
        <v xml:space="preserve"> </v>
      </c>
    </row>
    <row r="12" spans="1:11" x14ac:dyDescent="0.15">
      <c r="A12" s="330"/>
      <c r="F12" s="321"/>
      <c r="G12" s="321"/>
      <c r="H12" s="315" t="str">
        <f t="shared" si="0"/>
        <v xml:space="preserve"> </v>
      </c>
      <c r="I12" s="331" t="str">
        <f t="shared" si="1"/>
        <v xml:space="preserve"> </v>
      </c>
    </row>
    <row r="13" spans="1:11" x14ac:dyDescent="0.15">
      <c r="A13" s="330"/>
      <c r="F13" s="321"/>
      <c r="G13" s="321"/>
      <c r="H13" s="315" t="str">
        <f t="shared" si="0"/>
        <v xml:space="preserve"> </v>
      </c>
      <c r="I13" s="331" t="str">
        <f t="shared" si="1"/>
        <v xml:space="preserve"> </v>
      </c>
    </row>
    <row r="14" spans="1:11" x14ac:dyDescent="0.15">
      <c r="A14" s="330"/>
      <c r="F14" s="321"/>
      <c r="G14" s="321"/>
      <c r="H14" s="315" t="str">
        <f t="shared" si="0"/>
        <v xml:space="preserve"> </v>
      </c>
      <c r="I14" s="331" t="str">
        <f t="shared" si="1"/>
        <v xml:space="preserve"> </v>
      </c>
    </row>
    <row r="15" spans="1:11" s="332" customFormat="1" x14ac:dyDescent="0.15">
      <c r="A15" s="330"/>
      <c r="C15" s="335"/>
      <c r="D15" s="334"/>
      <c r="E15" s="333"/>
      <c r="F15" s="321"/>
      <c r="G15" s="321"/>
      <c r="H15" s="315" t="str">
        <f t="shared" si="0"/>
        <v xml:space="preserve"> </v>
      </c>
      <c r="I15" s="331" t="str">
        <f t="shared" si="1"/>
        <v xml:space="preserve"> </v>
      </c>
      <c r="J15" s="313"/>
    </row>
    <row r="16" spans="1:11" s="332" customFormat="1" x14ac:dyDescent="0.15">
      <c r="A16" s="330"/>
      <c r="C16" s="335"/>
      <c r="D16" s="334"/>
      <c r="E16" s="333"/>
      <c r="F16" s="321"/>
      <c r="G16" s="321"/>
      <c r="H16" s="315" t="str">
        <f t="shared" si="0"/>
        <v xml:space="preserve"> </v>
      </c>
      <c r="I16" s="331" t="str">
        <f t="shared" si="1"/>
        <v xml:space="preserve"> </v>
      </c>
      <c r="J16" s="313"/>
    </row>
    <row r="17" spans="1:10" s="332" customFormat="1" x14ac:dyDescent="0.15">
      <c r="A17" s="330"/>
      <c r="C17" s="335"/>
      <c r="D17" s="334"/>
      <c r="E17" s="333"/>
      <c r="F17" s="321"/>
      <c r="G17" s="321"/>
      <c r="H17" s="315" t="str">
        <f t="shared" si="0"/>
        <v xml:space="preserve"> </v>
      </c>
      <c r="I17" s="331" t="str">
        <f t="shared" si="1"/>
        <v xml:space="preserve"> </v>
      </c>
      <c r="J17" s="313"/>
    </row>
    <row r="18" spans="1:10" s="332" customFormat="1" x14ac:dyDescent="0.15">
      <c r="A18" s="330"/>
      <c r="C18" s="335"/>
      <c r="D18" s="334"/>
      <c r="E18" s="333"/>
      <c r="F18" s="321"/>
      <c r="G18" s="321"/>
      <c r="H18" s="315" t="str">
        <f t="shared" si="0"/>
        <v xml:space="preserve"> </v>
      </c>
      <c r="I18" s="331" t="str">
        <f t="shared" si="1"/>
        <v xml:space="preserve"> </v>
      </c>
      <c r="J18" s="313"/>
    </row>
    <row r="19" spans="1:10" s="332" customFormat="1" x14ac:dyDescent="0.15">
      <c r="A19" s="330"/>
      <c r="C19" s="335"/>
      <c r="D19" s="334"/>
      <c r="E19" s="333"/>
      <c r="F19" s="321"/>
      <c r="G19" s="321"/>
      <c r="H19" s="315" t="str">
        <f t="shared" si="0"/>
        <v xml:space="preserve"> </v>
      </c>
      <c r="I19" s="331" t="str">
        <f t="shared" si="1"/>
        <v xml:space="preserve"> </v>
      </c>
      <c r="J19" s="313"/>
    </row>
    <row r="20" spans="1:10" x14ac:dyDescent="0.15">
      <c r="A20" s="330"/>
      <c r="F20" s="321"/>
      <c r="G20" s="321"/>
      <c r="H20" s="315" t="str">
        <f t="shared" si="0"/>
        <v xml:space="preserve"> </v>
      </c>
      <c r="I20" s="331" t="str">
        <f t="shared" si="1"/>
        <v xml:space="preserve"> </v>
      </c>
    </row>
    <row r="21" spans="1:10" x14ac:dyDescent="0.15">
      <c r="A21" s="330"/>
      <c r="F21" s="321"/>
      <c r="G21" s="321"/>
      <c r="H21" s="315" t="str">
        <f t="shared" si="0"/>
        <v xml:space="preserve"> </v>
      </c>
      <c r="I21" s="331" t="str">
        <f t="shared" si="1"/>
        <v xml:space="preserve"> </v>
      </c>
    </row>
    <row r="22" spans="1:10" x14ac:dyDescent="0.15">
      <c r="A22" s="330"/>
      <c r="F22" s="321"/>
      <c r="G22" s="321"/>
      <c r="H22" s="315" t="str">
        <f t="shared" si="0"/>
        <v xml:space="preserve"> </v>
      </c>
      <c r="I22" s="331" t="str">
        <f t="shared" si="1"/>
        <v xml:space="preserve"> </v>
      </c>
    </row>
    <row r="23" spans="1:10" x14ac:dyDescent="0.15">
      <c r="A23" s="330"/>
      <c r="F23" s="321"/>
      <c r="G23" s="321"/>
      <c r="H23" s="315" t="str">
        <f t="shared" si="0"/>
        <v xml:space="preserve"> </v>
      </c>
      <c r="I23" s="331" t="str">
        <f t="shared" si="1"/>
        <v xml:space="preserve"> </v>
      </c>
    </row>
    <row r="24" spans="1:10" x14ac:dyDescent="0.15">
      <c r="A24" s="330"/>
      <c r="F24" s="321"/>
      <c r="G24" s="321"/>
      <c r="H24" s="315" t="str">
        <f t="shared" si="0"/>
        <v xml:space="preserve"> </v>
      </c>
      <c r="I24" s="331" t="str">
        <f t="shared" si="1"/>
        <v xml:space="preserve"> </v>
      </c>
    </row>
    <row r="25" spans="1:10" x14ac:dyDescent="0.15">
      <c r="A25" s="330"/>
      <c r="F25" s="321"/>
      <c r="G25" s="321"/>
      <c r="H25" s="315" t="str">
        <f t="shared" si="0"/>
        <v xml:space="preserve"> </v>
      </c>
      <c r="I25" s="331" t="str">
        <f t="shared" si="1"/>
        <v xml:space="preserve"> </v>
      </c>
    </row>
    <row r="26" spans="1:10" x14ac:dyDescent="0.15">
      <c r="A26" s="330"/>
      <c r="F26" s="321"/>
      <c r="G26" s="321"/>
      <c r="H26" s="315" t="str">
        <f t="shared" si="0"/>
        <v xml:space="preserve"> </v>
      </c>
      <c r="I26" s="331" t="str">
        <f t="shared" si="1"/>
        <v xml:space="preserve"> </v>
      </c>
    </row>
    <row r="27" spans="1:10" x14ac:dyDescent="0.15">
      <c r="A27" s="330"/>
      <c r="F27" s="321"/>
      <c r="G27" s="321"/>
      <c r="H27" s="315" t="str">
        <f t="shared" si="0"/>
        <v xml:space="preserve"> </v>
      </c>
      <c r="I27" s="331" t="str">
        <f t="shared" si="1"/>
        <v xml:space="preserve"> </v>
      </c>
    </row>
    <row r="28" spans="1:10" x14ac:dyDescent="0.15">
      <c r="A28" s="330"/>
      <c r="F28" s="321"/>
      <c r="G28" s="321"/>
      <c r="H28" s="315" t="str">
        <f t="shared" si="0"/>
        <v xml:space="preserve"> </v>
      </c>
      <c r="I28" s="331" t="str">
        <f t="shared" si="1"/>
        <v xml:space="preserve"> </v>
      </c>
    </row>
    <row r="29" spans="1:10" x14ac:dyDescent="0.15">
      <c r="A29" s="330"/>
      <c r="F29" s="321"/>
      <c r="G29" s="321"/>
      <c r="H29" s="315" t="str">
        <f t="shared" si="0"/>
        <v xml:space="preserve"> </v>
      </c>
      <c r="I29" s="331" t="str">
        <f t="shared" si="1"/>
        <v xml:space="preserve"> </v>
      </c>
    </row>
    <row r="30" spans="1:10" x14ac:dyDescent="0.15">
      <c r="A30" s="330"/>
      <c r="F30" s="321"/>
      <c r="G30" s="321"/>
      <c r="H30" s="315" t="str">
        <f t="shared" si="0"/>
        <v xml:space="preserve"> </v>
      </c>
      <c r="I30" s="331" t="str">
        <f t="shared" si="1"/>
        <v xml:space="preserve"> </v>
      </c>
    </row>
    <row r="31" spans="1:10" x14ac:dyDescent="0.15">
      <c r="A31" s="330"/>
      <c r="F31" s="321"/>
      <c r="G31" s="321"/>
      <c r="H31" s="315" t="str">
        <f t="shared" si="0"/>
        <v xml:space="preserve"> </v>
      </c>
      <c r="I31" s="331" t="str">
        <f t="shared" si="1"/>
        <v xml:space="preserve"> </v>
      </c>
    </row>
    <row r="32" spans="1:10" x14ac:dyDescent="0.15">
      <c r="A32" s="330"/>
      <c r="F32" s="321"/>
      <c r="G32" s="321"/>
      <c r="H32" s="315" t="str">
        <f t="shared" si="0"/>
        <v xml:space="preserve"> </v>
      </c>
      <c r="I32" s="331" t="str">
        <f t="shared" si="1"/>
        <v xml:space="preserve"> </v>
      </c>
    </row>
    <row r="33" spans="1:9" x14ac:dyDescent="0.15">
      <c r="A33" s="330"/>
      <c r="F33" s="321"/>
      <c r="G33" s="321"/>
      <c r="H33" s="315" t="str">
        <f t="shared" si="0"/>
        <v xml:space="preserve"> </v>
      </c>
      <c r="I33" s="331" t="str">
        <f t="shared" si="1"/>
        <v xml:space="preserve"> </v>
      </c>
    </row>
    <row r="34" spans="1:9" x14ac:dyDescent="0.15">
      <c r="A34" s="330"/>
      <c r="F34" s="321"/>
      <c r="G34" s="321"/>
      <c r="H34" s="315" t="str">
        <f t="shared" si="0"/>
        <v xml:space="preserve"> </v>
      </c>
      <c r="I34" s="331" t="str">
        <f t="shared" si="1"/>
        <v xml:space="preserve"> </v>
      </c>
    </row>
    <row r="35" spans="1:9" x14ac:dyDescent="0.15">
      <c r="A35" s="330"/>
      <c r="F35" s="321"/>
      <c r="G35" s="321"/>
      <c r="H35" s="315" t="str">
        <f t="shared" si="0"/>
        <v xml:space="preserve"> </v>
      </c>
      <c r="I35" s="331" t="str">
        <f t="shared" si="1"/>
        <v xml:space="preserve"> </v>
      </c>
    </row>
    <row r="36" spans="1:9" x14ac:dyDescent="0.15">
      <c r="A36" s="330"/>
      <c r="F36" s="321"/>
      <c r="G36" s="321"/>
      <c r="H36" s="315" t="str">
        <f t="shared" si="0"/>
        <v xml:space="preserve"> </v>
      </c>
      <c r="I36" s="331" t="str">
        <f t="shared" si="1"/>
        <v xml:space="preserve"> </v>
      </c>
    </row>
    <row r="37" spans="1:9" x14ac:dyDescent="0.15">
      <c r="A37" s="330"/>
      <c r="F37" s="321"/>
      <c r="G37" s="321"/>
      <c r="H37" s="315" t="str">
        <f t="shared" si="0"/>
        <v xml:space="preserve"> </v>
      </c>
      <c r="I37" s="331" t="str">
        <f t="shared" si="1"/>
        <v xml:space="preserve"> </v>
      </c>
    </row>
    <row r="38" spans="1:9" x14ac:dyDescent="0.15">
      <c r="A38" s="330"/>
      <c r="F38" s="321"/>
      <c r="G38" s="321"/>
      <c r="H38" s="315" t="str">
        <f t="shared" si="0"/>
        <v xml:space="preserve"> </v>
      </c>
      <c r="I38" s="331" t="str">
        <f t="shared" si="1"/>
        <v xml:space="preserve"> </v>
      </c>
    </row>
    <row r="39" spans="1:9" x14ac:dyDescent="0.15">
      <c r="A39" s="330"/>
      <c r="F39" s="321"/>
      <c r="G39" s="321"/>
      <c r="H39" s="315" t="str">
        <f t="shared" si="0"/>
        <v xml:space="preserve"> </v>
      </c>
      <c r="I39" s="331" t="str">
        <f t="shared" si="1"/>
        <v xml:space="preserve"> </v>
      </c>
    </row>
    <row r="40" spans="1:9" x14ac:dyDescent="0.15">
      <c r="A40" s="330"/>
      <c r="F40" s="321"/>
      <c r="G40" s="321"/>
      <c r="H40" s="315" t="str">
        <f t="shared" si="0"/>
        <v xml:space="preserve"> </v>
      </c>
      <c r="I40" s="331" t="str">
        <f t="shared" si="1"/>
        <v xml:space="preserve"> </v>
      </c>
    </row>
    <row r="41" spans="1:9" x14ac:dyDescent="0.15">
      <c r="A41" s="330"/>
      <c r="F41" s="321"/>
      <c r="G41" s="321"/>
      <c r="H41" s="315" t="str">
        <f t="shared" si="0"/>
        <v xml:space="preserve"> </v>
      </c>
      <c r="I41" s="331" t="str">
        <f t="shared" si="1"/>
        <v xml:space="preserve"> </v>
      </c>
    </row>
    <row r="42" spans="1:9" x14ac:dyDescent="0.15">
      <c r="A42" s="330"/>
      <c r="F42" s="321"/>
      <c r="G42" s="321"/>
      <c r="H42" s="315" t="str">
        <f t="shared" si="0"/>
        <v xml:space="preserve"> </v>
      </c>
      <c r="I42" s="331" t="str">
        <f t="shared" si="1"/>
        <v xml:space="preserve"> </v>
      </c>
    </row>
    <row r="43" spans="1:9" x14ac:dyDescent="0.15">
      <c r="A43" s="330"/>
      <c r="F43" s="321"/>
      <c r="G43" s="321"/>
      <c r="H43" s="315" t="str">
        <f t="shared" si="0"/>
        <v xml:space="preserve"> </v>
      </c>
      <c r="I43" s="331" t="str">
        <f t="shared" si="1"/>
        <v xml:space="preserve"> </v>
      </c>
    </row>
    <row r="44" spans="1:9" x14ac:dyDescent="0.15">
      <c r="A44" s="330"/>
      <c r="F44" s="321"/>
      <c r="G44" s="321"/>
      <c r="H44" s="315" t="str">
        <f t="shared" si="0"/>
        <v xml:space="preserve"> </v>
      </c>
      <c r="I44" s="331" t="str">
        <f t="shared" si="1"/>
        <v xml:space="preserve"> </v>
      </c>
    </row>
    <row r="45" spans="1:9" x14ac:dyDescent="0.15">
      <c r="A45" s="330"/>
      <c r="F45" s="321"/>
      <c r="G45" s="321"/>
      <c r="H45" s="315" t="str">
        <f t="shared" si="0"/>
        <v xml:space="preserve"> </v>
      </c>
      <c r="I45" s="331" t="str">
        <f t="shared" si="1"/>
        <v xml:space="preserve"> </v>
      </c>
    </row>
    <row r="46" spans="1:9" x14ac:dyDescent="0.15">
      <c r="A46" s="330"/>
      <c r="F46" s="321"/>
      <c r="G46" s="321"/>
      <c r="H46" s="315" t="str">
        <f t="shared" si="0"/>
        <v xml:space="preserve"> </v>
      </c>
      <c r="I46" s="331" t="str">
        <f t="shared" si="1"/>
        <v xml:space="preserve"> </v>
      </c>
    </row>
    <row r="47" spans="1:9" x14ac:dyDescent="0.15">
      <c r="A47" s="330"/>
      <c r="F47" s="321"/>
      <c r="G47" s="321"/>
      <c r="H47" s="315" t="str">
        <f t="shared" si="0"/>
        <v xml:space="preserve"> </v>
      </c>
      <c r="I47" s="331" t="str">
        <f t="shared" si="1"/>
        <v xml:space="preserve"> </v>
      </c>
    </row>
    <row r="48" spans="1:9" x14ac:dyDescent="0.15">
      <c r="A48" s="330"/>
      <c r="F48" s="321"/>
      <c r="G48" s="321"/>
      <c r="H48" s="315" t="str">
        <f t="shared" si="0"/>
        <v xml:space="preserve"> </v>
      </c>
      <c r="I48" s="331" t="str">
        <f t="shared" si="1"/>
        <v xml:space="preserve"> </v>
      </c>
    </row>
    <row r="49" spans="1:9" x14ac:dyDescent="0.15">
      <c r="A49" s="330"/>
      <c r="F49" s="321"/>
      <c r="G49" s="321"/>
      <c r="H49" s="315" t="str">
        <f t="shared" si="0"/>
        <v xml:space="preserve"> </v>
      </c>
      <c r="I49" s="331" t="str">
        <f t="shared" si="1"/>
        <v xml:space="preserve"> </v>
      </c>
    </row>
    <row r="50" spans="1:9" x14ac:dyDescent="0.15">
      <c r="A50" s="330"/>
      <c r="F50" s="321"/>
      <c r="G50" s="321"/>
      <c r="H50" s="315" t="str">
        <f t="shared" si="0"/>
        <v xml:space="preserve"> </v>
      </c>
      <c r="I50" s="331" t="str">
        <f t="shared" si="1"/>
        <v xml:space="preserve"> </v>
      </c>
    </row>
    <row r="51" spans="1:9" x14ac:dyDescent="0.15">
      <c r="A51" s="330"/>
      <c r="F51" s="321"/>
      <c r="G51" s="321"/>
      <c r="H51" s="315" t="str">
        <f t="shared" si="0"/>
        <v xml:space="preserve"> </v>
      </c>
      <c r="I51" s="331" t="str">
        <f t="shared" si="1"/>
        <v xml:space="preserve"> </v>
      </c>
    </row>
    <row r="52" spans="1:9" x14ac:dyDescent="0.15">
      <c r="A52" s="330"/>
      <c r="F52" s="321"/>
      <c r="G52" s="321"/>
      <c r="H52" s="315" t="str">
        <f t="shared" si="0"/>
        <v xml:space="preserve"> </v>
      </c>
      <c r="I52" s="331" t="str">
        <f t="shared" si="1"/>
        <v xml:space="preserve"> </v>
      </c>
    </row>
    <row r="53" spans="1:9" x14ac:dyDescent="0.15">
      <c r="A53" s="330"/>
      <c r="F53" s="321"/>
      <c r="G53" s="321"/>
      <c r="H53" s="315" t="str">
        <f t="shared" si="0"/>
        <v xml:space="preserve"> </v>
      </c>
      <c r="I53" s="331" t="str">
        <f t="shared" si="1"/>
        <v xml:space="preserve"> </v>
      </c>
    </row>
    <row r="54" spans="1:9" x14ac:dyDescent="0.15">
      <c r="A54" s="330"/>
      <c r="F54" s="321"/>
      <c r="G54" s="321"/>
      <c r="H54" s="315" t="str">
        <f t="shared" si="0"/>
        <v xml:space="preserve"> </v>
      </c>
      <c r="I54" s="331" t="str">
        <f t="shared" si="1"/>
        <v xml:space="preserve"> </v>
      </c>
    </row>
    <row r="55" spans="1:9" x14ac:dyDescent="0.15">
      <c r="A55" s="330"/>
      <c r="F55" s="321"/>
      <c r="G55" s="321"/>
      <c r="H55" s="315" t="str">
        <f t="shared" si="0"/>
        <v xml:space="preserve"> </v>
      </c>
      <c r="I55" s="331" t="str">
        <f t="shared" si="1"/>
        <v xml:space="preserve"> </v>
      </c>
    </row>
    <row r="56" spans="1:9" x14ac:dyDescent="0.15">
      <c r="A56" s="330"/>
      <c r="F56" s="321"/>
      <c r="G56" s="321"/>
      <c r="H56" s="315" t="str">
        <f t="shared" si="0"/>
        <v xml:space="preserve"> </v>
      </c>
      <c r="I56" s="331" t="str">
        <f t="shared" si="1"/>
        <v xml:space="preserve"> </v>
      </c>
    </row>
    <row r="57" spans="1:9" x14ac:dyDescent="0.15">
      <c r="A57" s="330"/>
      <c r="F57" s="321"/>
      <c r="G57" s="321"/>
      <c r="H57" s="315" t="str">
        <f t="shared" si="0"/>
        <v xml:space="preserve"> </v>
      </c>
      <c r="I57" s="331" t="str">
        <f t="shared" si="1"/>
        <v xml:space="preserve"> </v>
      </c>
    </row>
    <row r="58" spans="1:9" x14ac:dyDescent="0.15">
      <c r="A58" s="330"/>
      <c r="F58" s="321"/>
      <c r="G58" s="321"/>
      <c r="H58" s="315" t="str">
        <f t="shared" si="0"/>
        <v xml:space="preserve"> </v>
      </c>
      <c r="I58" s="331" t="str">
        <f t="shared" si="1"/>
        <v xml:space="preserve"> </v>
      </c>
    </row>
    <row r="59" spans="1:9" x14ac:dyDescent="0.15">
      <c r="A59" s="330"/>
      <c r="F59" s="321"/>
      <c r="G59" s="321"/>
      <c r="H59" s="315" t="str">
        <f t="shared" si="0"/>
        <v xml:space="preserve"> </v>
      </c>
      <c r="I59" s="331" t="str">
        <f t="shared" si="1"/>
        <v xml:space="preserve"> </v>
      </c>
    </row>
    <row r="60" spans="1:9" x14ac:dyDescent="0.15">
      <c r="A60" s="330"/>
      <c r="F60" s="321"/>
      <c r="G60" s="321"/>
      <c r="H60" s="315" t="str">
        <f t="shared" si="0"/>
        <v xml:space="preserve"> </v>
      </c>
      <c r="I60" s="331" t="str">
        <f t="shared" si="1"/>
        <v xml:space="preserve"> </v>
      </c>
    </row>
    <row r="61" spans="1:9" x14ac:dyDescent="0.15">
      <c r="A61" s="330"/>
      <c r="F61" s="321"/>
      <c r="G61" s="321"/>
      <c r="H61" s="315" t="str">
        <f t="shared" si="0"/>
        <v xml:space="preserve"> </v>
      </c>
      <c r="I61" s="331" t="str">
        <f t="shared" si="1"/>
        <v xml:space="preserve"> </v>
      </c>
    </row>
    <row r="62" spans="1:9" x14ac:dyDescent="0.15">
      <c r="A62" s="330"/>
      <c r="F62" s="321"/>
      <c r="G62" s="321"/>
      <c r="H62" s="315" t="str">
        <f t="shared" si="0"/>
        <v xml:space="preserve"> </v>
      </c>
      <c r="I62" s="331" t="str">
        <f t="shared" si="1"/>
        <v xml:space="preserve"> </v>
      </c>
    </row>
    <row r="63" spans="1:9" x14ac:dyDescent="0.15">
      <c r="A63" s="330"/>
      <c r="F63" s="321"/>
      <c r="G63" s="321"/>
      <c r="H63" s="315" t="str">
        <f t="shared" si="0"/>
        <v xml:space="preserve"> </v>
      </c>
      <c r="I63" s="331" t="str">
        <f t="shared" si="1"/>
        <v xml:space="preserve"> </v>
      </c>
    </row>
    <row r="64" spans="1:9" x14ac:dyDescent="0.15">
      <c r="A64" s="330"/>
      <c r="F64" s="321"/>
      <c r="G64" s="321"/>
      <c r="H64" s="315" t="str">
        <f t="shared" si="0"/>
        <v xml:space="preserve"> </v>
      </c>
      <c r="I64" s="331" t="str">
        <f t="shared" si="1"/>
        <v xml:space="preserve"> </v>
      </c>
    </row>
    <row r="65" spans="1:9" x14ac:dyDescent="0.15">
      <c r="A65" s="330"/>
      <c r="F65" s="321"/>
      <c r="G65" s="321"/>
      <c r="H65" s="315" t="str">
        <f t="shared" si="0"/>
        <v xml:space="preserve"> </v>
      </c>
      <c r="I65" s="331" t="str">
        <f t="shared" si="1"/>
        <v xml:space="preserve"> </v>
      </c>
    </row>
    <row r="66" spans="1:9" x14ac:dyDescent="0.15">
      <c r="A66" s="330"/>
      <c r="F66" s="321"/>
      <c r="G66" s="321"/>
      <c r="H66" s="315" t="str">
        <f t="shared" si="0"/>
        <v xml:space="preserve"> </v>
      </c>
      <c r="I66" s="331" t="str">
        <f t="shared" si="1"/>
        <v xml:space="preserve"> </v>
      </c>
    </row>
    <row r="67" spans="1:9" x14ac:dyDescent="0.15">
      <c r="A67" s="330"/>
      <c r="F67" s="321"/>
      <c r="G67" s="321"/>
      <c r="H67" s="315" t="str">
        <f t="shared" si="0"/>
        <v xml:space="preserve"> </v>
      </c>
      <c r="I67" s="331" t="str">
        <f t="shared" si="1"/>
        <v xml:space="preserve"> </v>
      </c>
    </row>
    <row r="68" spans="1:9" x14ac:dyDescent="0.15">
      <c r="A68" s="330"/>
      <c r="F68" s="321"/>
      <c r="G68" s="321"/>
      <c r="H68" s="315" t="str">
        <f t="shared" ref="H68:H131" si="2">IF((F68&lt;&gt;0),IF((D68&gt;0)," ",F68)," ")</f>
        <v xml:space="preserve"> </v>
      </c>
      <c r="I68" s="331" t="str">
        <f t="shared" ref="I68:I131" si="3">IF((F68&lt;&gt;0),IF((D68&gt;0)," ",(I$1-A68))," ")</f>
        <v xml:space="preserve"> </v>
      </c>
    </row>
    <row r="69" spans="1:9" x14ac:dyDescent="0.15">
      <c r="A69" s="330"/>
      <c r="F69" s="321"/>
      <c r="G69" s="321"/>
      <c r="H69" s="315" t="str">
        <f t="shared" si="2"/>
        <v xml:space="preserve"> </v>
      </c>
      <c r="I69" s="331" t="str">
        <f t="shared" si="3"/>
        <v xml:space="preserve"> </v>
      </c>
    </row>
    <row r="70" spans="1:9" x14ac:dyDescent="0.15">
      <c r="A70" s="330"/>
      <c r="F70" s="321"/>
      <c r="G70" s="321"/>
      <c r="H70" s="315" t="str">
        <f t="shared" si="2"/>
        <v xml:space="preserve"> </v>
      </c>
      <c r="I70" s="331" t="str">
        <f t="shared" si="3"/>
        <v xml:space="preserve"> </v>
      </c>
    </row>
    <row r="71" spans="1:9" x14ac:dyDescent="0.15">
      <c r="A71" s="330"/>
      <c r="F71" s="321"/>
      <c r="G71" s="321"/>
      <c r="H71" s="315" t="str">
        <f t="shared" si="2"/>
        <v xml:space="preserve"> </v>
      </c>
      <c r="I71" s="331" t="str">
        <f t="shared" si="3"/>
        <v xml:space="preserve"> </v>
      </c>
    </row>
    <row r="72" spans="1:9" x14ac:dyDescent="0.15">
      <c r="A72" s="330"/>
      <c r="F72" s="321"/>
      <c r="G72" s="321"/>
      <c r="H72" s="315" t="str">
        <f t="shared" si="2"/>
        <v xml:space="preserve"> </v>
      </c>
      <c r="I72" s="331" t="str">
        <f t="shared" si="3"/>
        <v xml:space="preserve"> </v>
      </c>
    </row>
    <row r="73" spans="1:9" x14ac:dyDescent="0.15">
      <c r="A73" s="330"/>
      <c r="F73" s="321"/>
      <c r="G73" s="321"/>
      <c r="H73" s="315" t="str">
        <f t="shared" si="2"/>
        <v xml:space="preserve"> </v>
      </c>
      <c r="I73" s="331" t="str">
        <f t="shared" si="3"/>
        <v xml:space="preserve"> </v>
      </c>
    </row>
    <row r="74" spans="1:9" x14ac:dyDescent="0.15">
      <c r="A74" s="330"/>
      <c r="F74" s="321"/>
      <c r="G74" s="321"/>
      <c r="H74" s="315" t="str">
        <f t="shared" si="2"/>
        <v xml:space="preserve"> </v>
      </c>
      <c r="I74" s="331" t="str">
        <f t="shared" si="3"/>
        <v xml:space="preserve"> </v>
      </c>
    </row>
    <row r="75" spans="1:9" x14ac:dyDescent="0.15">
      <c r="A75" s="330"/>
      <c r="F75" s="321"/>
      <c r="G75" s="321"/>
      <c r="H75" s="315" t="str">
        <f t="shared" si="2"/>
        <v xml:space="preserve"> </v>
      </c>
      <c r="I75" s="331" t="str">
        <f t="shared" si="3"/>
        <v xml:space="preserve"> </v>
      </c>
    </row>
    <row r="76" spans="1:9" x14ac:dyDescent="0.15">
      <c r="A76" s="330"/>
      <c r="F76" s="321"/>
      <c r="G76" s="321"/>
      <c r="H76" s="315" t="str">
        <f t="shared" si="2"/>
        <v xml:space="preserve"> </v>
      </c>
      <c r="I76" s="331" t="str">
        <f t="shared" si="3"/>
        <v xml:space="preserve"> </v>
      </c>
    </row>
    <row r="77" spans="1:9" x14ac:dyDescent="0.15">
      <c r="A77" s="330"/>
      <c r="F77" s="321"/>
      <c r="G77" s="321"/>
      <c r="H77" s="315" t="str">
        <f t="shared" si="2"/>
        <v xml:space="preserve"> </v>
      </c>
      <c r="I77" s="331" t="str">
        <f t="shared" si="3"/>
        <v xml:space="preserve"> </v>
      </c>
    </row>
    <row r="78" spans="1:9" x14ac:dyDescent="0.15">
      <c r="A78" s="330"/>
      <c r="F78" s="321"/>
      <c r="G78" s="321"/>
      <c r="H78" s="315" t="str">
        <f t="shared" si="2"/>
        <v xml:space="preserve"> </v>
      </c>
      <c r="I78" s="331" t="str">
        <f t="shared" si="3"/>
        <v xml:space="preserve"> </v>
      </c>
    </row>
    <row r="79" spans="1:9" x14ac:dyDescent="0.15">
      <c r="A79" s="330"/>
      <c r="F79" s="321"/>
      <c r="G79" s="321"/>
      <c r="H79" s="315" t="str">
        <f t="shared" si="2"/>
        <v xml:space="preserve"> </v>
      </c>
      <c r="I79" s="331" t="str">
        <f t="shared" si="3"/>
        <v xml:space="preserve"> </v>
      </c>
    </row>
    <row r="80" spans="1:9" x14ac:dyDescent="0.15">
      <c r="A80" s="330"/>
      <c r="F80" s="321"/>
      <c r="G80" s="321"/>
      <c r="H80" s="315" t="str">
        <f t="shared" si="2"/>
        <v xml:space="preserve"> </v>
      </c>
      <c r="I80" s="331" t="str">
        <f t="shared" si="3"/>
        <v xml:space="preserve"> </v>
      </c>
    </row>
    <row r="81" spans="1:9" x14ac:dyDescent="0.15">
      <c r="A81" s="330"/>
      <c r="F81" s="321"/>
      <c r="G81" s="321"/>
      <c r="H81" s="315" t="str">
        <f t="shared" si="2"/>
        <v xml:space="preserve"> </v>
      </c>
      <c r="I81" s="331" t="str">
        <f t="shared" si="3"/>
        <v xml:space="preserve"> </v>
      </c>
    </row>
    <row r="82" spans="1:9" x14ac:dyDescent="0.15">
      <c r="A82" s="330"/>
      <c r="F82" s="321"/>
      <c r="G82" s="321"/>
      <c r="H82" s="315" t="str">
        <f t="shared" si="2"/>
        <v xml:space="preserve"> </v>
      </c>
      <c r="I82" s="331" t="str">
        <f t="shared" si="3"/>
        <v xml:space="preserve"> </v>
      </c>
    </row>
    <row r="83" spans="1:9" x14ac:dyDescent="0.15">
      <c r="A83" s="330"/>
      <c r="F83" s="321"/>
      <c r="G83" s="321"/>
      <c r="H83" s="315" t="str">
        <f t="shared" si="2"/>
        <v xml:space="preserve"> </v>
      </c>
      <c r="I83" s="331" t="str">
        <f t="shared" si="3"/>
        <v xml:space="preserve"> </v>
      </c>
    </row>
    <row r="84" spans="1:9" x14ac:dyDescent="0.15">
      <c r="A84" s="330"/>
      <c r="F84" s="321"/>
      <c r="G84" s="321"/>
      <c r="H84" s="315" t="str">
        <f t="shared" si="2"/>
        <v xml:space="preserve"> </v>
      </c>
      <c r="I84" s="331" t="str">
        <f t="shared" si="3"/>
        <v xml:space="preserve"> </v>
      </c>
    </row>
    <row r="85" spans="1:9" x14ac:dyDescent="0.15">
      <c r="A85" s="330"/>
      <c r="F85" s="321"/>
      <c r="G85" s="321"/>
      <c r="H85" s="315" t="str">
        <f t="shared" si="2"/>
        <v xml:space="preserve"> </v>
      </c>
      <c r="I85" s="331" t="str">
        <f t="shared" si="3"/>
        <v xml:space="preserve"> </v>
      </c>
    </row>
    <row r="86" spans="1:9" x14ac:dyDescent="0.15">
      <c r="A86" s="330"/>
      <c r="F86" s="321"/>
      <c r="G86" s="321"/>
      <c r="H86" s="315" t="str">
        <f t="shared" si="2"/>
        <v xml:space="preserve"> </v>
      </c>
      <c r="I86" s="331" t="str">
        <f t="shared" si="3"/>
        <v xml:space="preserve"> </v>
      </c>
    </row>
    <row r="87" spans="1:9" x14ac:dyDescent="0.15">
      <c r="A87" s="330"/>
      <c r="F87" s="321"/>
      <c r="G87" s="321"/>
      <c r="H87" s="315" t="str">
        <f t="shared" si="2"/>
        <v xml:space="preserve"> </v>
      </c>
      <c r="I87" s="331" t="str">
        <f t="shared" si="3"/>
        <v xml:space="preserve"> </v>
      </c>
    </row>
    <row r="88" spans="1:9" x14ac:dyDescent="0.15">
      <c r="A88" s="330"/>
      <c r="F88" s="321"/>
      <c r="G88" s="321"/>
      <c r="H88" s="315" t="str">
        <f t="shared" si="2"/>
        <v xml:space="preserve"> </v>
      </c>
      <c r="I88" s="331" t="str">
        <f t="shared" si="3"/>
        <v xml:space="preserve"> </v>
      </c>
    </row>
    <row r="89" spans="1:9" x14ac:dyDescent="0.15">
      <c r="A89" s="330"/>
      <c r="F89" s="321"/>
      <c r="G89" s="321"/>
      <c r="H89" s="315" t="str">
        <f t="shared" si="2"/>
        <v xml:space="preserve"> </v>
      </c>
      <c r="I89" s="331" t="str">
        <f t="shared" si="3"/>
        <v xml:space="preserve"> </v>
      </c>
    </row>
    <row r="90" spans="1:9" x14ac:dyDescent="0.15">
      <c r="A90" s="330"/>
      <c r="F90" s="321"/>
      <c r="G90" s="321"/>
      <c r="H90" s="315" t="str">
        <f t="shared" si="2"/>
        <v xml:space="preserve"> </v>
      </c>
      <c r="I90" s="331" t="str">
        <f t="shared" si="3"/>
        <v xml:space="preserve"> </v>
      </c>
    </row>
    <row r="91" spans="1:9" x14ac:dyDescent="0.15">
      <c r="A91" s="330"/>
      <c r="F91" s="321"/>
      <c r="G91" s="321"/>
      <c r="H91" s="315" t="str">
        <f t="shared" si="2"/>
        <v xml:space="preserve"> </v>
      </c>
      <c r="I91" s="331" t="str">
        <f t="shared" si="3"/>
        <v xml:space="preserve"> </v>
      </c>
    </row>
    <row r="92" spans="1:9" x14ac:dyDescent="0.15">
      <c r="A92" s="330"/>
      <c r="F92" s="321"/>
      <c r="G92" s="321"/>
      <c r="H92" s="315" t="str">
        <f t="shared" si="2"/>
        <v xml:space="preserve"> </v>
      </c>
      <c r="I92" s="331" t="str">
        <f t="shared" si="3"/>
        <v xml:space="preserve"> </v>
      </c>
    </row>
    <row r="93" spans="1:9" x14ac:dyDescent="0.15">
      <c r="A93" s="330"/>
      <c r="F93" s="321"/>
      <c r="G93" s="321"/>
      <c r="H93" s="315" t="str">
        <f t="shared" si="2"/>
        <v xml:space="preserve"> </v>
      </c>
      <c r="I93" s="331" t="str">
        <f t="shared" si="3"/>
        <v xml:space="preserve"> </v>
      </c>
    </row>
    <row r="94" spans="1:9" x14ac:dyDescent="0.15">
      <c r="A94" s="330"/>
      <c r="F94" s="321"/>
      <c r="G94" s="321"/>
      <c r="H94" s="315" t="str">
        <f t="shared" si="2"/>
        <v xml:space="preserve"> </v>
      </c>
      <c r="I94" s="331" t="str">
        <f t="shared" si="3"/>
        <v xml:space="preserve"> </v>
      </c>
    </row>
    <row r="95" spans="1:9" x14ac:dyDescent="0.15">
      <c r="A95" s="330"/>
      <c r="F95" s="321"/>
      <c r="G95" s="321"/>
      <c r="H95" s="315" t="str">
        <f t="shared" si="2"/>
        <v xml:space="preserve"> </v>
      </c>
      <c r="I95" s="331" t="str">
        <f t="shared" si="3"/>
        <v xml:space="preserve"> </v>
      </c>
    </row>
    <row r="96" spans="1:9" x14ac:dyDescent="0.15">
      <c r="A96" s="330"/>
      <c r="F96" s="321"/>
      <c r="G96" s="321"/>
      <c r="H96" s="315" t="str">
        <f t="shared" si="2"/>
        <v xml:space="preserve"> </v>
      </c>
      <c r="I96" s="331" t="str">
        <f t="shared" si="3"/>
        <v xml:space="preserve"> </v>
      </c>
    </row>
    <row r="97" spans="1:9" x14ac:dyDescent="0.15">
      <c r="A97" s="330"/>
      <c r="F97" s="321"/>
      <c r="G97" s="321"/>
      <c r="H97" s="315" t="str">
        <f t="shared" si="2"/>
        <v xml:space="preserve"> </v>
      </c>
      <c r="I97" s="331" t="str">
        <f t="shared" si="3"/>
        <v xml:space="preserve"> </v>
      </c>
    </row>
    <row r="98" spans="1:9" x14ac:dyDescent="0.15">
      <c r="A98" s="330"/>
      <c r="F98" s="321"/>
      <c r="G98" s="321"/>
      <c r="H98" s="315" t="str">
        <f t="shared" si="2"/>
        <v xml:space="preserve"> </v>
      </c>
      <c r="I98" s="331" t="str">
        <f t="shared" si="3"/>
        <v xml:space="preserve"> </v>
      </c>
    </row>
    <row r="99" spans="1:9" x14ac:dyDescent="0.15">
      <c r="A99" s="330"/>
      <c r="F99" s="321"/>
      <c r="G99" s="321"/>
      <c r="H99" s="315" t="str">
        <f t="shared" si="2"/>
        <v xml:space="preserve"> </v>
      </c>
      <c r="I99" s="331" t="str">
        <f t="shared" si="3"/>
        <v xml:space="preserve"> </v>
      </c>
    </row>
    <row r="100" spans="1:9" x14ac:dyDescent="0.15">
      <c r="A100" s="330"/>
      <c r="F100" s="321"/>
      <c r="G100" s="321"/>
      <c r="H100" s="315" t="str">
        <f t="shared" si="2"/>
        <v xml:space="preserve"> </v>
      </c>
      <c r="I100" s="331" t="str">
        <f t="shared" si="3"/>
        <v xml:space="preserve"> </v>
      </c>
    </row>
    <row r="101" spans="1:9" x14ac:dyDescent="0.15">
      <c r="A101" s="330"/>
      <c r="F101" s="321"/>
      <c r="G101" s="321"/>
      <c r="H101" s="315" t="str">
        <f t="shared" si="2"/>
        <v xml:space="preserve"> </v>
      </c>
      <c r="I101" s="331" t="str">
        <f t="shared" si="3"/>
        <v xml:space="preserve"> </v>
      </c>
    </row>
    <row r="102" spans="1:9" x14ac:dyDescent="0.15">
      <c r="A102" s="330"/>
      <c r="F102" s="321"/>
      <c r="G102" s="321"/>
      <c r="H102" s="315" t="str">
        <f t="shared" si="2"/>
        <v xml:space="preserve"> </v>
      </c>
      <c r="I102" s="331" t="str">
        <f t="shared" si="3"/>
        <v xml:space="preserve"> </v>
      </c>
    </row>
    <row r="103" spans="1:9" x14ac:dyDescent="0.15">
      <c r="A103" s="330"/>
      <c r="F103" s="321"/>
      <c r="G103" s="321"/>
      <c r="H103" s="315" t="str">
        <f t="shared" si="2"/>
        <v xml:space="preserve"> </v>
      </c>
      <c r="I103" s="331" t="str">
        <f t="shared" si="3"/>
        <v xml:space="preserve"> </v>
      </c>
    </row>
    <row r="104" spans="1:9" x14ac:dyDescent="0.15">
      <c r="A104" s="330"/>
      <c r="F104" s="321"/>
      <c r="G104" s="321"/>
      <c r="H104" s="315" t="str">
        <f t="shared" si="2"/>
        <v xml:space="preserve"> </v>
      </c>
      <c r="I104" s="331" t="str">
        <f t="shared" si="3"/>
        <v xml:space="preserve"> </v>
      </c>
    </row>
    <row r="105" spans="1:9" x14ac:dyDescent="0.15">
      <c r="A105" s="330"/>
      <c r="F105" s="321"/>
      <c r="G105" s="321"/>
      <c r="H105" s="315" t="str">
        <f t="shared" si="2"/>
        <v xml:space="preserve"> </v>
      </c>
      <c r="I105" s="331" t="str">
        <f t="shared" si="3"/>
        <v xml:space="preserve"> </v>
      </c>
    </row>
    <row r="106" spans="1:9" x14ac:dyDescent="0.15">
      <c r="A106" s="330"/>
      <c r="F106" s="321"/>
      <c r="G106" s="321"/>
      <c r="H106" s="315" t="str">
        <f t="shared" si="2"/>
        <v xml:space="preserve"> </v>
      </c>
      <c r="I106" s="331" t="str">
        <f t="shared" si="3"/>
        <v xml:space="preserve"> </v>
      </c>
    </row>
    <row r="107" spans="1:9" x14ac:dyDescent="0.15">
      <c r="A107" s="330"/>
      <c r="F107" s="321"/>
      <c r="G107" s="321"/>
      <c r="H107" s="315" t="str">
        <f t="shared" si="2"/>
        <v xml:space="preserve"> </v>
      </c>
      <c r="I107" s="331" t="str">
        <f t="shared" si="3"/>
        <v xml:space="preserve"> </v>
      </c>
    </row>
    <row r="108" spans="1:9" x14ac:dyDescent="0.15">
      <c r="A108" s="330"/>
      <c r="F108" s="321"/>
      <c r="G108" s="321"/>
      <c r="H108" s="315" t="str">
        <f t="shared" si="2"/>
        <v xml:space="preserve"> </v>
      </c>
      <c r="I108" s="331" t="str">
        <f t="shared" si="3"/>
        <v xml:space="preserve"> </v>
      </c>
    </row>
    <row r="109" spans="1:9" x14ac:dyDescent="0.15">
      <c r="A109" s="330"/>
      <c r="F109" s="321"/>
      <c r="G109" s="321"/>
      <c r="H109" s="315" t="str">
        <f t="shared" si="2"/>
        <v xml:space="preserve"> </v>
      </c>
      <c r="I109" s="331" t="str">
        <f t="shared" si="3"/>
        <v xml:space="preserve"> </v>
      </c>
    </row>
    <row r="110" spans="1:9" x14ac:dyDescent="0.15">
      <c r="A110" s="330"/>
      <c r="F110" s="321"/>
      <c r="G110" s="321"/>
      <c r="H110" s="315" t="str">
        <f t="shared" si="2"/>
        <v xml:space="preserve"> </v>
      </c>
      <c r="I110" s="331" t="str">
        <f t="shared" si="3"/>
        <v xml:space="preserve"> </v>
      </c>
    </row>
    <row r="111" spans="1:9" x14ac:dyDescent="0.15">
      <c r="A111" s="330"/>
      <c r="F111" s="321"/>
      <c r="G111" s="321"/>
      <c r="H111" s="315" t="str">
        <f t="shared" si="2"/>
        <v xml:space="preserve"> </v>
      </c>
      <c r="I111" s="331" t="str">
        <f t="shared" si="3"/>
        <v xml:space="preserve"> </v>
      </c>
    </row>
    <row r="112" spans="1:9" x14ac:dyDescent="0.15">
      <c r="A112" s="330"/>
      <c r="F112" s="321"/>
      <c r="G112" s="321"/>
      <c r="H112" s="315" t="str">
        <f t="shared" si="2"/>
        <v xml:space="preserve"> </v>
      </c>
      <c r="I112" s="331" t="str">
        <f t="shared" si="3"/>
        <v xml:space="preserve"> </v>
      </c>
    </row>
    <row r="113" spans="1:9" x14ac:dyDescent="0.15">
      <c r="A113" s="330"/>
      <c r="F113" s="321"/>
      <c r="G113" s="321"/>
      <c r="H113" s="315" t="str">
        <f t="shared" si="2"/>
        <v xml:space="preserve"> </v>
      </c>
      <c r="I113" s="331" t="str">
        <f t="shared" si="3"/>
        <v xml:space="preserve"> </v>
      </c>
    </row>
    <row r="114" spans="1:9" x14ac:dyDescent="0.15">
      <c r="A114" s="330"/>
      <c r="F114" s="321"/>
      <c r="G114" s="321"/>
      <c r="H114" s="315" t="str">
        <f t="shared" si="2"/>
        <v xml:space="preserve"> </v>
      </c>
      <c r="I114" s="331" t="str">
        <f t="shared" si="3"/>
        <v xml:space="preserve"> </v>
      </c>
    </row>
    <row r="115" spans="1:9" x14ac:dyDescent="0.15">
      <c r="A115" s="330"/>
      <c r="F115" s="321"/>
      <c r="G115" s="321"/>
      <c r="H115" s="315" t="str">
        <f t="shared" si="2"/>
        <v xml:space="preserve"> </v>
      </c>
      <c r="I115" s="331" t="str">
        <f t="shared" si="3"/>
        <v xml:space="preserve"> </v>
      </c>
    </row>
    <row r="116" spans="1:9" x14ac:dyDescent="0.15">
      <c r="A116" s="330"/>
      <c r="F116" s="321"/>
      <c r="G116" s="321"/>
      <c r="H116" s="315" t="str">
        <f t="shared" si="2"/>
        <v xml:space="preserve"> </v>
      </c>
      <c r="I116" s="331" t="str">
        <f t="shared" si="3"/>
        <v xml:space="preserve"> </v>
      </c>
    </row>
    <row r="117" spans="1:9" x14ac:dyDescent="0.15">
      <c r="A117" s="330"/>
      <c r="F117" s="321"/>
      <c r="G117" s="321"/>
      <c r="H117" s="315" t="str">
        <f t="shared" si="2"/>
        <v xml:space="preserve"> </v>
      </c>
      <c r="I117" s="331" t="str">
        <f t="shared" si="3"/>
        <v xml:space="preserve"> </v>
      </c>
    </row>
    <row r="118" spans="1:9" x14ac:dyDescent="0.15">
      <c r="A118" s="330"/>
      <c r="F118" s="321"/>
      <c r="G118" s="321"/>
      <c r="H118" s="315" t="str">
        <f t="shared" si="2"/>
        <v xml:space="preserve"> </v>
      </c>
      <c r="I118" s="331" t="str">
        <f t="shared" si="3"/>
        <v xml:space="preserve"> </v>
      </c>
    </row>
    <row r="119" spans="1:9" x14ac:dyDescent="0.15">
      <c r="A119" s="330"/>
      <c r="F119" s="321"/>
      <c r="G119" s="321"/>
      <c r="H119" s="315" t="str">
        <f t="shared" si="2"/>
        <v xml:space="preserve"> </v>
      </c>
      <c r="I119" s="331" t="str">
        <f t="shared" si="3"/>
        <v xml:space="preserve"> </v>
      </c>
    </row>
    <row r="120" spans="1:9" x14ac:dyDescent="0.15">
      <c r="A120" s="330"/>
      <c r="F120" s="321"/>
      <c r="G120" s="321"/>
      <c r="H120" s="315" t="str">
        <f t="shared" si="2"/>
        <v xml:space="preserve"> </v>
      </c>
      <c r="I120" s="331" t="str">
        <f t="shared" si="3"/>
        <v xml:space="preserve"> </v>
      </c>
    </row>
    <row r="121" spans="1:9" x14ac:dyDescent="0.15">
      <c r="A121" s="330"/>
      <c r="F121" s="321"/>
      <c r="G121" s="321"/>
      <c r="H121" s="315" t="str">
        <f t="shared" si="2"/>
        <v xml:space="preserve"> </v>
      </c>
      <c r="I121" s="331" t="str">
        <f t="shared" si="3"/>
        <v xml:space="preserve"> </v>
      </c>
    </row>
    <row r="122" spans="1:9" x14ac:dyDescent="0.15">
      <c r="A122" s="330"/>
      <c r="F122" s="321"/>
      <c r="G122" s="321"/>
      <c r="H122" s="315" t="str">
        <f t="shared" si="2"/>
        <v xml:space="preserve"> </v>
      </c>
      <c r="I122" s="331" t="str">
        <f t="shared" si="3"/>
        <v xml:space="preserve"> </v>
      </c>
    </row>
    <row r="123" spans="1:9" x14ac:dyDescent="0.15">
      <c r="A123" s="330"/>
      <c r="F123" s="321"/>
      <c r="G123" s="321"/>
      <c r="H123" s="315" t="str">
        <f t="shared" si="2"/>
        <v xml:space="preserve"> </v>
      </c>
      <c r="I123" s="331" t="str">
        <f t="shared" si="3"/>
        <v xml:space="preserve"> </v>
      </c>
    </row>
    <row r="124" spans="1:9" x14ac:dyDescent="0.15">
      <c r="A124" s="330"/>
      <c r="F124" s="321"/>
      <c r="G124" s="321"/>
      <c r="H124" s="315" t="str">
        <f t="shared" si="2"/>
        <v xml:space="preserve"> </v>
      </c>
      <c r="I124" s="331" t="str">
        <f t="shared" si="3"/>
        <v xml:space="preserve"> </v>
      </c>
    </row>
    <row r="125" spans="1:9" x14ac:dyDescent="0.15">
      <c r="A125" s="330"/>
      <c r="F125" s="321"/>
      <c r="G125" s="321"/>
      <c r="H125" s="315" t="str">
        <f t="shared" si="2"/>
        <v xml:space="preserve"> </v>
      </c>
      <c r="I125" s="331" t="str">
        <f t="shared" si="3"/>
        <v xml:space="preserve"> </v>
      </c>
    </row>
    <row r="126" spans="1:9" x14ac:dyDescent="0.15">
      <c r="A126" s="330"/>
      <c r="F126" s="321"/>
      <c r="G126" s="321"/>
      <c r="H126" s="315" t="str">
        <f t="shared" si="2"/>
        <v xml:space="preserve"> </v>
      </c>
      <c r="I126" s="331" t="str">
        <f t="shared" si="3"/>
        <v xml:space="preserve"> </v>
      </c>
    </row>
    <row r="127" spans="1:9" x14ac:dyDescent="0.15">
      <c r="A127" s="330"/>
      <c r="F127" s="321"/>
      <c r="G127" s="321"/>
      <c r="H127" s="315" t="str">
        <f t="shared" si="2"/>
        <v xml:space="preserve"> </v>
      </c>
      <c r="I127" s="331" t="str">
        <f t="shared" si="3"/>
        <v xml:space="preserve"> </v>
      </c>
    </row>
    <row r="128" spans="1:9" x14ac:dyDescent="0.15">
      <c r="A128" s="330"/>
      <c r="F128" s="321"/>
      <c r="G128" s="321"/>
      <c r="H128" s="315" t="str">
        <f t="shared" si="2"/>
        <v xml:space="preserve"> </v>
      </c>
      <c r="I128" s="331" t="str">
        <f t="shared" si="3"/>
        <v xml:space="preserve"> </v>
      </c>
    </row>
    <row r="129" spans="1:9" x14ac:dyDescent="0.15">
      <c r="A129" s="330"/>
      <c r="F129" s="321"/>
      <c r="G129" s="321"/>
      <c r="H129" s="315" t="str">
        <f t="shared" si="2"/>
        <v xml:space="preserve"> </v>
      </c>
      <c r="I129" s="331" t="str">
        <f t="shared" si="3"/>
        <v xml:space="preserve"> </v>
      </c>
    </row>
    <row r="130" spans="1:9" x14ac:dyDescent="0.15">
      <c r="A130" s="330"/>
      <c r="F130" s="321"/>
      <c r="G130" s="321"/>
      <c r="H130" s="315" t="str">
        <f t="shared" si="2"/>
        <v xml:space="preserve"> </v>
      </c>
      <c r="I130" s="331" t="str">
        <f t="shared" si="3"/>
        <v xml:space="preserve"> </v>
      </c>
    </row>
    <row r="131" spans="1:9" x14ac:dyDescent="0.15">
      <c r="A131" s="330"/>
      <c r="F131" s="321"/>
      <c r="G131" s="321"/>
      <c r="H131" s="315" t="str">
        <f t="shared" si="2"/>
        <v xml:space="preserve"> </v>
      </c>
      <c r="I131" s="331" t="str">
        <f t="shared" si="3"/>
        <v xml:space="preserve"> </v>
      </c>
    </row>
    <row r="132" spans="1:9" x14ac:dyDescent="0.15">
      <c r="A132" s="330"/>
      <c r="F132" s="321"/>
      <c r="G132" s="321"/>
      <c r="H132" s="315" t="str">
        <f t="shared" ref="H132:H195" si="4">IF((F132&lt;&gt;0),IF((D132&gt;0)," ",F132)," ")</f>
        <v xml:space="preserve"> </v>
      </c>
      <c r="I132" s="331" t="str">
        <f t="shared" ref="I132:I195" si="5">IF((F132&lt;&gt;0),IF((D132&gt;0)," ",(I$1-A132))," ")</f>
        <v xml:space="preserve"> </v>
      </c>
    </row>
    <row r="133" spans="1:9" x14ac:dyDescent="0.15">
      <c r="A133" s="330"/>
      <c r="F133" s="321"/>
      <c r="G133" s="321"/>
      <c r="H133" s="315" t="str">
        <f t="shared" si="4"/>
        <v xml:space="preserve"> </v>
      </c>
      <c r="I133" s="331" t="str">
        <f t="shared" si="5"/>
        <v xml:space="preserve"> </v>
      </c>
    </row>
    <row r="134" spans="1:9" x14ac:dyDescent="0.15">
      <c r="A134" s="330"/>
      <c r="F134" s="321"/>
      <c r="G134" s="321"/>
      <c r="H134" s="315" t="str">
        <f t="shared" si="4"/>
        <v xml:space="preserve"> </v>
      </c>
      <c r="I134" s="331" t="str">
        <f t="shared" si="5"/>
        <v xml:space="preserve"> </v>
      </c>
    </row>
    <row r="135" spans="1:9" x14ac:dyDescent="0.15">
      <c r="A135" s="330"/>
      <c r="F135" s="321"/>
      <c r="G135" s="321"/>
      <c r="H135" s="315" t="str">
        <f t="shared" si="4"/>
        <v xml:space="preserve"> </v>
      </c>
      <c r="I135" s="331" t="str">
        <f t="shared" si="5"/>
        <v xml:space="preserve"> </v>
      </c>
    </row>
    <row r="136" spans="1:9" x14ac:dyDescent="0.15">
      <c r="A136" s="330"/>
      <c r="F136" s="321"/>
      <c r="G136" s="321"/>
      <c r="H136" s="315" t="str">
        <f t="shared" si="4"/>
        <v xml:space="preserve"> </v>
      </c>
      <c r="I136" s="331" t="str">
        <f t="shared" si="5"/>
        <v xml:space="preserve"> </v>
      </c>
    </row>
    <row r="137" spans="1:9" x14ac:dyDescent="0.15">
      <c r="A137" s="330"/>
      <c r="F137" s="321"/>
      <c r="G137" s="321"/>
      <c r="H137" s="315" t="str">
        <f t="shared" si="4"/>
        <v xml:space="preserve"> </v>
      </c>
      <c r="I137" s="331" t="str">
        <f t="shared" si="5"/>
        <v xml:space="preserve"> </v>
      </c>
    </row>
    <row r="138" spans="1:9" x14ac:dyDescent="0.15">
      <c r="A138" s="330"/>
      <c r="F138" s="321"/>
      <c r="G138" s="321"/>
      <c r="H138" s="315" t="str">
        <f t="shared" si="4"/>
        <v xml:space="preserve"> </v>
      </c>
      <c r="I138" s="331" t="str">
        <f t="shared" si="5"/>
        <v xml:space="preserve"> </v>
      </c>
    </row>
    <row r="139" spans="1:9" x14ac:dyDescent="0.15">
      <c r="A139" s="330"/>
      <c r="F139" s="321"/>
      <c r="G139" s="321"/>
      <c r="H139" s="315" t="str">
        <f t="shared" si="4"/>
        <v xml:space="preserve"> </v>
      </c>
      <c r="I139" s="331" t="str">
        <f t="shared" si="5"/>
        <v xml:space="preserve"> </v>
      </c>
    </row>
    <row r="140" spans="1:9" x14ac:dyDescent="0.15">
      <c r="A140" s="330"/>
      <c r="F140" s="321"/>
      <c r="G140" s="321"/>
      <c r="H140" s="315" t="str">
        <f t="shared" si="4"/>
        <v xml:space="preserve"> </v>
      </c>
      <c r="I140" s="331" t="str">
        <f t="shared" si="5"/>
        <v xml:space="preserve"> </v>
      </c>
    </row>
    <row r="141" spans="1:9" x14ac:dyDescent="0.15">
      <c r="A141" s="330"/>
      <c r="F141" s="321"/>
      <c r="G141" s="321"/>
      <c r="H141" s="315" t="str">
        <f t="shared" si="4"/>
        <v xml:space="preserve"> </v>
      </c>
      <c r="I141" s="331" t="str">
        <f t="shared" si="5"/>
        <v xml:space="preserve"> </v>
      </c>
    </row>
    <row r="142" spans="1:9" x14ac:dyDescent="0.15">
      <c r="A142" s="330"/>
      <c r="F142" s="321"/>
      <c r="G142" s="321"/>
      <c r="H142" s="315" t="str">
        <f t="shared" si="4"/>
        <v xml:space="preserve"> </v>
      </c>
      <c r="I142" s="331" t="str">
        <f t="shared" si="5"/>
        <v xml:space="preserve"> </v>
      </c>
    </row>
    <row r="143" spans="1:9" x14ac:dyDescent="0.15">
      <c r="A143" s="330"/>
      <c r="F143" s="321"/>
      <c r="G143" s="321"/>
      <c r="H143" s="315" t="str">
        <f t="shared" si="4"/>
        <v xml:space="preserve"> </v>
      </c>
      <c r="I143" s="331" t="str">
        <f t="shared" si="5"/>
        <v xml:space="preserve"> </v>
      </c>
    </row>
    <row r="144" spans="1:9" x14ac:dyDescent="0.15">
      <c r="A144" s="330"/>
      <c r="F144" s="321"/>
      <c r="G144" s="321"/>
      <c r="H144" s="315" t="str">
        <f t="shared" si="4"/>
        <v xml:space="preserve"> </v>
      </c>
      <c r="I144" s="331" t="str">
        <f t="shared" si="5"/>
        <v xml:space="preserve"> </v>
      </c>
    </row>
    <row r="145" spans="1:9" x14ac:dyDescent="0.15">
      <c r="A145" s="330"/>
      <c r="F145" s="321"/>
      <c r="G145" s="321"/>
      <c r="H145" s="315" t="str">
        <f t="shared" si="4"/>
        <v xml:space="preserve"> </v>
      </c>
      <c r="I145" s="331" t="str">
        <f t="shared" si="5"/>
        <v xml:space="preserve"> </v>
      </c>
    </row>
    <row r="146" spans="1:9" x14ac:dyDescent="0.15">
      <c r="A146" s="330"/>
      <c r="F146" s="321"/>
      <c r="G146" s="321"/>
      <c r="H146" s="315" t="str">
        <f t="shared" si="4"/>
        <v xml:space="preserve"> </v>
      </c>
      <c r="I146" s="331" t="str">
        <f t="shared" si="5"/>
        <v xml:space="preserve"> </v>
      </c>
    </row>
    <row r="147" spans="1:9" x14ac:dyDescent="0.15">
      <c r="A147" s="330"/>
      <c r="F147" s="321"/>
      <c r="G147" s="321"/>
      <c r="H147" s="315" t="str">
        <f t="shared" si="4"/>
        <v xml:space="preserve"> </v>
      </c>
      <c r="I147" s="331" t="str">
        <f t="shared" si="5"/>
        <v xml:space="preserve"> </v>
      </c>
    </row>
    <row r="148" spans="1:9" x14ac:dyDescent="0.15">
      <c r="A148" s="330"/>
      <c r="F148" s="321"/>
      <c r="G148" s="321"/>
      <c r="H148" s="315" t="str">
        <f t="shared" si="4"/>
        <v xml:space="preserve"> </v>
      </c>
      <c r="I148" s="331" t="str">
        <f t="shared" si="5"/>
        <v xml:space="preserve"> </v>
      </c>
    </row>
    <row r="149" spans="1:9" x14ac:dyDescent="0.15">
      <c r="A149" s="330"/>
      <c r="F149" s="321"/>
      <c r="G149" s="321"/>
      <c r="H149" s="315" t="str">
        <f t="shared" si="4"/>
        <v xml:space="preserve"> </v>
      </c>
      <c r="I149" s="331" t="str">
        <f t="shared" si="5"/>
        <v xml:space="preserve"> </v>
      </c>
    </row>
    <row r="150" spans="1:9" x14ac:dyDescent="0.15">
      <c r="A150" s="330"/>
      <c r="F150" s="321"/>
      <c r="G150" s="321"/>
      <c r="H150" s="315" t="str">
        <f t="shared" si="4"/>
        <v xml:space="preserve"> </v>
      </c>
      <c r="I150" s="331" t="str">
        <f t="shared" si="5"/>
        <v xml:space="preserve"> </v>
      </c>
    </row>
    <row r="151" spans="1:9" x14ac:dyDescent="0.15">
      <c r="A151" s="330"/>
      <c r="F151" s="321"/>
      <c r="G151" s="321"/>
      <c r="H151" s="315" t="str">
        <f t="shared" si="4"/>
        <v xml:space="preserve"> </v>
      </c>
      <c r="I151" s="331" t="str">
        <f t="shared" si="5"/>
        <v xml:space="preserve"> </v>
      </c>
    </row>
    <row r="152" spans="1:9" x14ac:dyDescent="0.15">
      <c r="A152" s="330"/>
      <c r="F152" s="321"/>
      <c r="G152" s="321"/>
      <c r="H152" s="315" t="str">
        <f t="shared" si="4"/>
        <v xml:space="preserve"> </v>
      </c>
      <c r="I152" s="331" t="str">
        <f t="shared" si="5"/>
        <v xml:space="preserve"> </v>
      </c>
    </row>
    <row r="153" spans="1:9" x14ac:dyDescent="0.15">
      <c r="A153" s="330"/>
      <c r="F153" s="321"/>
      <c r="G153" s="321"/>
      <c r="H153" s="315" t="str">
        <f t="shared" si="4"/>
        <v xml:space="preserve"> </v>
      </c>
      <c r="I153" s="331" t="str">
        <f t="shared" si="5"/>
        <v xml:space="preserve"> </v>
      </c>
    </row>
    <row r="154" spans="1:9" x14ac:dyDescent="0.15">
      <c r="A154" s="330"/>
      <c r="F154" s="321"/>
      <c r="G154" s="321"/>
      <c r="H154" s="315" t="str">
        <f t="shared" si="4"/>
        <v xml:space="preserve"> </v>
      </c>
      <c r="I154" s="331" t="str">
        <f t="shared" si="5"/>
        <v xml:space="preserve"> </v>
      </c>
    </row>
    <row r="155" spans="1:9" x14ac:dyDescent="0.15">
      <c r="A155" s="330"/>
      <c r="F155" s="321"/>
      <c r="G155" s="321"/>
      <c r="H155" s="315" t="str">
        <f t="shared" si="4"/>
        <v xml:space="preserve"> </v>
      </c>
      <c r="I155" s="331" t="str">
        <f t="shared" si="5"/>
        <v xml:space="preserve"> </v>
      </c>
    </row>
    <row r="156" spans="1:9" x14ac:dyDescent="0.15">
      <c r="A156" s="330"/>
      <c r="F156" s="321"/>
      <c r="G156" s="321"/>
      <c r="H156" s="315" t="str">
        <f t="shared" si="4"/>
        <v xml:space="preserve"> </v>
      </c>
      <c r="I156" s="331" t="str">
        <f t="shared" si="5"/>
        <v xml:space="preserve"> </v>
      </c>
    </row>
    <row r="157" spans="1:9" x14ac:dyDescent="0.15">
      <c r="A157" s="330"/>
      <c r="F157" s="321"/>
      <c r="G157" s="321"/>
      <c r="H157" s="315" t="str">
        <f t="shared" si="4"/>
        <v xml:space="preserve"> </v>
      </c>
      <c r="I157" s="331" t="str">
        <f t="shared" si="5"/>
        <v xml:space="preserve"> </v>
      </c>
    </row>
    <row r="158" spans="1:9" x14ac:dyDescent="0.15">
      <c r="A158" s="330"/>
      <c r="F158" s="321"/>
      <c r="G158" s="321"/>
      <c r="H158" s="315" t="str">
        <f t="shared" si="4"/>
        <v xml:space="preserve"> </v>
      </c>
      <c r="I158" s="331" t="str">
        <f t="shared" si="5"/>
        <v xml:space="preserve"> </v>
      </c>
    </row>
    <row r="159" spans="1:9" x14ac:dyDescent="0.15">
      <c r="A159" s="330"/>
      <c r="F159" s="321"/>
      <c r="G159" s="321"/>
      <c r="H159" s="315" t="str">
        <f t="shared" si="4"/>
        <v xml:space="preserve"> </v>
      </c>
      <c r="I159" s="331" t="str">
        <f t="shared" si="5"/>
        <v xml:space="preserve"> </v>
      </c>
    </row>
    <row r="160" spans="1:9" x14ac:dyDescent="0.15">
      <c r="A160" s="330"/>
      <c r="F160" s="321"/>
      <c r="G160" s="321"/>
      <c r="H160" s="315" t="str">
        <f t="shared" si="4"/>
        <v xml:space="preserve"> </v>
      </c>
      <c r="I160" s="331" t="str">
        <f t="shared" si="5"/>
        <v xml:space="preserve"> </v>
      </c>
    </row>
    <row r="161" spans="1:9" x14ac:dyDescent="0.15">
      <c r="A161" s="330"/>
      <c r="F161" s="321"/>
      <c r="G161" s="321"/>
      <c r="H161" s="315" t="str">
        <f t="shared" si="4"/>
        <v xml:space="preserve"> </v>
      </c>
      <c r="I161" s="331" t="str">
        <f t="shared" si="5"/>
        <v xml:space="preserve"> </v>
      </c>
    </row>
    <row r="162" spans="1:9" x14ac:dyDescent="0.15">
      <c r="A162" s="330"/>
      <c r="F162" s="321"/>
      <c r="G162" s="321"/>
      <c r="H162" s="315" t="str">
        <f t="shared" si="4"/>
        <v xml:space="preserve"> </v>
      </c>
      <c r="I162" s="331" t="str">
        <f t="shared" si="5"/>
        <v xml:space="preserve"> </v>
      </c>
    </row>
    <row r="163" spans="1:9" x14ac:dyDescent="0.15">
      <c r="A163" s="330"/>
      <c r="F163" s="321"/>
      <c r="G163" s="321"/>
      <c r="H163" s="315" t="str">
        <f t="shared" si="4"/>
        <v xml:space="preserve"> </v>
      </c>
      <c r="I163" s="331" t="str">
        <f t="shared" si="5"/>
        <v xml:space="preserve"> </v>
      </c>
    </row>
    <row r="164" spans="1:9" x14ac:dyDescent="0.15">
      <c r="A164" s="330"/>
      <c r="F164" s="321"/>
      <c r="G164" s="321"/>
      <c r="H164" s="315" t="str">
        <f t="shared" si="4"/>
        <v xml:space="preserve"> </v>
      </c>
      <c r="I164" s="331" t="str">
        <f t="shared" si="5"/>
        <v xml:space="preserve"> </v>
      </c>
    </row>
    <row r="165" spans="1:9" x14ac:dyDescent="0.15">
      <c r="A165" s="330"/>
      <c r="F165" s="321"/>
      <c r="G165" s="321"/>
      <c r="H165" s="315" t="str">
        <f t="shared" si="4"/>
        <v xml:space="preserve"> </v>
      </c>
      <c r="I165" s="331" t="str">
        <f t="shared" si="5"/>
        <v xml:space="preserve"> </v>
      </c>
    </row>
    <row r="166" spans="1:9" x14ac:dyDescent="0.15">
      <c r="A166" s="330"/>
      <c r="F166" s="321"/>
      <c r="G166" s="321"/>
      <c r="H166" s="315" t="str">
        <f t="shared" si="4"/>
        <v xml:space="preserve"> </v>
      </c>
      <c r="I166" s="331" t="str">
        <f t="shared" si="5"/>
        <v xml:space="preserve"> </v>
      </c>
    </row>
    <row r="167" spans="1:9" x14ac:dyDescent="0.15">
      <c r="A167" s="330"/>
      <c r="F167" s="321"/>
      <c r="G167" s="321"/>
      <c r="H167" s="315" t="str">
        <f t="shared" si="4"/>
        <v xml:space="preserve"> </v>
      </c>
      <c r="I167" s="331" t="str">
        <f t="shared" si="5"/>
        <v xml:space="preserve"> </v>
      </c>
    </row>
    <row r="168" spans="1:9" x14ac:dyDescent="0.15">
      <c r="A168" s="330"/>
      <c r="F168" s="321"/>
      <c r="G168" s="321"/>
      <c r="H168" s="315" t="str">
        <f t="shared" si="4"/>
        <v xml:space="preserve"> </v>
      </c>
      <c r="I168" s="331" t="str">
        <f t="shared" si="5"/>
        <v xml:space="preserve"> </v>
      </c>
    </row>
    <row r="169" spans="1:9" x14ac:dyDescent="0.15">
      <c r="A169" s="330"/>
      <c r="F169" s="321"/>
      <c r="G169" s="321"/>
      <c r="H169" s="315" t="str">
        <f t="shared" si="4"/>
        <v xml:space="preserve"> </v>
      </c>
      <c r="I169" s="331" t="str">
        <f t="shared" si="5"/>
        <v xml:space="preserve"> </v>
      </c>
    </row>
    <row r="170" spans="1:9" x14ac:dyDescent="0.15">
      <c r="A170" s="330"/>
      <c r="F170" s="321"/>
      <c r="G170" s="321"/>
      <c r="H170" s="315" t="str">
        <f t="shared" si="4"/>
        <v xml:space="preserve"> </v>
      </c>
      <c r="I170" s="331" t="str">
        <f t="shared" si="5"/>
        <v xml:space="preserve"> </v>
      </c>
    </row>
    <row r="171" spans="1:9" x14ac:dyDescent="0.15">
      <c r="A171" s="330"/>
      <c r="F171" s="321"/>
      <c r="G171" s="321"/>
      <c r="H171" s="315" t="str">
        <f t="shared" si="4"/>
        <v xml:space="preserve"> </v>
      </c>
      <c r="I171" s="331" t="str">
        <f t="shared" si="5"/>
        <v xml:space="preserve"> </v>
      </c>
    </row>
    <row r="172" spans="1:9" x14ac:dyDescent="0.15">
      <c r="A172" s="330"/>
      <c r="F172" s="321"/>
      <c r="G172" s="321"/>
      <c r="H172" s="315" t="str">
        <f t="shared" si="4"/>
        <v xml:space="preserve"> </v>
      </c>
      <c r="I172" s="331" t="str">
        <f t="shared" si="5"/>
        <v xml:space="preserve"> </v>
      </c>
    </row>
    <row r="173" spans="1:9" x14ac:dyDescent="0.15">
      <c r="A173" s="330"/>
      <c r="F173" s="321"/>
      <c r="G173" s="321"/>
      <c r="H173" s="315" t="str">
        <f t="shared" si="4"/>
        <v xml:space="preserve"> </v>
      </c>
      <c r="I173" s="331" t="str">
        <f t="shared" si="5"/>
        <v xml:space="preserve"> </v>
      </c>
    </row>
    <row r="174" spans="1:9" x14ac:dyDescent="0.15">
      <c r="A174" s="330"/>
      <c r="F174" s="321"/>
      <c r="G174" s="321"/>
      <c r="H174" s="315" t="str">
        <f t="shared" si="4"/>
        <v xml:space="preserve"> </v>
      </c>
      <c r="I174" s="331" t="str">
        <f t="shared" si="5"/>
        <v xml:space="preserve"> </v>
      </c>
    </row>
    <row r="175" spans="1:9" x14ac:dyDescent="0.15">
      <c r="A175" s="330"/>
      <c r="F175" s="321"/>
      <c r="G175" s="321"/>
      <c r="H175" s="315" t="str">
        <f t="shared" si="4"/>
        <v xml:space="preserve"> </v>
      </c>
      <c r="I175" s="331" t="str">
        <f t="shared" si="5"/>
        <v xml:space="preserve"> </v>
      </c>
    </row>
    <row r="176" spans="1:9" x14ac:dyDescent="0.15">
      <c r="A176" s="330"/>
      <c r="F176" s="321"/>
      <c r="G176" s="321"/>
      <c r="H176" s="315" t="str">
        <f t="shared" si="4"/>
        <v xml:space="preserve"> </v>
      </c>
      <c r="I176" s="331" t="str">
        <f t="shared" si="5"/>
        <v xml:space="preserve"> </v>
      </c>
    </row>
    <row r="177" spans="1:9" x14ac:dyDescent="0.15">
      <c r="A177" s="330"/>
      <c r="F177" s="321"/>
      <c r="G177" s="321"/>
      <c r="H177" s="315" t="str">
        <f t="shared" si="4"/>
        <v xml:space="preserve"> </v>
      </c>
      <c r="I177" s="331" t="str">
        <f t="shared" si="5"/>
        <v xml:space="preserve"> </v>
      </c>
    </row>
    <row r="178" spans="1:9" x14ac:dyDescent="0.15">
      <c r="A178" s="330"/>
      <c r="F178" s="321"/>
      <c r="G178" s="321"/>
      <c r="H178" s="315" t="str">
        <f t="shared" si="4"/>
        <v xml:space="preserve"> </v>
      </c>
      <c r="I178" s="331" t="str">
        <f t="shared" si="5"/>
        <v xml:space="preserve"> </v>
      </c>
    </row>
    <row r="179" spans="1:9" x14ac:dyDescent="0.15">
      <c r="A179" s="330"/>
      <c r="F179" s="321"/>
      <c r="G179" s="321"/>
      <c r="H179" s="315" t="str">
        <f t="shared" si="4"/>
        <v xml:space="preserve"> </v>
      </c>
      <c r="I179" s="331" t="str">
        <f t="shared" si="5"/>
        <v xml:space="preserve"> </v>
      </c>
    </row>
    <row r="180" spans="1:9" x14ac:dyDescent="0.15">
      <c r="A180" s="330"/>
      <c r="F180" s="321"/>
      <c r="G180" s="321"/>
      <c r="H180" s="315" t="str">
        <f t="shared" si="4"/>
        <v xml:space="preserve"> </v>
      </c>
      <c r="I180" s="331" t="str">
        <f t="shared" si="5"/>
        <v xml:space="preserve"> </v>
      </c>
    </row>
    <row r="181" spans="1:9" x14ac:dyDescent="0.15">
      <c r="A181" s="330"/>
      <c r="F181" s="321"/>
      <c r="G181" s="321"/>
      <c r="H181" s="315" t="str">
        <f t="shared" si="4"/>
        <v xml:space="preserve"> </v>
      </c>
      <c r="I181" s="331" t="str">
        <f t="shared" si="5"/>
        <v xml:space="preserve"> </v>
      </c>
    </row>
    <row r="182" spans="1:9" x14ac:dyDescent="0.15">
      <c r="A182" s="330"/>
      <c r="F182" s="321"/>
      <c r="G182" s="321"/>
      <c r="H182" s="315" t="str">
        <f t="shared" si="4"/>
        <v xml:space="preserve"> </v>
      </c>
      <c r="I182" s="331" t="str">
        <f t="shared" si="5"/>
        <v xml:space="preserve"> </v>
      </c>
    </row>
    <row r="183" spans="1:9" x14ac:dyDescent="0.15">
      <c r="A183" s="330"/>
      <c r="F183" s="321"/>
      <c r="G183" s="321"/>
      <c r="H183" s="315" t="str">
        <f t="shared" si="4"/>
        <v xml:space="preserve"> </v>
      </c>
      <c r="I183" s="331" t="str">
        <f t="shared" si="5"/>
        <v xml:space="preserve"> </v>
      </c>
    </row>
    <row r="184" spans="1:9" x14ac:dyDescent="0.15">
      <c r="A184" s="330"/>
      <c r="F184" s="321"/>
      <c r="G184" s="321"/>
      <c r="H184" s="315" t="str">
        <f t="shared" si="4"/>
        <v xml:space="preserve"> </v>
      </c>
      <c r="I184" s="331" t="str">
        <f t="shared" si="5"/>
        <v xml:space="preserve"> </v>
      </c>
    </row>
    <row r="185" spans="1:9" x14ac:dyDescent="0.15">
      <c r="A185" s="330"/>
      <c r="F185" s="321"/>
      <c r="G185" s="321"/>
      <c r="H185" s="315" t="str">
        <f t="shared" si="4"/>
        <v xml:space="preserve"> </v>
      </c>
      <c r="I185" s="331" t="str">
        <f t="shared" si="5"/>
        <v xml:space="preserve"> </v>
      </c>
    </row>
    <row r="186" spans="1:9" x14ac:dyDescent="0.15">
      <c r="A186" s="330"/>
      <c r="F186" s="321"/>
      <c r="G186" s="321"/>
      <c r="H186" s="315" t="str">
        <f t="shared" si="4"/>
        <v xml:space="preserve"> </v>
      </c>
      <c r="I186" s="331" t="str">
        <f t="shared" si="5"/>
        <v xml:space="preserve"> </v>
      </c>
    </row>
    <row r="187" spans="1:9" x14ac:dyDescent="0.15">
      <c r="A187" s="330"/>
      <c r="F187" s="321"/>
      <c r="G187" s="321"/>
      <c r="H187" s="315" t="str">
        <f t="shared" si="4"/>
        <v xml:space="preserve"> </v>
      </c>
      <c r="I187" s="331" t="str">
        <f t="shared" si="5"/>
        <v xml:space="preserve"> </v>
      </c>
    </row>
    <row r="188" spans="1:9" x14ac:dyDescent="0.15">
      <c r="A188" s="330"/>
      <c r="F188" s="321"/>
      <c r="G188" s="321"/>
      <c r="H188" s="315" t="str">
        <f t="shared" si="4"/>
        <v xml:space="preserve"> </v>
      </c>
      <c r="I188" s="331" t="str">
        <f t="shared" si="5"/>
        <v xml:space="preserve"> </v>
      </c>
    </row>
    <row r="189" spans="1:9" x14ac:dyDescent="0.15">
      <c r="A189" s="330"/>
      <c r="F189" s="321"/>
      <c r="G189" s="321"/>
      <c r="H189" s="315" t="str">
        <f t="shared" si="4"/>
        <v xml:space="preserve"> </v>
      </c>
      <c r="I189" s="331" t="str">
        <f t="shared" si="5"/>
        <v xml:space="preserve"> </v>
      </c>
    </row>
    <row r="190" spans="1:9" x14ac:dyDescent="0.15">
      <c r="A190" s="330"/>
      <c r="F190" s="321"/>
      <c r="G190" s="321"/>
      <c r="H190" s="315" t="str">
        <f t="shared" si="4"/>
        <v xml:space="preserve"> </v>
      </c>
      <c r="I190" s="331" t="str">
        <f t="shared" si="5"/>
        <v xml:space="preserve"> </v>
      </c>
    </row>
    <row r="191" spans="1:9" x14ac:dyDescent="0.15">
      <c r="A191" s="330"/>
      <c r="F191" s="321"/>
      <c r="G191" s="321"/>
      <c r="H191" s="315" t="str">
        <f t="shared" si="4"/>
        <v xml:space="preserve"> </v>
      </c>
      <c r="I191" s="331" t="str">
        <f t="shared" si="5"/>
        <v xml:space="preserve"> </v>
      </c>
    </row>
    <row r="192" spans="1:9" x14ac:dyDescent="0.15">
      <c r="A192" s="330"/>
      <c r="F192" s="321"/>
      <c r="G192" s="321"/>
      <c r="H192" s="315" t="str">
        <f t="shared" si="4"/>
        <v xml:space="preserve"> </v>
      </c>
      <c r="I192" s="331" t="str">
        <f t="shared" si="5"/>
        <v xml:space="preserve"> </v>
      </c>
    </row>
    <row r="193" spans="1:9" x14ac:dyDescent="0.15">
      <c r="A193" s="330"/>
      <c r="F193" s="321"/>
      <c r="G193" s="321"/>
      <c r="H193" s="315" t="str">
        <f t="shared" si="4"/>
        <v xml:space="preserve"> </v>
      </c>
      <c r="I193" s="331" t="str">
        <f t="shared" si="5"/>
        <v xml:space="preserve"> </v>
      </c>
    </row>
    <row r="194" spans="1:9" x14ac:dyDescent="0.15">
      <c r="A194" s="330"/>
      <c r="F194" s="321"/>
      <c r="G194" s="321"/>
      <c r="H194" s="315" t="str">
        <f t="shared" si="4"/>
        <v xml:space="preserve"> </v>
      </c>
      <c r="I194" s="331" t="str">
        <f t="shared" si="5"/>
        <v xml:space="preserve"> </v>
      </c>
    </row>
    <row r="195" spans="1:9" x14ac:dyDescent="0.15">
      <c r="A195" s="330"/>
      <c r="F195" s="321"/>
      <c r="G195" s="321"/>
      <c r="H195" s="315" t="str">
        <f t="shared" si="4"/>
        <v xml:space="preserve"> </v>
      </c>
      <c r="I195" s="331" t="str">
        <f t="shared" si="5"/>
        <v xml:space="preserve"> </v>
      </c>
    </row>
    <row r="196" spans="1:9" x14ac:dyDescent="0.15">
      <c r="A196" s="330"/>
      <c r="F196" s="321"/>
      <c r="G196" s="321"/>
      <c r="H196" s="315" t="str">
        <f t="shared" ref="H196:H204" si="6">IF((F196&lt;&gt;0),IF((D196&gt;0)," ",F196)," ")</f>
        <v xml:space="preserve"> </v>
      </c>
      <c r="I196" s="331" t="str">
        <f t="shared" ref="I196:I204" si="7">IF((F196&lt;&gt;0),IF((D196&gt;0)," ",(I$1-A196))," ")</f>
        <v xml:space="preserve"> </v>
      </c>
    </row>
    <row r="197" spans="1:9" x14ac:dyDescent="0.15">
      <c r="A197" s="330"/>
      <c r="F197" s="321"/>
      <c r="G197" s="321"/>
      <c r="H197" s="315" t="str">
        <f t="shared" si="6"/>
        <v xml:space="preserve"> </v>
      </c>
      <c r="I197" s="331" t="str">
        <f t="shared" si="7"/>
        <v xml:space="preserve"> </v>
      </c>
    </row>
    <row r="198" spans="1:9" x14ac:dyDescent="0.15">
      <c r="A198" s="330"/>
      <c r="F198" s="321"/>
      <c r="G198" s="321"/>
      <c r="H198" s="315" t="str">
        <f t="shared" si="6"/>
        <v xml:space="preserve"> </v>
      </c>
      <c r="I198" s="331" t="str">
        <f t="shared" si="7"/>
        <v xml:space="preserve"> </v>
      </c>
    </row>
    <row r="199" spans="1:9" x14ac:dyDescent="0.15">
      <c r="A199" s="330"/>
      <c r="F199" s="321"/>
      <c r="G199" s="321"/>
      <c r="H199" s="315" t="str">
        <f t="shared" si="6"/>
        <v xml:space="preserve"> </v>
      </c>
      <c r="I199" s="331" t="str">
        <f t="shared" si="7"/>
        <v xml:space="preserve"> </v>
      </c>
    </row>
    <row r="200" spans="1:9" x14ac:dyDescent="0.15">
      <c r="A200" s="330"/>
      <c r="F200" s="321"/>
      <c r="G200" s="321"/>
      <c r="H200" s="315" t="str">
        <f t="shared" si="6"/>
        <v xml:space="preserve"> </v>
      </c>
      <c r="I200" s="331" t="str">
        <f t="shared" si="7"/>
        <v xml:space="preserve"> </v>
      </c>
    </row>
    <row r="201" spans="1:9" x14ac:dyDescent="0.15">
      <c r="A201" s="330"/>
      <c r="F201" s="321"/>
      <c r="G201" s="321"/>
      <c r="H201" s="315" t="str">
        <f t="shared" si="6"/>
        <v xml:space="preserve"> </v>
      </c>
      <c r="I201" s="331" t="str">
        <f t="shared" si="7"/>
        <v xml:space="preserve"> </v>
      </c>
    </row>
    <row r="202" spans="1:9" x14ac:dyDescent="0.15">
      <c r="A202" s="330"/>
      <c r="F202" s="321"/>
      <c r="G202" s="321"/>
      <c r="H202" s="315" t="str">
        <f t="shared" si="6"/>
        <v xml:space="preserve"> </v>
      </c>
      <c r="I202" s="331" t="str">
        <f t="shared" si="7"/>
        <v xml:space="preserve"> </v>
      </c>
    </row>
    <row r="203" spans="1:9" x14ac:dyDescent="0.15">
      <c r="A203" s="330"/>
      <c r="F203" s="321"/>
      <c r="G203" s="321"/>
      <c r="H203" s="315" t="str">
        <f t="shared" si="6"/>
        <v xml:space="preserve"> </v>
      </c>
      <c r="I203" s="331" t="str">
        <f t="shared" si="7"/>
        <v xml:space="preserve"> </v>
      </c>
    </row>
    <row r="204" spans="1:9" x14ac:dyDescent="0.15">
      <c r="A204" s="330"/>
      <c r="F204" s="321"/>
      <c r="G204" s="321"/>
      <c r="H204" s="315" t="str">
        <f t="shared" si="6"/>
        <v xml:space="preserve"> </v>
      </c>
      <c r="I204" s="331" t="str">
        <f t="shared" si="7"/>
        <v xml:space="preserve"> </v>
      </c>
    </row>
    <row r="205" spans="1:9" x14ac:dyDescent="0.15">
      <c r="A205" s="330"/>
      <c r="F205" s="321"/>
      <c r="G205" s="321"/>
    </row>
    <row r="206" spans="1:9" x14ac:dyDescent="0.15">
      <c r="A206" s="330"/>
      <c r="F206" s="321"/>
      <c r="G206" s="321"/>
    </row>
    <row r="207" spans="1:9" x14ac:dyDescent="0.15">
      <c r="A207" s="330"/>
      <c r="F207" s="321"/>
      <c r="G207" s="321"/>
    </row>
    <row r="208" spans="1:9" x14ac:dyDescent="0.15">
      <c r="A208" s="330"/>
      <c r="F208" s="321"/>
      <c r="G208" s="321"/>
    </row>
    <row r="209" spans="1:7" x14ac:dyDescent="0.15">
      <c r="A209" s="330"/>
      <c r="F209" s="321"/>
      <c r="G209" s="321"/>
    </row>
    <row r="210" spans="1:7" x14ac:dyDescent="0.15">
      <c r="A210" s="330"/>
      <c r="F210" s="321"/>
      <c r="G210" s="321"/>
    </row>
    <row r="211" spans="1:7" x14ac:dyDescent="0.15">
      <c r="A211" s="330"/>
      <c r="F211" s="321"/>
      <c r="G211" s="321"/>
    </row>
    <row r="212" spans="1:7" x14ac:dyDescent="0.15">
      <c r="A212" s="330"/>
      <c r="F212" s="321"/>
      <c r="G212" s="321"/>
    </row>
    <row r="213" spans="1:7" x14ac:dyDescent="0.15">
      <c r="A213" s="330"/>
      <c r="F213" s="321"/>
      <c r="G213" s="321"/>
    </row>
    <row r="214" spans="1:7" x14ac:dyDescent="0.15">
      <c r="A214" s="330"/>
      <c r="F214" s="321"/>
      <c r="G214" s="321"/>
    </row>
    <row r="215" spans="1:7" x14ac:dyDescent="0.15">
      <c r="A215" s="330"/>
      <c r="F215" s="321"/>
      <c r="G215" s="321"/>
    </row>
    <row r="216" spans="1:7" x14ac:dyDescent="0.15">
      <c r="A216" s="330"/>
      <c r="F216" s="321"/>
      <c r="G216" s="321"/>
    </row>
    <row r="217" spans="1:7" x14ac:dyDescent="0.15">
      <c r="A217" s="330"/>
      <c r="F217" s="321"/>
      <c r="G217" s="321"/>
    </row>
    <row r="218" spans="1:7" x14ac:dyDescent="0.15">
      <c r="A218" s="330"/>
      <c r="F218" s="321"/>
      <c r="G218" s="321"/>
    </row>
    <row r="219" spans="1:7" x14ac:dyDescent="0.15">
      <c r="A219" s="330"/>
      <c r="F219" s="321"/>
      <c r="G219" s="321"/>
    </row>
    <row r="220" spans="1:7" x14ac:dyDescent="0.15">
      <c r="A220" s="330"/>
      <c r="F220" s="321"/>
      <c r="G220" s="321"/>
    </row>
    <row r="221" spans="1:7" x14ac:dyDescent="0.15">
      <c r="A221" s="330"/>
      <c r="F221" s="321"/>
      <c r="G221" s="321"/>
    </row>
    <row r="222" spans="1:7" x14ac:dyDescent="0.15">
      <c r="A222" s="330"/>
      <c r="F222" s="321"/>
      <c r="G222" s="321"/>
    </row>
    <row r="223" spans="1:7" x14ac:dyDescent="0.15">
      <c r="A223" s="330"/>
      <c r="F223" s="321"/>
      <c r="G223" s="321"/>
    </row>
    <row r="224" spans="1:7" x14ac:dyDescent="0.15">
      <c r="A224" s="330"/>
      <c r="F224" s="321"/>
      <c r="G224" s="321"/>
    </row>
    <row r="225" spans="1:7" x14ac:dyDescent="0.15">
      <c r="A225" s="330"/>
      <c r="F225" s="321"/>
      <c r="G225" s="321"/>
    </row>
    <row r="226" spans="1:7" x14ac:dyDescent="0.15">
      <c r="A226" s="330"/>
      <c r="F226" s="321"/>
      <c r="G226" s="321"/>
    </row>
    <row r="227" spans="1:7" x14ac:dyDescent="0.15">
      <c r="A227" s="330"/>
      <c r="F227" s="321"/>
      <c r="G227" s="321"/>
    </row>
    <row r="228" spans="1:7" x14ac:dyDescent="0.15">
      <c r="A228" s="330"/>
      <c r="F228" s="321"/>
      <c r="G228" s="321"/>
    </row>
    <row r="229" spans="1:7" x14ac:dyDescent="0.15">
      <c r="A229" s="330"/>
      <c r="F229" s="321"/>
      <c r="G229" s="321"/>
    </row>
    <row r="230" spans="1:7" x14ac:dyDescent="0.15">
      <c r="A230" s="330"/>
      <c r="F230" s="321"/>
      <c r="G230" s="321"/>
    </row>
    <row r="231" spans="1:7" x14ac:dyDescent="0.15">
      <c r="A231" s="330"/>
      <c r="F231" s="321"/>
      <c r="G231" s="321"/>
    </row>
    <row r="232" spans="1:7" x14ac:dyDescent="0.15">
      <c r="A232" s="330"/>
      <c r="F232" s="321"/>
      <c r="G232" s="321"/>
    </row>
    <row r="233" spans="1:7" x14ac:dyDescent="0.15">
      <c r="A233" s="330"/>
      <c r="F233" s="321"/>
      <c r="G233" s="321"/>
    </row>
    <row r="234" spans="1:7" x14ac:dyDescent="0.15">
      <c r="A234" s="330"/>
      <c r="F234" s="321"/>
      <c r="G234" s="321"/>
    </row>
    <row r="235" spans="1:7" x14ac:dyDescent="0.15">
      <c r="A235" s="330"/>
      <c r="F235" s="321"/>
      <c r="G235" s="321"/>
    </row>
    <row r="236" spans="1:7" x14ac:dyDescent="0.15">
      <c r="A236" s="330"/>
      <c r="F236" s="321"/>
      <c r="G236" s="321"/>
    </row>
    <row r="237" spans="1:7" x14ac:dyDescent="0.15">
      <c r="A237" s="330"/>
      <c r="F237" s="321"/>
      <c r="G237" s="321"/>
    </row>
    <row r="238" spans="1:7" x14ac:dyDescent="0.15">
      <c r="A238" s="330"/>
      <c r="F238" s="321"/>
      <c r="G238" s="321"/>
    </row>
    <row r="239" spans="1:7" x14ac:dyDescent="0.15">
      <c r="A239" s="330"/>
      <c r="F239" s="321"/>
      <c r="G239" s="321"/>
    </row>
    <row r="240" spans="1:7" x14ac:dyDescent="0.15">
      <c r="A240" s="330"/>
      <c r="F240" s="321"/>
      <c r="G240" s="321"/>
    </row>
    <row r="241" spans="1:7" x14ac:dyDescent="0.15">
      <c r="A241" s="330"/>
      <c r="F241" s="321"/>
      <c r="G241" s="321"/>
    </row>
    <row r="242" spans="1:7" x14ac:dyDescent="0.15">
      <c r="A242" s="330"/>
      <c r="F242" s="321"/>
      <c r="G242" s="321"/>
    </row>
    <row r="243" spans="1:7" x14ac:dyDescent="0.15">
      <c r="A243" s="330"/>
      <c r="F243" s="321"/>
      <c r="G243" s="321"/>
    </row>
    <row r="244" spans="1:7" x14ac:dyDescent="0.15">
      <c r="A244" s="330"/>
      <c r="F244" s="321"/>
      <c r="G244" s="321"/>
    </row>
    <row r="245" spans="1:7" x14ac:dyDescent="0.15">
      <c r="A245" s="330"/>
      <c r="F245" s="321"/>
      <c r="G245" s="321"/>
    </row>
    <row r="246" spans="1:7" x14ac:dyDescent="0.15">
      <c r="A246" s="330"/>
      <c r="F246" s="321"/>
      <c r="G246" s="321"/>
    </row>
    <row r="247" spans="1:7" x14ac:dyDescent="0.15">
      <c r="A247" s="330"/>
      <c r="F247" s="321"/>
      <c r="G247" s="321"/>
    </row>
    <row r="248" spans="1:7" x14ac:dyDescent="0.15">
      <c r="A248" s="330"/>
      <c r="F248" s="321"/>
      <c r="G248" s="321"/>
    </row>
    <row r="249" spans="1:7" x14ac:dyDescent="0.15">
      <c r="A249" s="330"/>
      <c r="F249" s="321"/>
      <c r="G249" s="321"/>
    </row>
    <row r="250" spans="1:7" x14ac:dyDescent="0.15">
      <c r="A250" s="330"/>
      <c r="F250" s="321"/>
      <c r="G250" s="321"/>
    </row>
    <row r="251" spans="1:7" x14ac:dyDescent="0.15">
      <c r="A251" s="330"/>
      <c r="F251" s="321"/>
      <c r="G251" s="321"/>
    </row>
    <row r="252" spans="1:7" x14ac:dyDescent="0.15">
      <c r="A252" s="330"/>
      <c r="F252" s="321"/>
      <c r="G252" s="321"/>
    </row>
    <row r="253" spans="1:7" x14ac:dyDescent="0.15">
      <c r="A253" s="330"/>
      <c r="F253" s="321"/>
      <c r="G253" s="321"/>
    </row>
    <row r="254" spans="1:7" x14ac:dyDescent="0.15">
      <c r="A254" s="330"/>
      <c r="F254" s="321"/>
      <c r="G254" s="321"/>
    </row>
    <row r="255" spans="1:7" x14ac:dyDescent="0.15">
      <c r="A255" s="330"/>
      <c r="F255" s="321"/>
      <c r="G255" s="321"/>
    </row>
    <row r="256" spans="1:7" x14ac:dyDescent="0.15">
      <c r="A256" s="330"/>
      <c r="F256" s="321"/>
      <c r="G256" s="321"/>
    </row>
    <row r="257" spans="1:7" x14ac:dyDescent="0.15">
      <c r="A257" s="330"/>
      <c r="F257" s="321"/>
      <c r="G257" s="321"/>
    </row>
    <row r="258" spans="1:7" x14ac:dyDescent="0.15">
      <c r="A258" s="330"/>
      <c r="F258" s="321"/>
      <c r="G258" s="321"/>
    </row>
    <row r="259" spans="1:7" x14ac:dyDescent="0.15">
      <c r="A259" s="330"/>
      <c r="F259" s="321"/>
      <c r="G259" s="321"/>
    </row>
    <row r="260" spans="1:7" x14ac:dyDescent="0.15">
      <c r="A260" s="330"/>
      <c r="F260" s="321"/>
      <c r="G260" s="321"/>
    </row>
    <row r="261" spans="1:7" x14ac:dyDescent="0.15">
      <c r="A261" s="330"/>
      <c r="F261" s="321"/>
      <c r="G261" s="321"/>
    </row>
    <row r="262" spans="1:7" x14ac:dyDescent="0.15">
      <c r="A262" s="330"/>
      <c r="F262" s="321"/>
      <c r="G262" s="321"/>
    </row>
    <row r="263" spans="1:7" x14ac:dyDescent="0.15">
      <c r="A263" s="330"/>
      <c r="F263" s="321"/>
      <c r="G263" s="321"/>
    </row>
    <row r="264" spans="1:7" x14ac:dyDescent="0.15">
      <c r="A264" s="330"/>
      <c r="F264" s="321"/>
      <c r="G264" s="321"/>
    </row>
    <row r="265" spans="1:7" x14ac:dyDescent="0.15">
      <c r="A265" s="330"/>
      <c r="F265" s="321"/>
      <c r="G265" s="321"/>
    </row>
    <row r="266" spans="1:7" x14ac:dyDescent="0.15">
      <c r="A266" s="330"/>
      <c r="F266" s="321"/>
      <c r="G266" s="321"/>
    </row>
    <row r="267" spans="1:7" x14ac:dyDescent="0.15">
      <c r="A267" s="330"/>
      <c r="F267" s="321"/>
      <c r="G267" s="321"/>
    </row>
    <row r="268" spans="1:7" x14ac:dyDescent="0.15">
      <c r="A268" s="330"/>
      <c r="F268" s="321"/>
      <c r="G268" s="321"/>
    </row>
    <row r="269" spans="1:7" x14ac:dyDescent="0.15">
      <c r="A269" s="330"/>
      <c r="F269" s="321"/>
      <c r="G269" s="321"/>
    </row>
    <row r="270" spans="1:7" x14ac:dyDescent="0.15">
      <c r="A270" s="330"/>
      <c r="F270" s="321"/>
      <c r="G270" s="321"/>
    </row>
    <row r="271" spans="1:7" x14ac:dyDescent="0.15">
      <c r="A271" s="330"/>
      <c r="F271" s="321"/>
      <c r="G271" s="321"/>
    </row>
    <row r="272" spans="1:7" x14ac:dyDescent="0.15">
      <c r="A272" s="330"/>
      <c r="F272" s="321"/>
      <c r="G272" s="321"/>
    </row>
    <row r="273" spans="1:7" x14ac:dyDescent="0.15">
      <c r="A273" s="330"/>
      <c r="F273" s="321"/>
      <c r="G273" s="321"/>
    </row>
    <row r="274" spans="1:7" x14ac:dyDescent="0.15">
      <c r="A274" s="330"/>
      <c r="F274" s="321"/>
      <c r="G274" s="321"/>
    </row>
    <row r="275" spans="1:7" x14ac:dyDescent="0.15">
      <c r="A275" s="330"/>
      <c r="F275" s="321"/>
      <c r="G275" s="321"/>
    </row>
    <row r="276" spans="1:7" x14ac:dyDescent="0.15">
      <c r="A276" s="330"/>
      <c r="F276" s="321"/>
      <c r="G276" s="321"/>
    </row>
    <row r="277" spans="1:7" x14ac:dyDescent="0.15">
      <c r="A277" s="330"/>
      <c r="F277" s="321"/>
      <c r="G277" s="321"/>
    </row>
    <row r="278" spans="1:7" x14ac:dyDescent="0.15">
      <c r="A278" s="330"/>
      <c r="F278" s="321"/>
      <c r="G278" s="321"/>
    </row>
    <row r="279" spans="1:7" x14ac:dyDescent="0.15">
      <c r="A279" s="330"/>
      <c r="F279" s="321"/>
      <c r="G279" s="321"/>
    </row>
    <row r="280" spans="1:7" x14ac:dyDescent="0.15">
      <c r="A280" s="330"/>
      <c r="F280" s="321"/>
      <c r="G280" s="321"/>
    </row>
    <row r="281" spans="1:7" x14ac:dyDescent="0.15">
      <c r="A281" s="330"/>
      <c r="F281" s="321"/>
      <c r="G281" s="321"/>
    </row>
    <row r="282" spans="1:7" x14ac:dyDescent="0.15">
      <c r="A282" s="330"/>
      <c r="F282" s="321"/>
      <c r="G282" s="321"/>
    </row>
    <row r="283" spans="1:7" x14ac:dyDescent="0.15">
      <c r="A283" s="330"/>
      <c r="F283" s="321"/>
      <c r="G283" s="321"/>
    </row>
    <row r="284" spans="1:7" x14ac:dyDescent="0.15">
      <c r="A284" s="330"/>
      <c r="F284" s="321"/>
      <c r="G284" s="321"/>
    </row>
    <row r="285" spans="1:7" x14ac:dyDescent="0.15">
      <c r="A285" s="330"/>
      <c r="F285" s="321"/>
      <c r="G285" s="321"/>
    </row>
    <row r="286" spans="1:7" x14ac:dyDescent="0.15">
      <c r="A286" s="330"/>
      <c r="F286" s="321"/>
      <c r="G286" s="321"/>
    </row>
    <row r="287" spans="1:7" x14ac:dyDescent="0.15">
      <c r="A287" s="330"/>
      <c r="F287" s="321"/>
      <c r="G287" s="321"/>
    </row>
    <row r="288" spans="1:7" x14ac:dyDescent="0.15">
      <c r="A288" s="330"/>
      <c r="F288" s="321"/>
      <c r="G288" s="321"/>
    </row>
    <row r="289" spans="1:10" x14ac:dyDescent="0.15">
      <c r="A289" s="330"/>
      <c r="F289" s="321"/>
      <c r="G289" s="321"/>
    </row>
    <row r="290" spans="1:10" x14ac:dyDescent="0.15">
      <c r="A290" s="330"/>
      <c r="F290" s="321"/>
      <c r="G290" s="321"/>
    </row>
    <row r="291" spans="1:10" x14ac:dyDescent="0.15">
      <c r="A291" s="330"/>
      <c r="F291" s="321"/>
      <c r="G291" s="321"/>
    </row>
    <row r="292" spans="1:10" x14ac:dyDescent="0.15">
      <c r="A292" s="330"/>
      <c r="F292" s="321"/>
      <c r="G292" s="321"/>
    </row>
    <row r="293" spans="1:10" x14ac:dyDescent="0.15">
      <c r="A293" s="330"/>
      <c r="F293" s="321"/>
      <c r="G293" s="321"/>
    </row>
    <row r="294" spans="1:10" x14ac:dyDescent="0.15">
      <c r="A294" s="330"/>
      <c r="F294" s="321"/>
      <c r="G294" s="321"/>
    </row>
    <row r="295" spans="1:10" x14ac:dyDescent="0.15">
      <c r="A295" s="330"/>
      <c r="F295" s="321"/>
      <c r="G295" s="321"/>
    </row>
    <row r="296" spans="1:10" x14ac:dyDescent="0.15">
      <c r="A296" s="330"/>
      <c r="F296" s="321"/>
      <c r="G296" s="321"/>
    </row>
    <row r="297" spans="1:10" x14ac:dyDescent="0.15">
      <c r="A297" s="330"/>
      <c r="F297" s="321"/>
      <c r="G297" s="321"/>
    </row>
    <row r="298" spans="1:10" x14ac:dyDescent="0.15">
      <c r="A298" s="330"/>
      <c r="F298" s="321"/>
      <c r="G298" s="321"/>
    </row>
    <row r="299" spans="1:10" x14ac:dyDescent="0.15">
      <c r="A299" s="330"/>
      <c r="F299" s="321"/>
      <c r="G299" s="321"/>
    </row>
    <row r="300" spans="1:10" ht="14" thickBot="1" x14ac:dyDescent="0.2">
      <c r="A300" s="329"/>
      <c r="B300" s="322"/>
      <c r="C300" s="328"/>
      <c r="D300" s="327"/>
      <c r="E300" s="326"/>
      <c r="F300" s="325"/>
      <c r="G300" s="325"/>
      <c r="H300" s="324"/>
      <c r="I300" s="323"/>
      <c r="J300" s="322"/>
    </row>
    <row r="301" spans="1:10" x14ac:dyDescent="0.15">
      <c r="A301" s="320" t="s">
        <v>229</v>
      </c>
      <c r="F301" s="321"/>
      <c r="G301" s="321"/>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1C00-0000000000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Z124"/>
  <sheetViews>
    <sheetView workbookViewId="0">
      <selection activeCell="C8" sqref="C8:J8"/>
    </sheetView>
  </sheetViews>
  <sheetFormatPr baseColWidth="10" defaultColWidth="9.1640625" defaultRowHeight="12" x14ac:dyDescent="0.15"/>
  <cols>
    <col min="1" max="1" width="3.6640625" style="228" customWidth="1"/>
    <col min="2" max="2" width="0.83203125" style="228" customWidth="1"/>
    <col min="3" max="3" width="3.6640625" style="228" customWidth="1"/>
    <col min="4" max="4" width="4.6640625" style="228" customWidth="1"/>
    <col min="5" max="5" width="1.6640625" style="228" customWidth="1"/>
    <col min="6" max="6" width="10.6640625" style="228" customWidth="1"/>
    <col min="7" max="7" width="1.6640625" style="228" customWidth="1"/>
    <col min="8" max="9" width="2.5" style="228" customWidth="1"/>
    <col min="10" max="11" width="6.6640625" style="228" customWidth="1"/>
    <col min="12" max="12" width="3.6640625" style="228" customWidth="1"/>
    <col min="13" max="13" width="0.83203125" style="228" customWidth="1"/>
    <col min="14" max="15" width="3.6640625" style="228" customWidth="1"/>
    <col min="16" max="17" width="6.6640625" style="228" customWidth="1"/>
    <col min="18" max="18" width="1.6640625" style="228" customWidth="1"/>
    <col min="19" max="20" width="2.5" style="228" customWidth="1"/>
    <col min="21" max="21" width="2.6640625" style="228" customWidth="1"/>
    <col min="22" max="22" width="7.6640625" style="228" customWidth="1"/>
    <col min="23" max="23" width="4.6640625" style="228" customWidth="1"/>
    <col min="24" max="16384" width="9.1640625" style="228"/>
  </cols>
  <sheetData>
    <row r="1" spans="1:23" ht="30" customHeight="1" x14ac:dyDescent="0.15">
      <c r="A1" s="459" t="s">
        <v>120</v>
      </c>
      <c r="B1" s="460"/>
      <c r="C1" s="460"/>
      <c r="D1" s="460"/>
      <c r="E1" s="460"/>
      <c r="F1" s="460"/>
      <c r="G1" s="461" t="s">
        <v>294</v>
      </c>
      <c r="H1" s="462"/>
      <c r="I1" s="462"/>
      <c r="J1" s="462"/>
      <c r="K1" s="462"/>
      <c r="L1" s="462"/>
      <c r="M1" s="462"/>
      <c r="N1" s="463"/>
      <c r="O1" s="464" t="s">
        <v>121</v>
      </c>
      <c r="P1" s="464"/>
      <c r="Q1" s="464"/>
      <c r="R1" s="464"/>
      <c r="S1" s="464"/>
      <c r="T1" s="464"/>
      <c r="U1" s="464"/>
      <c r="V1" s="464"/>
      <c r="W1" s="464"/>
    </row>
    <row r="2" spans="1:23" ht="30" customHeight="1" x14ac:dyDescent="0.15">
      <c r="A2" s="460"/>
      <c r="B2" s="460"/>
      <c r="C2" s="460"/>
      <c r="D2" s="460"/>
      <c r="E2" s="460"/>
      <c r="F2" s="460"/>
      <c r="G2" s="462"/>
      <c r="H2" s="462"/>
      <c r="I2" s="462"/>
      <c r="J2" s="462"/>
      <c r="K2" s="462"/>
      <c r="L2" s="462"/>
      <c r="M2" s="462"/>
      <c r="N2" s="463"/>
      <c r="O2" s="465" t="s">
        <v>122</v>
      </c>
      <c r="P2" s="465"/>
      <c r="Q2" s="466">
        <f>Admin!B4</f>
        <v>41370</v>
      </c>
      <c r="R2" s="467"/>
      <c r="S2" s="467"/>
      <c r="T2" s="467"/>
      <c r="U2" s="229" t="s">
        <v>123</v>
      </c>
      <c r="V2" s="466">
        <f>Admin!B17</f>
        <v>41734</v>
      </c>
      <c r="W2" s="466"/>
    </row>
    <row r="3" spans="1:23" ht="8.25" customHeight="1" x14ac:dyDescent="0.15">
      <c r="A3" s="468"/>
      <c r="B3" s="469"/>
      <c r="C3" s="469"/>
      <c r="D3" s="469"/>
      <c r="E3" s="469"/>
      <c r="F3" s="469"/>
      <c r="G3" s="469"/>
      <c r="H3" s="469"/>
      <c r="I3" s="469"/>
      <c r="J3" s="469"/>
      <c r="K3" s="469"/>
      <c r="L3" s="469"/>
      <c r="M3" s="469"/>
      <c r="N3" s="469"/>
      <c r="O3" s="469"/>
      <c r="P3" s="469"/>
      <c r="Q3" s="469"/>
      <c r="R3" s="469"/>
      <c r="S3" s="469"/>
      <c r="T3" s="469"/>
      <c r="U3" s="469"/>
      <c r="V3" s="469"/>
      <c r="W3" s="469"/>
    </row>
    <row r="4" spans="1:23" ht="10" customHeight="1" x14ac:dyDescent="0.15">
      <c r="A4" s="470"/>
      <c r="B4" s="470"/>
      <c r="C4" s="470"/>
      <c r="D4" s="470"/>
      <c r="E4" s="470"/>
      <c r="F4" s="470"/>
      <c r="G4" s="470"/>
      <c r="H4" s="470"/>
      <c r="I4" s="470"/>
      <c r="J4" s="470"/>
      <c r="K4" s="470"/>
      <c r="L4" s="470"/>
      <c r="M4" s="470"/>
      <c r="N4" s="470"/>
      <c r="O4" s="470"/>
      <c r="P4" s="470"/>
      <c r="Q4" s="470"/>
      <c r="R4" s="470"/>
      <c r="S4" s="470"/>
      <c r="T4" s="470"/>
      <c r="U4" s="470"/>
      <c r="V4" s="470"/>
      <c r="W4" s="471"/>
    </row>
    <row r="5" spans="1:23" ht="6" customHeight="1" x14ac:dyDescent="0.15">
      <c r="A5" s="230"/>
      <c r="B5" s="231"/>
      <c r="C5" s="231"/>
      <c r="D5" s="231"/>
      <c r="E5" s="231"/>
      <c r="F5" s="231"/>
      <c r="G5" s="231"/>
      <c r="H5" s="231"/>
      <c r="I5" s="231"/>
      <c r="J5" s="231"/>
      <c r="K5" s="231"/>
      <c r="L5" s="231"/>
      <c r="M5" s="231"/>
      <c r="N5" s="231"/>
      <c r="O5" s="231"/>
      <c r="P5" s="231"/>
      <c r="Q5" s="231"/>
      <c r="R5" s="231"/>
      <c r="S5" s="231"/>
      <c r="T5" s="231"/>
      <c r="U5" s="231"/>
      <c r="V5" s="231"/>
      <c r="W5" s="232"/>
    </row>
    <row r="6" spans="1:23" x14ac:dyDescent="0.15">
      <c r="A6" s="233"/>
      <c r="B6" s="234"/>
      <c r="C6" s="235" t="s">
        <v>124</v>
      </c>
      <c r="D6" s="235"/>
      <c r="E6" s="235"/>
      <c r="F6" s="234"/>
      <c r="G6" s="234"/>
      <c r="H6" s="234"/>
      <c r="I6" s="234"/>
      <c r="J6" s="234"/>
      <c r="K6" s="234"/>
      <c r="L6" s="234"/>
      <c r="M6" s="234"/>
      <c r="N6" s="235" t="s">
        <v>125</v>
      </c>
      <c r="O6" s="235"/>
      <c r="P6" s="235"/>
      <c r="Q6" s="235"/>
      <c r="R6" s="235"/>
      <c r="S6" s="235"/>
      <c r="T6" s="235"/>
      <c r="U6" s="235"/>
      <c r="V6" s="235"/>
      <c r="W6" s="236"/>
    </row>
    <row r="7" spans="1:23" ht="8" customHeight="1" x14ac:dyDescent="0.15">
      <c r="A7" s="233"/>
      <c r="B7" s="234"/>
      <c r="C7" s="235"/>
      <c r="D7" s="235"/>
      <c r="E7" s="235"/>
      <c r="F7" s="234"/>
      <c r="G7" s="234"/>
      <c r="H7" s="234"/>
      <c r="I7" s="234"/>
      <c r="J7" s="234"/>
      <c r="K7" s="234"/>
      <c r="L7" s="234"/>
      <c r="M7" s="234"/>
      <c r="N7" s="235"/>
      <c r="O7" s="235"/>
      <c r="P7" s="235"/>
      <c r="Q7" s="235"/>
      <c r="R7" s="235"/>
      <c r="S7" s="235"/>
      <c r="T7" s="235"/>
      <c r="U7" s="235"/>
      <c r="V7" s="235"/>
      <c r="W7" s="236"/>
    </row>
    <row r="8" spans="1:23" ht="15" customHeight="1" x14ac:dyDescent="0.15">
      <c r="A8" s="233"/>
      <c r="B8" s="234"/>
      <c r="C8" s="472" t="str">
        <f>IF('Business Details'!C5&gt;0,'Business Details'!C5," ")</f>
        <v xml:space="preserve"> </v>
      </c>
      <c r="D8" s="473"/>
      <c r="E8" s="473"/>
      <c r="F8" s="473"/>
      <c r="G8" s="473"/>
      <c r="H8" s="473"/>
      <c r="I8" s="473"/>
      <c r="J8" s="474"/>
      <c r="K8" s="237"/>
      <c r="L8" s="234"/>
      <c r="M8" s="234"/>
      <c r="N8" s="237"/>
      <c r="O8" s="475" t="str">
        <f>IF('Business Details'!O5&gt;0,'Business Details'!O5," ")</f>
        <v xml:space="preserve"> </v>
      </c>
      <c r="P8" s="476"/>
      <c r="Q8" s="237"/>
      <c r="R8" s="475" t="str">
        <f>IF('Business Details'!R5&gt;0,'Business Details'!R5," ")</f>
        <v xml:space="preserve"> </v>
      </c>
      <c r="S8" s="477"/>
      <c r="T8" s="478"/>
      <c r="U8" s="479"/>
      <c r="V8" s="237"/>
      <c r="W8" s="238"/>
    </row>
    <row r="9" spans="1:23" ht="6" customHeight="1" x14ac:dyDescent="0.15">
      <c r="A9" s="239"/>
      <c r="B9" s="240"/>
      <c r="C9" s="240"/>
      <c r="D9" s="240"/>
      <c r="E9" s="240"/>
      <c r="F9" s="240"/>
      <c r="G9" s="240"/>
      <c r="H9" s="240"/>
      <c r="I9" s="240"/>
      <c r="J9" s="240"/>
      <c r="K9" s="240"/>
      <c r="L9" s="240"/>
      <c r="M9" s="240"/>
      <c r="N9" s="240"/>
      <c r="O9" s="240"/>
      <c r="P9" s="240"/>
      <c r="Q9" s="240"/>
      <c r="R9" s="240"/>
      <c r="S9" s="240"/>
      <c r="T9" s="240"/>
      <c r="U9" s="240"/>
      <c r="V9" s="240"/>
      <c r="W9" s="241"/>
    </row>
    <row r="10" spans="1:23" s="242" customFormat="1" ht="25" customHeight="1" x14ac:dyDescent="0.15">
      <c r="A10" s="488" t="s">
        <v>44</v>
      </c>
      <c r="B10" s="488"/>
      <c r="C10" s="488"/>
      <c r="D10" s="488"/>
      <c r="E10" s="488"/>
      <c r="F10" s="488"/>
      <c r="G10" s="488"/>
      <c r="H10" s="488"/>
      <c r="I10" s="488"/>
      <c r="J10" s="488"/>
      <c r="K10" s="488"/>
      <c r="L10" s="488"/>
      <c r="M10" s="488"/>
      <c r="N10" s="488"/>
      <c r="O10" s="488"/>
      <c r="P10" s="488"/>
      <c r="Q10" s="488"/>
      <c r="R10" s="488"/>
      <c r="S10" s="488"/>
      <c r="T10" s="488"/>
      <c r="U10" s="488"/>
      <c r="V10" s="488"/>
      <c r="W10" s="489"/>
    </row>
    <row r="11" spans="1:23" ht="8" customHeight="1" x14ac:dyDescent="0.15">
      <c r="A11" s="243"/>
      <c r="B11" s="244"/>
      <c r="C11" s="244"/>
      <c r="D11" s="244"/>
      <c r="E11" s="244"/>
      <c r="F11" s="244"/>
      <c r="G11" s="244"/>
      <c r="H11" s="244"/>
      <c r="I11" s="244"/>
      <c r="J11" s="244"/>
      <c r="K11" s="244"/>
      <c r="L11" s="244"/>
      <c r="M11" s="244"/>
      <c r="N11" s="244"/>
      <c r="O11" s="244"/>
      <c r="P11" s="244"/>
      <c r="Q11" s="244"/>
      <c r="R11" s="244"/>
      <c r="S11" s="244"/>
      <c r="T11" s="244"/>
      <c r="U11" s="244"/>
      <c r="V11" s="244"/>
      <c r="W11" s="245"/>
    </row>
    <row r="12" spans="1:23" ht="13" x14ac:dyDescent="0.15">
      <c r="A12" s="246">
        <v>1</v>
      </c>
      <c r="B12" s="234"/>
      <c r="C12" s="235" t="s">
        <v>126</v>
      </c>
      <c r="D12" s="235"/>
      <c r="E12" s="235"/>
      <c r="F12" s="234"/>
      <c r="G12" s="234"/>
      <c r="H12" s="234"/>
      <c r="I12" s="234"/>
      <c r="J12" s="234"/>
      <c r="K12" s="234"/>
      <c r="L12" s="246">
        <v>4</v>
      </c>
      <c r="M12" s="234"/>
      <c r="N12" s="235" t="s">
        <v>127</v>
      </c>
      <c r="O12" s="235"/>
      <c r="P12" s="235"/>
      <c r="Q12" s="235"/>
      <c r="R12" s="247"/>
      <c r="S12" s="248"/>
      <c r="T12" s="249"/>
      <c r="U12" s="249"/>
      <c r="V12" s="250"/>
      <c r="W12" s="251"/>
    </row>
    <row r="13" spans="1:23" ht="15" customHeight="1" x14ac:dyDescent="0.15">
      <c r="A13" s="252"/>
      <c r="B13" s="234"/>
      <c r="C13" s="472" t="str">
        <f>IF('Business Details'!C8&gt;0,'Business Details'!C8," ")</f>
        <v xml:space="preserve"> </v>
      </c>
      <c r="D13" s="473"/>
      <c r="E13" s="473"/>
      <c r="F13" s="473"/>
      <c r="G13" s="473"/>
      <c r="H13" s="473"/>
      <c r="I13" s="473"/>
      <c r="J13" s="474"/>
      <c r="K13" s="234"/>
      <c r="L13" s="234"/>
      <c r="M13" s="234"/>
      <c r="N13" s="227" t="s">
        <v>128</v>
      </c>
      <c r="O13" s="235"/>
      <c r="P13" s="235"/>
      <c r="Q13" s="235"/>
      <c r="R13" s="235"/>
      <c r="S13" s="235"/>
      <c r="T13" s="235"/>
      <c r="U13" s="235"/>
      <c r="V13" s="235"/>
      <c r="W13" s="253"/>
    </row>
    <row r="14" spans="1:23" ht="8" customHeight="1" x14ac:dyDescent="0.15">
      <c r="A14" s="252"/>
      <c r="B14" s="234"/>
      <c r="C14" s="234"/>
      <c r="D14" s="234"/>
      <c r="E14" s="234"/>
      <c r="F14" s="234"/>
      <c r="G14" s="234"/>
      <c r="H14" s="234"/>
      <c r="I14" s="234"/>
      <c r="J14" s="234"/>
      <c r="K14" s="234"/>
      <c r="L14" s="234"/>
      <c r="M14" s="234"/>
      <c r="N14" s="254"/>
      <c r="O14" s="254"/>
      <c r="P14" s="254"/>
      <c r="Q14" s="254"/>
      <c r="R14" s="234"/>
      <c r="S14" s="234"/>
      <c r="T14" s="234"/>
      <c r="U14" s="234"/>
      <c r="V14" s="234"/>
      <c r="W14" s="255"/>
    </row>
    <row r="15" spans="1:23" ht="15" customHeight="1" x14ac:dyDescent="0.15">
      <c r="A15" s="252"/>
      <c r="B15" s="234"/>
      <c r="C15" s="472" t="str">
        <f>IF('Business Details'!C10&gt;0,'Business Details'!C10," ")</f>
        <v xml:space="preserve"> </v>
      </c>
      <c r="D15" s="473"/>
      <c r="E15" s="473"/>
      <c r="F15" s="473"/>
      <c r="G15" s="473"/>
      <c r="H15" s="473"/>
      <c r="I15" s="473"/>
      <c r="J15" s="474"/>
      <c r="K15" s="234"/>
      <c r="L15" s="234"/>
      <c r="M15" s="234"/>
      <c r="N15" s="256" t="str">
        <f>IF('Business Details'!N10&gt;0,'Business Details'!N10," ")</f>
        <v xml:space="preserve"> </v>
      </c>
      <c r="O15" s="254"/>
      <c r="P15" s="254"/>
      <c r="Q15" s="254"/>
      <c r="R15" s="234"/>
      <c r="S15" s="234"/>
      <c r="T15" s="234"/>
      <c r="U15" s="234"/>
      <c r="V15" s="234"/>
      <c r="W15" s="255"/>
    </row>
    <row r="16" spans="1:23" ht="8" customHeight="1" x14ac:dyDescent="0.15">
      <c r="A16" s="252"/>
      <c r="B16" s="234"/>
      <c r="C16" s="234"/>
      <c r="D16" s="234"/>
      <c r="E16" s="234"/>
      <c r="F16" s="234"/>
      <c r="G16" s="234"/>
      <c r="H16" s="234"/>
      <c r="I16" s="234"/>
      <c r="J16" s="234"/>
      <c r="K16" s="234"/>
      <c r="L16" s="234"/>
      <c r="M16" s="234"/>
      <c r="N16" s="234"/>
      <c r="O16" s="234"/>
      <c r="P16" s="234"/>
      <c r="Q16" s="234"/>
      <c r="R16" s="234"/>
      <c r="S16" s="234"/>
      <c r="T16" s="234"/>
      <c r="U16" s="234"/>
      <c r="V16" s="234"/>
      <c r="W16" s="255"/>
    </row>
    <row r="17" spans="1:23" ht="15" customHeight="1" x14ac:dyDescent="0.15">
      <c r="A17" s="252"/>
      <c r="B17" s="234"/>
      <c r="C17" s="472" t="str">
        <f>IF('Business Details'!C12&gt;0,'Business Details'!C12," ")</f>
        <v xml:space="preserve"> </v>
      </c>
      <c r="D17" s="473"/>
      <c r="E17" s="473"/>
      <c r="F17" s="473"/>
      <c r="G17" s="473"/>
      <c r="H17" s="473"/>
      <c r="I17" s="473"/>
      <c r="J17" s="474"/>
      <c r="K17" s="234"/>
      <c r="L17" s="246">
        <v>5</v>
      </c>
      <c r="M17" s="234"/>
      <c r="N17" s="235" t="s">
        <v>207</v>
      </c>
      <c r="O17" s="235"/>
      <c r="P17" s="235"/>
      <c r="Q17" s="235"/>
      <c r="R17" s="247"/>
      <c r="S17" s="486">
        <f>Admin!B4</f>
        <v>41370</v>
      </c>
      <c r="T17" s="490"/>
      <c r="U17" s="490"/>
      <c r="V17" s="490"/>
      <c r="W17" s="253"/>
    </row>
    <row r="18" spans="1:23" ht="12" customHeight="1" x14ac:dyDescent="0.15">
      <c r="A18" s="252"/>
      <c r="B18" s="234"/>
      <c r="C18" s="234"/>
      <c r="D18" s="234"/>
      <c r="E18" s="234"/>
      <c r="F18" s="234"/>
      <c r="G18" s="234"/>
      <c r="H18" s="234"/>
      <c r="I18" s="234"/>
      <c r="J18" s="234"/>
      <c r="K18" s="234"/>
      <c r="L18" s="234"/>
      <c r="M18" s="234"/>
      <c r="N18" s="480" t="s">
        <v>130</v>
      </c>
      <c r="O18" s="480"/>
      <c r="P18" s="480"/>
      <c r="Q18" s="480"/>
      <c r="R18" s="480"/>
      <c r="S18" s="480"/>
      <c r="T18" s="480"/>
      <c r="U18" s="480"/>
      <c r="V18" s="480"/>
      <c r="W18" s="257"/>
    </row>
    <row r="19" spans="1:23" ht="8" customHeight="1" x14ac:dyDescent="0.15">
      <c r="A19" s="252"/>
      <c r="B19" s="234"/>
      <c r="C19" s="234"/>
      <c r="D19" s="234"/>
      <c r="E19" s="234"/>
      <c r="F19" s="234"/>
      <c r="G19" s="234"/>
      <c r="H19" s="234"/>
      <c r="I19" s="234"/>
      <c r="J19" s="234"/>
      <c r="K19" s="234"/>
      <c r="L19" s="234"/>
      <c r="M19" s="234"/>
      <c r="N19" s="234"/>
      <c r="O19" s="234"/>
      <c r="P19" s="234"/>
      <c r="Q19" s="234"/>
      <c r="R19" s="234"/>
      <c r="S19" s="234"/>
      <c r="T19" s="234"/>
      <c r="U19" s="234"/>
      <c r="V19" s="234"/>
      <c r="W19" s="255"/>
    </row>
    <row r="20" spans="1:23" ht="14" x14ac:dyDescent="0.15">
      <c r="A20" s="246">
        <v>2</v>
      </c>
      <c r="B20" s="234"/>
      <c r="C20" s="235" t="s">
        <v>131</v>
      </c>
      <c r="D20" s="235"/>
      <c r="E20" s="235"/>
      <c r="F20" s="234"/>
      <c r="G20" s="234"/>
      <c r="H20" s="234"/>
      <c r="I20" s="234"/>
      <c r="J20" s="234"/>
      <c r="K20" s="234"/>
      <c r="L20" s="258"/>
      <c r="M20" s="234"/>
      <c r="N20" s="481" t="str">
        <f>IF('Business Details'!N15&gt;0,'Business Details'!N15," ")</f>
        <v xml:space="preserve"> </v>
      </c>
      <c r="O20" s="482"/>
      <c r="P20" s="482"/>
      <c r="Q20" s="483"/>
      <c r="R20" s="235"/>
      <c r="S20" s="235"/>
      <c r="T20" s="235"/>
      <c r="U20" s="235"/>
      <c r="V20" s="235"/>
      <c r="W20" s="253"/>
    </row>
    <row r="21" spans="1:23" ht="8" customHeight="1" x14ac:dyDescent="0.15">
      <c r="A21" s="252"/>
      <c r="B21" s="234"/>
      <c r="C21" s="234"/>
      <c r="D21" s="234"/>
      <c r="E21" s="234"/>
      <c r="F21" s="234"/>
      <c r="G21" s="234"/>
      <c r="H21" s="234"/>
      <c r="I21" s="234"/>
      <c r="J21" s="234"/>
      <c r="K21" s="234"/>
      <c r="L21" s="234"/>
      <c r="M21" s="234"/>
      <c r="N21" s="234"/>
      <c r="O21" s="234"/>
      <c r="P21" s="234"/>
      <c r="Q21" s="234"/>
      <c r="R21" s="234"/>
      <c r="S21" s="234"/>
      <c r="T21" s="234"/>
      <c r="U21" s="234"/>
      <c r="V21" s="234"/>
      <c r="W21" s="255"/>
    </row>
    <row r="22" spans="1:23" ht="15" customHeight="1" x14ac:dyDescent="0.15">
      <c r="A22" s="252"/>
      <c r="B22" s="234"/>
      <c r="C22" s="484" t="str">
        <f>IF('Business Details'!C17&gt;0,'Business Details'!C17," ")</f>
        <v xml:space="preserve"> </v>
      </c>
      <c r="D22" s="485"/>
      <c r="E22" s="234"/>
      <c r="F22" s="256" t="str">
        <f>IF('Business Details'!F17&gt;0,'Business Details'!F17," ")</f>
        <v xml:space="preserve"> </v>
      </c>
      <c r="G22" s="234"/>
      <c r="H22" s="234"/>
      <c r="I22" s="234"/>
      <c r="J22" s="234"/>
      <c r="K22" s="234"/>
      <c r="L22" s="234"/>
      <c r="M22" s="234"/>
      <c r="N22" s="235"/>
      <c r="O22" s="235"/>
      <c r="P22" s="235"/>
      <c r="Q22" s="235"/>
      <c r="R22" s="235"/>
      <c r="S22" s="235"/>
      <c r="T22" s="235"/>
      <c r="U22" s="235"/>
      <c r="V22" s="235"/>
      <c r="W22" s="253"/>
    </row>
    <row r="23" spans="1:23" ht="13" x14ac:dyDescent="0.15">
      <c r="A23" s="252"/>
      <c r="B23" s="234"/>
      <c r="C23" s="234"/>
      <c r="D23" s="234"/>
      <c r="E23" s="234"/>
      <c r="F23" s="234"/>
      <c r="G23" s="234"/>
      <c r="H23" s="234"/>
      <c r="I23" s="234"/>
      <c r="J23" s="234"/>
      <c r="K23" s="234"/>
      <c r="L23" s="246">
        <v>6</v>
      </c>
      <c r="M23" s="235"/>
      <c r="N23" s="235" t="s">
        <v>132</v>
      </c>
      <c r="O23" s="259"/>
      <c r="P23" s="235"/>
      <c r="Q23" s="235"/>
      <c r="R23" s="235"/>
      <c r="S23" s="486">
        <f>Admin!B4</f>
        <v>41370</v>
      </c>
      <c r="T23" s="457"/>
      <c r="U23" s="487"/>
      <c r="V23" s="487"/>
      <c r="W23" s="253"/>
    </row>
    <row r="24" spans="1:23" x14ac:dyDescent="0.15">
      <c r="A24" s="246">
        <v>3</v>
      </c>
      <c r="B24" s="234"/>
      <c r="C24" s="235" t="s">
        <v>133</v>
      </c>
      <c r="D24" s="234"/>
      <c r="E24" s="234"/>
      <c r="F24" s="234"/>
      <c r="G24" s="234"/>
      <c r="H24" s="234"/>
      <c r="I24" s="234"/>
      <c r="J24" s="234"/>
      <c r="K24" s="234"/>
      <c r="L24" s="237"/>
      <c r="M24" s="250"/>
      <c r="N24" s="227" t="s">
        <v>134</v>
      </c>
      <c r="O24" s="254"/>
      <c r="P24" s="254"/>
      <c r="Q24" s="254"/>
      <c r="R24" s="237"/>
      <c r="S24" s="237"/>
      <c r="T24" s="234"/>
      <c r="U24" s="234"/>
      <c r="V24" s="234"/>
      <c r="W24" s="255"/>
    </row>
    <row r="25" spans="1:23" x14ac:dyDescent="0.15">
      <c r="A25" s="252"/>
      <c r="B25" s="234"/>
      <c r="C25" s="235" t="s">
        <v>135</v>
      </c>
      <c r="D25" s="234"/>
      <c r="E25" s="234"/>
      <c r="F25" s="234"/>
      <c r="G25" s="234"/>
      <c r="H25" s="234"/>
      <c r="I25" s="234"/>
      <c r="J25" s="234"/>
      <c r="K25" s="234"/>
      <c r="L25" s="237"/>
      <c r="M25" s="237"/>
      <c r="N25" s="254"/>
      <c r="O25" s="254"/>
      <c r="P25" s="254"/>
      <c r="Q25" s="254"/>
      <c r="R25" s="237"/>
      <c r="S25" s="237"/>
      <c r="T25" s="234"/>
      <c r="U25" s="234"/>
      <c r="V25" s="234"/>
      <c r="W25" s="255"/>
    </row>
    <row r="26" spans="1:23" ht="14" x14ac:dyDescent="0.15">
      <c r="A26" s="252"/>
      <c r="B26" s="234"/>
      <c r="C26" s="227" t="s">
        <v>136</v>
      </c>
      <c r="D26" s="254"/>
      <c r="E26" s="254"/>
      <c r="F26" s="254"/>
      <c r="G26" s="254"/>
      <c r="H26" s="254"/>
      <c r="I26" s="254"/>
      <c r="J26" s="254"/>
      <c r="K26" s="254"/>
      <c r="L26" s="237"/>
      <c r="M26" s="237"/>
      <c r="N26" s="481" t="str">
        <f>IF('Business Details'!N21&gt;0,'Business Details'!N21," ")</f>
        <v xml:space="preserve"> </v>
      </c>
      <c r="O26" s="482"/>
      <c r="P26" s="482"/>
      <c r="Q26" s="483"/>
      <c r="R26" s="237"/>
      <c r="S26" s="237"/>
      <c r="T26" s="234"/>
      <c r="U26" s="234"/>
      <c r="V26" s="234"/>
      <c r="W26" s="255"/>
    </row>
    <row r="27" spans="1:23" x14ac:dyDescent="0.15">
      <c r="A27" s="252"/>
      <c r="B27" s="234"/>
      <c r="C27" s="227" t="s">
        <v>137</v>
      </c>
      <c r="D27" s="234"/>
      <c r="E27" s="234"/>
      <c r="F27" s="234"/>
      <c r="G27" s="234"/>
      <c r="H27" s="234"/>
      <c r="I27" s="234"/>
      <c r="J27" s="234"/>
      <c r="K27" s="234"/>
      <c r="L27" s="258"/>
      <c r="M27" s="237"/>
      <c r="N27" s="254"/>
      <c r="O27" s="254"/>
      <c r="P27" s="254"/>
      <c r="Q27" s="254"/>
      <c r="R27" s="237"/>
      <c r="S27" s="237"/>
      <c r="T27" s="234"/>
      <c r="U27" s="234"/>
      <c r="V27" s="234"/>
      <c r="W27" s="255"/>
    </row>
    <row r="28" spans="1:23" x14ac:dyDescent="0.15">
      <c r="A28" s="252"/>
      <c r="B28" s="234"/>
      <c r="C28" s="254"/>
      <c r="D28" s="234"/>
      <c r="E28" s="234"/>
      <c r="F28" s="234"/>
      <c r="G28" s="234"/>
      <c r="H28" s="234"/>
      <c r="I28" s="234"/>
      <c r="J28" s="234"/>
      <c r="K28" s="234"/>
      <c r="L28" s="246">
        <v>7</v>
      </c>
      <c r="M28" s="237"/>
      <c r="N28" s="227" t="s">
        <v>138</v>
      </c>
      <c r="O28" s="254"/>
      <c r="P28" s="254"/>
      <c r="Q28" s="254"/>
      <c r="R28" s="237"/>
      <c r="S28" s="237"/>
      <c r="T28" s="234"/>
      <c r="U28" s="234"/>
      <c r="V28" s="234"/>
      <c r="W28" s="255"/>
    </row>
    <row r="29" spans="1:23" ht="15" customHeight="1" x14ac:dyDescent="0.15">
      <c r="A29" s="252"/>
      <c r="B29" s="234"/>
      <c r="C29" s="256" t="str">
        <f>IF('Business Details'!C24&gt;0,'Business Details'!C24," ")</f>
        <v xml:space="preserve"> </v>
      </c>
      <c r="D29" s="234"/>
      <c r="E29" s="234"/>
      <c r="F29" s="234"/>
      <c r="G29" s="234"/>
      <c r="H29" s="234"/>
      <c r="I29" s="234"/>
      <c r="J29" s="234"/>
      <c r="K29" s="234"/>
      <c r="L29" s="237"/>
      <c r="M29" s="237"/>
      <c r="N29" s="260" t="s">
        <v>139</v>
      </c>
      <c r="O29" s="254"/>
      <c r="P29" s="254"/>
      <c r="Q29" s="254"/>
      <c r="R29" s="237"/>
      <c r="S29" s="237"/>
      <c r="T29" s="234"/>
      <c r="U29" s="234"/>
      <c r="V29" s="234"/>
      <c r="W29" s="255"/>
    </row>
    <row r="30" spans="1:23" ht="8" customHeight="1" x14ac:dyDescent="0.15">
      <c r="A30" s="252"/>
      <c r="B30" s="234"/>
      <c r="C30" s="234"/>
      <c r="D30" s="234"/>
      <c r="E30" s="234"/>
      <c r="F30" s="234"/>
      <c r="G30" s="234"/>
      <c r="H30" s="234"/>
      <c r="I30" s="234"/>
      <c r="J30" s="234"/>
      <c r="K30" s="234"/>
      <c r="L30" s="237"/>
      <c r="M30" s="237"/>
      <c r="N30" s="260"/>
      <c r="O30" s="254"/>
      <c r="P30" s="254"/>
      <c r="Q30" s="254"/>
      <c r="R30" s="237"/>
      <c r="S30" s="237"/>
      <c r="T30" s="234"/>
      <c r="U30" s="234"/>
      <c r="V30" s="234"/>
      <c r="W30" s="255"/>
    </row>
    <row r="31" spans="1:23" ht="14" x14ac:dyDescent="0.15">
      <c r="A31" s="252"/>
      <c r="B31" s="234"/>
      <c r="C31" s="234"/>
      <c r="D31" s="234"/>
      <c r="E31" s="234"/>
      <c r="F31" s="234"/>
      <c r="G31" s="234"/>
      <c r="H31" s="234"/>
      <c r="I31" s="234"/>
      <c r="J31" s="234"/>
      <c r="K31" s="234"/>
      <c r="L31" s="237"/>
      <c r="M31" s="237"/>
      <c r="N31" s="481">
        <f>Admin!B17</f>
        <v>41734</v>
      </c>
      <c r="O31" s="491"/>
      <c r="P31" s="491"/>
      <c r="Q31" s="492"/>
      <c r="R31" s="237"/>
      <c r="S31" s="237"/>
      <c r="T31" s="234"/>
      <c r="U31" s="234"/>
      <c r="V31" s="234"/>
      <c r="W31" s="255"/>
    </row>
    <row r="32" spans="1:23" ht="8" customHeight="1" x14ac:dyDescent="0.15">
      <c r="A32" s="261"/>
      <c r="B32" s="262"/>
      <c r="C32" s="262"/>
      <c r="D32" s="262"/>
      <c r="E32" s="262"/>
      <c r="F32" s="262"/>
      <c r="G32" s="262"/>
      <c r="H32" s="262"/>
      <c r="I32" s="262"/>
      <c r="J32" s="262"/>
      <c r="K32" s="262"/>
      <c r="L32" s="262"/>
      <c r="M32" s="262"/>
      <c r="N32" s="262"/>
      <c r="O32" s="262"/>
      <c r="P32" s="262"/>
      <c r="Q32" s="262"/>
      <c r="R32" s="262"/>
      <c r="S32" s="262"/>
      <c r="T32" s="262"/>
      <c r="U32" s="262"/>
      <c r="V32" s="262"/>
      <c r="W32" s="263"/>
    </row>
    <row r="33" spans="1:23" ht="25" customHeight="1" x14ac:dyDescent="0.15">
      <c r="A33" s="493" t="str">
        <f>"Business income - if your annual turnover was below £"&amp;Admin!F26&amp;" vat threshold"</f>
        <v>Business income - if your annual turnover was below £77000 vat threshold</v>
      </c>
      <c r="B33" s="493"/>
      <c r="C33" s="493"/>
      <c r="D33" s="493"/>
      <c r="E33" s="493"/>
      <c r="F33" s="493"/>
      <c r="G33" s="493"/>
      <c r="H33" s="493"/>
      <c r="I33" s="493"/>
      <c r="J33" s="493"/>
      <c r="K33" s="493"/>
      <c r="L33" s="493"/>
      <c r="M33" s="493"/>
      <c r="N33" s="493"/>
      <c r="O33" s="493"/>
      <c r="P33" s="493"/>
      <c r="Q33" s="493"/>
      <c r="R33" s="493"/>
      <c r="S33" s="493"/>
      <c r="T33" s="493"/>
      <c r="U33" s="493"/>
      <c r="V33" s="493"/>
      <c r="W33" s="493"/>
    </row>
    <row r="34" spans="1:23" ht="8" customHeight="1" x14ac:dyDescent="0.15">
      <c r="A34" s="243"/>
      <c r="B34" s="244"/>
      <c r="C34" s="244"/>
      <c r="D34" s="244"/>
      <c r="E34" s="244"/>
      <c r="F34" s="244"/>
      <c r="G34" s="244"/>
      <c r="H34" s="244"/>
      <c r="I34" s="244"/>
      <c r="J34" s="244"/>
      <c r="K34" s="244"/>
      <c r="L34" s="244"/>
      <c r="M34" s="244"/>
      <c r="N34" s="244"/>
      <c r="O34" s="244"/>
      <c r="P34" s="244"/>
      <c r="Q34" s="244"/>
      <c r="R34" s="244"/>
      <c r="S34" s="244"/>
      <c r="T34" s="244"/>
      <c r="U34" s="244"/>
      <c r="V34" s="244"/>
      <c r="W34" s="245"/>
    </row>
    <row r="35" spans="1:23" x14ac:dyDescent="0.15">
      <c r="A35" s="246">
        <v>8</v>
      </c>
      <c r="B35" s="234"/>
      <c r="C35" s="235" t="s">
        <v>140</v>
      </c>
      <c r="D35" s="235"/>
      <c r="E35" s="235"/>
      <c r="F35" s="235"/>
      <c r="G35" s="235"/>
      <c r="H35" s="235"/>
      <c r="I35" s="235"/>
      <c r="J35" s="235"/>
      <c r="K35" s="235"/>
      <c r="L35" s="246">
        <v>9</v>
      </c>
      <c r="M35" s="234"/>
      <c r="N35" s="235" t="s">
        <v>141</v>
      </c>
      <c r="O35" s="235"/>
      <c r="P35" s="235"/>
      <c r="Q35" s="235"/>
      <c r="R35" s="235"/>
      <c r="S35" s="235"/>
      <c r="T35" s="235"/>
      <c r="U35" s="235"/>
      <c r="V35" s="235"/>
      <c r="W35" s="253"/>
    </row>
    <row r="36" spans="1:23" x14ac:dyDescent="0.15">
      <c r="A36" s="252"/>
      <c r="B36" s="234"/>
      <c r="C36" s="259" t="s">
        <v>142</v>
      </c>
      <c r="D36" s="234"/>
      <c r="E36" s="234"/>
      <c r="F36" s="234"/>
      <c r="G36" s="234"/>
      <c r="H36" s="234"/>
      <c r="I36" s="234"/>
      <c r="J36" s="234"/>
      <c r="K36" s="234"/>
      <c r="L36" s="234"/>
      <c r="M36" s="234"/>
      <c r="N36" s="259" t="s">
        <v>143</v>
      </c>
      <c r="O36" s="234"/>
      <c r="P36" s="234"/>
      <c r="Q36" s="234"/>
      <c r="R36" s="234"/>
      <c r="S36" s="234"/>
      <c r="T36" s="234"/>
      <c r="U36" s="234"/>
      <c r="V36" s="234"/>
      <c r="W36" s="255"/>
    </row>
    <row r="37" spans="1:23" ht="6" customHeight="1" x14ac:dyDescent="0.15">
      <c r="A37" s="252"/>
      <c r="B37" s="234"/>
      <c r="C37" s="234"/>
      <c r="D37" s="234"/>
      <c r="E37" s="234"/>
      <c r="F37" s="234"/>
      <c r="G37" s="234"/>
      <c r="H37" s="234"/>
      <c r="I37" s="234"/>
      <c r="J37" s="234"/>
      <c r="K37" s="234"/>
      <c r="L37" s="234"/>
      <c r="M37" s="234"/>
      <c r="N37" s="234"/>
      <c r="O37" s="234"/>
      <c r="P37" s="234"/>
      <c r="Q37" s="234"/>
      <c r="R37" s="234"/>
      <c r="S37" s="234"/>
      <c r="T37" s="234"/>
      <c r="U37" s="234"/>
      <c r="V37" s="234"/>
      <c r="W37" s="255"/>
    </row>
    <row r="38" spans="1:23" ht="16" x14ac:dyDescent="0.15">
      <c r="A38" s="252"/>
      <c r="B38" s="234"/>
      <c r="C38" s="264" t="s">
        <v>50</v>
      </c>
      <c r="D38" s="450">
        <f>'Profit &amp; Loss Acc'!C4</f>
        <v>0</v>
      </c>
      <c r="E38" s="451"/>
      <c r="F38" s="452"/>
      <c r="G38" s="265" t="s">
        <v>144</v>
      </c>
      <c r="H38" s="266">
        <v>0</v>
      </c>
      <c r="I38" s="266">
        <v>0</v>
      </c>
      <c r="J38" s="234"/>
      <c r="K38" s="234"/>
      <c r="L38" s="234"/>
      <c r="M38" s="234"/>
      <c r="N38" s="264" t="s">
        <v>50</v>
      </c>
      <c r="O38" s="450"/>
      <c r="P38" s="451"/>
      <c r="Q38" s="452"/>
      <c r="R38" s="265" t="s">
        <v>144</v>
      </c>
      <c r="S38" s="266">
        <v>0</v>
      </c>
      <c r="T38" s="266">
        <v>0</v>
      </c>
      <c r="U38" s="267"/>
      <c r="V38" s="268"/>
      <c r="W38" s="255"/>
    </row>
    <row r="39" spans="1:23" ht="8" customHeight="1" x14ac:dyDescent="0.15">
      <c r="A39" s="261"/>
      <c r="B39" s="262"/>
      <c r="C39" s="262"/>
      <c r="D39" s="262"/>
      <c r="E39" s="262"/>
      <c r="F39" s="262"/>
      <c r="G39" s="262"/>
      <c r="H39" s="262"/>
      <c r="I39" s="262"/>
      <c r="J39" s="262"/>
      <c r="K39" s="262"/>
      <c r="L39" s="262"/>
      <c r="M39" s="262"/>
      <c r="N39" s="262"/>
      <c r="O39" s="262"/>
      <c r="P39" s="262"/>
      <c r="Q39" s="262"/>
      <c r="R39" s="262"/>
      <c r="S39" s="262"/>
      <c r="T39" s="262"/>
      <c r="U39" s="262"/>
      <c r="V39" s="262"/>
      <c r="W39" s="263"/>
    </row>
    <row r="40" spans="1:23" ht="25" customHeight="1" x14ac:dyDescent="0.15">
      <c r="A40" s="493" t="s">
        <v>145</v>
      </c>
      <c r="B40" s="493"/>
      <c r="C40" s="493"/>
      <c r="D40" s="493"/>
      <c r="E40" s="493"/>
      <c r="F40" s="493"/>
      <c r="G40" s="493"/>
      <c r="H40" s="493"/>
      <c r="I40" s="493"/>
      <c r="J40" s="493"/>
      <c r="K40" s="493"/>
      <c r="L40" s="493"/>
      <c r="M40" s="493"/>
      <c r="N40" s="493"/>
      <c r="O40" s="493"/>
      <c r="P40" s="493"/>
      <c r="Q40" s="493"/>
      <c r="R40" s="493"/>
      <c r="S40" s="493"/>
      <c r="T40" s="493"/>
      <c r="U40" s="493"/>
      <c r="V40" s="493"/>
      <c r="W40" s="493"/>
    </row>
    <row r="41" spans="1:23" s="269" customFormat="1" ht="14" customHeight="1" x14ac:dyDescent="0.15">
      <c r="A41" s="455" t="s">
        <v>146</v>
      </c>
      <c r="B41" s="455"/>
      <c r="C41" s="455"/>
      <c r="D41" s="455"/>
      <c r="E41" s="455"/>
      <c r="F41" s="455"/>
      <c r="G41" s="455"/>
      <c r="H41" s="455"/>
      <c r="I41" s="455"/>
      <c r="J41" s="455"/>
      <c r="K41" s="455"/>
      <c r="L41" s="455"/>
      <c r="M41" s="455"/>
      <c r="N41" s="455"/>
      <c r="O41" s="455"/>
      <c r="P41" s="455"/>
      <c r="Q41" s="455"/>
      <c r="R41" s="455"/>
      <c r="S41" s="455"/>
      <c r="T41" s="455"/>
      <c r="U41" s="455"/>
      <c r="V41" s="455"/>
      <c r="W41" s="455"/>
    </row>
    <row r="42" spans="1:23" s="269" customFormat="1" ht="14" customHeight="1" x14ac:dyDescent="0.15">
      <c r="A42" s="455" t="s">
        <v>147</v>
      </c>
      <c r="B42" s="455"/>
      <c r="C42" s="455"/>
      <c r="D42" s="455"/>
      <c r="E42" s="455"/>
      <c r="F42" s="455"/>
      <c r="G42" s="455"/>
      <c r="H42" s="455"/>
      <c r="I42" s="455"/>
      <c r="J42" s="455"/>
      <c r="K42" s="455"/>
      <c r="L42" s="455"/>
      <c r="M42" s="455"/>
      <c r="N42" s="455"/>
      <c r="O42" s="455"/>
      <c r="P42" s="455"/>
      <c r="Q42" s="455"/>
      <c r="R42" s="455"/>
      <c r="S42" s="455"/>
      <c r="T42" s="455"/>
      <c r="U42" s="455"/>
      <c r="V42" s="455"/>
      <c r="W42" s="455"/>
    </row>
    <row r="43" spans="1:23" ht="8" customHeight="1" x14ac:dyDescent="0.15">
      <c r="A43" s="243"/>
      <c r="B43" s="244"/>
      <c r="C43" s="244"/>
      <c r="D43" s="244"/>
      <c r="E43" s="244"/>
      <c r="F43" s="244"/>
      <c r="G43" s="244"/>
      <c r="H43" s="244"/>
      <c r="I43" s="244"/>
      <c r="J43" s="244"/>
      <c r="K43" s="244"/>
      <c r="L43" s="244"/>
      <c r="M43" s="244"/>
      <c r="N43" s="244"/>
      <c r="O43" s="244"/>
      <c r="P43" s="244"/>
      <c r="Q43" s="244"/>
      <c r="R43" s="244"/>
      <c r="S43" s="244"/>
      <c r="T43" s="244"/>
      <c r="U43" s="244"/>
      <c r="V43" s="244"/>
      <c r="W43" s="245"/>
    </row>
    <row r="44" spans="1:23" x14ac:dyDescent="0.15">
      <c r="A44" s="246">
        <v>10</v>
      </c>
      <c r="B44" s="234"/>
      <c r="C44" s="235" t="s">
        <v>148</v>
      </c>
      <c r="D44" s="235"/>
      <c r="E44" s="235"/>
      <c r="F44" s="235"/>
      <c r="G44" s="235"/>
      <c r="H44" s="235"/>
      <c r="I44" s="235"/>
      <c r="J44" s="235"/>
      <c r="K44" s="235"/>
      <c r="L44" s="246">
        <v>15</v>
      </c>
      <c r="M44" s="234"/>
      <c r="N44" s="235" t="s">
        <v>149</v>
      </c>
      <c r="O44" s="234"/>
      <c r="P44" s="234"/>
      <c r="Q44" s="234"/>
      <c r="R44" s="234"/>
      <c r="S44" s="234"/>
      <c r="T44" s="234"/>
      <c r="U44" s="234"/>
      <c r="V44" s="234"/>
      <c r="W44" s="255"/>
    </row>
    <row r="45" spans="1:23" ht="6" customHeight="1" x14ac:dyDescent="0.15">
      <c r="A45" s="270"/>
      <c r="B45" s="234"/>
      <c r="C45" s="235"/>
      <c r="D45" s="235"/>
      <c r="E45" s="235"/>
      <c r="F45" s="235"/>
      <c r="G45" s="235"/>
      <c r="H45" s="235"/>
      <c r="I45" s="235"/>
      <c r="J45" s="235"/>
      <c r="K45" s="235"/>
      <c r="L45" s="235"/>
      <c r="M45" s="234"/>
      <c r="N45" s="234"/>
      <c r="O45" s="234"/>
      <c r="P45" s="234"/>
      <c r="Q45" s="234"/>
      <c r="R45" s="234"/>
      <c r="S45" s="234"/>
      <c r="T45" s="234"/>
      <c r="U45" s="234"/>
      <c r="V45" s="234"/>
      <c r="W45" s="255"/>
    </row>
    <row r="46" spans="1:23" ht="16" x14ac:dyDescent="0.15">
      <c r="A46" s="252"/>
      <c r="B46" s="234"/>
      <c r="C46" s="264" t="s">
        <v>50</v>
      </c>
      <c r="D46" s="450" t="str">
        <f>IF(('Profit &amp; Loss Acc'!C4&lt;30000)," ",'Profit &amp; Loss Acc'!C6+'Profit &amp; Loss Acc'!C7)</f>
        <v xml:space="preserve"> </v>
      </c>
      <c r="E46" s="451"/>
      <c r="F46" s="452"/>
      <c r="G46" s="265" t="s">
        <v>144</v>
      </c>
      <c r="H46" s="266">
        <v>0</v>
      </c>
      <c r="I46" s="266">
        <v>0</v>
      </c>
      <c r="J46" s="234"/>
      <c r="K46" s="234"/>
      <c r="L46" s="234"/>
      <c r="M46" s="234"/>
      <c r="N46" s="264" t="s">
        <v>50</v>
      </c>
      <c r="O46" s="450" t="str">
        <f>IF(('Profit &amp; Loss Acc'!C4&lt;30000)," ",'Profit &amp; Loss Acc'!C18)</f>
        <v xml:space="preserve"> </v>
      </c>
      <c r="P46" s="451"/>
      <c r="Q46" s="452"/>
      <c r="R46" s="265" t="s">
        <v>144</v>
      </c>
      <c r="S46" s="266">
        <v>0</v>
      </c>
      <c r="T46" s="266">
        <v>0</v>
      </c>
      <c r="U46" s="234"/>
      <c r="V46" s="234"/>
      <c r="W46" s="255"/>
    </row>
    <row r="47" spans="1:23" x14ac:dyDescent="0.15">
      <c r="A47" s="252"/>
      <c r="B47" s="234"/>
      <c r="C47" s="234"/>
      <c r="D47" s="234"/>
      <c r="E47" s="234"/>
      <c r="F47" s="234"/>
      <c r="G47" s="234"/>
      <c r="H47" s="234"/>
      <c r="I47" s="234"/>
      <c r="J47" s="234"/>
      <c r="K47" s="234"/>
      <c r="L47" s="234"/>
      <c r="M47" s="234"/>
      <c r="N47" s="234"/>
      <c r="O47" s="234"/>
      <c r="P47" s="234"/>
      <c r="Q47" s="234"/>
      <c r="R47" s="234"/>
      <c r="S47" s="234"/>
      <c r="T47" s="234"/>
      <c r="U47" s="234"/>
      <c r="V47" s="234"/>
      <c r="W47" s="255"/>
    </row>
    <row r="48" spans="1:23" x14ac:dyDescent="0.15">
      <c r="A48" s="246">
        <v>11</v>
      </c>
      <c r="B48" s="234"/>
      <c r="C48" s="235" t="s">
        <v>150</v>
      </c>
      <c r="D48" s="235"/>
      <c r="E48" s="235"/>
      <c r="F48" s="235"/>
      <c r="G48" s="235"/>
      <c r="H48" s="235"/>
      <c r="I48" s="235"/>
      <c r="J48" s="235"/>
      <c r="K48" s="235"/>
      <c r="L48" s="246">
        <v>16</v>
      </c>
      <c r="M48" s="234"/>
      <c r="N48" s="235" t="s">
        <v>151</v>
      </c>
      <c r="O48" s="234"/>
      <c r="P48" s="234"/>
      <c r="Q48" s="234"/>
      <c r="R48" s="234"/>
      <c r="S48" s="234"/>
      <c r="T48" s="234"/>
      <c r="U48" s="234"/>
      <c r="V48" s="234"/>
      <c r="W48" s="255"/>
    </row>
    <row r="49" spans="1:23" ht="12.75" customHeight="1" x14ac:dyDescent="0.15">
      <c r="A49" s="252"/>
      <c r="B49" s="234"/>
      <c r="C49" s="259" t="s">
        <v>152</v>
      </c>
      <c r="D49" s="234"/>
      <c r="E49" s="234"/>
      <c r="F49" s="234"/>
      <c r="G49" s="234"/>
      <c r="H49" s="234"/>
      <c r="I49" s="234"/>
      <c r="J49" s="234"/>
      <c r="K49" s="234"/>
      <c r="L49" s="234"/>
      <c r="M49" s="234"/>
      <c r="N49" s="234"/>
      <c r="O49" s="234"/>
      <c r="P49" s="234"/>
      <c r="Q49" s="234"/>
      <c r="R49" s="234"/>
      <c r="S49" s="234"/>
      <c r="T49" s="234"/>
      <c r="U49" s="234"/>
      <c r="V49" s="234"/>
      <c r="W49" s="255"/>
    </row>
    <row r="50" spans="1:23" ht="6" customHeight="1" x14ac:dyDescent="0.15">
      <c r="A50" s="270"/>
      <c r="B50" s="234"/>
      <c r="C50" s="235"/>
      <c r="D50" s="235"/>
      <c r="E50" s="235"/>
      <c r="F50" s="235"/>
      <c r="G50" s="235"/>
      <c r="H50" s="235"/>
      <c r="I50" s="235"/>
      <c r="J50" s="235"/>
      <c r="K50" s="235"/>
      <c r="L50" s="235"/>
      <c r="M50" s="234"/>
      <c r="N50" s="234"/>
      <c r="O50" s="234"/>
      <c r="P50" s="234"/>
      <c r="Q50" s="234"/>
      <c r="R50" s="234"/>
      <c r="S50" s="234"/>
      <c r="T50" s="234"/>
      <c r="U50" s="234"/>
      <c r="V50" s="234"/>
      <c r="W50" s="255"/>
    </row>
    <row r="51" spans="1:23" ht="16" x14ac:dyDescent="0.15">
      <c r="A51" s="252"/>
      <c r="B51" s="234"/>
      <c r="C51" s="264" t="s">
        <v>50</v>
      </c>
      <c r="D51" s="450" t="str">
        <f>IF(('Profit &amp; Loss Acc'!C4&lt;30000)," ",'Profit &amp; Loss Acc'!C15+'Profit &amp; Loss Acc'!C16)</f>
        <v xml:space="preserve"> </v>
      </c>
      <c r="E51" s="451"/>
      <c r="F51" s="452"/>
      <c r="G51" s="265" t="s">
        <v>144</v>
      </c>
      <c r="H51" s="266">
        <v>0</v>
      </c>
      <c r="I51" s="266">
        <v>0</v>
      </c>
      <c r="J51" s="234"/>
      <c r="K51" s="234"/>
      <c r="L51" s="234"/>
      <c r="M51" s="234"/>
      <c r="N51" s="264" t="s">
        <v>50</v>
      </c>
      <c r="O51" s="450" t="str">
        <f>IF(('Profit &amp; Loss Acc'!C4&lt;30000)," ",'Profit &amp; Loss Acc'!C20)</f>
        <v xml:space="preserve"> </v>
      </c>
      <c r="P51" s="451"/>
      <c r="Q51" s="452"/>
      <c r="R51" s="265" t="s">
        <v>144</v>
      </c>
      <c r="S51" s="266">
        <v>0</v>
      </c>
      <c r="T51" s="266">
        <v>0</v>
      </c>
      <c r="U51" s="234"/>
      <c r="V51" s="234"/>
      <c r="W51" s="255"/>
    </row>
    <row r="52" spans="1:23" ht="12.75" customHeight="1" x14ac:dyDescent="0.15">
      <c r="A52" s="252"/>
      <c r="B52" s="234"/>
      <c r="C52" s="234"/>
      <c r="D52" s="234"/>
      <c r="E52" s="234"/>
      <c r="F52" s="234"/>
      <c r="G52" s="234"/>
      <c r="H52" s="234"/>
      <c r="I52" s="234"/>
      <c r="J52" s="234"/>
      <c r="K52" s="234"/>
      <c r="L52" s="234"/>
      <c r="M52" s="234"/>
      <c r="N52" s="234"/>
      <c r="O52" s="234"/>
      <c r="P52" s="234"/>
      <c r="Q52" s="234"/>
      <c r="R52" s="234"/>
      <c r="S52" s="234"/>
      <c r="T52" s="234"/>
      <c r="U52" s="234"/>
      <c r="V52" s="234"/>
      <c r="W52" s="255"/>
    </row>
    <row r="53" spans="1:23" x14ac:dyDescent="0.15">
      <c r="A53" s="246">
        <v>12</v>
      </c>
      <c r="B53" s="234"/>
      <c r="C53" s="235" t="s">
        <v>153</v>
      </c>
      <c r="D53" s="235"/>
      <c r="E53" s="235"/>
      <c r="F53" s="235"/>
      <c r="G53" s="235"/>
      <c r="H53" s="235"/>
      <c r="I53" s="235"/>
      <c r="J53" s="235"/>
      <c r="K53" s="235"/>
      <c r="L53" s="246">
        <v>17</v>
      </c>
      <c r="M53" s="234"/>
      <c r="N53" s="235" t="s">
        <v>154</v>
      </c>
      <c r="O53" s="234"/>
      <c r="P53" s="234"/>
      <c r="Q53" s="234"/>
      <c r="R53" s="234"/>
      <c r="S53" s="234"/>
      <c r="T53" s="234"/>
      <c r="U53" s="234"/>
      <c r="V53" s="234"/>
      <c r="W53" s="255"/>
    </row>
    <row r="54" spans="1:23" ht="6" customHeight="1" x14ac:dyDescent="0.15">
      <c r="A54" s="270"/>
      <c r="B54" s="234"/>
      <c r="C54" s="235"/>
      <c r="D54" s="235"/>
      <c r="E54" s="235"/>
      <c r="F54" s="235"/>
      <c r="G54" s="235"/>
      <c r="H54" s="235"/>
      <c r="I54" s="235"/>
      <c r="J54" s="235"/>
      <c r="K54" s="235"/>
      <c r="L54" s="235"/>
      <c r="M54" s="234"/>
      <c r="N54" s="234"/>
      <c r="O54" s="234"/>
      <c r="P54" s="234"/>
      <c r="Q54" s="234"/>
      <c r="R54" s="234"/>
      <c r="S54" s="234"/>
      <c r="T54" s="234"/>
      <c r="U54" s="234"/>
      <c r="V54" s="234"/>
      <c r="W54" s="255"/>
    </row>
    <row r="55" spans="1:23" ht="16" x14ac:dyDescent="0.15">
      <c r="A55" s="252"/>
      <c r="B55" s="234"/>
      <c r="C55" s="264" t="s">
        <v>50</v>
      </c>
      <c r="D55" s="450" t="str">
        <f>IF(('Profit &amp; Loss Acc'!C4&lt;30000)," ",'Profit &amp; Loss Acc'!C11)</f>
        <v xml:space="preserve"> </v>
      </c>
      <c r="E55" s="451"/>
      <c r="F55" s="452"/>
      <c r="G55" s="265" t="s">
        <v>144</v>
      </c>
      <c r="H55" s="266">
        <v>0</v>
      </c>
      <c r="I55" s="266">
        <v>0</v>
      </c>
      <c r="J55" s="234"/>
      <c r="K55" s="234"/>
      <c r="L55" s="234"/>
      <c r="M55" s="234"/>
      <c r="N55" s="264" t="s">
        <v>50</v>
      </c>
      <c r="O55" s="450" t="str">
        <f>IF(('Profit &amp; Loss Acc'!C4&lt;30000)," ",'Profit &amp; Loss Acc'!C14)</f>
        <v xml:space="preserve"> </v>
      </c>
      <c r="P55" s="451"/>
      <c r="Q55" s="452"/>
      <c r="R55" s="265" t="s">
        <v>144</v>
      </c>
      <c r="S55" s="266">
        <v>0</v>
      </c>
      <c r="T55" s="266">
        <v>0</v>
      </c>
      <c r="U55" s="234"/>
      <c r="V55" s="234"/>
      <c r="W55" s="255"/>
    </row>
    <row r="56" spans="1:23" x14ac:dyDescent="0.15">
      <c r="A56" s="252"/>
      <c r="B56" s="234"/>
      <c r="C56" s="234"/>
      <c r="D56" s="234"/>
      <c r="E56" s="234"/>
      <c r="F56" s="234"/>
      <c r="G56" s="234"/>
      <c r="H56" s="234"/>
      <c r="I56" s="234"/>
      <c r="J56" s="234"/>
      <c r="K56" s="234"/>
      <c r="L56" s="234"/>
      <c r="M56" s="234"/>
      <c r="N56" s="234"/>
      <c r="O56" s="234"/>
      <c r="P56" s="234"/>
      <c r="Q56" s="234"/>
      <c r="R56" s="234"/>
      <c r="S56" s="234"/>
      <c r="T56" s="234"/>
      <c r="U56" s="234"/>
      <c r="V56" s="234"/>
      <c r="W56" s="255"/>
    </row>
    <row r="57" spans="1:23" x14ac:dyDescent="0.15">
      <c r="A57" s="246">
        <v>13</v>
      </c>
      <c r="B57" s="234"/>
      <c r="C57" s="235" t="s">
        <v>155</v>
      </c>
      <c r="D57" s="235"/>
      <c r="E57" s="235"/>
      <c r="F57" s="235"/>
      <c r="G57" s="235"/>
      <c r="H57" s="235"/>
      <c r="I57" s="235"/>
      <c r="J57" s="235"/>
      <c r="K57" s="235"/>
      <c r="L57" s="246">
        <v>18</v>
      </c>
      <c r="M57" s="234"/>
      <c r="N57" s="235" t="s">
        <v>156</v>
      </c>
      <c r="O57" s="234"/>
      <c r="P57" s="234"/>
      <c r="Q57" s="234"/>
      <c r="R57" s="234"/>
      <c r="S57" s="234"/>
      <c r="T57" s="234"/>
      <c r="U57" s="234"/>
      <c r="V57" s="234"/>
      <c r="W57" s="255"/>
    </row>
    <row r="58" spans="1:23" x14ac:dyDescent="0.15">
      <c r="A58" s="252"/>
      <c r="B58" s="234"/>
      <c r="C58" s="234"/>
      <c r="D58" s="234"/>
      <c r="E58" s="234"/>
      <c r="F58" s="234"/>
      <c r="G58" s="234"/>
      <c r="H58" s="234"/>
      <c r="I58" s="234"/>
      <c r="J58" s="234"/>
      <c r="K58" s="234"/>
      <c r="L58" s="234"/>
      <c r="M58" s="234"/>
      <c r="N58" s="259" t="s">
        <v>157</v>
      </c>
      <c r="O58" s="234"/>
      <c r="P58" s="234"/>
      <c r="Q58" s="234"/>
      <c r="R58" s="234"/>
      <c r="S58" s="234"/>
      <c r="T58" s="234"/>
      <c r="U58" s="234"/>
      <c r="V58" s="234"/>
      <c r="W58" s="255"/>
    </row>
    <row r="59" spans="1:23" ht="6" customHeight="1" x14ac:dyDescent="0.15">
      <c r="A59" s="270"/>
      <c r="B59" s="234"/>
      <c r="C59" s="235"/>
      <c r="D59" s="235"/>
      <c r="E59" s="235"/>
      <c r="F59" s="235"/>
      <c r="G59" s="235"/>
      <c r="H59" s="235"/>
      <c r="I59" s="235"/>
      <c r="J59" s="235"/>
      <c r="K59" s="235"/>
      <c r="L59" s="235"/>
      <c r="M59" s="234"/>
      <c r="N59" s="234"/>
      <c r="O59" s="234"/>
      <c r="P59" s="234"/>
      <c r="Q59" s="234"/>
      <c r="R59" s="234"/>
      <c r="S59" s="234"/>
      <c r="T59" s="234"/>
      <c r="U59" s="234"/>
      <c r="V59" s="234"/>
      <c r="W59" s="255"/>
    </row>
    <row r="60" spans="1:23" ht="16" x14ac:dyDescent="0.15">
      <c r="A60" s="252"/>
      <c r="B60" s="234"/>
      <c r="C60" s="264" t="s">
        <v>50</v>
      </c>
      <c r="D60" s="450" t="str">
        <f>IF(('Profit &amp; Loss Acc'!C4&lt;30000)," ",'Profit &amp; Loss Acc'!C12)</f>
        <v xml:space="preserve"> </v>
      </c>
      <c r="E60" s="451"/>
      <c r="F60" s="452"/>
      <c r="G60" s="265" t="s">
        <v>144</v>
      </c>
      <c r="H60" s="266">
        <v>0</v>
      </c>
      <c r="I60" s="266">
        <v>0</v>
      </c>
      <c r="J60" s="234"/>
      <c r="K60" s="234"/>
      <c r="L60" s="234"/>
      <c r="M60" s="234"/>
      <c r="N60" s="264" t="s">
        <v>50</v>
      </c>
      <c r="O60" s="450" t="str">
        <f>IF(('Profit &amp; Loss Acc'!C4&lt;30000)," ",'Profit &amp; Loss Acc'!C17+'Profit &amp; Loss Acc'!C19+'Profit &amp; Loss Acc'!C21)</f>
        <v xml:space="preserve"> </v>
      </c>
      <c r="P60" s="451"/>
      <c r="Q60" s="452"/>
      <c r="R60" s="265" t="s">
        <v>144</v>
      </c>
      <c r="S60" s="266">
        <v>0</v>
      </c>
      <c r="T60" s="266">
        <v>0</v>
      </c>
      <c r="U60" s="234"/>
      <c r="V60" s="234"/>
      <c r="W60" s="255"/>
    </row>
    <row r="61" spans="1:23" x14ac:dyDescent="0.15">
      <c r="A61" s="252"/>
      <c r="B61" s="234"/>
      <c r="C61" s="234"/>
      <c r="D61" s="234"/>
      <c r="E61" s="234"/>
      <c r="F61" s="234"/>
      <c r="G61" s="234"/>
      <c r="H61" s="234"/>
      <c r="I61" s="234"/>
      <c r="J61" s="234"/>
      <c r="K61" s="234"/>
      <c r="L61" s="234"/>
      <c r="M61" s="234"/>
      <c r="N61" s="234"/>
      <c r="O61" s="234"/>
      <c r="P61" s="234"/>
      <c r="Q61" s="234"/>
      <c r="R61" s="234"/>
      <c r="S61" s="234"/>
      <c r="T61" s="234"/>
      <c r="U61" s="234"/>
      <c r="V61" s="234"/>
      <c r="W61" s="255"/>
    </row>
    <row r="62" spans="1:23" x14ac:dyDescent="0.15">
      <c r="A62" s="246">
        <v>14</v>
      </c>
      <c r="B62" s="234"/>
      <c r="C62" s="235" t="s">
        <v>190</v>
      </c>
      <c r="D62" s="235"/>
      <c r="E62" s="235"/>
      <c r="F62" s="235"/>
      <c r="G62" s="235"/>
      <c r="H62" s="235"/>
      <c r="I62" s="235"/>
      <c r="J62" s="235"/>
      <c r="K62" s="235"/>
      <c r="L62" s="246">
        <v>19</v>
      </c>
      <c r="M62" s="234"/>
      <c r="N62" s="235" t="s">
        <v>158</v>
      </c>
      <c r="O62" s="234"/>
      <c r="P62" s="234"/>
      <c r="Q62" s="234"/>
      <c r="R62" s="234"/>
      <c r="S62" s="234"/>
      <c r="T62" s="234"/>
      <c r="U62" s="234"/>
      <c r="V62" s="234"/>
      <c r="W62" s="255"/>
    </row>
    <row r="63" spans="1:23" ht="6" customHeight="1" x14ac:dyDescent="0.15">
      <c r="A63" s="270"/>
      <c r="B63" s="234"/>
      <c r="C63" s="235"/>
      <c r="D63" s="235"/>
      <c r="E63" s="235"/>
      <c r="F63" s="235"/>
      <c r="G63" s="235"/>
      <c r="H63" s="235"/>
      <c r="I63" s="235"/>
      <c r="J63" s="235"/>
      <c r="K63" s="235"/>
      <c r="L63" s="235"/>
      <c r="M63" s="234"/>
      <c r="N63" s="234"/>
      <c r="O63" s="234"/>
      <c r="P63" s="234"/>
      <c r="Q63" s="234"/>
      <c r="R63" s="234"/>
      <c r="S63" s="234"/>
      <c r="T63" s="234"/>
      <c r="U63" s="234"/>
      <c r="V63" s="234"/>
      <c r="W63" s="255"/>
    </row>
    <row r="64" spans="1:23" ht="16" x14ac:dyDescent="0.15">
      <c r="A64" s="252"/>
      <c r="B64" s="234"/>
      <c r="C64" s="264" t="s">
        <v>50</v>
      </c>
      <c r="D64" s="450" t="str">
        <f>IF(('Profit &amp; Loss Acc'!C4&lt;30000)," ",'Profit &amp; Loss Acc'!C13)</f>
        <v xml:space="preserve"> </v>
      </c>
      <c r="E64" s="451"/>
      <c r="F64" s="452"/>
      <c r="G64" s="265" t="s">
        <v>144</v>
      </c>
      <c r="H64" s="266">
        <v>0</v>
      </c>
      <c r="I64" s="266">
        <v>0</v>
      </c>
      <c r="J64" s="234"/>
      <c r="K64" s="234"/>
      <c r="L64" s="234"/>
      <c r="M64" s="234"/>
      <c r="N64" s="264" t="s">
        <v>50</v>
      </c>
      <c r="O64" s="450">
        <f>'Profit &amp; Loss Acc'!C6+'Profit &amp; Loss Acc'!C7+'Profit &amp; Loss Acc'!C22</f>
        <v>0</v>
      </c>
      <c r="P64" s="451"/>
      <c r="Q64" s="452"/>
      <c r="R64" s="265" t="s">
        <v>144</v>
      </c>
      <c r="S64" s="266">
        <v>0</v>
      </c>
      <c r="T64" s="266">
        <v>0</v>
      </c>
      <c r="U64" s="234"/>
      <c r="V64" s="234"/>
      <c r="W64" s="255"/>
    </row>
    <row r="65" spans="1:26" ht="8" customHeight="1" x14ac:dyDescent="0.15">
      <c r="A65" s="261"/>
      <c r="B65" s="262"/>
      <c r="C65" s="262"/>
      <c r="D65" s="262"/>
      <c r="E65" s="262"/>
      <c r="F65" s="262"/>
      <c r="G65" s="262"/>
      <c r="H65" s="262"/>
      <c r="I65" s="262"/>
      <c r="J65" s="262"/>
      <c r="K65" s="262"/>
      <c r="L65" s="262"/>
      <c r="M65" s="262"/>
      <c r="N65" s="262"/>
      <c r="O65" s="262"/>
      <c r="P65" s="262"/>
      <c r="Q65" s="262"/>
      <c r="R65" s="262"/>
      <c r="S65" s="262"/>
      <c r="T65" s="262"/>
      <c r="U65" s="262"/>
      <c r="V65" s="262"/>
      <c r="W65" s="263"/>
    </row>
    <row r="66" spans="1:26" s="242" customFormat="1" ht="25" customHeight="1" x14ac:dyDescent="0.15">
      <c r="A66" s="494" t="s">
        <v>159</v>
      </c>
      <c r="B66" s="494"/>
      <c r="C66" s="494"/>
      <c r="D66" s="494"/>
      <c r="E66" s="494"/>
      <c r="F66" s="494"/>
      <c r="G66" s="494"/>
      <c r="H66" s="494"/>
      <c r="I66" s="494"/>
      <c r="J66" s="494"/>
      <c r="K66" s="494"/>
      <c r="L66" s="494"/>
      <c r="M66" s="494"/>
      <c r="N66" s="494"/>
      <c r="O66" s="494"/>
      <c r="P66" s="494"/>
      <c r="Q66" s="494"/>
      <c r="R66" s="494"/>
      <c r="S66" s="494"/>
      <c r="T66" s="494"/>
      <c r="U66" s="494"/>
      <c r="V66" s="494"/>
      <c r="W66" s="494"/>
    </row>
    <row r="67" spans="1:26" ht="8" customHeight="1" x14ac:dyDescent="0.15">
      <c r="A67" s="243"/>
      <c r="B67" s="244"/>
      <c r="C67" s="244"/>
      <c r="D67" s="244"/>
      <c r="E67" s="244"/>
      <c r="F67" s="244"/>
      <c r="G67" s="244"/>
      <c r="H67" s="244"/>
      <c r="I67" s="244"/>
      <c r="J67" s="244"/>
      <c r="K67" s="244"/>
      <c r="L67" s="244"/>
      <c r="M67" s="244"/>
      <c r="N67" s="244"/>
      <c r="O67" s="244"/>
      <c r="P67" s="244"/>
      <c r="Q67" s="244"/>
      <c r="R67" s="244"/>
      <c r="S67" s="244"/>
      <c r="T67" s="244"/>
      <c r="U67" s="244"/>
      <c r="V67" s="244"/>
      <c r="W67" s="245"/>
    </row>
    <row r="68" spans="1:26" x14ac:dyDescent="0.15">
      <c r="A68" s="246">
        <v>20</v>
      </c>
      <c r="B68" s="234"/>
      <c r="C68" s="235" t="s">
        <v>160</v>
      </c>
      <c r="D68" s="235"/>
      <c r="E68" s="235"/>
      <c r="F68" s="235"/>
      <c r="G68" s="235"/>
      <c r="H68" s="235"/>
      <c r="I68" s="235"/>
      <c r="J68" s="235"/>
      <c r="K68" s="235"/>
      <c r="L68" s="246">
        <v>21</v>
      </c>
      <c r="M68" s="234"/>
      <c r="N68" s="235" t="s">
        <v>161</v>
      </c>
      <c r="O68" s="234"/>
      <c r="P68" s="234"/>
      <c r="Q68" s="234"/>
      <c r="R68" s="234"/>
      <c r="S68" s="234"/>
      <c r="T68" s="234"/>
      <c r="U68" s="234"/>
      <c r="V68" s="234"/>
      <c r="W68" s="255"/>
    </row>
    <row r="69" spans="1:26" x14ac:dyDescent="0.15">
      <c r="A69" s="252"/>
      <c r="B69" s="234"/>
      <c r="C69" s="259" t="s">
        <v>162</v>
      </c>
      <c r="D69" s="235"/>
      <c r="E69" s="235"/>
      <c r="F69" s="235"/>
      <c r="G69" s="235"/>
      <c r="H69" s="235"/>
      <c r="I69" s="235"/>
      <c r="J69" s="235"/>
      <c r="K69" s="235"/>
      <c r="L69" s="234"/>
      <c r="M69" s="234"/>
      <c r="N69" s="259" t="s">
        <v>163</v>
      </c>
      <c r="O69" s="234"/>
      <c r="P69" s="234"/>
      <c r="Q69" s="234"/>
      <c r="R69" s="234"/>
      <c r="S69" s="234"/>
      <c r="T69" s="234"/>
      <c r="U69" s="234"/>
      <c r="V69" s="234"/>
      <c r="W69" s="255"/>
    </row>
    <row r="70" spans="1:26" ht="6" customHeight="1" x14ac:dyDescent="0.15">
      <c r="A70" s="270"/>
      <c r="B70" s="234"/>
      <c r="C70" s="235"/>
      <c r="D70" s="235"/>
      <c r="E70" s="235"/>
      <c r="F70" s="235"/>
      <c r="G70" s="235"/>
      <c r="H70" s="235"/>
      <c r="I70" s="235"/>
      <c r="J70" s="235"/>
      <c r="K70" s="235"/>
      <c r="L70" s="235"/>
      <c r="M70" s="234"/>
      <c r="N70" s="234"/>
      <c r="O70" s="234"/>
      <c r="P70" s="234"/>
      <c r="Q70" s="234"/>
      <c r="R70" s="234"/>
      <c r="S70" s="234"/>
      <c r="T70" s="234"/>
      <c r="U70" s="234"/>
      <c r="V70" s="234"/>
      <c r="W70" s="255"/>
    </row>
    <row r="71" spans="1:26" ht="16" x14ac:dyDescent="0.15">
      <c r="A71" s="252"/>
      <c r="B71" s="234"/>
      <c r="C71" s="264" t="s">
        <v>50</v>
      </c>
      <c r="D71" s="450">
        <f>IF((D38+O38-O64)&gt;=0,D38+O38-O64,0)</f>
        <v>0</v>
      </c>
      <c r="E71" s="451"/>
      <c r="F71" s="452"/>
      <c r="G71" s="265" t="s">
        <v>144</v>
      </c>
      <c r="H71" s="266">
        <v>0</v>
      </c>
      <c r="I71" s="266">
        <v>0</v>
      </c>
      <c r="J71" s="234"/>
      <c r="K71" s="234"/>
      <c r="L71" s="234"/>
      <c r="M71" s="234"/>
      <c r="N71" s="264" t="s">
        <v>50</v>
      </c>
      <c r="O71" s="450">
        <f>IF((D38+O38-O64)&lt;0,-D38-O38+O64,0)</f>
        <v>0</v>
      </c>
      <c r="P71" s="451"/>
      <c r="Q71" s="452"/>
      <c r="R71" s="265" t="s">
        <v>144</v>
      </c>
      <c r="S71" s="266">
        <v>0</v>
      </c>
      <c r="T71" s="266">
        <v>0</v>
      </c>
      <c r="U71" s="234"/>
      <c r="V71" s="234"/>
      <c r="W71" s="271"/>
      <c r="Y71" s="272"/>
      <c r="Z71" s="272"/>
    </row>
    <row r="72" spans="1:26" ht="8" customHeight="1" x14ac:dyDescent="0.15">
      <c r="A72" s="261"/>
      <c r="B72" s="262"/>
      <c r="C72" s="262"/>
      <c r="D72" s="262"/>
      <c r="E72" s="262"/>
      <c r="F72" s="262"/>
      <c r="G72" s="262"/>
      <c r="H72" s="262"/>
      <c r="I72" s="262"/>
      <c r="J72" s="262"/>
      <c r="K72" s="262"/>
      <c r="L72" s="262"/>
      <c r="M72" s="262"/>
      <c r="N72" s="262"/>
      <c r="O72" s="262"/>
      <c r="P72" s="262"/>
      <c r="Q72" s="262"/>
      <c r="R72" s="262"/>
      <c r="S72" s="262"/>
      <c r="T72" s="262"/>
      <c r="U72" s="262"/>
      <c r="V72" s="262"/>
      <c r="W72" s="263"/>
    </row>
    <row r="73" spans="1:26" ht="25" customHeight="1" x14ac:dyDescent="0.15">
      <c r="A73" s="493" t="s">
        <v>164</v>
      </c>
      <c r="B73" s="493"/>
      <c r="C73" s="493"/>
      <c r="D73" s="493"/>
      <c r="E73" s="493"/>
      <c r="F73" s="493"/>
      <c r="G73" s="493"/>
      <c r="H73" s="493"/>
      <c r="I73" s="493"/>
      <c r="J73" s="493"/>
      <c r="K73" s="493"/>
      <c r="L73" s="493"/>
      <c r="M73" s="493"/>
      <c r="N73" s="493"/>
      <c r="O73" s="493"/>
      <c r="P73" s="493"/>
      <c r="Q73" s="493"/>
      <c r="R73" s="493"/>
      <c r="S73" s="493"/>
      <c r="T73" s="493"/>
      <c r="U73" s="493"/>
      <c r="V73" s="493"/>
      <c r="W73" s="493"/>
      <c r="Y73" s="272"/>
      <c r="Z73" s="272"/>
    </row>
    <row r="74" spans="1:26" ht="14" customHeight="1" x14ac:dyDescent="0.15">
      <c r="A74" s="455" t="s">
        <v>165</v>
      </c>
      <c r="B74" s="455"/>
      <c r="C74" s="455"/>
      <c r="D74" s="455"/>
      <c r="E74" s="455"/>
      <c r="F74" s="455"/>
      <c r="G74" s="455"/>
      <c r="H74" s="455"/>
      <c r="I74" s="455"/>
      <c r="J74" s="455"/>
      <c r="K74" s="455"/>
      <c r="L74" s="455"/>
      <c r="M74" s="455"/>
      <c r="N74" s="455"/>
      <c r="O74" s="455"/>
      <c r="P74" s="455"/>
      <c r="Q74" s="455"/>
      <c r="R74" s="455"/>
      <c r="S74" s="455"/>
      <c r="T74" s="455"/>
      <c r="U74" s="455"/>
      <c r="V74" s="455"/>
      <c r="W74" s="455"/>
    </row>
    <row r="75" spans="1:26" ht="14" customHeight="1" x14ac:dyDescent="0.15">
      <c r="A75" s="455" t="s">
        <v>166</v>
      </c>
      <c r="B75" s="455"/>
      <c r="C75" s="455"/>
      <c r="D75" s="455"/>
      <c r="E75" s="455"/>
      <c r="F75" s="455"/>
      <c r="G75" s="455"/>
      <c r="H75" s="455"/>
      <c r="I75" s="455"/>
      <c r="J75" s="455"/>
      <c r="K75" s="455"/>
      <c r="L75" s="455"/>
      <c r="M75" s="455"/>
      <c r="N75" s="455"/>
      <c r="O75" s="455"/>
      <c r="P75" s="455"/>
      <c r="Q75" s="455"/>
      <c r="R75" s="455"/>
      <c r="S75" s="455"/>
      <c r="T75" s="455"/>
      <c r="U75" s="455"/>
      <c r="V75" s="455"/>
      <c r="W75" s="455"/>
      <c r="Y75" s="272"/>
      <c r="Z75" s="272"/>
    </row>
    <row r="76" spans="1:26" ht="13.5" customHeight="1" x14ac:dyDescent="0.15">
      <c r="A76" s="455" t="s">
        <v>167</v>
      </c>
      <c r="B76" s="455"/>
      <c r="C76" s="455"/>
      <c r="D76" s="455"/>
      <c r="E76" s="455"/>
      <c r="F76" s="455"/>
      <c r="G76" s="455"/>
      <c r="H76" s="455"/>
      <c r="I76" s="455"/>
      <c r="J76" s="455"/>
      <c r="K76" s="455"/>
      <c r="L76" s="455"/>
      <c r="M76" s="455"/>
      <c r="N76" s="455"/>
      <c r="O76" s="455"/>
      <c r="P76" s="455"/>
      <c r="Q76" s="455"/>
      <c r="R76" s="455"/>
      <c r="S76" s="455"/>
      <c r="T76" s="455"/>
      <c r="U76" s="455"/>
      <c r="V76" s="455"/>
      <c r="W76" s="455"/>
    </row>
    <row r="77" spans="1:26" ht="8" customHeight="1" x14ac:dyDescent="0.15">
      <c r="A77" s="243"/>
      <c r="B77" s="244"/>
      <c r="C77" s="244"/>
      <c r="D77" s="244"/>
      <c r="E77" s="244"/>
      <c r="F77" s="244"/>
      <c r="G77" s="244"/>
      <c r="H77" s="244"/>
      <c r="I77" s="244"/>
      <c r="J77" s="244"/>
      <c r="K77" s="244"/>
      <c r="L77" s="244"/>
      <c r="M77" s="244"/>
      <c r="N77" s="244"/>
      <c r="O77" s="244"/>
      <c r="P77" s="244"/>
      <c r="Q77" s="244"/>
      <c r="R77" s="244"/>
      <c r="S77" s="244"/>
      <c r="T77" s="244"/>
      <c r="U77" s="244"/>
      <c r="V77" s="244"/>
      <c r="W77" s="245"/>
    </row>
    <row r="78" spans="1:26" x14ac:dyDescent="0.15">
      <c r="A78" s="246">
        <v>22</v>
      </c>
      <c r="B78" s="234"/>
      <c r="C78" s="235" t="s">
        <v>201</v>
      </c>
      <c r="D78" s="235"/>
      <c r="E78" s="235"/>
      <c r="F78" s="235"/>
      <c r="G78" s="235"/>
      <c r="H78" s="235"/>
      <c r="I78" s="235"/>
      <c r="J78" s="235"/>
      <c r="K78" s="235"/>
      <c r="L78" s="246">
        <v>24</v>
      </c>
      <c r="M78" s="258"/>
      <c r="N78" s="311" t="s">
        <v>209</v>
      </c>
      <c r="O78" s="258"/>
      <c r="P78" s="258"/>
      <c r="Q78" s="258"/>
      <c r="R78" s="258"/>
      <c r="S78" s="234"/>
      <c r="T78" s="234"/>
      <c r="U78" s="234"/>
      <c r="V78" s="234"/>
      <c r="W78" s="255"/>
    </row>
    <row r="79" spans="1:26" x14ac:dyDescent="0.15">
      <c r="A79" s="270"/>
      <c r="B79" s="234"/>
      <c r="C79" s="235"/>
      <c r="D79" s="235"/>
      <c r="E79" s="235"/>
      <c r="F79" s="235"/>
      <c r="G79" s="235"/>
      <c r="H79" s="235"/>
      <c r="I79" s="235"/>
      <c r="J79" s="235"/>
      <c r="K79" s="235"/>
      <c r="L79" s="258"/>
      <c r="M79" s="258"/>
      <c r="N79" s="258"/>
      <c r="O79" s="258"/>
      <c r="P79" s="258"/>
      <c r="Q79" s="258"/>
      <c r="R79" s="258"/>
      <c r="S79" s="273"/>
      <c r="T79" s="273"/>
      <c r="U79" s="273"/>
      <c r="V79" s="273"/>
      <c r="W79" s="255"/>
    </row>
    <row r="80" spans="1:26" ht="15" customHeight="1" x14ac:dyDescent="0.15">
      <c r="A80" s="270"/>
      <c r="B80" s="234"/>
      <c r="C80" s="264" t="s">
        <v>50</v>
      </c>
      <c r="D80" s="450">
        <f>IF(('Fixed Assets'!K1)&gt;0,'Fixed Assets'!K1,0)</f>
        <v>0</v>
      </c>
      <c r="E80" s="451"/>
      <c r="F80" s="452"/>
      <c r="G80" s="265" t="s">
        <v>144</v>
      </c>
      <c r="H80" s="266">
        <v>0</v>
      </c>
      <c r="I80" s="266">
        <v>0</v>
      </c>
      <c r="J80" s="235"/>
      <c r="K80" s="235"/>
      <c r="L80" s="235"/>
      <c r="M80" s="234"/>
      <c r="N80" s="264" t="s">
        <v>50</v>
      </c>
      <c r="O80" s="450">
        <f>IF(('Fixed Assets'!L1+'Fixed Assets'!Q1)&gt;0,'Fixed Assets'!L1+'Fixed Assets'!Q1,0)</f>
        <v>0</v>
      </c>
      <c r="P80" s="451"/>
      <c r="Q80" s="452"/>
      <c r="R80" s="265" t="s">
        <v>144</v>
      </c>
      <c r="S80" s="266">
        <v>0</v>
      </c>
      <c r="T80" s="266">
        <v>0</v>
      </c>
      <c r="U80" s="234"/>
      <c r="V80" s="234"/>
      <c r="W80" s="255"/>
    </row>
    <row r="81" spans="1:23" ht="6" customHeight="1" x14ac:dyDescent="0.15">
      <c r="A81" s="270"/>
      <c r="B81" s="234"/>
      <c r="C81" s="235"/>
      <c r="D81" s="235"/>
      <c r="E81" s="235"/>
      <c r="F81" s="235"/>
      <c r="G81" s="235"/>
      <c r="H81" s="235"/>
      <c r="I81" s="235"/>
      <c r="J81" s="235"/>
      <c r="K81" s="235"/>
      <c r="L81" s="235"/>
      <c r="M81" s="234"/>
      <c r="N81" s="234"/>
      <c r="O81" s="234"/>
      <c r="P81" s="234"/>
      <c r="Q81" s="234"/>
      <c r="R81" s="234"/>
      <c r="S81" s="234"/>
      <c r="T81" s="234"/>
      <c r="U81" s="234"/>
      <c r="V81" s="234"/>
      <c r="W81" s="255"/>
    </row>
    <row r="82" spans="1:23" x14ac:dyDescent="0.15">
      <c r="A82" s="246">
        <v>23</v>
      </c>
      <c r="B82" s="234"/>
      <c r="C82" s="311" t="s">
        <v>210</v>
      </c>
      <c r="D82" s="258"/>
      <c r="E82" s="258"/>
      <c r="F82" s="258"/>
      <c r="G82" s="258"/>
      <c r="H82" s="258"/>
      <c r="I82" s="258"/>
      <c r="J82" s="234"/>
      <c r="K82" s="234"/>
      <c r="L82" s="246">
        <v>25</v>
      </c>
      <c r="M82" s="234"/>
      <c r="N82" s="235" t="s">
        <v>168</v>
      </c>
      <c r="O82" s="234"/>
      <c r="P82" s="234"/>
      <c r="Q82" s="234"/>
      <c r="R82" s="234"/>
      <c r="S82" s="258"/>
      <c r="T82" s="258"/>
      <c r="U82" s="234"/>
      <c r="V82" s="234"/>
      <c r="W82" s="255"/>
    </row>
    <row r="83" spans="1:23" ht="11.25" customHeight="1" x14ac:dyDescent="0.15">
      <c r="A83" s="252"/>
      <c r="B83" s="234"/>
      <c r="C83" s="235" t="s">
        <v>211</v>
      </c>
      <c r="D83" s="234"/>
      <c r="E83" s="234"/>
      <c r="F83" s="234"/>
      <c r="G83" s="234"/>
      <c r="H83" s="234"/>
      <c r="I83" s="234"/>
      <c r="J83" s="234"/>
      <c r="K83" s="234"/>
      <c r="L83" s="235"/>
      <c r="M83" s="234"/>
      <c r="N83" s="235" t="s">
        <v>212</v>
      </c>
      <c r="O83" s="273"/>
      <c r="P83" s="273"/>
      <c r="Q83" s="273"/>
      <c r="R83" s="273"/>
      <c r="S83" s="262"/>
      <c r="T83" s="262"/>
      <c r="U83" s="262"/>
      <c r="V83" s="262"/>
      <c r="W83" s="263"/>
    </row>
    <row r="84" spans="1:23" ht="6" customHeight="1" x14ac:dyDescent="0.15">
      <c r="A84" s="270"/>
      <c r="B84" s="234"/>
      <c r="C84" s="235"/>
      <c r="D84" s="235"/>
      <c r="E84" s="235"/>
      <c r="F84" s="235"/>
      <c r="G84" s="235"/>
      <c r="H84" s="235"/>
      <c r="I84" s="235"/>
      <c r="J84" s="235"/>
      <c r="K84" s="235"/>
      <c r="L84" s="235"/>
      <c r="M84" s="234"/>
      <c r="N84" s="234"/>
      <c r="O84" s="234"/>
      <c r="P84" s="234"/>
      <c r="Q84" s="234"/>
      <c r="R84" s="234"/>
      <c r="S84" s="234"/>
      <c r="T84" s="234"/>
      <c r="U84" s="234"/>
      <c r="V84" s="234"/>
      <c r="W84" s="255"/>
    </row>
    <row r="85" spans="1:23" ht="16" x14ac:dyDescent="0.15">
      <c r="A85" s="270"/>
      <c r="B85" s="234"/>
      <c r="C85" s="264" t="s">
        <v>50</v>
      </c>
      <c r="D85" s="450">
        <f>IF(('Fixed Assets'!M1+'Fixed Assets'!L1)&lt;1000,'Fixed Assets'!M1,0)</f>
        <v>0</v>
      </c>
      <c r="E85" s="451"/>
      <c r="F85" s="452"/>
      <c r="G85" s="265" t="s">
        <v>144</v>
      </c>
      <c r="H85" s="266">
        <v>0</v>
      </c>
      <c r="I85" s="266">
        <v>0</v>
      </c>
      <c r="J85" s="235"/>
      <c r="K85" s="235"/>
      <c r="L85" s="234"/>
      <c r="M85" s="234"/>
      <c r="N85" s="264" t="s">
        <v>50</v>
      </c>
      <c r="O85" s="450">
        <f>IF('Fixed Assets'!R1&gt;0,'Fixed Assets'!R1,0)</f>
        <v>0</v>
      </c>
      <c r="P85" s="451"/>
      <c r="Q85" s="452"/>
      <c r="R85" s="265" t="s">
        <v>144</v>
      </c>
      <c r="S85" s="266">
        <v>0</v>
      </c>
      <c r="T85" s="266">
        <v>0</v>
      </c>
      <c r="U85" s="234"/>
      <c r="V85" s="234"/>
      <c r="W85" s="255"/>
    </row>
    <row r="86" spans="1:23" ht="8" customHeight="1" x14ac:dyDescent="0.15">
      <c r="A86" s="261"/>
      <c r="B86" s="262"/>
      <c r="C86" s="262"/>
      <c r="D86" s="262"/>
      <c r="E86" s="262"/>
      <c r="F86" s="262"/>
      <c r="G86" s="262"/>
      <c r="H86" s="262"/>
      <c r="I86" s="262"/>
      <c r="J86" s="262"/>
      <c r="K86" s="262"/>
      <c r="L86" s="262"/>
      <c r="M86" s="262"/>
      <c r="N86" s="262"/>
      <c r="O86" s="262"/>
      <c r="P86" s="262"/>
      <c r="Q86" s="262"/>
      <c r="R86" s="262"/>
      <c r="S86" s="262"/>
      <c r="T86" s="262"/>
      <c r="U86" s="262"/>
      <c r="V86" s="262"/>
      <c r="W86" s="263"/>
    </row>
    <row r="87" spans="1:23" ht="25" customHeight="1" x14ac:dyDescent="0.15">
      <c r="A87" s="496" t="s">
        <v>169</v>
      </c>
      <c r="B87" s="496"/>
      <c r="C87" s="496"/>
      <c r="D87" s="496"/>
      <c r="E87" s="496"/>
      <c r="F87" s="496"/>
      <c r="G87" s="496"/>
      <c r="H87" s="496"/>
      <c r="I87" s="496"/>
      <c r="J87" s="496"/>
      <c r="K87" s="496"/>
      <c r="L87" s="496"/>
      <c r="M87" s="496"/>
      <c r="N87" s="496"/>
      <c r="O87" s="496"/>
      <c r="P87" s="496"/>
      <c r="Q87" s="496"/>
      <c r="R87" s="496"/>
      <c r="S87" s="496"/>
      <c r="T87" s="496"/>
      <c r="U87" s="496"/>
      <c r="V87" s="496"/>
      <c r="W87" s="496"/>
    </row>
    <row r="88" spans="1:23" ht="16" customHeight="1" x14ac:dyDescent="0.15">
      <c r="A88" s="455" t="s">
        <v>170</v>
      </c>
      <c r="B88" s="455"/>
      <c r="C88" s="455"/>
      <c r="D88" s="455"/>
      <c r="E88" s="455"/>
      <c r="F88" s="455"/>
      <c r="G88" s="455"/>
      <c r="H88" s="455"/>
      <c r="I88" s="455"/>
      <c r="J88" s="455"/>
      <c r="K88" s="455"/>
      <c r="L88" s="455"/>
      <c r="M88" s="455"/>
      <c r="N88" s="455"/>
      <c r="O88" s="455"/>
      <c r="P88" s="455"/>
      <c r="Q88" s="455"/>
      <c r="R88" s="455"/>
      <c r="S88" s="455"/>
      <c r="T88" s="455"/>
      <c r="U88" s="455"/>
      <c r="V88" s="455"/>
      <c r="W88" s="455"/>
    </row>
    <row r="89" spans="1:23" ht="15.75" customHeight="1" x14ac:dyDescent="0.15">
      <c r="A89" s="455" t="s">
        <v>171</v>
      </c>
      <c r="B89" s="455"/>
      <c r="C89" s="455"/>
      <c r="D89" s="455"/>
      <c r="E89" s="455"/>
      <c r="F89" s="455"/>
      <c r="G89" s="455"/>
      <c r="H89" s="455"/>
      <c r="I89" s="455"/>
      <c r="J89" s="455"/>
      <c r="K89" s="455"/>
      <c r="L89" s="455"/>
      <c r="M89" s="455"/>
      <c r="N89" s="455"/>
      <c r="O89" s="455"/>
      <c r="P89" s="455"/>
      <c r="Q89" s="455"/>
      <c r="R89" s="455"/>
      <c r="S89" s="455"/>
      <c r="T89" s="455"/>
      <c r="U89" s="455"/>
      <c r="V89" s="455"/>
      <c r="W89" s="455"/>
    </row>
    <row r="90" spans="1:23" ht="8" customHeight="1" x14ac:dyDescent="0.15">
      <c r="A90" s="243"/>
      <c r="B90" s="244"/>
      <c r="C90" s="244"/>
      <c r="D90" s="244"/>
      <c r="E90" s="244"/>
      <c r="F90" s="244"/>
      <c r="G90" s="244"/>
      <c r="H90" s="244"/>
      <c r="I90" s="244"/>
      <c r="J90" s="244"/>
      <c r="K90" s="244"/>
      <c r="L90" s="244"/>
      <c r="M90" s="244"/>
      <c r="N90" s="244"/>
      <c r="O90" s="244"/>
      <c r="P90" s="244"/>
      <c r="Q90" s="244"/>
      <c r="R90" s="244"/>
      <c r="S90" s="244"/>
      <c r="T90" s="244"/>
      <c r="U90" s="244"/>
      <c r="V90" s="244"/>
      <c r="W90" s="245"/>
    </row>
    <row r="91" spans="1:23" x14ac:dyDescent="0.15">
      <c r="A91" s="246">
        <v>26</v>
      </c>
      <c r="B91" s="234"/>
      <c r="C91" s="235" t="s">
        <v>198</v>
      </c>
      <c r="D91" s="235"/>
      <c r="E91" s="235"/>
      <c r="F91" s="235"/>
      <c r="G91" s="235"/>
      <c r="H91" s="235"/>
      <c r="I91" s="235"/>
      <c r="J91" s="235"/>
      <c r="K91" s="235"/>
      <c r="L91" s="246">
        <v>28</v>
      </c>
      <c r="M91" s="234"/>
      <c r="N91" s="235" t="s">
        <v>172</v>
      </c>
      <c r="O91" s="234"/>
      <c r="P91" s="234"/>
      <c r="Q91" s="234"/>
      <c r="R91" s="234"/>
      <c r="S91" s="234"/>
      <c r="T91" s="234"/>
      <c r="U91" s="234"/>
      <c r="V91" s="234"/>
      <c r="W91" s="255"/>
    </row>
    <row r="92" spans="1:23" x14ac:dyDescent="0.15">
      <c r="A92" s="235"/>
      <c r="B92" s="234"/>
      <c r="C92" s="259" t="s">
        <v>213</v>
      </c>
      <c r="D92" s="235"/>
      <c r="E92" s="235"/>
      <c r="F92" s="235"/>
      <c r="G92" s="235"/>
      <c r="H92" s="235"/>
      <c r="I92" s="235"/>
      <c r="J92" s="235"/>
      <c r="K92" s="235"/>
      <c r="L92" s="235"/>
      <c r="M92" s="234"/>
      <c r="N92" s="235" t="s">
        <v>214</v>
      </c>
      <c r="O92" s="273"/>
      <c r="P92" s="273"/>
      <c r="Q92" s="273"/>
      <c r="R92" s="273"/>
      <c r="S92" s="273"/>
      <c r="T92" s="273"/>
      <c r="U92" s="273"/>
      <c r="V92" s="273"/>
      <c r="W92" s="255"/>
    </row>
    <row r="93" spans="1:23" ht="6" customHeight="1" x14ac:dyDescent="0.15">
      <c r="A93" s="235"/>
      <c r="B93" s="234"/>
      <c r="C93" s="235"/>
      <c r="D93" s="235"/>
      <c r="E93" s="235"/>
      <c r="F93" s="235"/>
      <c r="G93" s="235"/>
      <c r="H93" s="235"/>
      <c r="I93" s="235"/>
      <c r="J93" s="235"/>
      <c r="K93" s="235"/>
      <c r="L93" s="235"/>
      <c r="M93" s="234"/>
      <c r="N93" s="234"/>
      <c r="O93" s="234"/>
      <c r="P93" s="234"/>
      <c r="Q93" s="234"/>
      <c r="R93" s="234"/>
      <c r="S93" s="234"/>
      <c r="T93" s="234"/>
      <c r="U93" s="234"/>
      <c r="V93" s="234"/>
      <c r="W93" s="255"/>
    </row>
    <row r="94" spans="1:23" ht="16" x14ac:dyDescent="0.15">
      <c r="A94" s="234"/>
      <c r="B94" s="234"/>
      <c r="C94" s="264" t="s">
        <v>50</v>
      </c>
      <c r="D94" s="450">
        <f>'Business Details'!O29</f>
        <v>0</v>
      </c>
      <c r="E94" s="451"/>
      <c r="F94" s="452"/>
      <c r="G94" s="265" t="s">
        <v>144</v>
      </c>
      <c r="H94" s="266">
        <v>0</v>
      </c>
      <c r="I94" s="266">
        <v>0</v>
      </c>
      <c r="J94" s="234"/>
      <c r="K94" s="234"/>
      <c r="L94" s="234"/>
      <c r="M94" s="234"/>
      <c r="N94" s="264" t="s">
        <v>50</v>
      </c>
      <c r="O94" s="450">
        <f>IF(O106&gt;0,0,IF('Business Details'!D29=0,0,IF(D99&gt;'Business Details'!D29,'Business Details'!D29,D99)))</f>
        <v>0</v>
      </c>
      <c r="P94" s="453"/>
      <c r="Q94" s="454"/>
      <c r="R94" s="265" t="s">
        <v>144</v>
      </c>
      <c r="S94" s="266">
        <v>0</v>
      </c>
      <c r="T94" s="266">
        <v>0</v>
      </c>
      <c r="U94" s="234"/>
      <c r="V94" s="234"/>
      <c r="W94" s="255"/>
    </row>
    <row r="95" spans="1:23" x14ac:dyDescent="0.15">
      <c r="A95" s="234"/>
      <c r="B95" s="234"/>
      <c r="C95" s="234"/>
      <c r="D95" s="234"/>
      <c r="E95" s="234"/>
      <c r="F95" s="234"/>
      <c r="G95" s="234"/>
      <c r="H95" s="234"/>
      <c r="I95" s="234"/>
      <c r="J95" s="234"/>
      <c r="K95" s="234"/>
      <c r="L95" s="234"/>
      <c r="M95" s="234"/>
      <c r="N95" s="234"/>
      <c r="O95" s="234"/>
      <c r="P95" s="234"/>
      <c r="Q95" s="234"/>
      <c r="R95" s="234"/>
      <c r="S95" s="234"/>
      <c r="T95" s="234"/>
      <c r="U95" s="234"/>
      <c r="V95" s="234"/>
      <c r="W95" s="255"/>
    </row>
    <row r="96" spans="1:23" x14ac:dyDescent="0.15">
      <c r="A96" s="246">
        <v>27</v>
      </c>
      <c r="B96" s="234"/>
      <c r="C96" s="235" t="s">
        <v>215</v>
      </c>
      <c r="D96" s="235"/>
      <c r="E96" s="235"/>
      <c r="F96" s="235"/>
      <c r="G96" s="235"/>
      <c r="H96" s="235"/>
      <c r="I96" s="235"/>
      <c r="J96" s="235"/>
      <c r="K96" s="235"/>
      <c r="L96" s="246">
        <v>29</v>
      </c>
      <c r="M96" s="234"/>
      <c r="N96" s="235" t="s">
        <v>173</v>
      </c>
      <c r="O96" s="234"/>
      <c r="P96" s="234"/>
      <c r="Q96" s="234"/>
      <c r="R96" s="234"/>
      <c r="S96" s="234"/>
      <c r="T96" s="234"/>
      <c r="U96" s="234"/>
      <c r="V96" s="234"/>
      <c r="W96" s="255"/>
    </row>
    <row r="97" spans="1:26" ht="12" customHeight="1" x14ac:dyDescent="0.15">
      <c r="A97" s="270"/>
      <c r="B97" s="234"/>
      <c r="C97" s="235" t="s">
        <v>216</v>
      </c>
      <c r="D97" s="235"/>
      <c r="E97" s="235"/>
      <c r="F97" s="235"/>
      <c r="G97" s="235"/>
      <c r="H97" s="235"/>
      <c r="I97" s="235"/>
      <c r="J97" s="235"/>
      <c r="K97" s="235"/>
      <c r="L97" s="235"/>
      <c r="M97" s="234"/>
      <c r="N97" s="259" t="s">
        <v>174</v>
      </c>
      <c r="O97" s="234"/>
      <c r="P97" s="234"/>
      <c r="Q97" s="234"/>
      <c r="R97" s="234"/>
      <c r="S97" s="234"/>
      <c r="T97" s="234"/>
      <c r="U97" s="234"/>
      <c r="V97" s="234"/>
      <c r="W97" s="255"/>
    </row>
    <row r="98" spans="1:26" ht="6" customHeight="1" x14ac:dyDescent="0.15">
      <c r="A98" s="270"/>
      <c r="B98" s="234"/>
      <c r="C98" s="235"/>
      <c r="D98" s="235"/>
      <c r="E98" s="235"/>
      <c r="F98" s="235"/>
      <c r="G98" s="235"/>
      <c r="H98" s="235"/>
      <c r="I98" s="235"/>
      <c r="J98" s="235"/>
      <c r="K98" s="235"/>
      <c r="L98" s="235"/>
      <c r="M98" s="234"/>
      <c r="N98" s="234"/>
      <c r="O98" s="234"/>
      <c r="P98" s="234"/>
      <c r="Q98" s="234"/>
      <c r="R98" s="234"/>
      <c r="S98" s="234"/>
      <c r="T98" s="234"/>
      <c r="U98" s="234"/>
      <c r="V98" s="234"/>
      <c r="W98" s="255"/>
    </row>
    <row r="99" spans="1:26" ht="16" x14ac:dyDescent="0.15">
      <c r="A99" s="252"/>
      <c r="B99" s="234"/>
      <c r="C99" s="264" t="s">
        <v>50</v>
      </c>
      <c r="D99" s="450">
        <f>IF((D71+O85+D94-O71-D80-D85-O80)&gt;0,D71+O85+D94-O71-D80-D85-O80,0)</f>
        <v>0</v>
      </c>
      <c r="E99" s="451"/>
      <c r="F99" s="452"/>
      <c r="G99" s="265" t="s">
        <v>144</v>
      </c>
      <c r="H99" s="266">
        <v>0</v>
      </c>
      <c r="I99" s="266">
        <v>0</v>
      </c>
      <c r="J99" s="234"/>
      <c r="K99" s="234"/>
      <c r="L99" s="235"/>
      <c r="M99" s="234"/>
      <c r="N99" s="264" t="s">
        <v>50</v>
      </c>
      <c r="O99" s="450">
        <f>'Profit &amp; Loss Acc'!C30</f>
        <v>0</v>
      </c>
      <c r="P99" s="451"/>
      <c r="Q99" s="452"/>
      <c r="R99" s="265" t="s">
        <v>144</v>
      </c>
      <c r="S99" s="266">
        <v>0</v>
      </c>
      <c r="T99" s="266">
        <v>0</v>
      </c>
      <c r="U99" s="234"/>
      <c r="V99" s="234"/>
      <c r="W99" s="255"/>
      <c r="Y99" s="272"/>
      <c r="Z99" s="272"/>
    </row>
    <row r="100" spans="1:26" ht="12" customHeight="1" x14ac:dyDescent="0.15">
      <c r="A100" s="261"/>
      <c r="B100" s="262"/>
      <c r="C100" s="262"/>
      <c r="D100" s="262"/>
      <c r="E100" s="262"/>
      <c r="F100" s="262"/>
      <c r="G100" s="262"/>
      <c r="H100" s="262"/>
      <c r="I100" s="262"/>
      <c r="J100" s="262"/>
      <c r="K100" s="262"/>
      <c r="L100" s="262"/>
      <c r="M100" s="262"/>
      <c r="N100" s="262"/>
      <c r="O100" s="262"/>
      <c r="P100" s="262"/>
      <c r="Q100" s="262"/>
      <c r="R100" s="262"/>
      <c r="S100" s="262"/>
      <c r="T100" s="262"/>
      <c r="U100" s="262"/>
      <c r="V100" s="262"/>
      <c r="W100" s="263"/>
    </row>
    <row r="101" spans="1:26" s="274" customFormat="1" ht="25" customHeight="1" x14ac:dyDescent="0.15">
      <c r="A101" s="495" t="s">
        <v>175</v>
      </c>
      <c r="B101" s="495"/>
      <c r="C101" s="495"/>
      <c r="D101" s="495"/>
      <c r="E101" s="495"/>
      <c r="F101" s="495"/>
      <c r="G101" s="495"/>
      <c r="H101" s="495"/>
      <c r="I101" s="495"/>
      <c r="J101" s="495"/>
      <c r="K101" s="495"/>
      <c r="L101" s="495"/>
      <c r="M101" s="495"/>
      <c r="N101" s="495"/>
      <c r="O101" s="495"/>
      <c r="P101" s="495"/>
      <c r="Q101" s="495"/>
      <c r="R101" s="495"/>
      <c r="S101" s="495"/>
      <c r="T101" s="495"/>
      <c r="U101" s="495"/>
      <c r="V101" s="495"/>
      <c r="W101" s="495"/>
    </row>
    <row r="102" spans="1:26" ht="8" customHeight="1" x14ac:dyDescent="0.15">
      <c r="A102" s="243"/>
      <c r="B102" s="244"/>
      <c r="C102" s="244"/>
      <c r="D102" s="244"/>
      <c r="E102" s="244"/>
      <c r="F102" s="244"/>
      <c r="G102" s="244"/>
      <c r="H102" s="244"/>
      <c r="I102" s="244"/>
      <c r="J102" s="244"/>
      <c r="K102" s="244"/>
      <c r="L102" s="244"/>
      <c r="M102" s="244"/>
      <c r="N102" s="244"/>
      <c r="O102" s="244"/>
      <c r="P102" s="244"/>
      <c r="Q102" s="244"/>
      <c r="R102" s="244"/>
      <c r="S102" s="244"/>
      <c r="T102" s="244"/>
      <c r="U102" s="244"/>
      <c r="V102" s="244"/>
      <c r="W102" s="245"/>
    </row>
    <row r="103" spans="1:26" x14ac:dyDescent="0.15">
      <c r="A103" s="246">
        <v>30</v>
      </c>
      <c r="B103" s="234"/>
      <c r="C103" s="235" t="s">
        <v>217</v>
      </c>
      <c r="D103" s="235"/>
      <c r="E103" s="235"/>
      <c r="F103" s="235"/>
      <c r="G103" s="235"/>
      <c r="H103" s="235"/>
      <c r="I103" s="235"/>
      <c r="J103" s="235"/>
      <c r="K103" s="235"/>
      <c r="L103" s="246">
        <v>31</v>
      </c>
      <c r="M103" s="234"/>
      <c r="N103" s="235" t="s">
        <v>218</v>
      </c>
      <c r="O103" s="234"/>
      <c r="P103" s="234"/>
      <c r="Q103" s="234"/>
      <c r="R103" s="234"/>
      <c r="S103" s="234"/>
      <c r="T103" s="234"/>
      <c r="U103" s="234"/>
      <c r="V103" s="234"/>
      <c r="W103" s="255"/>
    </row>
    <row r="104" spans="1:26" ht="12" customHeight="1" x14ac:dyDescent="0.15">
      <c r="A104" s="252"/>
      <c r="B104" s="234"/>
      <c r="C104" s="227" t="s">
        <v>219</v>
      </c>
      <c r="D104" s="275"/>
      <c r="E104" s="275"/>
      <c r="F104" s="275"/>
      <c r="G104" s="265"/>
      <c r="H104" s="268"/>
      <c r="I104" s="268"/>
      <c r="J104" s="237"/>
      <c r="K104" s="237"/>
      <c r="L104" s="235"/>
      <c r="M104" s="234"/>
      <c r="N104" s="235" t="s">
        <v>220</v>
      </c>
      <c r="O104" s="234"/>
      <c r="P104" s="234"/>
      <c r="Q104" s="234"/>
      <c r="R104" s="234"/>
      <c r="S104" s="234"/>
      <c r="T104" s="234"/>
      <c r="U104" s="234"/>
      <c r="V104" s="234"/>
      <c r="W104" s="255"/>
    </row>
    <row r="105" spans="1:26" ht="6" customHeight="1" x14ac:dyDescent="0.15">
      <c r="A105" s="270"/>
      <c r="B105" s="234"/>
      <c r="C105" s="235"/>
      <c r="D105" s="235"/>
      <c r="E105" s="235"/>
      <c r="F105" s="235"/>
      <c r="G105" s="235"/>
      <c r="H105" s="235"/>
      <c r="I105" s="235"/>
      <c r="J105" s="235"/>
      <c r="K105" s="235"/>
      <c r="L105" s="235"/>
      <c r="M105" s="234"/>
      <c r="N105" s="234"/>
      <c r="O105" s="234"/>
      <c r="P105" s="234"/>
      <c r="Q105" s="234"/>
      <c r="R105" s="234"/>
      <c r="S105" s="234"/>
      <c r="T105" s="234"/>
      <c r="U105" s="234"/>
      <c r="V105" s="234"/>
      <c r="W105" s="255"/>
    </row>
    <row r="106" spans="1:26" ht="16" x14ac:dyDescent="0.15">
      <c r="A106" s="270"/>
      <c r="B106" s="234"/>
      <c r="C106" s="264" t="s">
        <v>50</v>
      </c>
      <c r="D106" s="450">
        <f>IF((D99+O99-O94)&gt;0,D99+O99-O94,0)</f>
        <v>0</v>
      </c>
      <c r="E106" s="451"/>
      <c r="F106" s="452"/>
      <c r="G106" s="265" t="s">
        <v>144</v>
      </c>
      <c r="H106" s="266">
        <v>0</v>
      </c>
      <c r="I106" s="266">
        <v>0</v>
      </c>
      <c r="J106" s="235"/>
      <c r="K106" s="235"/>
      <c r="L106" s="235"/>
      <c r="M106" s="234"/>
      <c r="N106" s="264" t="s">
        <v>50</v>
      </c>
      <c r="O106" s="450">
        <f>IF((O71+D80+D85+O80-D71-O85-D94)&gt;=0,O71+D80+D85+O80-D71-O85-D94,0)</f>
        <v>0</v>
      </c>
      <c r="P106" s="451"/>
      <c r="Q106" s="452"/>
      <c r="R106" s="265" t="s">
        <v>144</v>
      </c>
      <c r="S106" s="266">
        <v>0</v>
      </c>
      <c r="T106" s="266">
        <v>0</v>
      </c>
      <c r="U106" s="234"/>
      <c r="V106" s="234"/>
      <c r="W106" s="255"/>
    </row>
    <row r="107" spans="1:26" ht="6" customHeight="1" x14ac:dyDescent="0.15">
      <c r="A107" s="261"/>
      <c r="B107" s="262"/>
      <c r="C107" s="262"/>
      <c r="D107" s="262"/>
      <c r="E107" s="262"/>
      <c r="F107" s="262"/>
      <c r="G107" s="262"/>
      <c r="H107" s="262"/>
      <c r="I107" s="262"/>
      <c r="J107" s="262"/>
      <c r="K107" s="262"/>
      <c r="L107" s="276"/>
      <c r="M107" s="276"/>
      <c r="N107" s="277"/>
      <c r="O107" s="276"/>
      <c r="P107" s="276"/>
      <c r="Q107" s="276"/>
      <c r="R107" s="276"/>
      <c r="S107" s="276"/>
      <c r="T107" s="276"/>
      <c r="U107" s="276"/>
      <c r="V107" s="262"/>
      <c r="W107" s="263"/>
    </row>
    <row r="108" spans="1:26" ht="25" customHeight="1" x14ac:dyDescent="0.15">
      <c r="A108" s="496" t="s">
        <v>176</v>
      </c>
      <c r="B108" s="497"/>
      <c r="C108" s="497"/>
      <c r="D108" s="497"/>
      <c r="E108" s="497"/>
      <c r="F108" s="497"/>
      <c r="G108" s="497"/>
      <c r="H108" s="497"/>
      <c r="I108" s="497"/>
      <c r="J108" s="497"/>
      <c r="K108" s="497"/>
      <c r="L108" s="497"/>
      <c r="M108" s="497"/>
      <c r="N108" s="497"/>
      <c r="O108" s="497"/>
      <c r="P108" s="497"/>
      <c r="Q108" s="497"/>
      <c r="R108" s="497"/>
      <c r="S108" s="497"/>
      <c r="T108" s="497"/>
      <c r="U108" s="497"/>
      <c r="V108" s="497"/>
      <c r="W108" s="497"/>
    </row>
    <row r="109" spans="1:26" ht="16" customHeight="1" x14ac:dyDescent="0.15">
      <c r="A109" s="455" t="s">
        <v>177</v>
      </c>
      <c r="B109" s="455"/>
      <c r="C109" s="455"/>
      <c r="D109" s="455"/>
      <c r="E109" s="455"/>
      <c r="F109" s="455"/>
      <c r="G109" s="455"/>
      <c r="H109" s="455"/>
      <c r="I109" s="455"/>
      <c r="J109" s="455"/>
      <c r="K109" s="455"/>
      <c r="L109" s="455"/>
      <c r="M109" s="455"/>
      <c r="N109" s="455"/>
      <c r="O109" s="455"/>
      <c r="P109" s="455"/>
      <c r="Q109" s="455"/>
      <c r="R109" s="455"/>
      <c r="S109" s="455"/>
      <c r="T109" s="455"/>
      <c r="U109" s="455"/>
      <c r="V109" s="455"/>
      <c r="W109" s="455"/>
    </row>
    <row r="110" spans="1:26" ht="8" customHeight="1" x14ac:dyDescent="0.15">
      <c r="A110" s="278"/>
      <c r="B110" s="279"/>
      <c r="C110" s="279"/>
      <c r="D110" s="279"/>
      <c r="E110" s="279"/>
      <c r="F110" s="279"/>
      <c r="G110" s="279"/>
      <c r="H110" s="279"/>
      <c r="I110" s="279"/>
      <c r="J110" s="279"/>
      <c r="K110" s="279"/>
      <c r="L110" s="279"/>
      <c r="M110" s="279"/>
      <c r="N110" s="279"/>
      <c r="O110" s="279"/>
      <c r="P110" s="279"/>
      <c r="Q110" s="279"/>
      <c r="R110" s="279"/>
      <c r="S110" s="279"/>
      <c r="T110" s="279"/>
      <c r="U110" s="279"/>
      <c r="V110" s="279"/>
      <c r="W110" s="280"/>
    </row>
    <row r="111" spans="1:26" x14ac:dyDescent="0.15">
      <c r="A111" s="246">
        <v>32</v>
      </c>
      <c r="B111" s="234"/>
      <c r="C111" s="235" t="s">
        <v>178</v>
      </c>
      <c r="D111" s="235"/>
      <c r="E111" s="235"/>
      <c r="F111" s="235"/>
      <c r="G111" s="235"/>
      <c r="H111" s="235"/>
      <c r="I111" s="235"/>
      <c r="J111" s="235"/>
      <c r="K111" s="235"/>
      <c r="L111" s="246">
        <v>35</v>
      </c>
      <c r="M111" s="234"/>
      <c r="N111" s="235" t="s">
        <v>179</v>
      </c>
      <c r="O111" s="234"/>
      <c r="P111" s="234"/>
      <c r="Q111" s="234"/>
      <c r="R111" s="234"/>
      <c r="S111" s="234"/>
      <c r="T111" s="234"/>
      <c r="U111" s="234"/>
      <c r="V111" s="234"/>
      <c r="W111" s="255"/>
    </row>
    <row r="112" spans="1:26" x14ac:dyDescent="0.15">
      <c r="A112" s="270"/>
      <c r="B112" s="234"/>
      <c r="C112" s="235" t="s">
        <v>180</v>
      </c>
      <c r="D112" s="456" t="str">
        <f>Admin!G$2</f>
        <v>2013-14</v>
      </c>
      <c r="E112" s="457"/>
      <c r="F112" s="457"/>
      <c r="G112" s="235"/>
      <c r="H112" s="235"/>
      <c r="I112" s="235"/>
      <c r="J112" s="235"/>
      <c r="K112" s="235"/>
      <c r="L112" s="235"/>
      <c r="M112" s="234"/>
      <c r="N112" s="235" t="s">
        <v>221</v>
      </c>
      <c r="O112" s="273"/>
      <c r="P112" s="273"/>
      <c r="Q112" s="273"/>
      <c r="R112" s="273"/>
      <c r="S112" s="273"/>
      <c r="T112" s="273"/>
      <c r="U112" s="273"/>
      <c r="V112" s="273"/>
      <c r="W112" s="255"/>
    </row>
    <row r="113" spans="1:23" ht="6" customHeight="1" x14ac:dyDescent="0.15">
      <c r="A113" s="270"/>
      <c r="B113" s="234"/>
      <c r="C113" s="235"/>
      <c r="D113" s="235"/>
      <c r="E113" s="235"/>
      <c r="F113" s="235"/>
      <c r="G113" s="235"/>
      <c r="H113" s="235"/>
      <c r="I113" s="235"/>
      <c r="J113" s="235"/>
      <c r="K113" s="235"/>
      <c r="L113" s="235"/>
      <c r="M113" s="234"/>
      <c r="N113" s="234"/>
      <c r="O113" s="234"/>
      <c r="P113" s="234"/>
      <c r="Q113" s="234"/>
      <c r="R113" s="234"/>
      <c r="S113" s="234"/>
      <c r="T113" s="234"/>
      <c r="U113" s="234"/>
      <c r="V113" s="234"/>
      <c r="W113" s="255"/>
    </row>
    <row r="114" spans="1:23" ht="16" x14ac:dyDescent="0.15">
      <c r="A114" s="252"/>
      <c r="B114" s="234"/>
      <c r="C114" s="264" t="s">
        <v>50</v>
      </c>
      <c r="D114" s="450"/>
      <c r="E114" s="451"/>
      <c r="F114" s="452"/>
      <c r="G114" s="265" t="s">
        <v>144</v>
      </c>
      <c r="H114" s="266">
        <v>0</v>
      </c>
      <c r="I114" s="266">
        <v>0</v>
      </c>
      <c r="J114" s="234"/>
      <c r="K114" s="234"/>
      <c r="L114" s="234"/>
      <c r="M114" s="234"/>
      <c r="N114" s="246"/>
      <c r="O114" s="275"/>
      <c r="P114" s="275"/>
      <c r="Q114" s="275"/>
      <c r="R114" s="265"/>
      <c r="S114" s="268"/>
      <c r="T114" s="268"/>
      <c r="U114" s="237"/>
      <c r="V114" s="234"/>
      <c r="W114" s="255"/>
    </row>
    <row r="115" spans="1:23" x14ac:dyDescent="0.15">
      <c r="A115" s="252"/>
      <c r="B115" s="234"/>
      <c r="C115" s="234"/>
      <c r="D115" s="234"/>
      <c r="E115" s="234"/>
      <c r="F115" s="234"/>
      <c r="G115" s="234"/>
      <c r="H115" s="234"/>
      <c r="I115" s="234"/>
      <c r="J115" s="234"/>
      <c r="K115" s="234"/>
      <c r="L115" s="234"/>
      <c r="M115" s="234"/>
      <c r="N115" s="234"/>
      <c r="O115" s="234"/>
      <c r="P115" s="234"/>
      <c r="Q115" s="234"/>
      <c r="R115" s="234"/>
      <c r="S115" s="234"/>
      <c r="T115" s="234"/>
      <c r="U115" s="234"/>
      <c r="V115" s="234"/>
      <c r="W115" s="255"/>
    </row>
    <row r="116" spans="1:23" x14ac:dyDescent="0.15">
      <c r="A116" s="246">
        <v>33</v>
      </c>
      <c r="B116" s="234"/>
      <c r="C116" s="235" t="s">
        <v>181</v>
      </c>
      <c r="D116" s="235"/>
      <c r="E116" s="235"/>
      <c r="F116" s="235"/>
      <c r="G116" s="235"/>
      <c r="H116" s="235"/>
      <c r="I116" s="235"/>
      <c r="J116" s="235"/>
      <c r="K116" s="235"/>
      <c r="L116" s="246">
        <v>36</v>
      </c>
      <c r="M116" s="234"/>
      <c r="N116" s="235" t="s">
        <v>182</v>
      </c>
      <c r="O116" s="234"/>
      <c r="P116" s="234"/>
      <c r="Q116" s="234"/>
      <c r="R116" s="458" t="s">
        <v>223</v>
      </c>
      <c r="S116" s="458"/>
      <c r="T116" s="458"/>
      <c r="U116" s="250" t="s">
        <v>183</v>
      </c>
      <c r="V116" s="234"/>
      <c r="W116" s="255"/>
    </row>
    <row r="117" spans="1:23" ht="12" customHeight="1" x14ac:dyDescent="0.15">
      <c r="A117" s="270"/>
      <c r="B117" s="234"/>
      <c r="C117" s="235" t="s">
        <v>184</v>
      </c>
      <c r="D117" s="235"/>
      <c r="E117" s="235"/>
      <c r="F117" s="235"/>
      <c r="G117" s="235"/>
      <c r="H117" s="235"/>
      <c r="I117" s="235"/>
      <c r="J117" s="235"/>
      <c r="K117" s="235"/>
      <c r="L117" s="235"/>
      <c r="M117" s="234"/>
      <c r="N117" s="235" t="s">
        <v>222</v>
      </c>
      <c r="O117" s="234"/>
      <c r="P117" s="234"/>
      <c r="Q117" s="234"/>
      <c r="R117" s="234"/>
      <c r="S117" s="234"/>
      <c r="T117" s="234"/>
      <c r="U117" s="234"/>
      <c r="V117" s="234"/>
      <c r="W117" s="255"/>
    </row>
    <row r="118" spans="1:23" ht="12" customHeight="1" x14ac:dyDescent="0.15">
      <c r="A118" s="270"/>
      <c r="B118" s="234"/>
      <c r="C118" s="235"/>
      <c r="D118" s="235"/>
      <c r="E118" s="235"/>
      <c r="F118" s="235"/>
      <c r="G118" s="235"/>
      <c r="H118" s="235"/>
      <c r="I118" s="235"/>
      <c r="J118" s="235"/>
      <c r="K118" s="235"/>
      <c r="L118" s="235"/>
      <c r="M118" s="234"/>
      <c r="N118" s="260" t="s">
        <v>185</v>
      </c>
      <c r="O118" s="234"/>
      <c r="P118" s="234"/>
      <c r="Q118" s="234"/>
      <c r="R118" s="234"/>
      <c r="S118" s="234"/>
      <c r="T118" s="234"/>
      <c r="U118" s="234"/>
      <c r="V118" s="234"/>
      <c r="W118" s="255"/>
    </row>
    <row r="119" spans="1:23" ht="16" x14ac:dyDescent="0.15">
      <c r="A119" s="252"/>
      <c r="B119" s="234"/>
      <c r="C119" s="264" t="s">
        <v>50</v>
      </c>
      <c r="D119" s="450"/>
      <c r="E119" s="451"/>
      <c r="F119" s="452"/>
      <c r="G119" s="265" t="s">
        <v>144</v>
      </c>
      <c r="H119" s="266">
        <v>0</v>
      </c>
      <c r="I119" s="266">
        <v>0</v>
      </c>
      <c r="J119" s="234"/>
      <c r="K119" s="234"/>
      <c r="L119" s="235"/>
      <c r="M119" s="234"/>
      <c r="N119" s="246"/>
      <c r="O119" s="234"/>
      <c r="P119" s="234"/>
      <c r="Q119" s="234"/>
      <c r="R119" s="234"/>
      <c r="S119" s="234"/>
      <c r="T119" s="234"/>
      <c r="U119" s="234"/>
      <c r="V119" s="234"/>
      <c r="W119" s="255"/>
    </row>
    <row r="120" spans="1:23" x14ac:dyDescent="0.15">
      <c r="A120" s="246">
        <v>34</v>
      </c>
      <c r="B120" s="234"/>
      <c r="C120" s="235" t="s">
        <v>186</v>
      </c>
      <c r="D120" s="235"/>
      <c r="E120" s="235"/>
      <c r="F120" s="235"/>
      <c r="G120" s="235"/>
      <c r="H120" s="235"/>
      <c r="I120" s="235"/>
      <c r="J120" s="235"/>
      <c r="K120" s="235"/>
      <c r="L120" s="246">
        <v>37</v>
      </c>
      <c r="M120" s="234"/>
      <c r="N120" s="235" t="s">
        <v>187</v>
      </c>
      <c r="O120" s="234"/>
      <c r="P120" s="234"/>
      <c r="Q120" s="234"/>
      <c r="R120" s="234"/>
      <c r="S120" s="234"/>
      <c r="T120" s="234"/>
      <c r="U120" s="234"/>
      <c r="V120" s="234"/>
      <c r="W120" s="255"/>
    </row>
    <row r="121" spans="1:23" ht="12" customHeight="1" x14ac:dyDescent="0.15">
      <c r="A121" s="270"/>
      <c r="B121" s="234"/>
      <c r="C121" s="259" t="s">
        <v>188</v>
      </c>
      <c r="D121" s="235"/>
      <c r="E121" s="235"/>
      <c r="F121" s="235"/>
      <c r="G121" s="235"/>
      <c r="H121" s="235"/>
      <c r="I121" s="235"/>
      <c r="J121" s="235"/>
      <c r="K121" s="235"/>
      <c r="L121" s="235"/>
      <c r="M121" s="234"/>
      <c r="N121" s="235" t="s">
        <v>189</v>
      </c>
      <c r="O121" s="234"/>
      <c r="P121" s="234"/>
      <c r="Q121" s="234"/>
      <c r="R121" s="234"/>
      <c r="S121" s="234"/>
      <c r="T121" s="234"/>
      <c r="U121" s="234"/>
      <c r="V121" s="234"/>
      <c r="W121" s="255"/>
    </row>
    <row r="122" spans="1:23" ht="6" customHeight="1" x14ac:dyDescent="0.15">
      <c r="A122" s="270"/>
      <c r="B122" s="234"/>
      <c r="C122" s="235"/>
      <c r="D122" s="235"/>
      <c r="E122" s="235"/>
      <c r="F122" s="235"/>
      <c r="G122" s="235"/>
      <c r="H122" s="235"/>
      <c r="I122" s="235"/>
      <c r="J122" s="235"/>
      <c r="K122" s="235"/>
      <c r="L122" s="235"/>
      <c r="M122" s="234"/>
      <c r="N122" s="234"/>
      <c r="O122" s="234"/>
      <c r="P122" s="234"/>
      <c r="Q122" s="234"/>
      <c r="R122" s="234"/>
      <c r="S122" s="234"/>
      <c r="T122" s="234"/>
      <c r="U122" s="234"/>
      <c r="V122" s="234"/>
      <c r="W122" s="255"/>
    </row>
    <row r="123" spans="1:23" ht="16" x14ac:dyDescent="0.15">
      <c r="A123" s="252"/>
      <c r="B123" s="234"/>
      <c r="C123" s="264" t="s">
        <v>50</v>
      </c>
      <c r="D123" s="450">
        <f>'Business Details'!O34</f>
        <v>0</v>
      </c>
      <c r="E123" s="453"/>
      <c r="F123" s="454"/>
      <c r="G123" s="265" t="s">
        <v>144</v>
      </c>
      <c r="H123" s="266">
        <v>0</v>
      </c>
      <c r="I123" s="266">
        <v>0</v>
      </c>
      <c r="J123" s="234"/>
      <c r="K123" s="234"/>
      <c r="L123" s="235"/>
      <c r="M123" s="234"/>
      <c r="N123" s="264" t="s">
        <v>50</v>
      </c>
      <c r="O123" s="450">
        <f>SalesMar14!$K$1</f>
        <v>0</v>
      </c>
      <c r="P123" s="453"/>
      <c r="Q123" s="454"/>
      <c r="R123" s="265" t="s">
        <v>144</v>
      </c>
      <c r="S123" s="266">
        <v>0</v>
      </c>
      <c r="T123" s="266">
        <v>0</v>
      </c>
      <c r="U123" s="234"/>
      <c r="V123" s="234"/>
      <c r="W123" s="255"/>
    </row>
    <row r="124" spans="1:23" ht="12" customHeight="1" x14ac:dyDescent="0.15">
      <c r="A124" s="281"/>
      <c r="B124" s="276"/>
      <c r="C124" s="276"/>
      <c r="D124" s="276"/>
      <c r="E124" s="276"/>
      <c r="F124" s="276"/>
      <c r="G124" s="276"/>
      <c r="H124" s="276"/>
      <c r="I124" s="276"/>
      <c r="J124" s="276"/>
      <c r="K124" s="276"/>
      <c r="L124" s="282"/>
      <c r="M124" s="262"/>
      <c r="N124" s="283"/>
      <c r="O124" s="284"/>
      <c r="P124" s="284"/>
      <c r="Q124" s="284"/>
      <c r="R124" s="285"/>
      <c r="S124" s="286"/>
      <c r="T124" s="286"/>
      <c r="U124" s="262"/>
      <c r="V124" s="262"/>
      <c r="W124" s="263"/>
    </row>
  </sheetData>
  <mergeCells count="67">
    <mergeCell ref="A101:W101"/>
    <mergeCell ref="D106:F106"/>
    <mergeCell ref="O106:Q106"/>
    <mergeCell ref="A108:W108"/>
    <mergeCell ref="D85:F85"/>
    <mergeCell ref="O85:Q85"/>
    <mergeCell ref="A87:W87"/>
    <mergeCell ref="D99:F99"/>
    <mergeCell ref="O99:Q99"/>
    <mergeCell ref="A88:W88"/>
    <mergeCell ref="A89:W89"/>
    <mergeCell ref="D94:F94"/>
    <mergeCell ref="O94:Q94"/>
    <mergeCell ref="A74:W74"/>
    <mergeCell ref="A75:W75"/>
    <mergeCell ref="A76:W76"/>
    <mergeCell ref="D80:F80"/>
    <mergeCell ref="O80:Q80"/>
    <mergeCell ref="A66:W66"/>
    <mergeCell ref="D71:F71"/>
    <mergeCell ref="O71:Q71"/>
    <mergeCell ref="A73:W73"/>
    <mergeCell ref="D60:F60"/>
    <mergeCell ref="O60:Q60"/>
    <mergeCell ref="D64:F64"/>
    <mergeCell ref="O64:Q64"/>
    <mergeCell ref="D51:F51"/>
    <mergeCell ref="O51:Q51"/>
    <mergeCell ref="D55:F55"/>
    <mergeCell ref="O55:Q55"/>
    <mergeCell ref="A40:W40"/>
    <mergeCell ref="A41:W41"/>
    <mergeCell ref="A42:W42"/>
    <mergeCell ref="D46:F46"/>
    <mergeCell ref="O46:Q46"/>
    <mergeCell ref="N26:Q26"/>
    <mergeCell ref="N31:Q31"/>
    <mergeCell ref="A33:W33"/>
    <mergeCell ref="D38:F38"/>
    <mergeCell ref="O38:Q38"/>
    <mergeCell ref="N18:V18"/>
    <mergeCell ref="N20:Q20"/>
    <mergeCell ref="C22:D22"/>
    <mergeCell ref="S23:V23"/>
    <mergeCell ref="A10:W10"/>
    <mergeCell ref="C13:J13"/>
    <mergeCell ref="C15:J15"/>
    <mergeCell ref="C17:J17"/>
    <mergeCell ref="S17:V17"/>
    <mergeCell ref="A3:W3"/>
    <mergeCell ref="A4:W4"/>
    <mergeCell ref="C8:J8"/>
    <mergeCell ref="O8:P8"/>
    <mergeCell ref="R8:U8"/>
    <mergeCell ref="A1:F2"/>
    <mergeCell ref="G1:N2"/>
    <mergeCell ref="O1:W1"/>
    <mergeCell ref="O2:P2"/>
    <mergeCell ref="Q2:T2"/>
    <mergeCell ref="V2:W2"/>
    <mergeCell ref="D119:F119"/>
    <mergeCell ref="D123:F123"/>
    <mergeCell ref="O123:Q123"/>
    <mergeCell ref="A109:W109"/>
    <mergeCell ref="D112:F112"/>
    <mergeCell ref="D114:F114"/>
    <mergeCell ref="R116:T116"/>
  </mergeCells>
  <phoneticPr fontId="2" type="noConversion"/>
  <printOptions horizontalCentered="1" verticalCentered="1"/>
  <pageMargins left="0.19685039370078741" right="0.19685039370078741" top="0.31496062992125984" bottom="0.31496062992125984" header="0.15748031496062992" footer="0.15748031496062992"/>
  <pageSetup paperSize="9"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Z300"/>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51" customWidth="1"/>
    <col min="2" max="2" width="24" style="345" customWidth="1"/>
    <col min="3" max="3" width="16" style="345" customWidth="1"/>
    <col min="4" max="4" width="16.1640625" style="350" customWidth="1"/>
    <col min="5" max="5" width="9.5" style="349" customWidth="1"/>
    <col min="6" max="6" width="8.6640625" style="349" customWidth="1"/>
    <col min="7" max="7" width="12.6640625" style="348" customWidth="1"/>
    <col min="8" max="8" width="11.5" style="315" customWidth="1"/>
    <col min="9" max="9" width="10.5" style="347" customWidth="1"/>
    <col min="10" max="19" width="9.6640625" style="313" customWidth="1"/>
    <col min="20" max="22" width="7.6640625" style="313" customWidth="1"/>
    <col min="23" max="23" width="9.6640625" style="313" customWidth="1"/>
    <col min="24" max="24" width="24.6640625" style="345" customWidth="1"/>
    <col min="25" max="25" width="9.1640625" style="346"/>
    <col min="26" max="26" width="12.6640625" style="346" customWidth="1"/>
    <col min="27" max="16384" width="9.1640625" style="345"/>
  </cols>
  <sheetData>
    <row r="1" spans="1:26" s="313" customFormat="1" ht="13.5" customHeight="1" x14ac:dyDescent="0.15">
      <c r="A1" s="384">
        <f>G4+PurchasesJan14!A1</f>
        <v>0</v>
      </c>
      <c r="B1" s="385" t="s">
        <v>284</v>
      </c>
      <c r="C1" s="343">
        <f>PurchasesJan14!C1+PurchasesFeb14!F1+SalesFeb14!$E$1</f>
        <v>0</v>
      </c>
      <c r="D1" s="384" t="s">
        <v>240</v>
      </c>
      <c r="E1" s="383" t="str">
        <f>IF((G1-SUM(J1:W1)&lt;&gt;0),(G1-SUM(J1:W1))," ")</f>
        <v xml:space="preserve"> </v>
      </c>
      <c r="F1" s="343">
        <f>SUM(F5:F300)</f>
        <v>0</v>
      </c>
      <c r="G1" s="340">
        <f>SUM(G4:G300)</f>
        <v>0</v>
      </c>
      <c r="H1" s="382">
        <f>SUM(H5:H300)</f>
        <v>0</v>
      </c>
      <c r="I1" s="381">
        <f ca="1">TODAY()</f>
        <v>44249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79">
        <f>W1+PurchasesJan14!X1</f>
        <v>0</v>
      </c>
      <c r="Y1" s="378">
        <f>SUM(Y5:Y200)</f>
        <v>0</v>
      </c>
      <c r="Z1" s="377">
        <f>Y1+PurchasesJan14!Z1</f>
        <v>0</v>
      </c>
    </row>
    <row r="2" spans="1:26" s="376" customFormat="1" ht="24" customHeight="1" x14ac:dyDescent="0.15">
      <c r="A2" s="579" t="s">
        <v>283</v>
      </c>
      <c r="B2" s="583" t="str">
        <f>IF((G1-SUM(J1:W1)&lt;&gt;0),"COMPLETE EXPENSE ANALYSIS by inserting expense letter in col E","Supplier")</f>
        <v>Supplier</v>
      </c>
      <c r="C2" s="582" t="s">
        <v>282</v>
      </c>
      <c r="D2" s="582" t="s">
        <v>281</v>
      </c>
      <c r="E2" s="584" t="s">
        <v>280</v>
      </c>
      <c r="F2" s="582" t="s">
        <v>285</v>
      </c>
      <c r="G2" s="571" t="s">
        <v>278</v>
      </c>
      <c r="H2" s="575" t="s">
        <v>277</v>
      </c>
      <c r="I2" s="585" t="s">
        <v>276</v>
      </c>
      <c r="J2" s="571" t="s">
        <v>275</v>
      </c>
      <c r="K2" s="571" t="s">
        <v>274</v>
      </c>
      <c r="L2" s="571" t="s">
        <v>273</v>
      </c>
      <c r="M2" s="571" t="s">
        <v>272</v>
      </c>
      <c r="N2" s="571" t="s">
        <v>271</v>
      </c>
      <c r="O2" s="571" t="s">
        <v>270</v>
      </c>
      <c r="P2" s="367" t="s">
        <v>269</v>
      </c>
      <c r="Q2" s="571" t="s">
        <v>268</v>
      </c>
      <c r="R2" s="571" t="s">
        <v>267</v>
      </c>
      <c r="S2" s="571" t="s">
        <v>266</v>
      </c>
      <c r="T2" s="571" t="s">
        <v>265</v>
      </c>
      <c r="U2" s="571" t="s">
        <v>264</v>
      </c>
      <c r="V2" s="571" t="s">
        <v>263</v>
      </c>
      <c r="W2" s="575" t="s">
        <v>262</v>
      </c>
      <c r="X2" s="577" t="str">
        <f>IF(X1&gt;('Fixed Assets'!$E$110),"FIXED ASSETS requires updating with new additions","Fixed Assets Description  (Vehicles: make, model, date reg. and reg. mark)")</f>
        <v>Fixed Assets Description  (Vehicles: make, model, date reg. and reg. mark)</v>
      </c>
      <c r="Y2" s="573" t="s">
        <v>261</v>
      </c>
      <c r="Z2" s="574"/>
    </row>
    <row r="3" spans="1:26" s="374" customFormat="1" ht="12" customHeight="1" x14ac:dyDescent="0.15">
      <c r="A3" s="580"/>
      <c r="B3" s="580"/>
      <c r="C3" s="580"/>
      <c r="D3" s="580"/>
      <c r="E3" s="560"/>
      <c r="F3" s="580"/>
      <c r="G3" s="560"/>
      <c r="H3" s="578"/>
      <c r="I3" s="578"/>
      <c r="J3" s="572"/>
      <c r="K3" s="572"/>
      <c r="L3" s="572"/>
      <c r="M3" s="572"/>
      <c r="N3" s="572"/>
      <c r="O3" s="572"/>
      <c r="P3" s="375">
        <f>IF((E$4="m"),G$4," ")</f>
        <v>0</v>
      </c>
      <c r="Q3" s="572"/>
      <c r="R3" s="572"/>
      <c r="S3" s="572"/>
      <c r="T3" s="572"/>
      <c r="U3" s="572"/>
      <c r="V3" s="572"/>
      <c r="W3" s="576"/>
      <c r="X3" s="578"/>
      <c r="Y3" s="573" t="s">
        <v>260</v>
      </c>
      <c r="Z3" s="574"/>
    </row>
    <row r="4" spans="1:26" s="349" customFormat="1" x14ac:dyDescent="0.15">
      <c r="A4" s="581"/>
      <c r="B4" s="581"/>
      <c r="C4" s="581"/>
      <c r="D4" s="581"/>
      <c r="E4" s="373" t="s">
        <v>259</v>
      </c>
      <c r="F4" s="581"/>
      <c r="G4" s="386">
        <f>IF((C1&lt;Admin!$F$22),((C1-PurchasesJan14!C1)*Admin!$G$21),(C1*Admin!$G$21-(C1-Admin!$F$21)*(Admin!$G$21-Admin!$G$22)-PurchasesJan14!A1))</f>
        <v>0</v>
      </c>
      <c r="H4" s="578"/>
      <c r="I4" s="578"/>
      <c r="J4" s="371" t="s">
        <v>258</v>
      </c>
      <c r="K4" s="369" t="s">
        <v>257</v>
      </c>
      <c r="L4" s="369" t="s">
        <v>256</v>
      </c>
      <c r="M4" s="369" t="s">
        <v>255</v>
      </c>
      <c r="N4" s="369" t="s">
        <v>254</v>
      </c>
      <c r="O4" s="369" t="s">
        <v>253</v>
      </c>
      <c r="P4" s="370" t="s">
        <v>252</v>
      </c>
      <c r="Q4" s="369" t="s">
        <v>251</v>
      </c>
      <c r="R4" s="369" t="s">
        <v>250</v>
      </c>
      <c r="S4" s="369" t="s">
        <v>249</v>
      </c>
      <c r="T4" s="369" t="s">
        <v>248</v>
      </c>
      <c r="U4" s="369" t="s">
        <v>247</v>
      </c>
      <c r="V4" s="369" t="s">
        <v>246</v>
      </c>
      <c r="W4" s="368" t="s">
        <v>245</v>
      </c>
      <c r="X4" s="578"/>
      <c r="Y4" s="367" t="s">
        <v>244</v>
      </c>
      <c r="Z4" s="367" t="s">
        <v>243</v>
      </c>
    </row>
    <row r="5" spans="1:26" x14ac:dyDescent="0.15">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15">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15">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15">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15">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15">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15">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15">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15">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15">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15">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15">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15">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15">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15">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15">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15">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15">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15">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15">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15">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15">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15">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15">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15">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15">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15">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15">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15">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15">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15">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15">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15">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15">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15">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15">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15">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15">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15">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15">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15">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15">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15">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15">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15">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15">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15">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15">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15">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15">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15">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15">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15">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15">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15">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15">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15">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15">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15">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15">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15">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15">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15">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15">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15">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15">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15">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15">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15">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15">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15">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15">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15">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15">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15">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15">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15">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15">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15">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15">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15">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15">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15">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15">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15">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15">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15">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15">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15">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15">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15">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15">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15">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15">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15">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15">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15">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15">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15">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15">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15">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15">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15">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15">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15">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15">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15">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15">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15">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15">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15">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15">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15">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15">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15">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15">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15">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15">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15">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15">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15">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15">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15">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15">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15">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15">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15">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15">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15">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15">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15">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15">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15">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15">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15">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15">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15">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15">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15">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15">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15">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15">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15">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15">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15">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15">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15">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15">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15">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15">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15">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15">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15">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15">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15">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15">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15">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15">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15">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15">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15">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15">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15">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15">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15">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15">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15">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15">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15">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15">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15">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15">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15">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15">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15">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15">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15">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15">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15">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15">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15">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15">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15">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15">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15">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15">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15">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15">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15">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15">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15">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15">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15">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15">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15">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ht="14" thickBot="1" x14ac:dyDescent="0.2">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2"/>
      <c r="Z200" s="352"/>
    </row>
    <row r="201" spans="1:26" x14ac:dyDescent="0.15">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15">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15">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x14ac:dyDescent="0.15">
      <c r="A204" s="330"/>
      <c r="E204" s="349" t="str">
        <f t="shared" si="59"/>
        <v xml:space="preserve"> </v>
      </c>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row>
    <row r="205" spans="1:26" x14ac:dyDescent="0.15">
      <c r="A205" s="330"/>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15">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15">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15">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15">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15">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15">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15">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15">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15">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15">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15">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15">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15">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15">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15">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15">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15">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15">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15">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15">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15">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15">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15">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15">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15">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15">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15">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15">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15">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15">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15">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15">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15">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15">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15">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15">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15">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15">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15">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15">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15">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15">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15">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15">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15">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15">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15">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15">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15">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15">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15">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15">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15">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15">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15">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15">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15">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15">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15">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15">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15">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15">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15">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15">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15">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15">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15">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15">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15">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15">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15">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15">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15">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15">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15">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15">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15">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15">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15">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15">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15">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15">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15">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3" x14ac:dyDescent="0.15">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3" x14ac:dyDescent="0.15">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3" x14ac:dyDescent="0.15">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3" x14ac:dyDescent="0.15">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3" x14ac:dyDescent="0.15">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3" x14ac:dyDescent="0.15">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3" x14ac:dyDescent="0.15">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3" x14ac:dyDescent="0.15">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3" x14ac:dyDescent="0.15">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3" x14ac:dyDescent="0.15">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3" x14ac:dyDescent="0.15">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3" ht="14" thickBot="1" x14ac:dyDescent="0.2">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1D00-000000000000}"/>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1D00-000001000000}">
      <formula1>38353</formula1>
      <formula2>42369</formula2>
    </dataValidation>
    <dataValidation type="list" allowBlank="1" showInputMessage="1" showErrorMessage="1" sqref="E5:E300" xr:uid="{00000000-0002-0000-1D00-000002000000}">
      <formula1>$J$4:$W$4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301"/>
  <sheetViews>
    <sheetView workbookViewId="0">
      <pane ySplit="3" topLeftCell="A4" activePane="bottomLeft" state="frozen"/>
      <selection pane="bottomLeft" activeCell="A4" sqref="A4"/>
    </sheetView>
  </sheetViews>
  <sheetFormatPr baseColWidth="10" defaultColWidth="9.1640625" defaultRowHeight="13" x14ac:dyDescent="0.15"/>
  <cols>
    <col min="1" max="1" width="9.1640625" style="320"/>
    <col min="2" max="2" width="17.6640625" style="313" customWidth="1"/>
    <col min="3" max="3" width="11.33203125" style="319" customWidth="1"/>
    <col min="4" max="4" width="14.5" style="318" customWidth="1"/>
    <col min="5" max="5" width="7.6640625" style="317" customWidth="1"/>
    <col min="6" max="7" width="9.6640625" style="316" customWidth="1"/>
    <col min="8" max="8" width="9.6640625" style="315" customWidth="1"/>
    <col min="9" max="9" width="10.5" style="314" customWidth="1"/>
    <col min="10" max="16384" width="9.1640625" style="313"/>
  </cols>
  <sheetData>
    <row r="1" spans="1:11" s="338" customFormat="1" ht="12.75" customHeight="1" x14ac:dyDescent="0.15">
      <c r="A1" s="553" t="s">
        <v>242</v>
      </c>
      <c r="B1" s="556" t="s">
        <v>241</v>
      </c>
      <c r="C1" s="344"/>
      <c r="D1" s="340" t="s">
        <v>240</v>
      </c>
      <c r="E1" s="343">
        <f>SUM(E4:E300)</f>
        <v>0</v>
      </c>
      <c r="F1" s="340">
        <f>SUM(F4:F300)</f>
        <v>0</v>
      </c>
      <c r="G1" s="340">
        <f>SUM(G4:G300)</f>
        <v>0</v>
      </c>
      <c r="H1" s="342">
        <f>SUM(H4:H300)</f>
        <v>0</v>
      </c>
      <c r="I1" s="341">
        <f ca="1">TODAY()</f>
        <v>44249</v>
      </c>
      <c r="J1" s="340">
        <f>SUM(J4:J300)</f>
        <v>0</v>
      </c>
      <c r="K1" s="339">
        <f>J1+SalesFeb14!K1</f>
        <v>0</v>
      </c>
    </row>
    <row r="2" spans="1:11" s="338" customFormat="1" ht="12.75" customHeight="1" x14ac:dyDescent="0.15">
      <c r="A2" s="554"/>
      <c r="B2" s="557"/>
      <c r="C2" s="561" t="s">
        <v>239</v>
      </c>
      <c r="D2" s="563" t="s">
        <v>238</v>
      </c>
      <c r="E2" s="565" t="s">
        <v>237</v>
      </c>
      <c r="F2" s="556" t="s">
        <v>236</v>
      </c>
      <c r="G2" s="556" t="s">
        <v>235</v>
      </c>
      <c r="H2" s="567" t="s">
        <v>234</v>
      </c>
      <c r="I2" s="569" t="s">
        <v>233</v>
      </c>
      <c r="J2" s="559" t="s">
        <v>232</v>
      </c>
      <c r="K2" s="560"/>
    </row>
    <row r="3" spans="1:11" s="336" customFormat="1" ht="38.25" customHeight="1" x14ac:dyDescent="0.15">
      <c r="A3" s="555"/>
      <c r="B3" s="558"/>
      <c r="C3" s="562"/>
      <c r="D3" s="564"/>
      <c r="E3" s="566"/>
      <c r="F3" s="566"/>
      <c r="G3" s="566"/>
      <c r="H3" s="568"/>
      <c r="I3" s="570"/>
      <c r="J3" s="337" t="s">
        <v>231</v>
      </c>
      <c r="K3" s="337" t="s">
        <v>230</v>
      </c>
    </row>
    <row r="4" spans="1:11" x14ac:dyDescent="0.15">
      <c r="A4" s="330"/>
      <c r="F4" s="321"/>
      <c r="G4" s="321"/>
      <c r="H4" s="315" t="str">
        <f t="shared" ref="H4:H67" si="0">IF((F4&lt;&gt;0),IF((D4&gt;0)," ",F4)," ")</f>
        <v xml:space="preserve"> </v>
      </c>
      <c r="I4" s="331" t="str">
        <f t="shared" ref="I4:I67" si="1">IF((F4&lt;&gt;0),IF((D4&gt;0)," ",(I$1-A4))," ")</f>
        <v xml:space="preserve"> </v>
      </c>
    </row>
    <row r="5" spans="1:11" x14ac:dyDescent="0.15">
      <c r="A5" s="330"/>
      <c r="F5" s="321"/>
      <c r="G5" s="321"/>
      <c r="H5" s="315" t="str">
        <f t="shared" si="0"/>
        <v xml:space="preserve"> </v>
      </c>
      <c r="I5" s="331" t="str">
        <f t="shared" si="1"/>
        <v xml:space="preserve"> </v>
      </c>
    </row>
    <row r="6" spans="1:11" x14ac:dyDescent="0.15">
      <c r="A6" s="330"/>
      <c r="F6" s="321"/>
      <c r="G6" s="321"/>
      <c r="H6" s="315" t="str">
        <f t="shared" si="0"/>
        <v xml:space="preserve"> </v>
      </c>
      <c r="I6" s="331" t="str">
        <f t="shared" si="1"/>
        <v xml:space="preserve"> </v>
      </c>
    </row>
    <row r="7" spans="1:11" x14ac:dyDescent="0.15">
      <c r="A7" s="330"/>
      <c r="F7" s="321"/>
      <c r="G7" s="321"/>
      <c r="H7" s="315" t="str">
        <f t="shared" si="0"/>
        <v xml:space="preserve"> </v>
      </c>
      <c r="I7" s="331" t="str">
        <f t="shared" si="1"/>
        <v xml:space="preserve"> </v>
      </c>
    </row>
    <row r="8" spans="1:11" x14ac:dyDescent="0.15">
      <c r="A8" s="330"/>
      <c r="F8" s="321"/>
      <c r="G8" s="321"/>
      <c r="H8" s="315" t="str">
        <f t="shared" si="0"/>
        <v xml:space="preserve"> </v>
      </c>
      <c r="I8" s="331" t="str">
        <f t="shared" si="1"/>
        <v xml:space="preserve"> </v>
      </c>
    </row>
    <row r="9" spans="1:11" x14ac:dyDescent="0.15">
      <c r="A9" s="330"/>
      <c r="F9" s="321"/>
      <c r="G9" s="321"/>
      <c r="H9" s="315" t="str">
        <f t="shared" si="0"/>
        <v xml:space="preserve"> </v>
      </c>
      <c r="I9" s="331" t="str">
        <f t="shared" si="1"/>
        <v xml:space="preserve"> </v>
      </c>
    </row>
    <row r="10" spans="1:11" x14ac:dyDescent="0.15">
      <c r="A10" s="330"/>
      <c r="F10" s="321"/>
      <c r="G10" s="321"/>
      <c r="H10" s="315" t="str">
        <f t="shared" si="0"/>
        <v xml:space="preserve"> </v>
      </c>
      <c r="I10" s="331" t="str">
        <f t="shared" si="1"/>
        <v xml:space="preserve"> </v>
      </c>
    </row>
    <row r="11" spans="1:11" x14ac:dyDescent="0.15">
      <c r="A11" s="330"/>
      <c r="F11" s="321"/>
      <c r="G11" s="321"/>
      <c r="H11" s="315" t="str">
        <f t="shared" si="0"/>
        <v xml:space="preserve"> </v>
      </c>
      <c r="I11" s="331" t="str">
        <f t="shared" si="1"/>
        <v xml:space="preserve"> </v>
      </c>
    </row>
    <row r="12" spans="1:11" x14ac:dyDescent="0.15">
      <c r="A12" s="330"/>
      <c r="F12" s="321"/>
      <c r="G12" s="321"/>
      <c r="H12" s="315" t="str">
        <f t="shared" si="0"/>
        <v xml:space="preserve"> </v>
      </c>
      <c r="I12" s="331" t="str">
        <f t="shared" si="1"/>
        <v xml:space="preserve"> </v>
      </c>
    </row>
    <row r="13" spans="1:11" x14ac:dyDescent="0.15">
      <c r="A13" s="330"/>
      <c r="F13" s="321"/>
      <c r="G13" s="321"/>
      <c r="H13" s="315" t="str">
        <f t="shared" si="0"/>
        <v xml:space="preserve"> </v>
      </c>
      <c r="I13" s="331" t="str">
        <f t="shared" si="1"/>
        <v xml:space="preserve"> </v>
      </c>
    </row>
    <row r="14" spans="1:11" x14ac:dyDescent="0.15">
      <c r="A14" s="330"/>
      <c r="F14" s="321"/>
      <c r="G14" s="321"/>
      <c r="H14" s="315" t="str">
        <f t="shared" si="0"/>
        <v xml:space="preserve"> </v>
      </c>
      <c r="I14" s="331" t="str">
        <f t="shared" si="1"/>
        <v xml:space="preserve"> </v>
      </c>
    </row>
    <row r="15" spans="1:11" s="332" customFormat="1" x14ac:dyDescent="0.15">
      <c r="A15" s="330"/>
      <c r="C15" s="335"/>
      <c r="D15" s="334"/>
      <c r="E15" s="333"/>
      <c r="F15" s="321"/>
      <c r="G15" s="321"/>
      <c r="H15" s="315" t="str">
        <f t="shared" si="0"/>
        <v xml:space="preserve"> </v>
      </c>
      <c r="I15" s="331" t="str">
        <f t="shared" si="1"/>
        <v xml:space="preserve"> </v>
      </c>
      <c r="J15" s="313"/>
    </row>
    <row r="16" spans="1:11" s="332" customFormat="1" x14ac:dyDescent="0.15">
      <c r="A16" s="330"/>
      <c r="C16" s="335"/>
      <c r="D16" s="334"/>
      <c r="E16" s="333"/>
      <c r="F16" s="321"/>
      <c r="G16" s="321"/>
      <c r="H16" s="315" t="str">
        <f t="shared" si="0"/>
        <v xml:space="preserve"> </v>
      </c>
      <c r="I16" s="331" t="str">
        <f t="shared" si="1"/>
        <v xml:space="preserve"> </v>
      </c>
      <c r="J16" s="313"/>
    </row>
    <row r="17" spans="1:10" s="332" customFormat="1" x14ac:dyDescent="0.15">
      <c r="A17" s="330"/>
      <c r="C17" s="335"/>
      <c r="D17" s="334"/>
      <c r="E17" s="333"/>
      <c r="F17" s="321"/>
      <c r="G17" s="321"/>
      <c r="H17" s="315" t="str">
        <f t="shared" si="0"/>
        <v xml:space="preserve"> </v>
      </c>
      <c r="I17" s="331" t="str">
        <f t="shared" si="1"/>
        <v xml:space="preserve"> </v>
      </c>
      <c r="J17" s="313"/>
    </row>
    <row r="18" spans="1:10" s="332" customFormat="1" x14ac:dyDescent="0.15">
      <c r="A18" s="330"/>
      <c r="C18" s="335"/>
      <c r="D18" s="334"/>
      <c r="E18" s="333"/>
      <c r="F18" s="321"/>
      <c r="G18" s="321"/>
      <c r="H18" s="315" t="str">
        <f t="shared" si="0"/>
        <v xml:space="preserve"> </v>
      </c>
      <c r="I18" s="331" t="str">
        <f t="shared" si="1"/>
        <v xml:space="preserve"> </v>
      </c>
      <c r="J18" s="313"/>
    </row>
    <row r="19" spans="1:10" s="332" customFormat="1" x14ac:dyDescent="0.15">
      <c r="A19" s="330"/>
      <c r="C19" s="335"/>
      <c r="D19" s="334"/>
      <c r="E19" s="333"/>
      <c r="F19" s="321"/>
      <c r="G19" s="321"/>
      <c r="H19" s="315" t="str">
        <f t="shared" si="0"/>
        <v xml:space="preserve"> </v>
      </c>
      <c r="I19" s="331" t="str">
        <f t="shared" si="1"/>
        <v xml:space="preserve"> </v>
      </c>
      <c r="J19" s="313"/>
    </row>
    <row r="20" spans="1:10" x14ac:dyDescent="0.15">
      <c r="A20" s="330"/>
      <c r="F20" s="321"/>
      <c r="G20" s="321"/>
      <c r="H20" s="315" t="str">
        <f t="shared" si="0"/>
        <v xml:space="preserve"> </v>
      </c>
      <c r="I20" s="331" t="str">
        <f t="shared" si="1"/>
        <v xml:space="preserve"> </v>
      </c>
    </row>
    <row r="21" spans="1:10" x14ac:dyDescent="0.15">
      <c r="A21" s="330"/>
      <c r="F21" s="321"/>
      <c r="G21" s="321"/>
      <c r="H21" s="315" t="str">
        <f t="shared" si="0"/>
        <v xml:space="preserve"> </v>
      </c>
      <c r="I21" s="331" t="str">
        <f t="shared" si="1"/>
        <v xml:space="preserve"> </v>
      </c>
    </row>
    <row r="22" spans="1:10" x14ac:dyDescent="0.15">
      <c r="A22" s="330"/>
      <c r="F22" s="321"/>
      <c r="G22" s="321"/>
      <c r="H22" s="315" t="str">
        <f t="shared" si="0"/>
        <v xml:space="preserve"> </v>
      </c>
      <c r="I22" s="331" t="str">
        <f t="shared" si="1"/>
        <v xml:space="preserve"> </v>
      </c>
    </row>
    <row r="23" spans="1:10" x14ac:dyDescent="0.15">
      <c r="A23" s="330"/>
      <c r="F23" s="321"/>
      <c r="G23" s="321"/>
      <c r="H23" s="315" t="str">
        <f t="shared" si="0"/>
        <v xml:space="preserve"> </v>
      </c>
      <c r="I23" s="331" t="str">
        <f t="shared" si="1"/>
        <v xml:space="preserve"> </v>
      </c>
    </row>
    <row r="24" spans="1:10" x14ac:dyDescent="0.15">
      <c r="A24" s="330"/>
      <c r="F24" s="321"/>
      <c r="G24" s="321"/>
      <c r="H24" s="315" t="str">
        <f t="shared" si="0"/>
        <v xml:space="preserve"> </v>
      </c>
      <c r="I24" s="331" t="str">
        <f t="shared" si="1"/>
        <v xml:space="preserve"> </v>
      </c>
    </row>
    <row r="25" spans="1:10" x14ac:dyDescent="0.15">
      <c r="A25" s="330"/>
      <c r="F25" s="321"/>
      <c r="G25" s="321"/>
      <c r="H25" s="315" t="str">
        <f t="shared" si="0"/>
        <v xml:space="preserve"> </v>
      </c>
      <c r="I25" s="331" t="str">
        <f t="shared" si="1"/>
        <v xml:space="preserve"> </v>
      </c>
    </row>
    <row r="26" spans="1:10" x14ac:dyDescent="0.15">
      <c r="A26" s="330"/>
      <c r="F26" s="321"/>
      <c r="G26" s="321"/>
      <c r="H26" s="315" t="str">
        <f t="shared" si="0"/>
        <v xml:space="preserve"> </v>
      </c>
      <c r="I26" s="331" t="str">
        <f t="shared" si="1"/>
        <v xml:space="preserve"> </v>
      </c>
    </row>
    <row r="27" spans="1:10" x14ac:dyDescent="0.15">
      <c r="A27" s="330"/>
      <c r="F27" s="321"/>
      <c r="G27" s="321"/>
      <c r="H27" s="315" t="str">
        <f t="shared" si="0"/>
        <v xml:space="preserve"> </v>
      </c>
      <c r="I27" s="331" t="str">
        <f t="shared" si="1"/>
        <v xml:space="preserve"> </v>
      </c>
    </row>
    <row r="28" spans="1:10" x14ac:dyDescent="0.15">
      <c r="A28" s="330"/>
      <c r="F28" s="321"/>
      <c r="G28" s="321"/>
      <c r="H28" s="315" t="str">
        <f t="shared" si="0"/>
        <v xml:space="preserve"> </v>
      </c>
      <c r="I28" s="331" t="str">
        <f t="shared" si="1"/>
        <v xml:space="preserve"> </v>
      </c>
    </row>
    <row r="29" spans="1:10" x14ac:dyDescent="0.15">
      <c r="A29" s="330"/>
      <c r="F29" s="321"/>
      <c r="G29" s="321"/>
      <c r="H29" s="315" t="str">
        <f t="shared" si="0"/>
        <v xml:space="preserve"> </v>
      </c>
      <c r="I29" s="331" t="str">
        <f t="shared" si="1"/>
        <v xml:space="preserve"> </v>
      </c>
    </row>
    <row r="30" spans="1:10" x14ac:dyDescent="0.15">
      <c r="A30" s="330"/>
      <c r="F30" s="321"/>
      <c r="G30" s="321"/>
      <c r="H30" s="315" t="str">
        <f t="shared" si="0"/>
        <v xml:space="preserve"> </v>
      </c>
      <c r="I30" s="331" t="str">
        <f t="shared" si="1"/>
        <v xml:space="preserve"> </v>
      </c>
    </row>
    <row r="31" spans="1:10" x14ac:dyDescent="0.15">
      <c r="A31" s="330"/>
      <c r="F31" s="321"/>
      <c r="G31" s="321"/>
      <c r="H31" s="315" t="str">
        <f t="shared" si="0"/>
        <v xml:space="preserve"> </v>
      </c>
      <c r="I31" s="331" t="str">
        <f t="shared" si="1"/>
        <v xml:space="preserve"> </v>
      </c>
    </row>
    <row r="32" spans="1:10" x14ac:dyDescent="0.15">
      <c r="A32" s="330"/>
      <c r="F32" s="321"/>
      <c r="G32" s="321"/>
      <c r="H32" s="315" t="str">
        <f t="shared" si="0"/>
        <v xml:space="preserve"> </v>
      </c>
      <c r="I32" s="331" t="str">
        <f t="shared" si="1"/>
        <v xml:space="preserve"> </v>
      </c>
    </row>
    <row r="33" spans="1:9" x14ac:dyDescent="0.15">
      <c r="A33" s="330"/>
      <c r="F33" s="321"/>
      <c r="G33" s="321"/>
      <c r="H33" s="315" t="str">
        <f t="shared" si="0"/>
        <v xml:space="preserve"> </v>
      </c>
      <c r="I33" s="331" t="str">
        <f t="shared" si="1"/>
        <v xml:space="preserve"> </v>
      </c>
    </row>
    <row r="34" spans="1:9" x14ac:dyDescent="0.15">
      <c r="A34" s="330"/>
      <c r="F34" s="321"/>
      <c r="G34" s="321"/>
      <c r="H34" s="315" t="str">
        <f t="shared" si="0"/>
        <v xml:space="preserve"> </v>
      </c>
      <c r="I34" s="331" t="str">
        <f t="shared" si="1"/>
        <v xml:space="preserve"> </v>
      </c>
    </row>
    <row r="35" spans="1:9" x14ac:dyDescent="0.15">
      <c r="A35" s="330"/>
      <c r="F35" s="321"/>
      <c r="G35" s="321"/>
      <c r="H35" s="315" t="str">
        <f t="shared" si="0"/>
        <v xml:space="preserve"> </v>
      </c>
      <c r="I35" s="331" t="str">
        <f t="shared" si="1"/>
        <v xml:space="preserve"> </v>
      </c>
    </row>
    <row r="36" spans="1:9" x14ac:dyDescent="0.15">
      <c r="A36" s="330"/>
      <c r="F36" s="321"/>
      <c r="G36" s="321"/>
      <c r="H36" s="315" t="str">
        <f t="shared" si="0"/>
        <v xml:space="preserve"> </v>
      </c>
      <c r="I36" s="331" t="str">
        <f t="shared" si="1"/>
        <v xml:space="preserve"> </v>
      </c>
    </row>
    <row r="37" spans="1:9" x14ac:dyDescent="0.15">
      <c r="A37" s="330"/>
      <c r="F37" s="321"/>
      <c r="G37" s="321"/>
      <c r="H37" s="315" t="str">
        <f t="shared" si="0"/>
        <v xml:space="preserve"> </v>
      </c>
      <c r="I37" s="331" t="str">
        <f t="shared" si="1"/>
        <v xml:space="preserve"> </v>
      </c>
    </row>
    <row r="38" spans="1:9" x14ac:dyDescent="0.15">
      <c r="A38" s="330"/>
      <c r="F38" s="321"/>
      <c r="G38" s="321"/>
      <c r="H38" s="315" t="str">
        <f t="shared" si="0"/>
        <v xml:space="preserve"> </v>
      </c>
      <c r="I38" s="331" t="str">
        <f t="shared" si="1"/>
        <v xml:space="preserve"> </v>
      </c>
    </row>
    <row r="39" spans="1:9" x14ac:dyDescent="0.15">
      <c r="A39" s="330"/>
      <c r="F39" s="321"/>
      <c r="G39" s="321"/>
      <c r="H39" s="315" t="str">
        <f t="shared" si="0"/>
        <v xml:space="preserve"> </v>
      </c>
      <c r="I39" s="331" t="str">
        <f t="shared" si="1"/>
        <v xml:space="preserve"> </v>
      </c>
    </row>
    <row r="40" spans="1:9" x14ac:dyDescent="0.15">
      <c r="A40" s="330"/>
      <c r="F40" s="321"/>
      <c r="G40" s="321"/>
      <c r="H40" s="315" t="str">
        <f t="shared" si="0"/>
        <v xml:space="preserve"> </v>
      </c>
      <c r="I40" s="331" t="str">
        <f t="shared" si="1"/>
        <v xml:space="preserve"> </v>
      </c>
    </row>
    <row r="41" spans="1:9" x14ac:dyDescent="0.15">
      <c r="A41" s="330"/>
      <c r="F41" s="321"/>
      <c r="G41" s="321"/>
      <c r="H41" s="315" t="str">
        <f t="shared" si="0"/>
        <v xml:space="preserve"> </v>
      </c>
      <c r="I41" s="331" t="str">
        <f t="shared" si="1"/>
        <v xml:space="preserve"> </v>
      </c>
    </row>
    <row r="42" spans="1:9" x14ac:dyDescent="0.15">
      <c r="A42" s="330"/>
      <c r="F42" s="321"/>
      <c r="G42" s="321"/>
      <c r="H42" s="315" t="str">
        <f t="shared" si="0"/>
        <v xml:space="preserve"> </v>
      </c>
      <c r="I42" s="331" t="str">
        <f t="shared" si="1"/>
        <v xml:space="preserve"> </v>
      </c>
    </row>
    <row r="43" spans="1:9" x14ac:dyDescent="0.15">
      <c r="A43" s="330"/>
      <c r="F43" s="321"/>
      <c r="G43" s="321"/>
      <c r="H43" s="315" t="str">
        <f t="shared" si="0"/>
        <v xml:space="preserve"> </v>
      </c>
      <c r="I43" s="331" t="str">
        <f t="shared" si="1"/>
        <v xml:space="preserve"> </v>
      </c>
    </row>
    <row r="44" spans="1:9" x14ac:dyDescent="0.15">
      <c r="A44" s="330"/>
      <c r="F44" s="321"/>
      <c r="G44" s="321"/>
      <c r="H44" s="315" t="str">
        <f t="shared" si="0"/>
        <v xml:space="preserve"> </v>
      </c>
      <c r="I44" s="331" t="str">
        <f t="shared" si="1"/>
        <v xml:space="preserve"> </v>
      </c>
    </row>
    <row r="45" spans="1:9" x14ac:dyDescent="0.15">
      <c r="A45" s="330"/>
      <c r="F45" s="321"/>
      <c r="G45" s="321"/>
      <c r="H45" s="315" t="str">
        <f t="shared" si="0"/>
        <v xml:space="preserve"> </v>
      </c>
      <c r="I45" s="331" t="str">
        <f t="shared" si="1"/>
        <v xml:space="preserve"> </v>
      </c>
    </row>
    <row r="46" spans="1:9" x14ac:dyDescent="0.15">
      <c r="A46" s="330"/>
      <c r="F46" s="321"/>
      <c r="G46" s="321"/>
      <c r="H46" s="315" t="str">
        <f t="shared" si="0"/>
        <v xml:space="preserve"> </v>
      </c>
      <c r="I46" s="331" t="str">
        <f t="shared" si="1"/>
        <v xml:space="preserve"> </v>
      </c>
    </row>
    <row r="47" spans="1:9" x14ac:dyDescent="0.15">
      <c r="A47" s="330"/>
      <c r="F47" s="321"/>
      <c r="G47" s="321"/>
      <c r="H47" s="315" t="str">
        <f t="shared" si="0"/>
        <v xml:space="preserve"> </v>
      </c>
      <c r="I47" s="331" t="str">
        <f t="shared" si="1"/>
        <v xml:space="preserve"> </v>
      </c>
    </row>
    <row r="48" spans="1:9" x14ac:dyDescent="0.15">
      <c r="A48" s="330"/>
      <c r="F48" s="321"/>
      <c r="G48" s="321"/>
      <c r="H48" s="315" t="str">
        <f t="shared" si="0"/>
        <v xml:space="preserve"> </v>
      </c>
      <c r="I48" s="331" t="str">
        <f t="shared" si="1"/>
        <v xml:space="preserve"> </v>
      </c>
    </row>
    <row r="49" spans="1:9" x14ac:dyDescent="0.15">
      <c r="A49" s="330"/>
      <c r="F49" s="321"/>
      <c r="G49" s="321"/>
      <c r="H49" s="315" t="str">
        <f t="shared" si="0"/>
        <v xml:space="preserve"> </v>
      </c>
      <c r="I49" s="331" t="str">
        <f t="shared" si="1"/>
        <v xml:space="preserve"> </v>
      </c>
    </row>
    <row r="50" spans="1:9" x14ac:dyDescent="0.15">
      <c r="A50" s="330"/>
      <c r="F50" s="321"/>
      <c r="G50" s="321"/>
      <c r="H50" s="315" t="str">
        <f t="shared" si="0"/>
        <v xml:space="preserve"> </v>
      </c>
      <c r="I50" s="331" t="str">
        <f t="shared" si="1"/>
        <v xml:space="preserve"> </v>
      </c>
    </row>
    <row r="51" spans="1:9" x14ac:dyDescent="0.15">
      <c r="A51" s="330"/>
      <c r="F51" s="321"/>
      <c r="G51" s="321"/>
      <c r="H51" s="315" t="str">
        <f t="shared" si="0"/>
        <v xml:space="preserve"> </v>
      </c>
      <c r="I51" s="331" t="str">
        <f t="shared" si="1"/>
        <v xml:space="preserve"> </v>
      </c>
    </row>
    <row r="52" spans="1:9" x14ac:dyDescent="0.15">
      <c r="A52" s="330"/>
      <c r="F52" s="321"/>
      <c r="G52" s="321"/>
      <c r="H52" s="315" t="str">
        <f t="shared" si="0"/>
        <v xml:space="preserve"> </v>
      </c>
      <c r="I52" s="331" t="str">
        <f t="shared" si="1"/>
        <v xml:space="preserve"> </v>
      </c>
    </row>
    <row r="53" spans="1:9" x14ac:dyDescent="0.15">
      <c r="A53" s="330"/>
      <c r="F53" s="321"/>
      <c r="G53" s="321"/>
      <c r="H53" s="315" t="str">
        <f t="shared" si="0"/>
        <v xml:space="preserve"> </v>
      </c>
      <c r="I53" s="331" t="str">
        <f t="shared" si="1"/>
        <v xml:space="preserve"> </v>
      </c>
    </row>
    <row r="54" spans="1:9" x14ac:dyDescent="0.15">
      <c r="A54" s="330"/>
      <c r="F54" s="321"/>
      <c r="G54" s="321"/>
      <c r="H54" s="315" t="str">
        <f t="shared" si="0"/>
        <v xml:space="preserve"> </v>
      </c>
      <c r="I54" s="331" t="str">
        <f t="shared" si="1"/>
        <v xml:space="preserve"> </v>
      </c>
    </row>
    <row r="55" spans="1:9" x14ac:dyDescent="0.15">
      <c r="A55" s="330"/>
      <c r="F55" s="321"/>
      <c r="G55" s="321"/>
      <c r="H55" s="315" t="str">
        <f t="shared" si="0"/>
        <v xml:space="preserve"> </v>
      </c>
      <c r="I55" s="331" t="str">
        <f t="shared" si="1"/>
        <v xml:space="preserve"> </v>
      </c>
    </row>
    <row r="56" spans="1:9" x14ac:dyDescent="0.15">
      <c r="A56" s="330"/>
      <c r="F56" s="321"/>
      <c r="G56" s="321"/>
      <c r="H56" s="315" t="str">
        <f t="shared" si="0"/>
        <v xml:space="preserve"> </v>
      </c>
      <c r="I56" s="331" t="str">
        <f t="shared" si="1"/>
        <v xml:space="preserve"> </v>
      </c>
    </row>
    <row r="57" spans="1:9" x14ac:dyDescent="0.15">
      <c r="A57" s="330"/>
      <c r="F57" s="321"/>
      <c r="G57" s="321"/>
      <c r="H57" s="315" t="str">
        <f t="shared" si="0"/>
        <v xml:space="preserve"> </v>
      </c>
      <c r="I57" s="331" t="str">
        <f t="shared" si="1"/>
        <v xml:space="preserve"> </v>
      </c>
    </row>
    <row r="58" spans="1:9" x14ac:dyDescent="0.15">
      <c r="A58" s="330"/>
      <c r="F58" s="321"/>
      <c r="G58" s="321"/>
      <c r="H58" s="315" t="str">
        <f t="shared" si="0"/>
        <v xml:space="preserve"> </v>
      </c>
      <c r="I58" s="331" t="str">
        <f t="shared" si="1"/>
        <v xml:space="preserve"> </v>
      </c>
    </row>
    <row r="59" spans="1:9" x14ac:dyDescent="0.15">
      <c r="A59" s="330"/>
      <c r="F59" s="321"/>
      <c r="G59" s="321"/>
      <c r="H59" s="315" t="str">
        <f t="shared" si="0"/>
        <v xml:space="preserve"> </v>
      </c>
      <c r="I59" s="331" t="str">
        <f t="shared" si="1"/>
        <v xml:space="preserve"> </v>
      </c>
    </row>
    <row r="60" spans="1:9" x14ac:dyDescent="0.15">
      <c r="A60" s="330"/>
      <c r="F60" s="321"/>
      <c r="G60" s="321"/>
      <c r="H60" s="315" t="str">
        <f t="shared" si="0"/>
        <v xml:space="preserve"> </v>
      </c>
      <c r="I60" s="331" t="str">
        <f t="shared" si="1"/>
        <v xml:space="preserve"> </v>
      </c>
    </row>
    <row r="61" spans="1:9" x14ac:dyDescent="0.15">
      <c r="A61" s="330"/>
      <c r="F61" s="321"/>
      <c r="G61" s="321"/>
      <c r="H61" s="315" t="str">
        <f t="shared" si="0"/>
        <v xml:space="preserve"> </v>
      </c>
      <c r="I61" s="331" t="str">
        <f t="shared" si="1"/>
        <v xml:space="preserve"> </v>
      </c>
    </row>
    <row r="62" spans="1:9" x14ac:dyDescent="0.15">
      <c r="A62" s="330"/>
      <c r="F62" s="321"/>
      <c r="G62" s="321"/>
      <c r="H62" s="315" t="str">
        <f t="shared" si="0"/>
        <v xml:space="preserve"> </v>
      </c>
      <c r="I62" s="331" t="str">
        <f t="shared" si="1"/>
        <v xml:space="preserve"> </v>
      </c>
    </row>
    <row r="63" spans="1:9" x14ac:dyDescent="0.15">
      <c r="A63" s="330"/>
      <c r="F63" s="321"/>
      <c r="G63" s="321"/>
      <c r="H63" s="315" t="str">
        <f t="shared" si="0"/>
        <v xml:space="preserve"> </v>
      </c>
      <c r="I63" s="331" t="str">
        <f t="shared" si="1"/>
        <v xml:space="preserve"> </v>
      </c>
    </row>
    <row r="64" spans="1:9" x14ac:dyDescent="0.15">
      <c r="A64" s="330"/>
      <c r="F64" s="321"/>
      <c r="G64" s="321"/>
      <c r="H64" s="315" t="str">
        <f t="shared" si="0"/>
        <v xml:space="preserve"> </v>
      </c>
      <c r="I64" s="331" t="str">
        <f t="shared" si="1"/>
        <v xml:space="preserve"> </v>
      </c>
    </row>
    <row r="65" spans="1:9" x14ac:dyDescent="0.15">
      <c r="A65" s="330"/>
      <c r="F65" s="321"/>
      <c r="G65" s="321"/>
      <c r="H65" s="315" t="str">
        <f t="shared" si="0"/>
        <v xml:space="preserve"> </v>
      </c>
      <c r="I65" s="331" t="str">
        <f t="shared" si="1"/>
        <v xml:space="preserve"> </v>
      </c>
    </row>
    <row r="66" spans="1:9" x14ac:dyDescent="0.15">
      <c r="A66" s="330"/>
      <c r="F66" s="321"/>
      <c r="G66" s="321"/>
      <c r="H66" s="315" t="str">
        <f t="shared" si="0"/>
        <v xml:space="preserve"> </v>
      </c>
      <c r="I66" s="331" t="str">
        <f t="shared" si="1"/>
        <v xml:space="preserve"> </v>
      </c>
    </row>
    <row r="67" spans="1:9" x14ac:dyDescent="0.15">
      <c r="A67" s="330"/>
      <c r="F67" s="321"/>
      <c r="G67" s="321"/>
      <c r="H67" s="315" t="str">
        <f t="shared" si="0"/>
        <v xml:space="preserve"> </v>
      </c>
      <c r="I67" s="331" t="str">
        <f t="shared" si="1"/>
        <v xml:space="preserve"> </v>
      </c>
    </row>
    <row r="68" spans="1:9" x14ac:dyDescent="0.15">
      <c r="A68" s="330"/>
      <c r="F68" s="321"/>
      <c r="G68" s="321"/>
      <c r="H68" s="315" t="str">
        <f t="shared" ref="H68:H131" si="2">IF((F68&lt;&gt;0),IF((D68&gt;0)," ",F68)," ")</f>
        <v xml:space="preserve"> </v>
      </c>
      <c r="I68" s="331" t="str">
        <f t="shared" ref="I68:I131" si="3">IF((F68&lt;&gt;0),IF((D68&gt;0)," ",(I$1-A68))," ")</f>
        <v xml:space="preserve"> </v>
      </c>
    </row>
    <row r="69" spans="1:9" x14ac:dyDescent="0.15">
      <c r="A69" s="330"/>
      <c r="F69" s="321"/>
      <c r="G69" s="321"/>
      <c r="H69" s="315" t="str">
        <f t="shared" si="2"/>
        <v xml:space="preserve"> </v>
      </c>
      <c r="I69" s="331" t="str">
        <f t="shared" si="3"/>
        <v xml:space="preserve"> </v>
      </c>
    </row>
    <row r="70" spans="1:9" x14ac:dyDescent="0.15">
      <c r="A70" s="330"/>
      <c r="F70" s="321"/>
      <c r="G70" s="321"/>
      <c r="H70" s="315" t="str">
        <f t="shared" si="2"/>
        <v xml:space="preserve"> </v>
      </c>
      <c r="I70" s="331" t="str">
        <f t="shared" si="3"/>
        <v xml:space="preserve"> </v>
      </c>
    </row>
    <row r="71" spans="1:9" x14ac:dyDescent="0.15">
      <c r="A71" s="330"/>
      <c r="F71" s="321"/>
      <c r="G71" s="321"/>
      <c r="H71" s="315" t="str">
        <f t="shared" si="2"/>
        <v xml:space="preserve"> </v>
      </c>
      <c r="I71" s="331" t="str">
        <f t="shared" si="3"/>
        <v xml:space="preserve"> </v>
      </c>
    </row>
    <row r="72" spans="1:9" x14ac:dyDescent="0.15">
      <c r="A72" s="330"/>
      <c r="F72" s="321"/>
      <c r="G72" s="321"/>
      <c r="H72" s="315" t="str">
        <f t="shared" si="2"/>
        <v xml:space="preserve"> </v>
      </c>
      <c r="I72" s="331" t="str">
        <f t="shared" si="3"/>
        <v xml:space="preserve"> </v>
      </c>
    </row>
    <row r="73" spans="1:9" x14ac:dyDescent="0.15">
      <c r="A73" s="330"/>
      <c r="F73" s="321"/>
      <c r="G73" s="321"/>
      <c r="H73" s="315" t="str">
        <f t="shared" si="2"/>
        <v xml:space="preserve"> </v>
      </c>
      <c r="I73" s="331" t="str">
        <f t="shared" si="3"/>
        <v xml:space="preserve"> </v>
      </c>
    </row>
    <row r="74" spans="1:9" x14ac:dyDescent="0.15">
      <c r="A74" s="330"/>
      <c r="F74" s="321"/>
      <c r="G74" s="321"/>
      <c r="H74" s="315" t="str">
        <f t="shared" si="2"/>
        <v xml:space="preserve"> </v>
      </c>
      <c r="I74" s="331" t="str">
        <f t="shared" si="3"/>
        <v xml:space="preserve"> </v>
      </c>
    </row>
    <row r="75" spans="1:9" x14ac:dyDescent="0.15">
      <c r="A75" s="330"/>
      <c r="F75" s="321"/>
      <c r="G75" s="321"/>
      <c r="H75" s="315" t="str">
        <f t="shared" si="2"/>
        <v xml:space="preserve"> </v>
      </c>
      <c r="I75" s="331" t="str">
        <f t="shared" si="3"/>
        <v xml:space="preserve"> </v>
      </c>
    </row>
    <row r="76" spans="1:9" x14ac:dyDescent="0.15">
      <c r="A76" s="330"/>
      <c r="F76" s="321"/>
      <c r="G76" s="321"/>
      <c r="H76" s="315" t="str">
        <f t="shared" si="2"/>
        <v xml:space="preserve"> </v>
      </c>
      <c r="I76" s="331" t="str">
        <f t="shared" si="3"/>
        <v xml:space="preserve"> </v>
      </c>
    </row>
    <row r="77" spans="1:9" x14ac:dyDescent="0.15">
      <c r="A77" s="330"/>
      <c r="F77" s="321"/>
      <c r="G77" s="321"/>
      <c r="H77" s="315" t="str">
        <f t="shared" si="2"/>
        <v xml:space="preserve"> </v>
      </c>
      <c r="I77" s="331" t="str">
        <f t="shared" si="3"/>
        <v xml:space="preserve"> </v>
      </c>
    </row>
    <row r="78" spans="1:9" x14ac:dyDescent="0.15">
      <c r="A78" s="330"/>
      <c r="F78" s="321"/>
      <c r="G78" s="321"/>
      <c r="H78" s="315" t="str">
        <f t="shared" si="2"/>
        <v xml:space="preserve"> </v>
      </c>
      <c r="I78" s="331" t="str">
        <f t="shared" si="3"/>
        <v xml:space="preserve"> </v>
      </c>
    </row>
    <row r="79" spans="1:9" x14ac:dyDescent="0.15">
      <c r="A79" s="330"/>
      <c r="F79" s="321"/>
      <c r="G79" s="321"/>
      <c r="H79" s="315" t="str">
        <f t="shared" si="2"/>
        <v xml:space="preserve"> </v>
      </c>
      <c r="I79" s="331" t="str">
        <f t="shared" si="3"/>
        <v xml:space="preserve"> </v>
      </c>
    </row>
    <row r="80" spans="1:9" x14ac:dyDescent="0.15">
      <c r="A80" s="330"/>
      <c r="F80" s="321"/>
      <c r="G80" s="321"/>
      <c r="H80" s="315" t="str">
        <f t="shared" si="2"/>
        <v xml:space="preserve"> </v>
      </c>
      <c r="I80" s="331" t="str">
        <f t="shared" si="3"/>
        <v xml:space="preserve"> </v>
      </c>
    </row>
    <row r="81" spans="1:9" x14ac:dyDescent="0.15">
      <c r="A81" s="330"/>
      <c r="F81" s="321"/>
      <c r="G81" s="321"/>
      <c r="H81" s="315" t="str">
        <f t="shared" si="2"/>
        <v xml:space="preserve"> </v>
      </c>
      <c r="I81" s="331" t="str">
        <f t="shared" si="3"/>
        <v xml:space="preserve"> </v>
      </c>
    </row>
    <row r="82" spans="1:9" x14ac:dyDescent="0.15">
      <c r="A82" s="330"/>
      <c r="F82" s="321"/>
      <c r="G82" s="321"/>
      <c r="H82" s="315" t="str">
        <f t="shared" si="2"/>
        <v xml:space="preserve"> </v>
      </c>
      <c r="I82" s="331" t="str">
        <f t="shared" si="3"/>
        <v xml:space="preserve"> </v>
      </c>
    </row>
    <row r="83" spans="1:9" x14ac:dyDescent="0.15">
      <c r="A83" s="330"/>
      <c r="F83" s="321"/>
      <c r="G83" s="321"/>
      <c r="H83" s="315" t="str">
        <f t="shared" si="2"/>
        <v xml:space="preserve"> </v>
      </c>
      <c r="I83" s="331" t="str">
        <f t="shared" si="3"/>
        <v xml:space="preserve"> </v>
      </c>
    </row>
    <row r="84" spans="1:9" x14ac:dyDescent="0.15">
      <c r="A84" s="330"/>
      <c r="F84" s="321"/>
      <c r="G84" s="321"/>
      <c r="H84" s="315" t="str">
        <f t="shared" si="2"/>
        <v xml:space="preserve"> </v>
      </c>
      <c r="I84" s="331" t="str">
        <f t="shared" si="3"/>
        <v xml:space="preserve"> </v>
      </c>
    </row>
    <row r="85" spans="1:9" x14ac:dyDescent="0.15">
      <c r="A85" s="330"/>
      <c r="F85" s="321"/>
      <c r="G85" s="321"/>
      <c r="H85" s="315" t="str">
        <f t="shared" si="2"/>
        <v xml:space="preserve"> </v>
      </c>
      <c r="I85" s="331" t="str">
        <f t="shared" si="3"/>
        <v xml:space="preserve"> </v>
      </c>
    </row>
    <row r="86" spans="1:9" x14ac:dyDescent="0.15">
      <c r="A86" s="330"/>
      <c r="F86" s="321"/>
      <c r="G86" s="321"/>
      <c r="H86" s="315" t="str">
        <f t="shared" si="2"/>
        <v xml:space="preserve"> </v>
      </c>
      <c r="I86" s="331" t="str">
        <f t="shared" si="3"/>
        <v xml:space="preserve"> </v>
      </c>
    </row>
    <row r="87" spans="1:9" x14ac:dyDescent="0.15">
      <c r="A87" s="330"/>
      <c r="F87" s="321"/>
      <c r="G87" s="321"/>
      <c r="H87" s="315" t="str">
        <f t="shared" si="2"/>
        <v xml:space="preserve"> </v>
      </c>
      <c r="I87" s="331" t="str">
        <f t="shared" si="3"/>
        <v xml:space="preserve"> </v>
      </c>
    </row>
    <row r="88" spans="1:9" x14ac:dyDescent="0.15">
      <c r="A88" s="330"/>
      <c r="F88" s="321"/>
      <c r="G88" s="321"/>
      <c r="H88" s="315" t="str">
        <f t="shared" si="2"/>
        <v xml:space="preserve"> </v>
      </c>
      <c r="I88" s="331" t="str">
        <f t="shared" si="3"/>
        <v xml:space="preserve"> </v>
      </c>
    </row>
    <row r="89" spans="1:9" x14ac:dyDescent="0.15">
      <c r="A89" s="330"/>
      <c r="F89" s="321"/>
      <c r="G89" s="321"/>
      <c r="H89" s="315" t="str">
        <f t="shared" si="2"/>
        <v xml:space="preserve"> </v>
      </c>
      <c r="I89" s="331" t="str">
        <f t="shared" si="3"/>
        <v xml:space="preserve"> </v>
      </c>
    </row>
    <row r="90" spans="1:9" x14ac:dyDescent="0.15">
      <c r="A90" s="330"/>
      <c r="F90" s="321"/>
      <c r="G90" s="321"/>
      <c r="H90" s="315" t="str">
        <f t="shared" si="2"/>
        <v xml:space="preserve"> </v>
      </c>
      <c r="I90" s="331" t="str">
        <f t="shared" si="3"/>
        <v xml:space="preserve"> </v>
      </c>
    </row>
    <row r="91" spans="1:9" x14ac:dyDescent="0.15">
      <c r="A91" s="330"/>
      <c r="F91" s="321"/>
      <c r="G91" s="321"/>
      <c r="H91" s="315" t="str">
        <f t="shared" si="2"/>
        <v xml:space="preserve"> </v>
      </c>
      <c r="I91" s="331" t="str">
        <f t="shared" si="3"/>
        <v xml:space="preserve"> </v>
      </c>
    </row>
    <row r="92" spans="1:9" x14ac:dyDescent="0.15">
      <c r="A92" s="330"/>
      <c r="F92" s="321"/>
      <c r="G92" s="321"/>
      <c r="H92" s="315" t="str">
        <f t="shared" si="2"/>
        <v xml:space="preserve"> </v>
      </c>
      <c r="I92" s="331" t="str">
        <f t="shared" si="3"/>
        <v xml:space="preserve"> </v>
      </c>
    </row>
    <row r="93" spans="1:9" x14ac:dyDescent="0.15">
      <c r="A93" s="330"/>
      <c r="F93" s="321"/>
      <c r="G93" s="321"/>
      <c r="H93" s="315" t="str">
        <f t="shared" si="2"/>
        <v xml:space="preserve"> </v>
      </c>
      <c r="I93" s="331" t="str">
        <f t="shared" si="3"/>
        <v xml:space="preserve"> </v>
      </c>
    </row>
    <row r="94" spans="1:9" x14ac:dyDescent="0.15">
      <c r="A94" s="330"/>
      <c r="F94" s="321"/>
      <c r="G94" s="321"/>
      <c r="H94" s="315" t="str">
        <f t="shared" si="2"/>
        <v xml:space="preserve"> </v>
      </c>
      <c r="I94" s="331" t="str">
        <f t="shared" si="3"/>
        <v xml:space="preserve"> </v>
      </c>
    </row>
    <row r="95" spans="1:9" x14ac:dyDescent="0.15">
      <c r="A95" s="330"/>
      <c r="F95" s="321"/>
      <c r="G95" s="321"/>
      <c r="H95" s="315" t="str">
        <f t="shared" si="2"/>
        <v xml:space="preserve"> </v>
      </c>
      <c r="I95" s="331" t="str">
        <f t="shared" si="3"/>
        <v xml:space="preserve"> </v>
      </c>
    </row>
    <row r="96" spans="1:9" x14ac:dyDescent="0.15">
      <c r="A96" s="330"/>
      <c r="F96" s="321"/>
      <c r="G96" s="321"/>
      <c r="H96" s="315" t="str">
        <f t="shared" si="2"/>
        <v xml:space="preserve"> </v>
      </c>
      <c r="I96" s="331" t="str">
        <f t="shared" si="3"/>
        <v xml:space="preserve"> </v>
      </c>
    </row>
    <row r="97" spans="1:9" x14ac:dyDescent="0.15">
      <c r="A97" s="330"/>
      <c r="F97" s="321"/>
      <c r="G97" s="321"/>
      <c r="H97" s="315" t="str">
        <f t="shared" si="2"/>
        <v xml:space="preserve"> </v>
      </c>
      <c r="I97" s="331" t="str">
        <f t="shared" si="3"/>
        <v xml:space="preserve"> </v>
      </c>
    </row>
    <row r="98" spans="1:9" x14ac:dyDescent="0.15">
      <c r="A98" s="330"/>
      <c r="F98" s="321"/>
      <c r="G98" s="321"/>
      <c r="H98" s="315" t="str">
        <f t="shared" si="2"/>
        <v xml:space="preserve"> </v>
      </c>
      <c r="I98" s="331" t="str">
        <f t="shared" si="3"/>
        <v xml:space="preserve"> </v>
      </c>
    </row>
    <row r="99" spans="1:9" x14ac:dyDescent="0.15">
      <c r="A99" s="330"/>
      <c r="F99" s="321"/>
      <c r="G99" s="321"/>
      <c r="H99" s="315" t="str">
        <f t="shared" si="2"/>
        <v xml:space="preserve"> </v>
      </c>
      <c r="I99" s="331" t="str">
        <f t="shared" si="3"/>
        <v xml:space="preserve"> </v>
      </c>
    </row>
    <row r="100" spans="1:9" x14ac:dyDescent="0.15">
      <c r="A100" s="330"/>
      <c r="F100" s="321"/>
      <c r="G100" s="321"/>
      <c r="H100" s="315" t="str">
        <f t="shared" si="2"/>
        <v xml:space="preserve"> </v>
      </c>
      <c r="I100" s="331" t="str">
        <f t="shared" si="3"/>
        <v xml:space="preserve"> </v>
      </c>
    </row>
    <row r="101" spans="1:9" x14ac:dyDescent="0.15">
      <c r="A101" s="330"/>
      <c r="F101" s="321"/>
      <c r="G101" s="321"/>
      <c r="H101" s="315" t="str">
        <f t="shared" si="2"/>
        <v xml:space="preserve"> </v>
      </c>
      <c r="I101" s="331" t="str">
        <f t="shared" si="3"/>
        <v xml:space="preserve"> </v>
      </c>
    </row>
    <row r="102" spans="1:9" x14ac:dyDescent="0.15">
      <c r="A102" s="330"/>
      <c r="F102" s="321"/>
      <c r="G102" s="321"/>
      <c r="H102" s="315" t="str">
        <f t="shared" si="2"/>
        <v xml:space="preserve"> </v>
      </c>
      <c r="I102" s="331" t="str">
        <f t="shared" si="3"/>
        <v xml:space="preserve"> </v>
      </c>
    </row>
    <row r="103" spans="1:9" x14ac:dyDescent="0.15">
      <c r="A103" s="330"/>
      <c r="F103" s="321"/>
      <c r="G103" s="321"/>
      <c r="H103" s="315" t="str">
        <f t="shared" si="2"/>
        <v xml:space="preserve"> </v>
      </c>
      <c r="I103" s="331" t="str">
        <f t="shared" si="3"/>
        <v xml:space="preserve"> </v>
      </c>
    </row>
    <row r="104" spans="1:9" x14ac:dyDescent="0.15">
      <c r="A104" s="330"/>
      <c r="F104" s="321"/>
      <c r="G104" s="321"/>
      <c r="H104" s="315" t="str">
        <f t="shared" si="2"/>
        <v xml:space="preserve"> </v>
      </c>
      <c r="I104" s="331" t="str">
        <f t="shared" si="3"/>
        <v xml:space="preserve"> </v>
      </c>
    </row>
    <row r="105" spans="1:9" x14ac:dyDescent="0.15">
      <c r="A105" s="330"/>
      <c r="F105" s="321"/>
      <c r="G105" s="321"/>
      <c r="H105" s="315" t="str">
        <f t="shared" si="2"/>
        <v xml:space="preserve"> </v>
      </c>
      <c r="I105" s="331" t="str">
        <f t="shared" si="3"/>
        <v xml:space="preserve"> </v>
      </c>
    </row>
    <row r="106" spans="1:9" x14ac:dyDescent="0.15">
      <c r="A106" s="330"/>
      <c r="F106" s="321"/>
      <c r="G106" s="321"/>
      <c r="H106" s="315" t="str">
        <f t="shared" si="2"/>
        <v xml:space="preserve"> </v>
      </c>
      <c r="I106" s="331" t="str">
        <f t="shared" si="3"/>
        <v xml:space="preserve"> </v>
      </c>
    </row>
    <row r="107" spans="1:9" x14ac:dyDescent="0.15">
      <c r="A107" s="330"/>
      <c r="F107" s="321"/>
      <c r="G107" s="321"/>
      <c r="H107" s="315" t="str">
        <f t="shared" si="2"/>
        <v xml:space="preserve"> </v>
      </c>
      <c r="I107" s="331" t="str">
        <f t="shared" si="3"/>
        <v xml:space="preserve"> </v>
      </c>
    </row>
    <row r="108" spans="1:9" x14ac:dyDescent="0.15">
      <c r="A108" s="330"/>
      <c r="F108" s="321"/>
      <c r="G108" s="321"/>
      <c r="H108" s="315" t="str">
        <f t="shared" si="2"/>
        <v xml:space="preserve"> </v>
      </c>
      <c r="I108" s="331" t="str">
        <f t="shared" si="3"/>
        <v xml:space="preserve"> </v>
      </c>
    </row>
    <row r="109" spans="1:9" x14ac:dyDescent="0.15">
      <c r="A109" s="330"/>
      <c r="F109" s="321"/>
      <c r="G109" s="321"/>
      <c r="H109" s="315" t="str">
        <f t="shared" si="2"/>
        <v xml:space="preserve"> </v>
      </c>
      <c r="I109" s="331" t="str">
        <f t="shared" si="3"/>
        <v xml:space="preserve"> </v>
      </c>
    </row>
    <row r="110" spans="1:9" x14ac:dyDescent="0.15">
      <c r="A110" s="330"/>
      <c r="F110" s="321"/>
      <c r="G110" s="321"/>
      <c r="H110" s="315" t="str">
        <f t="shared" si="2"/>
        <v xml:space="preserve"> </v>
      </c>
      <c r="I110" s="331" t="str">
        <f t="shared" si="3"/>
        <v xml:space="preserve"> </v>
      </c>
    </row>
    <row r="111" spans="1:9" x14ac:dyDescent="0.15">
      <c r="A111" s="330"/>
      <c r="F111" s="321"/>
      <c r="G111" s="321"/>
      <c r="H111" s="315" t="str">
        <f t="shared" si="2"/>
        <v xml:space="preserve"> </v>
      </c>
      <c r="I111" s="331" t="str">
        <f t="shared" si="3"/>
        <v xml:space="preserve"> </v>
      </c>
    </row>
    <row r="112" spans="1:9" x14ac:dyDescent="0.15">
      <c r="A112" s="330"/>
      <c r="F112" s="321"/>
      <c r="G112" s="321"/>
      <c r="H112" s="315" t="str">
        <f t="shared" si="2"/>
        <v xml:space="preserve"> </v>
      </c>
      <c r="I112" s="331" t="str">
        <f t="shared" si="3"/>
        <v xml:space="preserve"> </v>
      </c>
    </row>
    <row r="113" spans="1:9" x14ac:dyDescent="0.15">
      <c r="A113" s="330"/>
      <c r="F113" s="321"/>
      <c r="G113" s="321"/>
      <c r="H113" s="315" t="str">
        <f t="shared" si="2"/>
        <v xml:space="preserve"> </v>
      </c>
      <c r="I113" s="331" t="str">
        <f t="shared" si="3"/>
        <v xml:space="preserve"> </v>
      </c>
    </row>
    <row r="114" spans="1:9" x14ac:dyDescent="0.15">
      <c r="A114" s="330"/>
      <c r="F114" s="321"/>
      <c r="G114" s="321"/>
      <c r="H114" s="315" t="str">
        <f t="shared" si="2"/>
        <v xml:space="preserve"> </v>
      </c>
      <c r="I114" s="331" t="str">
        <f t="shared" si="3"/>
        <v xml:space="preserve"> </v>
      </c>
    </row>
    <row r="115" spans="1:9" x14ac:dyDescent="0.15">
      <c r="A115" s="330"/>
      <c r="F115" s="321"/>
      <c r="G115" s="321"/>
      <c r="H115" s="315" t="str">
        <f t="shared" si="2"/>
        <v xml:space="preserve"> </v>
      </c>
      <c r="I115" s="331" t="str">
        <f t="shared" si="3"/>
        <v xml:space="preserve"> </v>
      </c>
    </row>
    <row r="116" spans="1:9" x14ac:dyDescent="0.15">
      <c r="A116" s="330"/>
      <c r="F116" s="321"/>
      <c r="G116" s="321"/>
      <c r="H116" s="315" t="str">
        <f t="shared" si="2"/>
        <v xml:space="preserve"> </v>
      </c>
      <c r="I116" s="331" t="str">
        <f t="shared" si="3"/>
        <v xml:space="preserve"> </v>
      </c>
    </row>
    <row r="117" spans="1:9" x14ac:dyDescent="0.15">
      <c r="A117" s="330"/>
      <c r="F117" s="321"/>
      <c r="G117" s="321"/>
      <c r="H117" s="315" t="str">
        <f t="shared" si="2"/>
        <v xml:space="preserve"> </v>
      </c>
      <c r="I117" s="331" t="str">
        <f t="shared" si="3"/>
        <v xml:space="preserve"> </v>
      </c>
    </row>
    <row r="118" spans="1:9" x14ac:dyDescent="0.15">
      <c r="A118" s="330"/>
      <c r="F118" s="321"/>
      <c r="G118" s="321"/>
      <c r="H118" s="315" t="str">
        <f t="shared" si="2"/>
        <v xml:space="preserve"> </v>
      </c>
      <c r="I118" s="331" t="str">
        <f t="shared" si="3"/>
        <v xml:space="preserve"> </v>
      </c>
    </row>
    <row r="119" spans="1:9" x14ac:dyDescent="0.15">
      <c r="A119" s="330"/>
      <c r="F119" s="321"/>
      <c r="G119" s="321"/>
      <c r="H119" s="315" t="str">
        <f t="shared" si="2"/>
        <v xml:space="preserve"> </v>
      </c>
      <c r="I119" s="331" t="str">
        <f t="shared" si="3"/>
        <v xml:space="preserve"> </v>
      </c>
    </row>
    <row r="120" spans="1:9" x14ac:dyDescent="0.15">
      <c r="A120" s="330"/>
      <c r="F120" s="321"/>
      <c r="G120" s="321"/>
      <c r="H120" s="315" t="str">
        <f t="shared" si="2"/>
        <v xml:space="preserve"> </v>
      </c>
      <c r="I120" s="331" t="str">
        <f t="shared" si="3"/>
        <v xml:space="preserve"> </v>
      </c>
    </row>
    <row r="121" spans="1:9" x14ac:dyDescent="0.15">
      <c r="A121" s="330"/>
      <c r="F121" s="321"/>
      <c r="G121" s="321"/>
      <c r="H121" s="315" t="str">
        <f t="shared" si="2"/>
        <v xml:space="preserve"> </v>
      </c>
      <c r="I121" s="331" t="str">
        <f t="shared" si="3"/>
        <v xml:space="preserve"> </v>
      </c>
    </row>
    <row r="122" spans="1:9" x14ac:dyDescent="0.15">
      <c r="A122" s="330"/>
      <c r="F122" s="321"/>
      <c r="G122" s="321"/>
      <c r="H122" s="315" t="str">
        <f t="shared" si="2"/>
        <v xml:space="preserve"> </v>
      </c>
      <c r="I122" s="331" t="str">
        <f t="shared" si="3"/>
        <v xml:space="preserve"> </v>
      </c>
    </row>
    <row r="123" spans="1:9" x14ac:dyDescent="0.15">
      <c r="A123" s="330"/>
      <c r="F123" s="321"/>
      <c r="G123" s="321"/>
      <c r="H123" s="315" t="str">
        <f t="shared" si="2"/>
        <v xml:space="preserve"> </v>
      </c>
      <c r="I123" s="331" t="str">
        <f t="shared" si="3"/>
        <v xml:space="preserve"> </v>
      </c>
    </row>
    <row r="124" spans="1:9" x14ac:dyDescent="0.15">
      <c r="A124" s="330"/>
      <c r="F124" s="321"/>
      <c r="G124" s="321"/>
      <c r="H124" s="315" t="str">
        <f t="shared" si="2"/>
        <v xml:space="preserve"> </v>
      </c>
      <c r="I124" s="331" t="str">
        <f t="shared" si="3"/>
        <v xml:space="preserve"> </v>
      </c>
    </row>
    <row r="125" spans="1:9" x14ac:dyDescent="0.15">
      <c r="A125" s="330"/>
      <c r="F125" s="321"/>
      <c r="G125" s="321"/>
      <c r="H125" s="315" t="str">
        <f t="shared" si="2"/>
        <v xml:space="preserve"> </v>
      </c>
      <c r="I125" s="331" t="str">
        <f t="shared" si="3"/>
        <v xml:space="preserve"> </v>
      </c>
    </row>
    <row r="126" spans="1:9" x14ac:dyDescent="0.15">
      <c r="A126" s="330"/>
      <c r="F126" s="321"/>
      <c r="G126" s="321"/>
      <c r="H126" s="315" t="str">
        <f t="shared" si="2"/>
        <v xml:space="preserve"> </v>
      </c>
      <c r="I126" s="331" t="str">
        <f t="shared" si="3"/>
        <v xml:space="preserve"> </v>
      </c>
    </row>
    <row r="127" spans="1:9" x14ac:dyDescent="0.15">
      <c r="A127" s="330"/>
      <c r="F127" s="321"/>
      <c r="G127" s="321"/>
      <c r="H127" s="315" t="str">
        <f t="shared" si="2"/>
        <v xml:space="preserve"> </v>
      </c>
      <c r="I127" s="331" t="str">
        <f t="shared" si="3"/>
        <v xml:space="preserve"> </v>
      </c>
    </row>
    <row r="128" spans="1:9" x14ac:dyDescent="0.15">
      <c r="A128" s="330"/>
      <c r="F128" s="321"/>
      <c r="G128" s="321"/>
      <c r="H128" s="315" t="str">
        <f t="shared" si="2"/>
        <v xml:space="preserve"> </v>
      </c>
      <c r="I128" s="331" t="str">
        <f t="shared" si="3"/>
        <v xml:space="preserve"> </v>
      </c>
    </row>
    <row r="129" spans="1:9" x14ac:dyDescent="0.15">
      <c r="A129" s="330"/>
      <c r="F129" s="321"/>
      <c r="G129" s="321"/>
      <c r="H129" s="315" t="str">
        <f t="shared" si="2"/>
        <v xml:space="preserve"> </v>
      </c>
      <c r="I129" s="331" t="str">
        <f t="shared" si="3"/>
        <v xml:space="preserve"> </v>
      </c>
    </row>
    <row r="130" spans="1:9" x14ac:dyDescent="0.15">
      <c r="A130" s="330"/>
      <c r="F130" s="321"/>
      <c r="G130" s="321"/>
      <c r="H130" s="315" t="str">
        <f t="shared" si="2"/>
        <v xml:space="preserve"> </v>
      </c>
      <c r="I130" s="331" t="str">
        <f t="shared" si="3"/>
        <v xml:space="preserve"> </v>
      </c>
    </row>
    <row r="131" spans="1:9" x14ac:dyDescent="0.15">
      <c r="A131" s="330"/>
      <c r="F131" s="321"/>
      <c r="G131" s="321"/>
      <c r="H131" s="315" t="str">
        <f t="shared" si="2"/>
        <v xml:space="preserve"> </v>
      </c>
      <c r="I131" s="331" t="str">
        <f t="shared" si="3"/>
        <v xml:space="preserve"> </v>
      </c>
    </row>
    <row r="132" spans="1:9" x14ac:dyDescent="0.15">
      <c r="A132" s="330"/>
      <c r="F132" s="321"/>
      <c r="G132" s="321"/>
      <c r="H132" s="315" t="str">
        <f t="shared" ref="H132:H195" si="4">IF((F132&lt;&gt;0),IF((D132&gt;0)," ",F132)," ")</f>
        <v xml:space="preserve"> </v>
      </c>
      <c r="I132" s="331" t="str">
        <f t="shared" ref="I132:I195" si="5">IF((F132&lt;&gt;0),IF((D132&gt;0)," ",(I$1-A132))," ")</f>
        <v xml:space="preserve"> </v>
      </c>
    </row>
    <row r="133" spans="1:9" x14ac:dyDescent="0.15">
      <c r="A133" s="330"/>
      <c r="F133" s="321"/>
      <c r="G133" s="321"/>
      <c r="H133" s="315" t="str">
        <f t="shared" si="4"/>
        <v xml:space="preserve"> </v>
      </c>
      <c r="I133" s="331" t="str">
        <f t="shared" si="5"/>
        <v xml:space="preserve"> </v>
      </c>
    </row>
    <row r="134" spans="1:9" x14ac:dyDescent="0.15">
      <c r="A134" s="330"/>
      <c r="F134" s="321"/>
      <c r="G134" s="321"/>
      <c r="H134" s="315" t="str">
        <f t="shared" si="4"/>
        <v xml:space="preserve"> </v>
      </c>
      <c r="I134" s="331" t="str">
        <f t="shared" si="5"/>
        <v xml:space="preserve"> </v>
      </c>
    </row>
    <row r="135" spans="1:9" x14ac:dyDescent="0.15">
      <c r="A135" s="330"/>
      <c r="F135" s="321"/>
      <c r="G135" s="321"/>
      <c r="H135" s="315" t="str">
        <f t="shared" si="4"/>
        <v xml:space="preserve"> </v>
      </c>
      <c r="I135" s="331" t="str">
        <f t="shared" si="5"/>
        <v xml:space="preserve"> </v>
      </c>
    </row>
    <row r="136" spans="1:9" x14ac:dyDescent="0.15">
      <c r="A136" s="330"/>
      <c r="F136" s="321"/>
      <c r="G136" s="321"/>
      <c r="H136" s="315" t="str">
        <f t="shared" si="4"/>
        <v xml:space="preserve"> </v>
      </c>
      <c r="I136" s="331" t="str">
        <f t="shared" si="5"/>
        <v xml:space="preserve"> </v>
      </c>
    </row>
    <row r="137" spans="1:9" x14ac:dyDescent="0.15">
      <c r="A137" s="330"/>
      <c r="F137" s="321"/>
      <c r="G137" s="321"/>
      <c r="H137" s="315" t="str">
        <f t="shared" si="4"/>
        <v xml:space="preserve"> </v>
      </c>
      <c r="I137" s="331" t="str">
        <f t="shared" si="5"/>
        <v xml:space="preserve"> </v>
      </c>
    </row>
    <row r="138" spans="1:9" x14ac:dyDescent="0.15">
      <c r="A138" s="330"/>
      <c r="F138" s="321"/>
      <c r="G138" s="321"/>
      <c r="H138" s="315" t="str">
        <f t="shared" si="4"/>
        <v xml:space="preserve"> </v>
      </c>
      <c r="I138" s="331" t="str">
        <f t="shared" si="5"/>
        <v xml:space="preserve"> </v>
      </c>
    </row>
    <row r="139" spans="1:9" x14ac:dyDescent="0.15">
      <c r="A139" s="330"/>
      <c r="F139" s="321"/>
      <c r="G139" s="321"/>
      <c r="H139" s="315" t="str">
        <f t="shared" si="4"/>
        <v xml:space="preserve"> </v>
      </c>
      <c r="I139" s="331" t="str">
        <f t="shared" si="5"/>
        <v xml:space="preserve"> </v>
      </c>
    </row>
    <row r="140" spans="1:9" x14ac:dyDescent="0.15">
      <c r="A140" s="330"/>
      <c r="F140" s="321"/>
      <c r="G140" s="321"/>
      <c r="H140" s="315" t="str">
        <f t="shared" si="4"/>
        <v xml:space="preserve"> </v>
      </c>
      <c r="I140" s="331" t="str">
        <f t="shared" si="5"/>
        <v xml:space="preserve"> </v>
      </c>
    </row>
    <row r="141" spans="1:9" x14ac:dyDescent="0.15">
      <c r="A141" s="330"/>
      <c r="F141" s="321"/>
      <c r="G141" s="321"/>
      <c r="H141" s="315" t="str">
        <f t="shared" si="4"/>
        <v xml:space="preserve"> </v>
      </c>
      <c r="I141" s="331" t="str">
        <f t="shared" si="5"/>
        <v xml:space="preserve"> </v>
      </c>
    </row>
    <row r="142" spans="1:9" x14ac:dyDescent="0.15">
      <c r="A142" s="330"/>
      <c r="F142" s="321"/>
      <c r="G142" s="321"/>
      <c r="H142" s="315" t="str">
        <f t="shared" si="4"/>
        <v xml:space="preserve"> </v>
      </c>
      <c r="I142" s="331" t="str">
        <f t="shared" si="5"/>
        <v xml:space="preserve"> </v>
      </c>
    </row>
    <row r="143" spans="1:9" x14ac:dyDescent="0.15">
      <c r="A143" s="330"/>
      <c r="F143" s="321"/>
      <c r="G143" s="321"/>
      <c r="H143" s="315" t="str">
        <f t="shared" si="4"/>
        <v xml:space="preserve"> </v>
      </c>
      <c r="I143" s="331" t="str">
        <f t="shared" si="5"/>
        <v xml:space="preserve"> </v>
      </c>
    </row>
    <row r="144" spans="1:9" x14ac:dyDescent="0.15">
      <c r="A144" s="330"/>
      <c r="F144" s="321"/>
      <c r="G144" s="321"/>
      <c r="H144" s="315" t="str">
        <f t="shared" si="4"/>
        <v xml:space="preserve"> </v>
      </c>
      <c r="I144" s="331" t="str">
        <f t="shared" si="5"/>
        <v xml:space="preserve"> </v>
      </c>
    </row>
    <row r="145" spans="1:9" x14ac:dyDescent="0.15">
      <c r="A145" s="330"/>
      <c r="F145" s="321"/>
      <c r="G145" s="321"/>
      <c r="H145" s="315" t="str">
        <f t="shared" si="4"/>
        <v xml:space="preserve"> </v>
      </c>
      <c r="I145" s="331" t="str">
        <f t="shared" si="5"/>
        <v xml:space="preserve"> </v>
      </c>
    </row>
    <row r="146" spans="1:9" x14ac:dyDescent="0.15">
      <c r="A146" s="330"/>
      <c r="F146" s="321"/>
      <c r="G146" s="321"/>
      <c r="H146" s="315" t="str">
        <f t="shared" si="4"/>
        <v xml:space="preserve"> </v>
      </c>
      <c r="I146" s="331" t="str">
        <f t="shared" si="5"/>
        <v xml:space="preserve"> </v>
      </c>
    </row>
    <row r="147" spans="1:9" x14ac:dyDescent="0.15">
      <c r="A147" s="330"/>
      <c r="F147" s="321"/>
      <c r="G147" s="321"/>
      <c r="H147" s="315" t="str">
        <f t="shared" si="4"/>
        <v xml:space="preserve"> </v>
      </c>
      <c r="I147" s="331" t="str">
        <f t="shared" si="5"/>
        <v xml:space="preserve"> </v>
      </c>
    </row>
    <row r="148" spans="1:9" x14ac:dyDescent="0.15">
      <c r="A148" s="330"/>
      <c r="F148" s="321"/>
      <c r="G148" s="321"/>
      <c r="H148" s="315" t="str">
        <f t="shared" si="4"/>
        <v xml:space="preserve"> </v>
      </c>
      <c r="I148" s="331" t="str">
        <f t="shared" si="5"/>
        <v xml:space="preserve"> </v>
      </c>
    </row>
    <row r="149" spans="1:9" x14ac:dyDescent="0.15">
      <c r="A149" s="330"/>
      <c r="F149" s="321"/>
      <c r="G149" s="321"/>
      <c r="H149" s="315" t="str">
        <f t="shared" si="4"/>
        <v xml:space="preserve"> </v>
      </c>
      <c r="I149" s="331" t="str">
        <f t="shared" si="5"/>
        <v xml:space="preserve"> </v>
      </c>
    </row>
    <row r="150" spans="1:9" x14ac:dyDescent="0.15">
      <c r="A150" s="330"/>
      <c r="F150" s="321"/>
      <c r="G150" s="321"/>
      <c r="H150" s="315" t="str">
        <f t="shared" si="4"/>
        <v xml:space="preserve"> </v>
      </c>
      <c r="I150" s="331" t="str">
        <f t="shared" si="5"/>
        <v xml:space="preserve"> </v>
      </c>
    </row>
    <row r="151" spans="1:9" x14ac:dyDescent="0.15">
      <c r="A151" s="330"/>
      <c r="F151" s="321"/>
      <c r="G151" s="321"/>
      <c r="H151" s="315" t="str">
        <f t="shared" si="4"/>
        <v xml:space="preserve"> </v>
      </c>
      <c r="I151" s="331" t="str">
        <f t="shared" si="5"/>
        <v xml:space="preserve"> </v>
      </c>
    </row>
    <row r="152" spans="1:9" x14ac:dyDescent="0.15">
      <c r="A152" s="330"/>
      <c r="F152" s="321"/>
      <c r="G152" s="321"/>
      <c r="H152" s="315" t="str">
        <f t="shared" si="4"/>
        <v xml:space="preserve"> </v>
      </c>
      <c r="I152" s="331" t="str">
        <f t="shared" si="5"/>
        <v xml:space="preserve"> </v>
      </c>
    </row>
    <row r="153" spans="1:9" x14ac:dyDescent="0.15">
      <c r="A153" s="330"/>
      <c r="F153" s="321"/>
      <c r="G153" s="321"/>
      <c r="H153" s="315" t="str">
        <f t="shared" si="4"/>
        <v xml:space="preserve"> </v>
      </c>
      <c r="I153" s="331" t="str">
        <f t="shared" si="5"/>
        <v xml:space="preserve"> </v>
      </c>
    </row>
    <row r="154" spans="1:9" x14ac:dyDescent="0.15">
      <c r="A154" s="330"/>
      <c r="F154" s="321"/>
      <c r="G154" s="321"/>
      <c r="H154" s="315" t="str">
        <f t="shared" si="4"/>
        <v xml:space="preserve"> </v>
      </c>
      <c r="I154" s="331" t="str">
        <f t="shared" si="5"/>
        <v xml:space="preserve"> </v>
      </c>
    </row>
    <row r="155" spans="1:9" x14ac:dyDescent="0.15">
      <c r="A155" s="330"/>
      <c r="F155" s="321"/>
      <c r="G155" s="321"/>
      <c r="H155" s="315" t="str">
        <f t="shared" si="4"/>
        <v xml:space="preserve"> </v>
      </c>
      <c r="I155" s="331" t="str">
        <f t="shared" si="5"/>
        <v xml:space="preserve"> </v>
      </c>
    </row>
    <row r="156" spans="1:9" x14ac:dyDescent="0.15">
      <c r="A156" s="330"/>
      <c r="F156" s="321"/>
      <c r="G156" s="321"/>
      <c r="H156" s="315" t="str">
        <f t="shared" si="4"/>
        <v xml:space="preserve"> </v>
      </c>
      <c r="I156" s="331" t="str">
        <f t="shared" si="5"/>
        <v xml:space="preserve"> </v>
      </c>
    </row>
    <row r="157" spans="1:9" x14ac:dyDescent="0.15">
      <c r="A157" s="330"/>
      <c r="F157" s="321"/>
      <c r="G157" s="321"/>
      <c r="H157" s="315" t="str">
        <f t="shared" si="4"/>
        <v xml:space="preserve"> </v>
      </c>
      <c r="I157" s="331" t="str">
        <f t="shared" si="5"/>
        <v xml:space="preserve"> </v>
      </c>
    </row>
    <row r="158" spans="1:9" x14ac:dyDescent="0.15">
      <c r="A158" s="330"/>
      <c r="F158" s="321"/>
      <c r="G158" s="321"/>
      <c r="H158" s="315" t="str">
        <f t="shared" si="4"/>
        <v xml:space="preserve"> </v>
      </c>
      <c r="I158" s="331" t="str">
        <f t="shared" si="5"/>
        <v xml:space="preserve"> </v>
      </c>
    </row>
    <row r="159" spans="1:9" x14ac:dyDescent="0.15">
      <c r="A159" s="330"/>
      <c r="F159" s="321"/>
      <c r="G159" s="321"/>
      <c r="H159" s="315" t="str">
        <f t="shared" si="4"/>
        <v xml:space="preserve"> </v>
      </c>
      <c r="I159" s="331" t="str">
        <f t="shared" si="5"/>
        <v xml:space="preserve"> </v>
      </c>
    </row>
    <row r="160" spans="1:9" x14ac:dyDescent="0.15">
      <c r="A160" s="330"/>
      <c r="F160" s="321"/>
      <c r="G160" s="321"/>
      <c r="H160" s="315" t="str">
        <f t="shared" si="4"/>
        <v xml:space="preserve"> </v>
      </c>
      <c r="I160" s="331" t="str">
        <f t="shared" si="5"/>
        <v xml:space="preserve"> </v>
      </c>
    </row>
    <row r="161" spans="1:9" x14ac:dyDescent="0.15">
      <c r="A161" s="330"/>
      <c r="F161" s="321"/>
      <c r="G161" s="321"/>
      <c r="H161" s="315" t="str">
        <f t="shared" si="4"/>
        <v xml:space="preserve"> </v>
      </c>
      <c r="I161" s="331" t="str">
        <f t="shared" si="5"/>
        <v xml:space="preserve"> </v>
      </c>
    </row>
    <row r="162" spans="1:9" x14ac:dyDescent="0.15">
      <c r="A162" s="330"/>
      <c r="F162" s="321"/>
      <c r="G162" s="321"/>
      <c r="H162" s="315" t="str">
        <f t="shared" si="4"/>
        <v xml:space="preserve"> </v>
      </c>
      <c r="I162" s="331" t="str">
        <f t="shared" si="5"/>
        <v xml:space="preserve"> </v>
      </c>
    </row>
    <row r="163" spans="1:9" x14ac:dyDescent="0.15">
      <c r="A163" s="330"/>
      <c r="F163" s="321"/>
      <c r="G163" s="321"/>
      <c r="H163" s="315" t="str">
        <f t="shared" si="4"/>
        <v xml:space="preserve"> </v>
      </c>
      <c r="I163" s="331" t="str">
        <f t="shared" si="5"/>
        <v xml:space="preserve"> </v>
      </c>
    </row>
    <row r="164" spans="1:9" x14ac:dyDescent="0.15">
      <c r="A164" s="330"/>
      <c r="F164" s="321"/>
      <c r="G164" s="321"/>
      <c r="H164" s="315" t="str">
        <f t="shared" si="4"/>
        <v xml:space="preserve"> </v>
      </c>
      <c r="I164" s="331" t="str">
        <f t="shared" si="5"/>
        <v xml:space="preserve"> </v>
      </c>
    </row>
    <row r="165" spans="1:9" x14ac:dyDescent="0.15">
      <c r="A165" s="330"/>
      <c r="F165" s="321"/>
      <c r="G165" s="321"/>
      <c r="H165" s="315" t="str">
        <f t="shared" si="4"/>
        <v xml:space="preserve"> </v>
      </c>
      <c r="I165" s="331" t="str">
        <f t="shared" si="5"/>
        <v xml:space="preserve"> </v>
      </c>
    </row>
    <row r="166" spans="1:9" x14ac:dyDescent="0.15">
      <c r="A166" s="330"/>
      <c r="F166" s="321"/>
      <c r="G166" s="321"/>
      <c r="H166" s="315" t="str">
        <f t="shared" si="4"/>
        <v xml:space="preserve"> </v>
      </c>
      <c r="I166" s="331" t="str">
        <f t="shared" si="5"/>
        <v xml:space="preserve"> </v>
      </c>
    </row>
    <row r="167" spans="1:9" x14ac:dyDescent="0.15">
      <c r="A167" s="330"/>
      <c r="F167" s="321"/>
      <c r="G167" s="321"/>
      <c r="H167" s="315" t="str">
        <f t="shared" si="4"/>
        <v xml:space="preserve"> </v>
      </c>
      <c r="I167" s="331" t="str">
        <f t="shared" si="5"/>
        <v xml:space="preserve"> </v>
      </c>
    </row>
    <row r="168" spans="1:9" x14ac:dyDescent="0.15">
      <c r="A168" s="330"/>
      <c r="F168" s="321"/>
      <c r="G168" s="321"/>
      <c r="H168" s="315" t="str">
        <f t="shared" si="4"/>
        <v xml:space="preserve"> </v>
      </c>
      <c r="I168" s="331" t="str">
        <f t="shared" si="5"/>
        <v xml:space="preserve"> </v>
      </c>
    </row>
    <row r="169" spans="1:9" x14ac:dyDescent="0.15">
      <c r="A169" s="330"/>
      <c r="F169" s="321"/>
      <c r="G169" s="321"/>
      <c r="H169" s="315" t="str">
        <f t="shared" si="4"/>
        <v xml:space="preserve"> </v>
      </c>
      <c r="I169" s="331" t="str">
        <f t="shared" si="5"/>
        <v xml:space="preserve"> </v>
      </c>
    </row>
    <row r="170" spans="1:9" x14ac:dyDescent="0.15">
      <c r="A170" s="330"/>
      <c r="F170" s="321"/>
      <c r="G170" s="321"/>
      <c r="H170" s="315" t="str">
        <f t="shared" si="4"/>
        <v xml:space="preserve"> </v>
      </c>
      <c r="I170" s="331" t="str">
        <f t="shared" si="5"/>
        <v xml:space="preserve"> </v>
      </c>
    </row>
    <row r="171" spans="1:9" x14ac:dyDescent="0.15">
      <c r="A171" s="330"/>
      <c r="F171" s="321"/>
      <c r="G171" s="321"/>
      <c r="H171" s="315" t="str">
        <f t="shared" si="4"/>
        <v xml:space="preserve"> </v>
      </c>
      <c r="I171" s="331" t="str">
        <f t="shared" si="5"/>
        <v xml:space="preserve"> </v>
      </c>
    </row>
    <row r="172" spans="1:9" x14ac:dyDescent="0.15">
      <c r="A172" s="330"/>
      <c r="F172" s="321"/>
      <c r="G172" s="321"/>
      <c r="H172" s="315" t="str">
        <f t="shared" si="4"/>
        <v xml:space="preserve"> </v>
      </c>
      <c r="I172" s="331" t="str">
        <f t="shared" si="5"/>
        <v xml:space="preserve"> </v>
      </c>
    </row>
    <row r="173" spans="1:9" x14ac:dyDescent="0.15">
      <c r="A173" s="330"/>
      <c r="F173" s="321"/>
      <c r="G173" s="321"/>
      <c r="H173" s="315" t="str">
        <f t="shared" si="4"/>
        <v xml:space="preserve"> </v>
      </c>
      <c r="I173" s="331" t="str">
        <f t="shared" si="5"/>
        <v xml:space="preserve"> </v>
      </c>
    </row>
    <row r="174" spans="1:9" x14ac:dyDescent="0.15">
      <c r="A174" s="330"/>
      <c r="F174" s="321"/>
      <c r="G174" s="321"/>
      <c r="H174" s="315" t="str">
        <f t="shared" si="4"/>
        <v xml:space="preserve"> </v>
      </c>
      <c r="I174" s="331" t="str">
        <f t="shared" si="5"/>
        <v xml:space="preserve"> </v>
      </c>
    </row>
    <row r="175" spans="1:9" x14ac:dyDescent="0.15">
      <c r="A175" s="330"/>
      <c r="F175" s="321"/>
      <c r="G175" s="321"/>
      <c r="H175" s="315" t="str">
        <f t="shared" si="4"/>
        <v xml:space="preserve"> </v>
      </c>
      <c r="I175" s="331" t="str">
        <f t="shared" si="5"/>
        <v xml:space="preserve"> </v>
      </c>
    </row>
    <row r="176" spans="1:9" x14ac:dyDescent="0.15">
      <c r="A176" s="330"/>
      <c r="F176" s="321"/>
      <c r="G176" s="321"/>
      <c r="H176" s="315" t="str">
        <f t="shared" si="4"/>
        <v xml:space="preserve"> </v>
      </c>
      <c r="I176" s="331" t="str">
        <f t="shared" si="5"/>
        <v xml:space="preserve"> </v>
      </c>
    </row>
    <row r="177" spans="1:9" x14ac:dyDescent="0.15">
      <c r="A177" s="330"/>
      <c r="F177" s="321"/>
      <c r="G177" s="321"/>
      <c r="H177" s="315" t="str">
        <f t="shared" si="4"/>
        <v xml:space="preserve"> </v>
      </c>
      <c r="I177" s="331" t="str">
        <f t="shared" si="5"/>
        <v xml:space="preserve"> </v>
      </c>
    </row>
    <row r="178" spans="1:9" x14ac:dyDescent="0.15">
      <c r="A178" s="330"/>
      <c r="F178" s="321"/>
      <c r="G178" s="321"/>
      <c r="H178" s="315" t="str">
        <f t="shared" si="4"/>
        <v xml:space="preserve"> </v>
      </c>
      <c r="I178" s="331" t="str">
        <f t="shared" si="5"/>
        <v xml:space="preserve"> </v>
      </c>
    </row>
    <row r="179" spans="1:9" x14ac:dyDescent="0.15">
      <c r="A179" s="330"/>
      <c r="F179" s="321"/>
      <c r="G179" s="321"/>
      <c r="H179" s="315" t="str">
        <f t="shared" si="4"/>
        <v xml:space="preserve"> </v>
      </c>
      <c r="I179" s="331" t="str">
        <f t="shared" si="5"/>
        <v xml:space="preserve"> </v>
      </c>
    </row>
    <row r="180" spans="1:9" x14ac:dyDescent="0.15">
      <c r="A180" s="330"/>
      <c r="F180" s="321"/>
      <c r="G180" s="321"/>
      <c r="H180" s="315" t="str">
        <f t="shared" si="4"/>
        <v xml:space="preserve"> </v>
      </c>
      <c r="I180" s="331" t="str">
        <f t="shared" si="5"/>
        <v xml:space="preserve"> </v>
      </c>
    </row>
    <row r="181" spans="1:9" x14ac:dyDescent="0.15">
      <c r="A181" s="330"/>
      <c r="F181" s="321"/>
      <c r="G181" s="321"/>
      <c r="H181" s="315" t="str">
        <f t="shared" si="4"/>
        <v xml:space="preserve"> </v>
      </c>
      <c r="I181" s="331" t="str">
        <f t="shared" si="5"/>
        <v xml:space="preserve"> </v>
      </c>
    </row>
    <row r="182" spans="1:9" x14ac:dyDescent="0.15">
      <c r="A182" s="330"/>
      <c r="F182" s="321"/>
      <c r="G182" s="321"/>
      <c r="H182" s="315" t="str">
        <f t="shared" si="4"/>
        <v xml:space="preserve"> </v>
      </c>
      <c r="I182" s="331" t="str">
        <f t="shared" si="5"/>
        <v xml:space="preserve"> </v>
      </c>
    </row>
    <row r="183" spans="1:9" x14ac:dyDescent="0.15">
      <c r="A183" s="330"/>
      <c r="F183" s="321"/>
      <c r="G183" s="321"/>
      <c r="H183" s="315" t="str">
        <f t="shared" si="4"/>
        <v xml:space="preserve"> </v>
      </c>
      <c r="I183" s="331" t="str">
        <f t="shared" si="5"/>
        <v xml:space="preserve"> </v>
      </c>
    </row>
    <row r="184" spans="1:9" x14ac:dyDescent="0.15">
      <c r="A184" s="330"/>
      <c r="F184" s="321"/>
      <c r="G184" s="321"/>
      <c r="H184" s="315" t="str">
        <f t="shared" si="4"/>
        <v xml:space="preserve"> </v>
      </c>
      <c r="I184" s="331" t="str">
        <f t="shared" si="5"/>
        <v xml:space="preserve"> </v>
      </c>
    </row>
    <row r="185" spans="1:9" x14ac:dyDescent="0.15">
      <c r="A185" s="330"/>
      <c r="F185" s="321"/>
      <c r="G185" s="321"/>
      <c r="H185" s="315" t="str">
        <f t="shared" si="4"/>
        <v xml:space="preserve"> </v>
      </c>
      <c r="I185" s="331" t="str">
        <f t="shared" si="5"/>
        <v xml:space="preserve"> </v>
      </c>
    </row>
    <row r="186" spans="1:9" x14ac:dyDescent="0.15">
      <c r="A186" s="330"/>
      <c r="F186" s="321"/>
      <c r="G186" s="321"/>
      <c r="H186" s="315" t="str">
        <f t="shared" si="4"/>
        <v xml:space="preserve"> </v>
      </c>
      <c r="I186" s="331" t="str">
        <f t="shared" si="5"/>
        <v xml:space="preserve"> </v>
      </c>
    </row>
    <row r="187" spans="1:9" x14ac:dyDescent="0.15">
      <c r="A187" s="330"/>
      <c r="F187" s="321"/>
      <c r="G187" s="321"/>
      <c r="H187" s="315" t="str">
        <f t="shared" si="4"/>
        <v xml:space="preserve"> </v>
      </c>
      <c r="I187" s="331" t="str">
        <f t="shared" si="5"/>
        <v xml:space="preserve"> </v>
      </c>
    </row>
    <row r="188" spans="1:9" x14ac:dyDescent="0.15">
      <c r="A188" s="330"/>
      <c r="F188" s="321"/>
      <c r="G188" s="321"/>
      <c r="H188" s="315" t="str">
        <f t="shared" si="4"/>
        <v xml:space="preserve"> </v>
      </c>
      <c r="I188" s="331" t="str">
        <f t="shared" si="5"/>
        <v xml:space="preserve"> </v>
      </c>
    </row>
    <row r="189" spans="1:9" x14ac:dyDescent="0.15">
      <c r="A189" s="330"/>
      <c r="F189" s="321"/>
      <c r="G189" s="321"/>
      <c r="H189" s="315" t="str">
        <f t="shared" si="4"/>
        <v xml:space="preserve"> </v>
      </c>
      <c r="I189" s="331" t="str">
        <f t="shared" si="5"/>
        <v xml:space="preserve"> </v>
      </c>
    </row>
    <row r="190" spans="1:9" x14ac:dyDescent="0.15">
      <c r="A190" s="330"/>
      <c r="F190" s="321"/>
      <c r="G190" s="321"/>
      <c r="H190" s="315" t="str">
        <f t="shared" si="4"/>
        <v xml:space="preserve"> </v>
      </c>
      <c r="I190" s="331" t="str">
        <f t="shared" si="5"/>
        <v xml:space="preserve"> </v>
      </c>
    </row>
    <row r="191" spans="1:9" x14ac:dyDescent="0.15">
      <c r="A191" s="330"/>
      <c r="F191" s="321"/>
      <c r="G191" s="321"/>
      <c r="H191" s="315" t="str">
        <f t="shared" si="4"/>
        <v xml:space="preserve"> </v>
      </c>
      <c r="I191" s="331" t="str">
        <f t="shared" si="5"/>
        <v xml:space="preserve"> </v>
      </c>
    </row>
    <row r="192" spans="1:9" x14ac:dyDescent="0.15">
      <c r="A192" s="330"/>
      <c r="F192" s="321"/>
      <c r="G192" s="321"/>
      <c r="H192" s="315" t="str">
        <f t="shared" si="4"/>
        <v xml:space="preserve"> </v>
      </c>
      <c r="I192" s="331" t="str">
        <f t="shared" si="5"/>
        <v xml:space="preserve"> </v>
      </c>
    </row>
    <row r="193" spans="1:9" x14ac:dyDescent="0.15">
      <c r="A193" s="330"/>
      <c r="F193" s="321"/>
      <c r="G193" s="321"/>
      <c r="H193" s="315" t="str">
        <f t="shared" si="4"/>
        <v xml:space="preserve"> </v>
      </c>
      <c r="I193" s="331" t="str">
        <f t="shared" si="5"/>
        <v xml:space="preserve"> </v>
      </c>
    </row>
    <row r="194" spans="1:9" x14ac:dyDescent="0.15">
      <c r="A194" s="330"/>
      <c r="F194" s="321"/>
      <c r="G194" s="321"/>
      <c r="H194" s="315" t="str">
        <f t="shared" si="4"/>
        <v xml:space="preserve"> </v>
      </c>
      <c r="I194" s="331" t="str">
        <f t="shared" si="5"/>
        <v xml:space="preserve"> </v>
      </c>
    </row>
    <row r="195" spans="1:9" x14ac:dyDescent="0.15">
      <c r="A195" s="330"/>
      <c r="F195" s="321"/>
      <c r="G195" s="321"/>
      <c r="H195" s="315" t="str">
        <f t="shared" si="4"/>
        <v xml:space="preserve"> </v>
      </c>
      <c r="I195" s="331" t="str">
        <f t="shared" si="5"/>
        <v xml:space="preserve"> </v>
      </c>
    </row>
    <row r="196" spans="1:9" x14ac:dyDescent="0.15">
      <c r="A196" s="330"/>
      <c r="F196" s="321"/>
      <c r="G196" s="321"/>
      <c r="H196" s="315" t="str">
        <f t="shared" ref="H196:H204" si="6">IF((F196&lt;&gt;0),IF((D196&gt;0)," ",F196)," ")</f>
        <v xml:space="preserve"> </v>
      </c>
      <c r="I196" s="331" t="str">
        <f t="shared" ref="I196:I204" si="7">IF((F196&lt;&gt;0),IF((D196&gt;0)," ",(I$1-A196))," ")</f>
        <v xml:space="preserve"> </v>
      </c>
    </row>
    <row r="197" spans="1:9" x14ac:dyDescent="0.15">
      <c r="A197" s="330"/>
      <c r="F197" s="321"/>
      <c r="G197" s="321"/>
      <c r="H197" s="315" t="str">
        <f t="shared" si="6"/>
        <v xml:space="preserve"> </v>
      </c>
      <c r="I197" s="331" t="str">
        <f t="shared" si="7"/>
        <v xml:space="preserve"> </v>
      </c>
    </row>
    <row r="198" spans="1:9" x14ac:dyDescent="0.15">
      <c r="A198" s="330"/>
      <c r="F198" s="321"/>
      <c r="G198" s="321"/>
      <c r="H198" s="315" t="str">
        <f t="shared" si="6"/>
        <v xml:space="preserve"> </v>
      </c>
      <c r="I198" s="331" t="str">
        <f t="shared" si="7"/>
        <v xml:space="preserve"> </v>
      </c>
    </row>
    <row r="199" spans="1:9" x14ac:dyDescent="0.15">
      <c r="A199" s="330"/>
      <c r="F199" s="321"/>
      <c r="G199" s="321"/>
      <c r="H199" s="315" t="str">
        <f t="shared" si="6"/>
        <v xml:space="preserve"> </v>
      </c>
      <c r="I199" s="331" t="str">
        <f t="shared" si="7"/>
        <v xml:space="preserve"> </v>
      </c>
    </row>
    <row r="200" spans="1:9" x14ac:dyDescent="0.15">
      <c r="A200" s="330"/>
      <c r="F200" s="321"/>
      <c r="G200" s="321"/>
      <c r="H200" s="315" t="str">
        <f t="shared" si="6"/>
        <v xml:space="preserve"> </v>
      </c>
      <c r="I200" s="331" t="str">
        <f t="shared" si="7"/>
        <v xml:space="preserve"> </v>
      </c>
    </row>
    <row r="201" spans="1:9" x14ac:dyDescent="0.15">
      <c r="A201" s="330"/>
      <c r="F201" s="321"/>
      <c r="G201" s="321"/>
      <c r="H201" s="315" t="str">
        <f t="shared" si="6"/>
        <v xml:space="preserve"> </v>
      </c>
      <c r="I201" s="331" t="str">
        <f t="shared" si="7"/>
        <v xml:space="preserve"> </v>
      </c>
    </row>
    <row r="202" spans="1:9" x14ac:dyDescent="0.15">
      <c r="A202" s="330"/>
      <c r="F202" s="321"/>
      <c r="G202" s="321"/>
      <c r="H202" s="315" t="str">
        <f t="shared" si="6"/>
        <v xml:space="preserve"> </v>
      </c>
      <c r="I202" s="331" t="str">
        <f t="shared" si="7"/>
        <v xml:space="preserve"> </v>
      </c>
    </row>
    <row r="203" spans="1:9" x14ac:dyDescent="0.15">
      <c r="A203" s="330"/>
      <c r="F203" s="321"/>
      <c r="G203" s="321"/>
      <c r="H203" s="315" t="str">
        <f t="shared" si="6"/>
        <v xml:space="preserve"> </v>
      </c>
      <c r="I203" s="331" t="str">
        <f t="shared" si="7"/>
        <v xml:space="preserve"> </v>
      </c>
    </row>
    <row r="204" spans="1:9" x14ac:dyDescent="0.15">
      <c r="A204" s="330"/>
      <c r="F204" s="321"/>
      <c r="G204" s="321"/>
      <c r="H204" s="315" t="str">
        <f t="shared" si="6"/>
        <v xml:space="preserve"> </v>
      </c>
      <c r="I204" s="331" t="str">
        <f t="shared" si="7"/>
        <v xml:space="preserve"> </v>
      </c>
    </row>
    <row r="205" spans="1:9" x14ac:dyDescent="0.15">
      <c r="A205" s="330"/>
      <c r="F205" s="321"/>
      <c r="G205" s="321"/>
    </row>
    <row r="206" spans="1:9" x14ac:dyDescent="0.15">
      <c r="A206" s="330"/>
      <c r="F206" s="321"/>
      <c r="G206" s="321"/>
    </row>
    <row r="207" spans="1:9" x14ac:dyDescent="0.15">
      <c r="A207" s="330"/>
      <c r="F207" s="321"/>
      <c r="G207" s="321"/>
    </row>
    <row r="208" spans="1:9" x14ac:dyDescent="0.15">
      <c r="A208" s="330"/>
      <c r="F208" s="321"/>
      <c r="G208" s="321"/>
    </row>
    <row r="209" spans="1:7" x14ac:dyDescent="0.15">
      <c r="A209" s="330"/>
      <c r="F209" s="321"/>
      <c r="G209" s="321"/>
    </row>
    <row r="210" spans="1:7" x14ac:dyDescent="0.15">
      <c r="A210" s="330"/>
      <c r="F210" s="321"/>
      <c r="G210" s="321"/>
    </row>
    <row r="211" spans="1:7" x14ac:dyDescent="0.15">
      <c r="A211" s="330"/>
      <c r="F211" s="321"/>
      <c r="G211" s="321"/>
    </row>
    <row r="212" spans="1:7" x14ac:dyDescent="0.15">
      <c r="A212" s="330"/>
      <c r="F212" s="321"/>
      <c r="G212" s="321"/>
    </row>
    <row r="213" spans="1:7" x14ac:dyDescent="0.15">
      <c r="A213" s="330"/>
      <c r="F213" s="321"/>
      <c r="G213" s="321"/>
    </row>
    <row r="214" spans="1:7" x14ac:dyDescent="0.15">
      <c r="A214" s="330"/>
      <c r="F214" s="321"/>
      <c r="G214" s="321"/>
    </row>
    <row r="215" spans="1:7" x14ac:dyDescent="0.15">
      <c r="A215" s="330"/>
      <c r="F215" s="321"/>
      <c r="G215" s="321"/>
    </row>
    <row r="216" spans="1:7" x14ac:dyDescent="0.15">
      <c r="A216" s="330"/>
      <c r="F216" s="321"/>
      <c r="G216" s="321"/>
    </row>
    <row r="217" spans="1:7" x14ac:dyDescent="0.15">
      <c r="A217" s="330"/>
      <c r="F217" s="321"/>
      <c r="G217" s="321"/>
    </row>
    <row r="218" spans="1:7" x14ac:dyDescent="0.15">
      <c r="A218" s="330"/>
      <c r="F218" s="321"/>
      <c r="G218" s="321"/>
    </row>
    <row r="219" spans="1:7" x14ac:dyDescent="0.15">
      <c r="A219" s="330"/>
      <c r="F219" s="321"/>
      <c r="G219" s="321"/>
    </row>
    <row r="220" spans="1:7" x14ac:dyDescent="0.15">
      <c r="A220" s="330"/>
      <c r="F220" s="321"/>
      <c r="G220" s="321"/>
    </row>
    <row r="221" spans="1:7" x14ac:dyDescent="0.15">
      <c r="A221" s="330"/>
      <c r="F221" s="321"/>
      <c r="G221" s="321"/>
    </row>
    <row r="222" spans="1:7" x14ac:dyDescent="0.15">
      <c r="A222" s="330"/>
      <c r="F222" s="321"/>
      <c r="G222" s="321"/>
    </row>
    <row r="223" spans="1:7" x14ac:dyDescent="0.15">
      <c r="A223" s="330"/>
      <c r="F223" s="321"/>
      <c r="G223" s="321"/>
    </row>
    <row r="224" spans="1:7" x14ac:dyDescent="0.15">
      <c r="A224" s="330"/>
      <c r="F224" s="321"/>
      <c r="G224" s="321"/>
    </row>
    <row r="225" spans="1:7" x14ac:dyDescent="0.15">
      <c r="A225" s="330"/>
      <c r="F225" s="321"/>
      <c r="G225" s="321"/>
    </row>
    <row r="226" spans="1:7" x14ac:dyDescent="0.15">
      <c r="A226" s="330"/>
      <c r="F226" s="321"/>
      <c r="G226" s="321"/>
    </row>
    <row r="227" spans="1:7" x14ac:dyDescent="0.15">
      <c r="A227" s="330"/>
      <c r="F227" s="321"/>
      <c r="G227" s="321"/>
    </row>
    <row r="228" spans="1:7" x14ac:dyDescent="0.15">
      <c r="A228" s="330"/>
      <c r="F228" s="321"/>
      <c r="G228" s="321"/>
    </row>
    <row r="229" spans="1:7" x14ac:dyDescent="0.15">
      <c r="A229" s="330"/>
      <c r="F229" s="321"/>
      <c r="G229" s="321"/>
    </row>
    <row r="230" spans="1:7" x14ac:dyDescent="0.15">
      <c r="A230" s="330"/>
      <c r="F230" s="321"/>
      <c r="G230" s="321"/>
    </row>
    <row r="231" spans="1:7" x14ac:dyDescent="0.15">
      <c r="A231" s="330"/>
      <c r="F231" s="321"/>
      <c r="G231" s="321"/>
    </row>
    <row r="232" spans="1:7" x14ac:dyDescent="0.15">
      <c r="A232" s="330"/>
      <c r="F232" s="321"/>
      <c r="G232" s="321"/>
    </row>
    <row r="233" spans="1:7" x14ac:dyDescent="0.15">
      <c r="A233" s="330"/>
      <c r="F233" s="321"/>
      <c r="G233" s="321"/>
    </row>
    <row r="234" spans="1:7" x14ac:dyDescent="0.15">
      <c r="A234" s="330"/>
      <c r="F234" s="321"/>
      <c r="G234" s="321"/>
    </row>
    <row r="235" spans="1:7" x14ac:dyDescent="0.15">
      <c r="A235" s="330"/>
      <c r="F235" s="321"/>
      <c r="G235" s="321"/>
    </row>
    <row r="236" spans="1:7" x14ac:dyDescent="0.15">
      <c r="A236" s="330"/>
      <c r="F236" s="321"/>
      <c r="G236" s="321"/>
    </row>
    <row r="237" spans="1:7" x14ac:dyDescent="0.15">
      <c r="A237" s="330"/>
      <c r="F237" s="321"/>
      <c r="G237" s="321"/>
    </row>
    <row r="238" spans="1:7" x14ac:dyDescent="0.15">
      <c r="A238" s="330"/>
      <c r="F238" s="321"/>
      <c r="G238" s="321"/>
    </row>
    <row r="239" spans="1:7" x14ac:dyDescent="0.15">
      <c r="A239" s="330"/>
      <c r="F239" s="321"/>
      <c r="G239" s="321"/>
    </row>
    <row r="240" spans="1:7" x14ac:dyDescent="0.15">
      <c r="A240" s="330"/>
      <c r="F240" s="321"/>
      <c r="G240" s="321"/>
    </row>
    <row r="241" spans="1:7" x14ac:dyDescent="0.15">
      <c r="A241" s="330"/>
      <c r="F241" s="321"/>
      <c r="G241" s="321"/>
    </row>
    <row r="242" spans="1:7" x14ac:dyDescent="0.15">
      <c r="A242" s="330"/>
      <c r="F242" s="321"/>
      <c r="G242" s="321"/>
    </row>
    <row r="243" spans="1:7" x14ac:dyDescent="0.15">
      <c r="A243" s="330"/>
      <c r="F243" s="321"/>
      <c r="G243" s="321"/>
    </row>
    <row r="244" spans="1:7" x14ac:dyDescent="0.15">
      <c r="A244" s="330"/>
      <c r="F244" s="321"/>
      <c r="G244" s="321"/>
    </row>
    <row r="245" spans="1:7" x14ac:dyDescent="0.15">
      <c r="A245" s="330"/>
      <c r="F245" s="321"/>
      <c r="G245" s="321"/>
    </row>
    <row r="246" spans="1:7" x14ac:dyDescent="0.15">
      <c r="A246" s="330"/>
      <c r="F246" s="321"/>
      <c r="G246" s="321"/>
    </row>
    <row r="247" spans="1:7" x14ac:dyDescent="0.15">
      <c r="A247" s="330"/>
      <c r="F247" s="321"/>
      <c r="G247" s="321"/>
    </row>
    <row r="248" spans="1:7" x14ac:dyDescent="0.15">
      <c r="A248" s="330"/>
      <c r="F248" s="321"/>
      <c r="G248" s="321"/>
    </row>
    <row r="249" spans="1:7" x14ac:dyDescent="0.15">
      <c r="A249" s="330"/>
      <c r="F249" s="321"/>
      <c r="G249" s="321"/>
    </row>
    <row r="250" spans="1:7" x14ac:dyDescent="0.15">
      <c r="A250" s="330"/>
      <c r="F250" s="321"/>
      <c r="G250" s="321"/>
    </row>
    <row r="251" spans="1:7" x14ac:dyDescent="0.15">
      <c r="A251" s="330"/>
      <c r="F251" s="321"/>
      <c r="G251" s="321"/>
    </row>
    <row r="252" spans="1:7" x14ac:dyDescent="0.15">
      <c r="A252" s="330"/>
      <c r="F252" s="321"/>
      <c r="G252" s="321"/>
    </row>
    <row r="253" spans="1:7" x14ac:dyDescent="0.15">
      <c r="A253" s="330"/>
      <c r="F253" s="321"/>
      <c r="G253" s="321"/>
    </row>
    <row r="254" spans="1:7" x14ac:dyDescent="0.15">
      <c r="A254" s="330"/>
      <c r="F254" s="321"/>
      <c r="G254" s="321"/>
    </row>
    <row r="255" spans="1:7" x14ac:dyDescent="0.15">
      <c r="A255" s="330"/>
      <c r="F255" s="321"/>
      <c r="G255" s="321"/>
    </row>
    <row r="256" spans="1:7" x14ac:dyDescent="0.15">
      <c r="A256" s="330"/>
      <c r="F256" s="321"/>
      <c r="G256" s="321"/>
    </row>
    <row r="257" spans="1:7" x14ac:dyDescent="0.15">
      <c r="A257" s="330"/>
      <c r="F257" s="321"/>
      <c r="G257" s="321"/>
    </row>
    <row r="258" spans="1:7" x14ac:dyDescent="0.15">
      <c r="A258" s="330"/>
      <c r="F258" s="321"/>
      <c r="G258" s="321"/>
    </row>
    <row r="259" spans="1:7" x14ac:dyDescent="0.15">
      <c r="A259" s="330"/>
      <c r="F259" s="321"/>
      <c r="G259" s="321"/>
    </row>
    <row r="260" spans="1:7" x14ac:dyDescent="0.15">
      <c r="A260" s="330"/>
      <c r="F260" s="321"/>
      <c r="G260" s="321"/>
    </row>
    <row r="261" spans="1:7" x14ac:dyDescent="0.15">
      <c r="A261" s="330"/>
      <c r="F261" s="321"/>
      <c r="G261" s="321"/>
    </row>
    <row r="262" spans="1:7" x14ac:dyDescent="0.15">
      <c r="A262" s="330"/>
      <c r="F262" s="321"/>
      <c r="G262" s="321"/>
    </row>
    <row r="263" spans="1:7" x14ac:dyDescent="0.15">
      <c r="A263" s="330"/>
      <c r="F263" s="321"/>
      <c r="G263" s="321"/>
    </row>
    <row r="264" spans="1:7" x14ac:dyDescent="0.15">
      <c r="A264" s="330"/>
      <c r="F264" s="321"/>
      <c r="G264" s="321"/>
    </row>
    <row r="265" spans="1:7" x14ac:dyDescent="0.15">
      <c r="A265" s="330"/>
      <c r="F265" s="321"/>
      <c r="G265" s="321"/>
    </row>
    <row r="266" spans="1:7" x14ac:dyDescent="0.15">
      <c r="A266" s="330"/>
      <c r="F266" s="321"/>
      <c r="G266" s="321"/>
    </row>
    <row r="267" spans="1:7" x14ac:dyDescent="0.15">
      <c r="A267" s="330"/>
      <c r="F267" s="321"/>
      <c r="G267" s="321"/>
    </row>
    <row r="268" spans="1:7" x14ac:dyDescent="0.15">
      <c r="A268" s="330"/>
      <c r="F268" s="321"/>
      <c r="G268" s="321"/>
    </row>
    <row r="269" spans="1:7" x14ac:dyDescent="0.15">
      <c r="A269" s="330"/>
      <c r="F269" s="321"/>
      <c r="G269" s="321"/>
    </row>
    <row r="270" spans="1:7" x14ac:dyDescent="0.15">
      <c r="A270" s="330"/>
      <c r="F270" s="321"/>
      <c r="G270" s="321"/>
    </row>
    <row r="271" spans="1:7" x14ac:dyDescent="0.15">
      <c r="A271" s="330"/>
      <c r="F271" s="321"/>
      <c r="G271" s="321"/>
    </row>
    <row r="272" spans="1:7" x14ac:dyDescent="0.15">
      <c r="A272" s="330"/>
      <c r="F272" s="321"/>
      <c r="G272" s="321"/>
    </row>
    <row r="273" spans="1:7" x14ac:dyDescent="0.15">
      <c r="A273" s="330"/>
      <c r="F273" s="321"/>
      <c r="G273" s="321"/>
    </row>
    <row r="274" spans="1:7" x14ac:dyDescent="0.15">
      <c r="A274" s="330"/>
      <c r="F274" s="321"/>
      <c r="G274" s="321"/>
    </row>
    <row r="275" spans="1:7" x14ac:dyDescent="0.15">
      <c r="A275" s="330"/>
      <c r="F275" s="321"/>
      <c r="G275" s="321"/>
    </row>
    <row r="276" spans="1:7" x14ac:dyDescent="0.15">
      <c r="A276" s="330"/>
      <c r="F276" s="321"/>
      <c r="G276" s="321"/>
    </row>
    <row r="277" spans="1:7" x14ac:dyDescent="0.15">
      <c r="A277" s="330"/>
      <c r="F277" s="321"/>
      <c r="G277" s="321"/>
    </row>
    <row r="278" spans="1:7" x14ac:dyDescent="0.15">
      <c r="A278" s="330"/>
      <c r="F278" s="321"/>
      <c r="G278" s="321"/>
    </row>
    <row r="279" spans="1:7" x14ac:dyDescent="0.15">
      <c r="A279" s="330"/>
      <c r="F279" s="321"/>
      <c r="G279" s="321"/>
    </row>
    <row r="280" spans="1:7" x14ac:dyDescent="0.15">
      <c r="A280" s="330"/>
      <c r="F280" s="321"/>
      <c r="G280" s="321"/>
    </row>
    <row r="281" spans="1:7" x14ac:dyDescent="0.15">
      <c r="A281" s="330"/>
      <c r="F281" s="321"/>
      <c r="G281" s="321"/>
    </row>
    <row r="282" spans="1:7" x14ac:dyDescent="0.15">
      <c r="A282" s="330"/>
      <c r="F282" s="321"/>
      <c r="G282" s="321"/>
    </row>
    <row r="283" spans="1:7" x14ac:dyDescent="0.15">
      <c r="A283" s="330"/>
      <c r="F283" s="321"/>
      <c r="G283" s="321"/>
    </row>
    <row r="284" spans="1:7" x14ac:dyDescent="0.15">
      <c r="A284" s="330"/>
      <c r="F284" s="321"/>
      <c r="G284" s="321"/>
    </row>
    <row r="285" spans="1:7" x14ac:dyDescent="0.15">
      <c r="A285" s="330"/>
      <c r="F285" s="321"/>
      <c r="G285" s="321"/>
    </row>
    <row r="286" spans="1:7" x14ac:dyDescent="0.15">
      <c r="A286" s="330"/>
      <c r="F286" s="321"/>
      <c r="G286" s="321"/>
    </row>
    <row r="287" spans="1:7" x14ac:dyDescent="0.15">
      <c r="A287" s="330"/>
      <c r="F287" s="321"/>
      <c r="G287" s="321"/>
    </row>
    <row r="288" spans="1:7" x14ac:dyDescent="0.15">
      <c r="A288" s="330"/>
      <c r="F288" s="321"/>
      <c r="G288" s="321"/>
    </row>
    <row r="289" spans="1:10" x14ac:dyDescent="0.15">
      <c r="A289" s="330"/>
      <c r="F289" s="321"/>
      <c r="G289" s="321"/>
    </row>
    <row r="290" spans="1:10" x14ac:dyDescent="0.15">
      <c r="A290" s="330"/>
      <c r="F290" s="321"/>
      <c r="G290" s="321"/>
    </row>
    <row r="291" spans="1:10" x14ac:dyDescent="0.15">
      <c r="A291" s="330"/>
      <c r="F291" s="321"/>
      <c r="G291" s="321"/>
    </row>
    <row r="292" spans="1:10" x14ac:dyDescent="0.15">
      <c r="A292" s="330"/>
      <c r="F292" s="321"/>
      <c r="G292" s="321"/>
    </row>
    <row r="293" spans="1:10" x14ac:dyDescent="0.15">
      <c r="A293" s="330"/>
      <c r="F293" s="321"/>
      <c r="G293" s="321"/>
    </row>
    <row r="294" spans="1:10" x14ac:dyDescent="0.15">
      <c r="A294" s="330"/>
      <c r="F294" s="321"/>
      <c r="G294" s="321"/>
    </row>
    <row r="295" spans="1:10" x14ac:dyDescent="0.15">
      <c r="A295" s="330"/>
      <c r="F295" s="321"/>
      <c r="G295" s="321"/>
    </row>
    <row r="296" spans="1:10" x14ac:dyDescent="0.15">
      <c r="A296" s="330"/>
      <c r="F296" s="321"/>
      <c r="G296" s="321"/>
    </row>
    <row r="297" spans="1:10" x14ac:dyDescent="0.15">
      <c r="A297" s="330"/>
      <c r="F297" s="321"/>
      <c r="G297" s="321"/>
    </row>
    <row r="298" spans="1:10" x14ac:dyDescent="0.15">
      <c r="A298" s="330"/>
      <c r="F298" s="321"/>
      <c r="G298" s="321"/>
    </row>
    <row r="299" spans="1:10" x14ac:dyDescent="0.15">
      <c r="A299" s="330"/>
      <c r="F299" s="321"/>
      <c r="G299" s="321"/>
    </row>
    <row r="300" spans="1:10" ht="14" thickBot="1" x14ac:dyDescent="0.2">
      <c r="A300" s="329"/>
      <c r="B300" s="322"/>
      <c r="C300" s="328"/>
      <c r="D300" s="327"/>
      <c r="E300" s="326"/>
      <c r="F300" s="325"/>
      <c r="G300" s="325"/>
      <c r="H300" s="324"/>
      <c r="I300" s="323"/>
      <c r="J300" s="322"/>
    </row>
    <row r="301" spans="1:10" x14ac:dyDescent="0.15">
      <c r="A301" s="320" t="s">
        <v>229</v>
      </c>
      <c r="F301" s="321"/>
      <c r="G301" s="321"/>
    </row>
  </sheetData>
  <mergeCells count="10">
    <mergeCell ref="A1:A3"/>
    <mergeCell ref="B1:B3"/>
    <mergeCell ref="C2:C3"/>
    <mergeCell ref="F2:F3"/>
    <mergeCell ref="J2:K2"/>
    <mergeCell ref="H2:H3"/>
    <mergeCell ref="G2:G3"/>
    <mergeCell ref="I2:I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1E00-0000000000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Z300"/>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51" customWidth="1"/>
    <col min="2" max="2" width="24" style="345" customWidth="1"/>
    <col min="3" max="3" width="16" style="345" customWidth="1"/>
    <col min="4" max="4" width="16.1640625" style="350" customWidth="1"/>
    <col min="5" max="5" width="9.5" style="349" customWidth="1"/>
    <col min="6" max="6" width="8.6640625" style="349" customWidth="1"/>
    <col min="7" max="7" width="12.6640625" style="348" customWidth="1"/>
    <col min="8" max="8" width="11.5" style="315" customWidth="1"/>
    <col min="9" max="9" width="10.5" style="347" customWidth="1"/>
    <col min="10" max="19" width="9.6640625" style="313" customWidth="1"/>
    <col min="20" max="22" width="7.6640625" style="313" customWidth="1"/>
    <col min="23" max="23" width="9.6640625" style="313" customWidth="1"/>
    <col min="24" max="24" width="24.6640625" style="345" customWidth="1"/>
    <col min="25" max="25" width="9.1640625" style="346"/>
    <col min="26" max="26" width="12.6640625" style="346" customWidth="1"/>
    <col min="27" max="16384" width="9.1640625" style="345"/>
  </cols>
  <sheetData>
    <row r="1" spans="1:26" s="313" customFormat="1" ht="13.5" customHeight="1" x14ac:dyDescent="0.15">
      <c r="A1" s="384">
        <f>G4+PurchasesFeb14!A1</f>
        <v>0</v>
      </c>
      <c r="B1" s="385" t="s">
        <v>284</v>
      </c>
      <c r="C1" s="343">
        <f>PurchasesFeb14!C1+PurchasesMar14!F1+SalesMar14!$E$1</f>
        <v>0</v>
      </c>
      <c r="D1" s="384" t="s">
        <v>240</v>
      </c>
      <c r="E1" s="383" t="str">
        <f>IF((G1-SUM(J1:W1)&lt;&gt;0),(G1-SUM(J1:W1))," ")</f>
        <v xml:space="preserve"> </v>
      </c>
      <c r="F1" s="343">
        <f>SUM(F5:F300)</f>
        <v>0</v>
      </c>
      <c r="G1" s="340">
        <f>SUM(G4:G300)</f>
        <v>0</v>
      </c>
      <c r="H1" s="382">
        <f>SUM(H5:H300)</f>
        <v>0</v>
      </c>
      <c r="I1" s="381">
        <f ca="1">TODAY()</f>
        <v>44249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88">
        <f>W1+PurchasesFeb14!X1</f>
        <v>0</v>
      </c>
      <c r="Y1" s="378">
        <f>SUM(Y5:Y200)</f>
        <v>0</v>
      </c>
      <c r="Z1" s="377">
        <f>Y1+PurchasesFeb14!Z1</f>
        <v>0</v>
      </c>
    </row>
    <row r="2" spans="1:26" s="376" customFormat="1" ht="24" customHeight="1" x14ac:dyDescent="0.15">
      <c r="A2" s="579" t="s">
        <v>283</v>
      </c>
      <c r="B2" s="583" t="str">
        <f>IF((G1-SUM(J1:W1)&lt;&gt;0),"COMPLETE EXPENSE ANALYSIS by inserting expense letter in col E","Supplier")</f>
        <v>Supplier</v>
      </c>
      <c r="C2" s="582" t="s">
        <v>282</v>
      </c>
      <c r="D2" s="582" t="s">
        <v>281</v>
      </c>
      <c r="E2" s="584" t="s">
        <v>280</v>
      </c>
      <c r="F2" s="582" t="s">
        <v>285</v>
      </c>
      <c r="G2" s="571" t="s">
        <v>278</v>
      </c>
      <c r="H2" s="575" t="s">
        <v>277</v>
      </c>
      <c r="I2" s="585" t="s">
        <v>276</v>
      </c>
      <c r="J2" s="571" t="s">
        <v>275</v>
      </c>
      <c r="K2" s="571" t="s">
        <v>274</v>
      </c>
      <c r="L2" s="571" t="s">
        <v>273</v>
      </c>
      <c r="M2" s="571" t="s">
        <v>272</v>
      </c>
      <c r="N2" s="571" t="s">
        <v>271</v>
      </c>
      <c r="O2" s="571" t="s">
        <v>270</v>
      </c>
      <c r="P2" s="367" t="s">
        <v>269</v>
      </c>
      <c r="Q2" s="571" t="s">
        <v>268</v>
      </c>
      <c r="R2" s="571" t="s">
        <v>267</v>
      </c>
      <c r="S2" s="571" t="s">
        <v>266</v>
      </c>
      <c r="T2" s="571" t="s">
        <v>265</v>
      </c>
      <c r="U2" s="571" t="s">
        <v>264</v>
      </c>
      <c r="V2" s="571" t="s">
        <v>263</v>
      </c>
      <c r="W2" s="575" t="s">
        <v>262</v>
      </c>
      <c r="X2" s="577" t="str">
        <f>IF(X1&gt;('Fixed Assets'!$E$110),"FIXED ASSETS requires updating with new additions","Fixed Assets Description  (Vehicles: make, model, date reg. and reg. mark)")</f>
        <v>Fixed Assets Description  (Vehicles: make, model, date reg. and reg. mark)</v>
      </c>
      <c r="Y2" s="573" t="s">
        <v>261</v>
      </c>
      <c r="Z2" s="574"/>
    </row>
    <row r="3" spans="1:26" s="374" customFormat="1" ht="12" customHeight="1" x14ac:dyDescent="0.15">
      <c r="A3" s="580"/>
      <c r="B3" s="580"/>
      <c r="C3" s="580"/>
      <c r="D3" s="580"/>
      <c r="E3" s="560"/>
      <c r="F3" s="580"/>
      <c r="G3" s="560"/>
      <c r="H3" s="578"/>
      <c r="I3" s="578"/>
      <c r="J3" s="572"/>
      <c r="K3" s="572"/>
      <c r="L3" s="572"/>
      <c r="M3" s="572"/>
      <c r="N3" s="572"/>
      <c r="O3" s="572"/>
      <c r="P3" s="375">
        <f>IF((E$4="m"),G$4," ")</f>
        <v>0</v>
      </c>
      <c r="Q3" s="572"/>
      <c r="R3" s="572"/>
      <c r="S3" s="572"/>
      <c r="T3" s="572"/>
      <c r="U3" s="572"/>
      <c r="V3" s="572"/>
      <c r="W3" s="576"/>
      <c r="X3" s="578"/>
      <c r="Y3" s="573" t="s">
        <v>260</v>
      </c>
      <c r="Z3" s="574"/>
    </row>
    <row r="4" spans="1:26" s="349" customFormat="1" x14ac:dyDescent="0.15">
      <c r="A4" s="581"/>
      <c r="B4" s="581"/>
      <c r="C4" s="581"/>
      <c r="D4" s="581"/>
      <c r="E4" s="373" t="s">
        <v>259</v>
      </c>
      <c r="F4" s="581"/>
      <c r="G4" s="386">
        <f>IF((C1&lt;Admin!$F$22),((C1-PurchasesFeb14!C1)*Admin!$G$21),(C1*Admin!$G$21-(C1-Admin!$F$21)*(Admin!$G$21-Admin!$G$22)-PurchasesFeb14!A1))</f>
        <v>0</v>
      </c>
      <c r="H4" s="578"/>
      <c r="I4" s="578"/>
      <c r="J4" s="371" t="s">
        <v>258</v>
      </c>
      <c r="K4" s="369" t="s">
        <v>257</v>
      </c>
      <c r="L4" s="369" t="s">
        <v>256</v>
      </c>
      <c r="M4" s="369" t="s">
        <v>255</v>
      </c>
      <c r="N4" s="369" t="s">
        <v>254</v>
      </c>
      <c r="O4" s="369" t="s">
        <v>253</v>
      </c>
      <c r="P4" s="370" t="s">
        <v>252</v>
      </c>
      <c r="Q4" s="369" t="s">
        <v>251</v>
      </c>
      <c r="R4" s="369" t="s">
        <v>250</v>
      </c>
      <c r="S4" s="369" t="s">
        <v>249</v>
      </c>
      <c r="T4" s="369" t="s">
        <v>248</v>
      </c>
      <c r="U4" s="369" t="s">
        <v>247</v>
      </c>
      <c r="V4" s="369" t="s">
        <v>246</v>
      </c>
      <c r="W4" s="368" t="s">
        <v>245</v>
      </c>
      <c r="X4" s="578"/>
      <c r="Y4" s="367" t="s">
        <v>244</v>
      </c>
      <c r="Z4" s="367" t="s">
        <v>243</v>
      </c>
    </row>
    <row r="5" spans="1:26" x14ac:dyDescent="0.15">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15">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15">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15">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15">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15">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15">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15">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15">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15">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15">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15">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15">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15">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15">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15">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15">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15">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15">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15">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15">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15">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15">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15">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15">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15">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15">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15">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15">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15">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15">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15">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15">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15">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15">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15">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15">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15">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15">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15">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15">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15">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15">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15">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15">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15">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15">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15">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15">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15">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15">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15">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15">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15">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15">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15">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15">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15">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15">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15">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15">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15">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15">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15">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15">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15">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15">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15">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15">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15">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15">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15">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15">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15">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15">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15">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15">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15">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15">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15">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15">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15">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15">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15">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15">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15">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15">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15">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15">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15">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15">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15">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15">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15">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15">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15">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15">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15">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15">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15">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15">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15">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15">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15">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15">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15">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15">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15">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15">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15">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15">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15">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15">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15">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15">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15">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15">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15">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15">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15">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15">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15">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15">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15">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15">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15">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15">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15">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15">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15">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15">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15">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15">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15">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15">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15">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15">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15">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15">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15">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15">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15">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15">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15">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15">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15">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15">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15">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15">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15">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15">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15">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15">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15">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15">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15">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15">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15">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15">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15">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15">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15">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15">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15">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15">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15">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15">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15">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15">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15">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15">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15">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15">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15">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15">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15">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15">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15">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15">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15">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15">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15">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15">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15">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15">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15">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15">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15">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15">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15">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15">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15">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15">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15">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15">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ht="14" thickBot="1" x14ac:dyDescent="0.2">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2"/>
      <c r="Z200" s="352"/>
    </row>
    <row r="201" spans="1:26" x14ac:dyDescent="0.15">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15">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15">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x14ac:dyDescent="0.15">
      <c r="A204" s="330"/>
      <c r="E204" s="349" t="str">
        <f t="shared" si="59"/>
        <v xml:space="preserve"> </v>
      </c>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row>
    <row r="205" spans="1:26" x14ac:dyDescent="0.15">
      <c r="A205" s="330"/>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15">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15">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15">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15">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15">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15">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15">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15">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15">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15">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15">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15">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15">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15">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15">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15">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15">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15">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15">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15">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15">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15">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15">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15">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15">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15">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15">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15">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15">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15">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15">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15">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15">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15">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15">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15">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15">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15">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15">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15">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15">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15">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15">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15">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15">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15">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15">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15">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15">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15">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15">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15">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15">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15">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15">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15">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15">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15">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15">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15">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15">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15">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15">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15">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15">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15">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15">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15">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15">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15">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15">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15">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15">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15">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15">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15">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15">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15">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15">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15">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15">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15">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15">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3" x14ac:dyDescent="0.15">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3" x14ac:dyDescent="0.15">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3" x14ac:dyDescent="0.15">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3" x14ac:dyDescent="0.15">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3" x14ac:dyDescent="0.15">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3" x14ac:dyDescent="0.15">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3" x14ac:dyDescent="0.15">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3" x14ac:dyDescent="0.15">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3" x14ac:dyDescent="0.15">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3" x14ac:dyDescent="0.15">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3" x14ac:dyDescent="0.15">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3" ht="14" thickBot="1" x14ac:dyDescent="0.2">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1F00-000000000000}"/>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1F00-000001000000}">
      <formula1>38353</formula1>
      <formula2>42369</formula2>
    </dataValidation>
    <dataValidation type="list" allowBlank="1" showInputMessage="1" showErrorMessage="1" sqref="E5:E300" xr:uid="{00000000-0002-0000-1F00-000002000000}">
      <formula1>$J$4:$W$4</formula1>
    </dataValidation>
  </dataValidations>
  <printOptions gridLines="1"/>
  <pageMargins left="0.27559055118110237" right="0.55118110236220474"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7"/>
  <dimension ref="A1:O27"/>
  <sheetViews>
    <sheetView workbookViewId="0">
      <selection activeCell="D2" sqref="D2:F2"/>
    </sheetView>
  </sheetViews>
  <sheetFormatPr baseColWidth="10" defaultColWidth="9.1640625" defaultRowHeight="12" x14ac:dyDescent="0.15"/>
  <cols>
    <col min="1" max="1" width="1.5" style="28" customWidth="1"/>
    <col min="2" max="2" width="10.1640625" style="48" bestFit="1" customWidth="1"/>
    <col min="3" max="3" width="2.6640625" style="28" customWidth="1"/>
    <col min="4" max="5" width="11.1640625" style="28" customWidth="1"/>
    <col min="6" max="6" width="11" style="28" customWidth="1"/>
    <col min="7" max="7" width="9.1640625" style="49"/>
    <col min="8" max="8" width="4.6640625" style="28" customWidth="1"/>
    <col min="9" max="12" width="9.1640625" style="28"/>
    <col min="13" max="13" width="11.6640625" style="28" customWidth="1"/>
    <col min="14" max="14" width="9.1640625" style="28"/>
    <col min="15" max="15" width="3.33203125" style="28" customWidth="1"/>
    <col min="16" max="16384" width="9.1640625" style="28"/>
  </cols>
  <sheetData>
    <row r="1" spans="1:15" ht="12" customHeight="1" thickBot="1" x14ac:dyDescent="0.2">
      <c r="A1" s="25"/>
      <c r="B1" s="26" t="s">
        <v>46</v>
      </c>
      <c r="C1" s="25"/>
      <c r="D1" s="592"/>
      <c r="E1" s="592"/>
      <c r="F1" s="592"/>
      <c r="G1" s="27"/>
      <c r="H1" s="25"/>
      <c r="I1" s="25"/>
      <c r="J1" s="25"/>
      <c r="K1" s="25"/>
      <c r="L1" s="25"/>
      <c r="M1" s="25"/>
      <c r="N1" s="25"/>
      <c r="O1" s="25"/>
    </row>
    <row r="2" spans="1:15" ht="12" customHeight="1" x14ac:dyDescent="0.15">
      <c r="A2" s="25"/>
      <c r="B2" s="29">
        <v>41333</v>
      </c>
      <c r="C2" s="25"/>
      <c r="D2" s="586" t="s">
        <v>47</v>
      </c>
      <c r="E2" s="586"/>
      <c r="F2" s="586"/>
      <c r="G2" s="309" t="str">
        <f>B23</f>
        <v>2013-14</v>
      </c>
      <c r="H2" s="25"/>
      <c r="I2" s="25"/>
      <c r="J2" s="593" t="s">
        <v>48</v>
      </c>
      <c r="K2" s="593"/>
      <c r="L2" s="30" t="str">
        <f>G2</f>
        <v>2013-14</v>
      </c>
      <c r="M2" s="25"/>
      <c r="N2" s="25"/>
      <c r="O2" s="25"/>
    </row>
    <row r="3" spans="1:15" ht="12" customHeight="1" thickBot="1" x14ac:dyDescent="0.2">
      <c r="A3" s="25"/>
      <c r="B3" s="29">
        <v>41364</v>
      </c>
      <c r="C3" s="25"/>
      <c r="D3" s="25"/>
      <c r="E3" s="25"/>
      <c r="F3" s="25"/>
      <c r="G3" s="31"/>
      <c r="H3" s="25"/>
      <c r="I3" s="25"/>
      <c r="J3" s="32"/>
      <c r="K3" s="32"/>
      <c r="L3" s="33"/>
      <c r="M3" s="25"/>
      <c r="N3" s="25"/>
      <c r="O3" s="25"/>
    </row>
    <row r="4" spans="1:15" ht="12" customHeight="1" thickBot="1" x14ac:dyDescent="0.2">
      <c r="A4" s="25"/>
      <c r="B4" s="34">
        <v>41370</v>
      </c>
      <c r="C4" s="25"/>
      <c r="D4" s="589" t="s">
        <v>201</v>
      </c>
      <c r="E4" s="589"/>
      <c r="F4" s="589"/>
      <c r="G4" s="35">
        <v>1</v>
      </c>
      <c r="H4" s="25"/>
      <c r="I4" s="589" t="s">
        <v>49</v>
      </c>
      <c r="J4" s="589"/>
      <c r="K4" s="589"/>
      <c r="L4" s="589"/>
      <c r="M4" s="589"/>
      <c r="N4" s="36">
        <v>9440</v>
      </c>
      <c r="O4" s="31" t="s">
        <v>50</v>
      </c>
    </row>
    <row r="5" spans="1:15" ht="12" customHeight="1" x14ac:dyDescent="0.15">
      <c r="A5" s="25"/>
      <c r="B5" s="37">
        <v>41394</v>
      </c>
      <c r="C5" s="25"/>
      <c r="D5" s="589" t="s">
        <v>51</v>
      </c>
      <c r="E5" s="589"/>
      <c r="F5" s="589"/>
      <c r="G5" s="35">
        <v>0.18</v>
      </c>
      <c r="H5" s="25"/>
      <c r="I5" s="25"/>
      <c r="J5" s="25"/>
      <c r="K5" s="25"/>
      <c r="L5" s="25"/>
      <c r="M5" s="25"/>
      <c r="N5" s="31"/>
      <c r="O5" s="31"/>
    </row>
    <row r="6" spans="1:15" ht="12" customHeight="1" x14ac:dyDescent="0.15">
      <c r="A6" s="25"/>
      <c r="B6" s="37">
        <v>41425</v>
      </c>
      <c r="C6" s="25"/>
      <c r="D6" s="25"/>
      <c r="E6" s="25"/>
      <c r="F6" s="25"/>
      <c r="G6" s="31"/>
      <c r="H6" s="25"/>
      <c r="I6" s="25" t="s">
        <v>119</v>
      </c>
      <c r="J6" s="25"/>
      <c r="K6" s="25"/>
      <c r="L6" s="25"/>
      <c r="M6" s="25"/>
      <c r="N6" s="162">
        <v>0</v>
      </c>
      <c r="O6" s="31" t="s">
        <v>53</v>
      </c>
    </row>
    <row r="7" spans="1:15" ht="12" customHeight="1" x14ac:dyDescent="0.15">
      <c r="A7" s="25"/>
      <c r="B7" s="37">
        <v>41455</v>
      </c>
      <c r="C7" s="25"/>
      <c r="D7" s="589" t="s">
        <v>54</v>
      </c>
      <c r="E7" s="589"/>
      <c r="F7" s="589"/>
      <c r="G7" s="31"/>
      <c r="H7" s="25"/>
      <c r="I7" s="589" t="s">
        <v>52</v>
      </c>
      <c r="J7" s="589"/>
      <c r="K7" s="589"/>
      <c r="L7" s="589"/>
      <c r="M7" s="589"/>
      <c r="N7" s="35">
        <v>0.2</v>
      </c>
      <c r="O7" s="31" t="s">
        <v>53</v>
      </c>
    </row>
    <row r="8" spans="1:15" ht="12" customHeight="1" x14ac:dyDescent="0.15">
      <c r="A8" s="25"/>
      <c r="B8" s="37">
        <v>41486</v>
      </c>
      <c r="C8" s="25"/>
      <c r="D8" s="25" t="s">
        <v>56</v>
      </c>
      <c r="E8" s="38">
        <v>12000</v>
      </c>
      <c r="F8" s="25" t="s">
        <v>57</v>
      </c>
      <c r="G8" s="38">
        <v>3000</v>
      </c>
      <c r="H8" s="25"/>
      <c r="I8" s="589" t="s">
        <v>55</v>
      </c>
      <c r="J8" s="589"/>
      <c r="K8" s="589"/>
      <c r="L8" s="589"/>
      <c r="M8" s="589"/>
      <c r="N8" s="35">
        <v>0.4</v>
      </c>
      <c r="O8" s="31" t="s">
        <v>53</v>
      </c>
    </row>
    <row r="9" spans="1:15" ht="12" customHeight="1" x14ac:dyDescent="0.15">
      <c r="A9" s="25"/>
      <c r="B9" s="37">
        <v>41517</v>
      </c>
      <c r="C9" s="25"/>
      <c r="D9" s="25"/>
      <c r="E9" s="31"/>
      <c r="F9" s="25"/>
      <c r="G9" s="31"/>
      <c r="H9" s="25"/>
      <c r="I9" s="25"/>
      <c r="J9" s="25"/>
      <c r="K9" s="25"/>
      <c r="L9" s="25"/>
      <c r="M9" s="25"/>
      <c r="N9" s="31"/>
      <c r="O9" s="31"/>
    </row>
    <row r="10" spans="1:15" ht="12" customHeight="1" x14ac:dyDescent="0.15">
      <c r="A10" s="25"/>
      <c r="B10" s="37">
        <v>41547</v>
      </c>
      <c r="C10" s="25"/>
      <c r="D10" s="25"/>
      <c r="E10" s="31"/>
      <c r="F10" s="25"/>
      <c r="G10" s="31"/>
      <c r="H10" s="25"/>
      <c r="I10" s="589" t="s">
        <v>58</v>
      </c>
      <c r="J10" s="591"/>
      <c r="K10" s="591"/>
      <c r="L10" s="39" t="s">
        <v>59</v>
      </c>
      <c r="M10" s="39" t="s">
        <v>60</v>
      </c>
      <c r="N10" s="40" t="s">
        <v>61</v>
      </c>
      <c r="O10" s="31"/>
    </row>
    <row r="11" spans="1:15" ht="12" customHeight="1" x14ac:dyDescent="0.15">
      <c r="A11" s="25"/>
      <c r="B11" s="37">
        <v>41578</v>
      </c>
      <c r="C11" s="25"/>
      <c r="D11" s="586" t="s">
        <v>62</v>
      </c>
      <c r="E11" s="586"/>
      <c r="F11" s="586"/>
      <c r="G11" s="31" t="s">
        <v>53</v>
      </c>
      <c r="H11" s="25"/>
      <c r="I11" s="25" t="s">
        <v>116</v>
      </c>
      <c r="J11" s="25"/>
      <c r="K11" s="41">
        <f>N6</f>
        <v>0</v>
      </c>
      <c r="L11" s="31">
        <f>N11</f>
        <v>0</v>
      </c>
      <c r="M11" s="31">
        <v>0</v>
      </c>
      <c r="N11" s="42">
        <v>0</v>
      </c>
      <c r="O11" s="31"/>
    </row>
    <row r="12" spans="1:15" ht="12" customHeight="1" x14ac:dyDescent="0.15">
      <c r="A12" s="25"/>
      <c r="B12" s="37">
        <v>41608</v>
      </c>
      <c r="C12" s="25"/>
      <c r="D12" s="25"/>
      <c r="E12" s="25"/>
      <c r="F12" s="25"/>
      <c r="G12" s="31"/>
      <c r="H12" s="25"/>
      <c r="I12" s="25" t="s">
        <v>63</v>
      </c>
      <c r="J12" s="25"/>
      <c r="K12" s="41">
        <f t="shared" ref="K12:K13" si="0">N7</f>
        <v>0.2</v>
      </c>
      <c r="L12" s="31">
        <v>0</v>
      </c>
      <c r="M12" s="31">
        <f>N13</f>
        <v>32010</v>
      </c>
      <c r="N12" s="42">
        <v>0</v>
      </c>
      <c r="O12" s="31"/>
    </row>
    <row r="13" spans="1:15" ht="12" customHeight="1" x14ac:dyDescent="0.15">
      <c r="A13" s="25"/>
      <c r="B13" s="37">
        <v>41639</v>
      </c>
      <c r="C13" s="25"/>
      <c r="D13" s="589" t="s">
        <v>65</v>
      </c>
      <c r="E13" s="589"/>
      <c r="F13" s="589"/>
      <c r="G13" s="35">
        <v>0</v>
      </c>
      <c r="H13" s="25"/>
      <c r="I13" s="25" t="s">
        <v>64</v>
      </c>
      <c r="J13" s="25"/>
      <c r="K13" s="41">
        <f t="shared" si="0"/>
        <v>0.4</v>
      </c>
      <c r="L13" s="31">
        <f>N13</f>
        <v>32010</v>
      </c>
      <c r="M13" s="25"/>
      <c r="N13" s="42">
        <v>32010</v>
      </c>
      <c r="O13" s="31"/>
    </row>
    <row r="14" spans="1:15" ht="12" customHeight="1" x14ac:dyDescent="0.15">
      <c r="A14" s="25"/>
      <c r="B14" s="37">
        <v>41670</v>
      </c>
      <c r="C14" s="25"/>
      <c r="D14" s="589" t="s">
        <v>66</v>
      </c>
      <c r="E14" s="589"/>
      <c r="F14" s="589"/>
      <c r="G14" s="35">
        <v>0.1</v>
      </c>
      <c r="H14" s="25"/>
      <c r="I14" s="25"/>
      <c r="J14" s="25"/>
      <c r="K14" s="25"/>
      <c r="L14" s="25"/>
      <c r="M14" s="25"/>
      <c r="N14" s="25"/>
      <c r="O14" s="25"/>
    </row>
    <row r="15" spans="1:15" ht="12" customHeight="1" x14ac:dyDescent="0.15">
      <c r="A15" s="25"/>
      <c r="B15" s="37">
        <v>41698</v>
      </c>
      <c r="C15" s="25"/>
      <c r="D15" s="589" t="s">
        <v>68</v>
      </c>
      <c r="E15" s="589"/>
      <c r="F15" s="589"/>
      <c r="G15" s="35">
        <v>0.2</v>
      </c>
      <c r="H15" s="25"/>
      <c r="I15" s="590" t="s">
        <v>67</v>
      </c>
      <c r="J15" s="590"/>
      <c r="K15" s="590"/>
      <c r="L15" s="43" t="str">
        <f>G2</f>
        <v>2013-14</v>
      </c>
      <c r="M15" s="25"/>
      <c r="N15" s="25"/>
      <c r="O15" s="25"/>
    </row>
    <row r="16" spans="1:15" ht="12" customHeight="1" thickBot="1" x14ac:dyDescent="0.2">
      <c r="A16" s="25"/>
      <c r="B16" s="37">
        <v>41729</v>
      </c>
      <c r="C16" s="25"/>
      <c r="D16" s="589" t="s">
        <v>69</v>
      </c>
      <c r="E16" s="589"/>
      <c r="F16" s="589"/>
      <c r="G16" s="35">
        <v>0.33</v>
      </c>
      <c r="H16" s="25"/>
      <c r="I16" s="25"/>
      <c r="J16" s="25"/>
      <c r="K16" s="25"/>
      <c r="L16" s="25"/>
      <c r="M16" s="25"/>
      <c r="N16" s="25"/>
      <c r="O16" s="25"/>
    </row>
    <row r="17" spans="1:15" ht="12" customHeight="1" thickBot="1" x14ac:dyDescent="0.2">
      <c r="A17" s="25"/>
      <c r="B17" s="34">
        <v>41734</v>
      </c>
      <c r="C17" s="25"/>
      <c r="D17" s="589" t="s">
        <v>71</v>
      </c>
      <c r="E17" s="589"/>
      <c r="F17" s="589"/>
      <c r="G17" s="35">
        <v>0.25</v>
      </c>
      <c r="H17" s="25"/>
      <c r="I17" s="589" t="s">
        <v>70</v>
      </c>
      <c r="J17" s="589"/>
      <c r="K17" s="589"/>
      <c r="L17" s="44">
        <v>2.7</v>
      </c>
      <c r="M17" s="25"/>
      <c r="N17" s="25"/>
      <c r="O17" s="25"/>
    </row>
    <row r="18" spans="1:15" ht="12" customHeight="1" x14ac:dyDescent="0.15">
      <c r="A18" s="25"/>
      <c r="B18" s="37">
        <v>41759</v>
      </c>
      <c r="C18" s="25"/>
      <c r="D18" s="25"/>
      <c r="E18" s="25"/>
      <c r="F18" s="25"/>
      <c r="G18" s="31"/>
      <c r="H18" s="25"/>
      <c r="I18" s="25"/>
      <c r="J18" s="25"/>
      <c r="K18" s="25"/>
      <c r="L18" s="25"/>
      <c r="M18" s="25"/>
      <c r="N18" s="25"/>
      <c r="O18" s="25"/>
    </row>
    <row r="19" spans="1:15" ht="12" customHeight="1" x14ac:dyDescent="0.15">
      <c r="A19" s="25"/>
      <c r="B19" s="37">
        <v>41790</v>
      </c>
      <c r="C19" s="25"/>
      <c r="D19" s="586" t="s">
        <v>73</v>
      </c>
      <c r="E19" s="586"/>
      <c r="F19" s="31" t="s">
        <v>74</v>
      </c>
      <c r="G19" s="31" t="s">
        <v>75</v>
      </c>
      <c r="H19" s="25"/>
      <c r="I19" s="588" t="s">
        <v>72</v>
      </c>
      <c r="J19" s="588"/>
      <c r="K19" s="588"/>
      <c r="L19" s="25"/>
      <c r="M19" s="587" t="s">
        <v>224</v>
      </c>
      <c r="N19" s="25"/>
      <c r="O19" s="25"/>
    </row>
    <row r="20" spans="1:15" ht="12" customHeight="1" x14ac:dyDescent="0.15">
      <c r="A20" s="25"/>
      <c r="B20" s="37">
        <v>41820</v>
      </c>
      <c r="C20" s="25"/>
      <c r="D20" s="27"/>
      <c r="E20" s="27"/>
      <c r="F20" s="31"/>
      <c r="G20" s="31"/>
      <c r="H20" s="25"/>
      <c r="I20" s="588"/>
      <c r="J20" s="588"/>
      <c r="K20" s="588"/>
      <c r="L20" s="35">
        <v>0.09</v>
      </c>
      <c r="M20" s="587"/>
      <c r="N20" s="42">
        <v>7755</v>
      </c>
      <c r="O20" s="31" t="s">
        <v>50</v>
      </c>
    </row>
    <row r="21" spans="1:15" ht="12" customHeight="1" x14ac:dyDescent="0.15">
      <c r="A21" s="25"/>
      <c r="B21" s="37">
        <v>42035</v>
      </c>
      <c r="C21" s="25"/>
      <c r="D21" s="589" t="s">
        <v>76</v>
      </c>
      <c r="E21" s="589"/>
      <c r="F21" s="38">
        <v>10000</v>
      </c>
      <c r="G21" s="44">
        <v>0.45</v>
      </c>
      <c r="H21" s="25"/>
      <c r="I21" s="45"/>
      <c r="J21" s="45"/>
      <c r="K21" s="45"/>
      <c r="L21" s="41"/>
      <c r="M21" s="25"/>
      <c r="N21" s="25"/>
      <c r="O21" s="25"/>
    </row>
    <row r="22" spans="1:15" ht="12" customHeight="1" thickBot="1" x14ac:dyDescent="0.2">
      <c r="A22" s="25"/>
      <c r="B22" s="37">
        <v>42216</v>
      </c>
      <c r="C22" s="25"/>
      <c r="D22" s="25" t="s">
        <v>78</v>
      </c>
      <c r="E22" s="25"/>
      <c r="F22" s="38">
        <v>10001</v>
      </c>
      <c r="G22" s="44">
        <v>0.25</v>
      </c>
      <c r="H22" s="25"/>
      <c r="I22" s="588" t="s">
        <v>77</v>
      </c>
      <c r="J22" s="588"/>
      <c r="K22" s="588"/>
      <c r="L22" s="25"/>
      <c r="M22" s="587" t="s">
        <v>225</v>
      </c>
      <c r="N22" s="25"/>
      <c r="O22" s="25"/>
    </row>
    <row r="23" spans="1:15" ht="12" customHeight="1" thickBot="1" x14ac:dyDescent="0.2">
      <c r="A23" s="25"/>
      <c r="B23" s="414" t="s">
        <v>293</v>
      </c>
      <c r="C23" s="25"/>
      <c r="D23" s="25"/>
      <c r="E23" s="25"/>
      <c r="F23" s="31"/>
      <c r="G23" s="46"/>
      <c r="H23" s="25"/>
      <c r="I23" s="588"/>
      <c r="J23" s="588"/>
      <c r="K23" s="588"/>
      <c r="L23" s="35">
        <v>0.02</v>
      </c>
      <c r="M23" s="587"/>
      <c r="N23" s="42">
        <v>41450</v>
      </c>
      <c r="O23" s="31" t="s">
        <v>50</v>
      </c>
    </row>
    <row r="24" spans="1:15" ht="12" customHeight="1" thickBot="1" x14ac:dyDescent="0.2">
      <c r="A24" s="25"/>
      <c r="B24" s="414" t="s">
        <v>298</v>
      </c>
      <c r="C24" s="25"/>
      <c r="D24" s="586" t="s">
        <v>295</v>
      </c>
      <c r="E24" s="586"/>
      <c r="F24" s="25"/>
      <c r="G24" s="25"/>
      <c r="H24" s="25"/>
      <c r="I24" s="25"/>
      <c r="J24" s="25"/>
      <c r="K24" s="25"/>
      <c r="L24" s="25"/>
      <c r="M24" s="25"/>
      <c r="N24" s="25"/>
      <c r="O24" s="25"/>
    </row>
    <row r="25" spans="1:15" ht="12" customHeight="1" x14ac:dyDescent="0.15">
      <c r="A25" s="25"/>
      <c r="B25" s="47"/>
      <c r="C25" s="25"/>
      <c r="D25" s="411"/>
      <c r="E25" s="411"/>
      <c r="F25" s="411"/>
      <c r="G25" s="411"/>
      <c r="H25" s="411"/>
      <c r="I25" s="411"/>
      <c r="J25" s="25"/>
      <c r="K25" s="25"/>
      <c r="L25" s="25"/>
      <c r="M25" s="25"/>
      <c r="N25" s="25"/>
      <c r="O25" s="25"/>
    </row>
    <row r="26" spans="1:15" ht="12" customHeight="1" x14ac:dyDescent="0.15">
      <c r="A26" s="25"/>
      <c r="B26" s="47"/>
      <c r="C26" s="25"/>
      <c r="D26" s="411" t="s">
        <v>296</v>
      </c>
      <c r="E26" s="411"/>
      <c r="F26" s="38">
        <v>77000</v>
      </c>
      <c r="G26" s="411"/>
      <c r="H26" s="411"/>
      <c r="I26" s="411"/>
      <c r="J26" s="25"/>
      <c r="K26" s="25"/>
      <c r="L26" s="25"/>
      <c r="M26" s="25"/>
      <c r="N26" s="25"/>
      <c r="O26" s="25"/>
    </row>
    <row r="27" spans="1:15" x14ac:dyDescent="0.15">
      <c r="A27" s="25"/>
      <c r="B27" s="47"/>
      <c r="C27" s="25"/>
      <c r="D27" s="25"/>
      <c r="E27" s="25"/>
      <c r="F27" s="25"/>
      <c r="G27" s="25"/>
      <c r="H27" s="25"/>
      <c r="I27" s="25"/>
      <c r="J27" s="25"/>
      <c r="K27" s="25"/>
      <c r="L27" s="25"/>
      <c r="M27" s="25"/>
      <c r="N27" s="25"/>
      <c r="O27" s="25"/>
    </row>
  </sheetData>
  <mergeCells count="25">
    <mergeCell ref="D11:F11"/>
    <mergeCell ref="D13:F13"/>
    <mergeCell ref="D14:F14"/>
    <mergeCell ref="D15:F15"/>
    <mergeCell ref="D5:F5"/>
    <mergeCell ref="I7:M7"/>
    <mergeCell ref="D7:F7"/>
    <mergeCell ref="I8:M8"/>
    <mergeCell ref="I10:K10"/>
    <mergeCell ref="D1:F1"/>
    <mergeCell ref="D2:F2"/>
    <mergeCell ref="J2:K2"/>
    <mergeCell ref="D4:F4"/>
    <mergeCell ref="I4:M4"/>
    <mergeCell ref="D16:F16"/>
    <mergeCell ref="I17:K17"/>
    <mergeCell ref="D17:F17"/>
    <mergeCell ref="I15:K15"/>
    <mergeCell ref="M19:M20"/>
    <mergeCell ref="D24:E24"/>
    <mergeCell ref="M22:M23"/>
    <mergeCell ref="I19:K20"/>
    <mergeCell ref="D19:E19"/>
    <mergeCell ref="D21:E21"/>
    <mergeCell ref="I22:K23"/>
  </mergeCells>
  <phoneticPr fontId="2" type="noConversion"/>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P38"/>
  <sheetViews>
    <sheetView workbookViewId="0">
      <pane ySplit="2" topLeftCell="A3" activePane="bottomLeft" state="frozen"/>
      <selection pane="bottomLeft" sqref="A1:A2"/>
    </sheetView>
  </sheetViews>
  <sheetFormatPr baseColWidth="10" defaultColWidth="9.1640625" defaultRowHeight="13" x14ac:dyDescent="0.15"/>
  <cols>
    <col min="1" max="1" width="20.83203125" style="2" customWidth="1"/>
    <col min="2" max="2" width="6" style="5" hidden="1" customWidth="1"/>
    <col min="3" max="3" width="11.6640625" style="4" customWidth="1"/>
    <col min="4" max="15" width="8.6640625" style="4" customWidth="1"/>
    <col min="16" max="16" width="1.6640625" style="2" customWidth="1"/>
    <col min="17" max="16384" width="9.1640625" style="2"/>
  </cols>
  <sheetData>
    <row r="1" spans="1:16" s="1" customFormat="1" ht="12" customHeight="1" x14ac:dyDescent="0.15">
      <c r="A1" s="500" t="s">
        <v>24</v>
      </c>
      <c r="B1" s="299" t="s">
        <v>23</v>
      </c>
      <c r="C1" s="300" t="s">
        <v>110</v>
      </c>
      <c r="D1" s="498">
        <f>Admin!B5</f>
        <v>41394</v>
      </c>
      <c r="E1" s="498">
        <f>Admin!B6</f>
        <v>41425</v>
      </c>
      <c r="F1" s="498">
        <f>Admin!B7</f>
        <v>41455</v>
      </c>
      <c r="G1" s="498">
        <f>Admin!B8</f>
        <v>41486</v>
      </c>
      <c r="H1" s="498">
        <f>Admin!B9</f>
        <v>41517</v>
      </c>
      <c r="I1" s="498">
        <f>Admin!B10</f>
        <v>41547</v>
      </c>
      <c r="J1" s="498">
        <f>Admin!B11</f>
        <v>41578</v>
      </c>
      <c r="K1" s="498">
        <f>Admin!B12</f>
        <v>41608</v>
      </c>
      <c r="L1" s="498">
        <f>Admin!B13</f>
        <v>41639</v>
      </c>
      <c r="M1" s="498">
        <f>Admin!B14</f>
        <v>41670</v>
      </c>
      <c r="N1" s="498">
        <f>Admin!B15</f>
        <v>41698</v>
      </c>
      <c r="O1" s="498">
        <f>Admin!B16</f>
        <v>41729</v>
      </c>
      <c r="P1" s="166"/>
    </row>
    <row r="2" spans="1:16" ht="12" customHeight="1" x14ac:dyDescent="0.15">
      <c r="A2" s="501"/>
      <c r="B2" s="301"/>
      <c r="C2" s="302" t="str">
        <f>Admin!G2</f>
        <v>2013-14</v>
      </c>
      <c r="D2" s="499"/>
      <c r="E2" s="499"/>
      <c r="F2" s="499"/>
      <c r="G2" s="499"/>
      <c r="H2" s="499"/>
      <c r="I2" s="499"/>
      <c r="J2" s="499"/>
      <c r="K2" s="499"/>
      <c r="L2" s="499"/>
      <c r="M2" s="499"/>
      <c r="N2" s="499"/>
      <c r="O2" s="499"/>
      <c r="P2" s="50"/>
    </row>
    <row r="3" spans="1:16" s="16" customFormat="1" ht="6" customHeight="1" x14ac:dyDescent="0.15">
      <c r="A3" s="90" t="str">
        <f>IF(C3=" "," ","Purchase analysis errors")</f>
        <v xml:space="preserve"> </v>
      </c>
      <c r="B3" s="168"/>
      <c r="C3" s="169" t="str">
        <f>IF((SUM(D3:O3)&gt;1),ROUND(SUM(D3:O3),0)," ")</f>
        <v xml:space="preserve"> </v>
      </c>
      <c r="D3" s="169" t="str">
        <f>IF((PurchasesApr13!$E$1&gt;1),PurchasesApr13!$E$1," ")</f>
        <v xml:space="preserve"> </v>
      </c>
      <c r="E3" s="169" t="str">
        <f>IF((PurchasesMay13!$E$1&gt;1),PurchasesMay13!$E$1," ")</f>
        <v xml:space="preserve"> </v>
      </c>
      <c r="F3" s="169" t="str">
        <f>IF((PurchasesJun13!$E$1&gt;1),PurchasesJun13!$E$1," ")</f>
        <v xml:space="preserve"> </v>
      </c>
      <c r="G3" s="169" t="str">
        <f>IF((PurchasesJul13!$E$1&gt;1),PurchasesJul13!$E$1," ")</f>
        <v xml:space="preserve"> </v>
      </c>
      <c r="H3" s="169" t="str">
        <f>IF((PurchasesAug13!$E$1&gt;1),PurchasesAug13!$E$1," ")</f>
        <v xml:space="preserve"> </v>
      </c>
      <c r="I3" s="169" t="str">
        <f>IF((PurchasesSep13!$E$1&gt;1),PurchasesSep13!$E$1," ")</f>
        <v xml:space="preserve"> </v>
      </c>
      <c r="J3" s="169" t="str">
        <f>IF((PurchasesOct13!$E$1&gt;1),PurchasesOct13!$E$1," ")</f>
        <v xml:space="preserve"> </v>
      </c>
      <c r="K3" s="169" t="str">
        <f>IF((PurchasesNov13!$E$1&gt;1),PurchasesNov13!$E$1," ")</f>
        <v xml:space="preserve"> </v>
      </c>
      <c r="L3" s="169" t="str">
        <f>IF((PurchasesDec13!$E$1&gt;1),PurchasesDec13!$E$1," ")</f>
        <v xml:space="preserve"> </v>
      </c>
      <c r="M3" s="169" t="str">
        <f>IF((PurchasesJan14!$E$1&gt;1),PurchasesJan14!$E$1," ")</f>
        <v xml:space="preserve"> </v>
      </c>
      <c r="N3" s="169" t="str">
        <f>IF((PurchasesFeb14!$E$1&gt;1),PurchasesFeb14!$E$1," ")</f>
        <v xml:space="preserve"> </v>
      </c>
      <c r="O3" s="169" t="str">
        <f>IF((PurchasesMar14!$E$1&gt;1),PurchasesMar14!$E$1," ")</f>
        <v xml:space="preserve"> </v>
      </c>
      <c r="P3" s="167"/>
    </row>
    <row r="4" spans="1:16" ht="14" x14ac:dyDescent="0.15">
      <c r="A4" s="297" t="s">
        <v>1</v>
      </c>
      <c r="B4" s="298">
        <v>3.29</v>
      </c>
      <c r="C4" s="303">
        <f>ROUND(SUM(D4:O4),0)</f>
        <v>0</v>
      </c>
      <c r="D4" s="4">
        <f>SalesApr13!$F$1</f>
        <v>0</v>
      </c>
      <c r="E4" s="4">
        <f>SalesMay13!$F$1</f>
        <v>0</v>
      </c>
      <c r="F4" s="4">
        <f>SalesJun13!$F$1</f>
        <v>0</v>
      </c>
      <c r="G4" s="4">
        <f>SalesJul13!$F$1</f>
        <v>0</v>
      </c>
      <c r="H4" s="4">
        <f>SalesAug13!$F$1</f>
        <v>0</v>
      </c>
      <c r="I4" s="4">
        <f>SalesSep13!$F$1</f>
        <v>0</v>
      </c>
      <c r="J4" s="4">
        <f>SalesOct13!$F$1</f>
        <v>0</v>
      </c>
      <c r="K4" s="4">
        <f>SalesNov13!$F$1</f>
        <v>0</v>
      </c>
      <c r="L4" s="4">
        <f>SalesDec13!$F$1</f>
        <v>0</v>
      </c>
      <c r="M4" s="4">
        <f>SalesJan14!$F$1</f>
        <v>0</v>
      </c>
      <c r="N4" s="4">
        <f>SalesFeb14!$F$1</f>
        <v>0</v>
      </c>
      <c r="O4" s="4">
        <f>SalesMar14!$F$1</f>
        <v>0</v>
      </c>
      <c r="P4" s="50"/>
    </row>
    <row r="5" spans="1:16" ht="6" customHeight="1" x14ac:dyDescent="0.15">
      <c r="A5" s="163"/>
      <c r="B5" s="3"/>
      <c r="C5" s="292"/>
      <c r="D5" s="57"/>
      <c r="E5" s="57"/>
      <c r="F5" s="57"/>
      <c r="G5" s="57"/>
      <c r="H5" s="57"/>
      <c r="I5" s="57"/>
      <c r="J5" s="57"/>
      <c r="K5" s="57"/>
      <c r="L5" s="57"/>
      <c r="M5" s="57"/>
      <c r="N5" s="57"/>
      <c r="O5" s="57"/>
      <c r="P5" s="50"/>
    </row>
    <row r="6" spans="1:16" x14ac:dyDescent="0.15">
      <c r="A6" s="50" t="s">
        <v>2</v>
      </c>
      <c r="B6" s="5">
        <v>3.46</v>
      </c>
      <c r="C6" s="293">
        <f>ROUND(SUM(D6:O6),0)</f>
        <v>0</v>
      </c>
      <c r="D6" s="4">
        <f>PurchasesApr13!$J$1+PurchasesStock!$D$5-PurchasesStock!$D$7</f>
        <v>0</v>
      </c>
      <c r="E6" s="4">
        <f>PurchasesMay13!$J$1+PurchasesStock!$D$7-PurchasesStock!$D$9</f>
        <v>0</v>
      </c>
      <c r="F6" s="4">
        <f>PurchasesJun13!$J$1+PurchasesStock!$D$9-PurchasesStock!$D$11</f>
        <v>0</v>
      </c>
      <c r="G6" s="4">
        <f>PurchasesJul13!$J$1+PurchasesStock!$D$11-PurchasesStock!$D$13</f>
        <v>0</v>
      </c>
      <c r="H6" s="4">
        <f>PurchasesAug13!$J$1+PurchasesStock!$D$13-PurchasesStock!$D$15</f>
        <v>0</v>
      </c>
      <c r="I6" s="4">
        <f>PurchasesSep13!$J$1+PurchasesStock!$D$15-PurchasesStock!$D$17</f>
        <v>0</v>
      </c>
      <c r="J6" s="4">
        <f>PurchasesOct13!$J$1+PurchasesStock!$D$17-PurchasesStock!$D$19</f>
        <v>0</v>
      </c>
      <c r="K6" s="4">
        <f>PurchasesNov13!$J$1+PurchasesStock!$D$19-PurchasesStock!$D$21</f>
        <v>0</v>
      </c>
      <c r="L6" s="4">
        <f>PurchasesDec13!$J$1+PurchasesStock!$D$21-PurchasesStock!$D$23</f>
        <v>0</v>
      </c>
      <c r="M6" s="4">
        <f>PurchasesJan14!$J$1+PurchasesStock!$D$23-PurchasesStock!$D$25</f>
        <v>0</v>
      </c>
      <c r="N6" s="4">
        <f>PurchasesFeb14!$J$1+PurchasesStock!$D$25-PurchasesStock!$D$27</f>
        <v>0</v>
      </c>
      <c r="O6" s="4">
        <f>PurchasesMar14!$J$1+PurchasesStock!$D$27-PurchasesStock!$D$30</f>
        <v>0</v>
      </c>
      <c r="P6" s="50"/>
    </row>
    <row r="7" spans="1:16" s="6" customFormat="1" x14ac:dyDescent="0.15">
      <c r="A7" s="164" t="s">
        <v>15</v>
      </c>
      <c r="B7" s="5">
        <v>3.48</v>
      </c>
      <c r="C7" s="293">
        <f>ROUND(SUM(D7:O7),0)</f>
        <v>0</v>
      </c>
      <c r="D7" s="4">
        <f>PurchasesApr13!$K$1</f>
        <v>0</v>
      </c>
      <c r="E7" s="4">
        <f>PurchasesMay13!$K$1</f>
        <v>0</v>
      </c>
      <c r="F7" s="4">
        <f>PurchasesJun13!$K$1</f>
        <v>0</v>
      </c>
      <c r="G7" s="4">
        <f>PurchasesJul13!$K$1</f>
        <v>0</v>
      </c>
      <c r="H7" s="4">
        <f>PurchasesAug13!$K$1</f>
        <v>0</v>
      </c>
      <c r="I7" s="4">
        <f>PurchasesSep13!$K$1</f>
        <v>0</v>
      </c>
      <c r="J7" s="4">
        <f>PurchasesOct13!$K$1</f>
        <v>0</v>
      </c>
      <c r="K7" s="4">
        <f>PurchasesNov13!$K$1</f>
        <v>0</v>
      </c>
      <c r="L7" s="4">
        <f>PurchasesDec13!$K$1</f>
        <v>0</v>
      </c>
      <c r="M7" s="4">
        <f>PurchasesJan14!$K$1</f>
        <v>0</v>
      </c>
      <c r="N7" s="4">
        <f>PurchasesFeb14!$K$1</f>
        <v>0</v>
      </c>
      <c r="O7" s="4">
        <f>PurchasesMar14!$K$1</f>
        <v>0</v>
      </c>
      <c r="P7" s="164"/>
    </row>
    <row r="8" spans="1:16" ht="6" customHeight="1" x14ac:dyDescent="0.15">
      <c r="A8" s="50"/>
      <c r="C8" s="57"/>
      <c r="D8" s="57"/>
      <c r="E8" s="57"/>
      <c r="F8" s="57"/>
      <c r="G8" s="57"/>
      <c r="H8" s="57"/>
      <c r="I8" s="57"/>
      <c r="J8" s="57"/>
      <c r="K8" s="57"/>
      <c r="L8" s="57"/>
      <c r="M8" s="57"/>
      <c r="N8" s="57"/>
      <c r="O8" s="57"/>
      <c r="P8" s="50"/>
    </row>
    <row r="9" spans="1:16" x14ac:dyDescent="0.15">
      <c r="A9" s="295" t="s">
        <v>3</v>
      </c>
      <c r="B9" s="296">
        <v>3.49</v>
      </c>
      <c r="C9" s="303">
        <f>ROUND((C4-C6-C7),0)</f>
        <v>0</v>
      </c>
      <c r="D9" s="304">
        <f>D4-D6-D7</f>
        <v>0</v>
      </c>
      <c r="E9" s="304">
        <f t="shared" ref="E9:O9" si="0">E4-E6-E7</f>
        <v>0</v>
      </c>
      <c r="F9" s="304">
        <f t="shared" si="0"/>
        <v>0</v>
      </c>
      <c r="G9" s="304">
        <f t="shared" si="0"/>
        <v>0</v>
      </c>
      <c r="H9" s="304">
        <f t="shared" si="0"/>
        <v>0</v>
      </c>
      <c r="I9" s="304">
        <f t="shared" si="0"/>
        <v>0</v>
      </c>
      <c r="J9" s="304">
        <f t="shared" si="0"/>
        <v>0</v>
      </c>
      <c r="K9" s="304">
        <f t="shared" si="0"/>
        <v>0</v>
      </c>
      <c r="L9" s="304">
        <f t="shared" si="0"/>
        <v>0</v>
      </c>
      <c r="M9" s="304">
        <f t="shared" si="0"/>
        <v>0</v>
      </c>
      <c r="N9" s="304">
        <f t="shared" si="0"/>
        <v>0</v>
      </c>
      <c r="O9" s="304">
        <f t="shared" si="0"/>
        <v>0</v>
      </c>
      <c r="P9" s="50"/>
    </row>
    <row r="10" spans="1:16" ht="6" customHeight="1" x14ac:dyDescent="0.15">
      <c r="A10" s="81"/>
      <c r="C10" s="292"/>
      <c r="D10" s="292"/>
      <c r="E10" s="292"/>
      <c r="F10" s="292"/>
      <c r="G10" s="292"/>
      <c r="H10" s="292"/>
      <c r="I10" s="292"/>
      <c r="J10" s="292"/>
      <c r="K10" s="292"/>
      <c r="L10" s="292"/>
      <c r="M10" s="292"/>
      <c r="N10" s="292"/>
      <c r="O10" s="292"/>
      <c r="P10" s="50"/>
    </row>
    <row r="11" spans="1:16" x14ac:dyDescent="0.15">
      <c r="A11" s="50" t="s">
        <v>11</v>
      </c>
      <c r="B11" s="5">
        <v>3.51</v>
      </c>
      <c r="C11" s="293">
        <f t="shared" ref="C11:C21" si="1">ROUND(SUM(D11:O11),0)</f>
        <v>0</v>
      </c>
      <c r="D11" s="304">
        <f>PurchasesApr13!$L$1</f>
        <v>0</v>
      </c>
      <c r="E11" s="304">
        <f>PurchasesMay13!$L$1</f>
        <v>0</v>
      </c>
      <c r="F11" s="304">
        <f>PurchasesJun13!$L$1</f>
        <v>0</v>
      </c>
      <c r="G11" s="304">
        <f>PurchasesJul13!$L$1</f>
        <v>0</v>
      </c>
      <c r="H11" s="304">
        <f>PurchasesAug13!$L$1</f>
        <v>0</v>
      </c>
      <c r="I11" s="304">
        <f>PurchasesSep13!$L$1</f>
        <v>0</v>
      </c>
      <c r="J11" s="304">
        <f>PurchasesOct13!$L$1</f>
        <v>0</v>
      </c>
      <c r="K11" s="304">
        <f>PurchasesNov13!$L$1</f>
        <v>0</v>
      </c>
      <c r="L11" s="304">
        <f>PurchasesDec13!$L$1</f>
        <v>0</v>
      </c>
      <c r="M11" s="304">
        <f>PurchasesJan14!$L$1</f>
        <v>0</v>
      </c>
      <c r="N11" s="304">
        <f>PurchasesFeb14!$L$1</f>
        <v>0</v>
      </c>
      <c r="O11" s="304">
        <f>PurchasesMar14!$L$1</f>
        <v>0</v>
      </c>
      <c r="P11" s="50"/>
    </row>
    <row r="12" spans="1:16" x14ac:dyDescent="0.15">
      <c r="A12" s="50" t="s">
        <v>12</v>
      </c>
      <c r="B12" s="5">
        <v>3.52</v>
      </c>
      <c r="C12" s="293">
        <f t="shared" si="1"/>
        <v>0</v>
      </c>
      <c r="D12" s="304">
        <f>PurchasesApr13!$M$1</f>
        <v>0</v>
      </c>
      <c r="E12" s="304">
        <f>PurchasesMay13!$M$1</f>
        <v>0</v>
      </c>
      <c r="F12" s="304">
        <f>PurchasesJun13!$M$1</f>
        <v>0</v>
      </c>
      <c r="G12" s="304">
        <f>PurchasesJul13!$M$1</f>
        <v>0</v>
      </c>
      <c r="H12" s="304">
        <f>PurchasesAug13!$M$1</f>
        <v>0</v>
      </c>
      <c r="I12" s="304">
        <f>PurchasesSep13!$M$1</f>
        <v>0</v>
      </c>
      <c r="J12" s="304">
        <f>PurchasesOct13!$M$1</f>
        <v>0</v>
      </c>
      <c r="K12" s="304">
        <f>PurchasesNov13!$M$1</f>
        <v>0</v>
      </c>
      <c r="L12" s="304">
        <f>PurchasesDec13!$M$1</f>
        <v>0</v>
      </c>
      <c r="M12" s="304">
        <f>PurchasesJan14!$M$1</f>
        <v>0</v>
      </c>
      <c r="N12" s="304">
        <f>PurchasesFeb14!$M$1</f>
        <v>0</v>
      </c>
      <c r="O12" s="304">
        <f>PurchasesMar14!$M$1</f>
        <v>0</v>
      </c>
      <c r="P12" s="50"/>
    </row>
    <row r="13" spans="1:16" x14ac:dyDescent="0.15">
      <c r="A13" s="50" t="s">
        <v>0</v>
      </c>
      <c r="B13" s="5">
        <v>3.53</v>
      </c>
      <c r="C13" s="293">
        <f t="shared" si="1"/>
        <v>0</v>
      </c>
      <c r="D13" s="304">
        <f>PurchasesApr13!$N$1</f>
        <v>0</v>
      </c>
      <c r="E13" s="304">
        <f>PurchasesMay13!$N$1</f>
        <v>0</v>
      </c>
      <c r="F13" s="304">
        <f>PurchasesJun13!$N$1</f>
        <v>0</v>
      </c>
      <c r="G13" s="304">
        <f>PurchasesJul13!$N$1</f>
        <v>0</v>
      </c>
      <c r="H13" s="304">
        <f>PurchasesAug13!$N$1</f>
        <v>0</v>
      </c>
      <c r="I13" s="304">
        <f>PurchasesSep13!$N$1</f>
        <v>0</v>
      </c>
      <c r="J13" s="304">
        <f>PurchasesOct13!$N$1</f>
        <v>0</v>
      </c>
      <c r="K13" s="304">
        <f>PurchasesNov13!$N$1</f>
        <v>0</v>
      </c>
      <c r="L13" s="304">
        <f>PurchasesDec13!$N$1</f>
        <v>0</v>
      </c>
      <c r="M13" s="304">
        <f>PurchasesJan14!$N$1</f>
        <v>0</v>
      </c>
      <c r="N13" s="304">
        <f>PurchasesFeb14!$N$1</f>
        <v>0</v>
      </c>
      <c r="O13" s="304">
        <f>PurchasesMar14!$N$1</f>
        <v>0</v>
      </c>
      <c r="P13" s="50"/>
    </row>
    <row r="14" spans="1:16" x14ac:dyDescent="0.15">
      <c r="A14" s="50" t="s">
        <v>13</v>
      </c>
      <c r="B14" s="5">
        <v>3.54</v>
      </c>
      <c r="C14" s="293">
        <f t="shared" si="1"/>
        <v>0</v>
      </c>
      <c r="D14" s="304">
        <f>PurchasesApr13!$O$1</f>
        <v>0</v>
      </c>
      <c r="E14" s="304">
        <f>PurchasesMay13!$O$1</f>
        <v>0</v>
      </c>
      <c r="F14" s="304">
        <f>PurchasesJun13!$O$1</f>
        <v>0</v>
      </c>
      <c r="G14" s="304">
        <f>PurchasesJul13!$O$1</f>
        <v>0</v>
      </c>
      <c r="H14" s="304">
        <f>PurchasesAug13!$O$1</f>
        <v>0</v>
      </c>
      <c r="I14" s="304">
        <f>PurchasesSep13!$O$1</f>
        <v>0</v>
      </c>
      <c r="J14" s="304">
        <f>PurchasesOct13!$O$1</f>
        <v>0</v>
      </c>
      <c r="K14" s="304">
        <f>PurchasesNov13!$O$1</f>
        <v>0</v>
      </c>
      <c r="L14" s="304">
        <f>PurchasesDec13!$O$1</f>
        <v>0</v>
      </c>
      <c r="M14" s="304">
        <f>PurchasesJan14!$O$1</f>
        <v>0</v>
      </c>
      <c r="N14" s="304">
        <f>PurchasesFeb14!$O$1</f>
        <v>0</v>
      </c>
      <c r="O14" s="304">
        <f>PurchasesMar14!$O$1</f>
        <v>0</v>
      </c>
      <c r="P14" s="50"/>
    </row>
    <row r="15" spans="1:16" x14ac:dyDescent="0.15">
      <c r="A15" s="50" t="s">
        <v>4</v>
      </c>
      <c r="B15" s="5">
        <v>3.55</v>
      </c>
      <c r="C15" s="293">
        <f t="shared" si="1"/>
        <v>0</v>
      </c>
      <c r="D15" s="304">
        <f>PurchasesApr13!$P$1</f>
        <v>0</v>
      </c>
      <c r="E15" s="304">
        <f>PurchasesMay13!$P$1</f>
        <v>0</v>
      </c>
      <c r="F15" s="304">
        <f>PurchasesJun13!$P$1</f>
        <v>0</v>
      </c>
      <c r="G15" s="304">
        <f>PurchasesJul13!$P$1</f>
        <v>0</v>
      </c>
      <c r="H15" s="304">
        <f>PurchasesAug13!$P$1</f>
        <v>0</v>
      </c>
      <c r="I15" s="304">
        <f>PurchasesSep13!$P$1</f>
        <v>0</v>
      </c>
      <c r="J15" s="304">
        <f>PurchasesOct13!$P$1</f>
        <v>0</v>
      </c>
      <c r="K15" s="304">
        <f>PurchasesNov13!$P$1</f>
        <v>0</v>
      </c>
      <c r="L15" s="304">
        <f>PurchasesDec13!$P$1</f>
        <v>0</v>
      </c>
      <c r="M15" s="304">
        <f>PurchasesJan14!$P$1</f>
        <v>0</v>
      </c>
      <c r="N15" s="304">
        <f>PurchasesFeb14!$P$1</f>
        <v>0</v>
      </c>
      <c r="O15" s="304">
        <f>PurchasesMar14!$P$1</f>
        <v>0</v>
      </c>
      <c r="P15" s="50"/>
    </row>
    <row r="16" spans="1:16" x14ac:dyDescent="0.15">
      <c r="A16" s="50" t="s">
        <v>14</v>
      </c>
      <c r="B16" s="5">
        <v>3.56</v>
      </c>
      <c r="C16" s="293">
        <f t="shared" si="1"/>
        <v>0</v>
      </c>
      <c r="D16" s="304">
        <f>PurchasesApr13!$Q$1</f>
        <v>0</v>
      </c>
      <c r="E16" s="304">
        <f>PurchasesMay13!$Q$1</f>
        <v>0</v>
      </c>
      <c r="F16" s="304">
        <f>PurchasesJun13!$Q$1</f>
        <v>0</v>
      </c>
      <c r="G16" s="304">
        <f>PurchasesJul13!$Q$1</f>
        <v>0</v>
      </c>
      <c r="H16" s="304">
        <f>PurchasesAug13!$Q$1</f>
        <v>0</v>
      </c>
      <c r="I16" s="304">
        <f>PurchasesSep13!$Q$1</f>
        <v>0</v>
      </c>
      <c r="J16" s="304">
        <f>PurchasesOct13!$Q$1</f>
        <v>0</v>
      </c>
      <c r="K16" s="304">
        <f>PurchasesNov13!$Q$1</f>
        <v>0</v>
      </c>
      <c r="L16" s="304">
        <f>PurchasesDec13!$Q$1</f>
        <v>0</v>
      </c>
      <c r="M16" s="304">
        <f>PurchasesJan14!$Q$1</f>
        <v>0</v>
      </c>
      <c r="N16" s="304">
        <f>PurchasesFeb14!$Q$1</f>
        <v>0</v>
      </c>
      <c r="O16" s="304">
        <f>PurchasesMar14!$Q$1</f>
        <v>0</v>
      </c>
      <c r="P16" s="50"/>
    </row>
    <row r="17" spans="1:16" x14ac:dyDescent="0.15">
      <c r="A17" s="50" t="s">
        <v>5</v>
      </c>
      <c r="B17" s="5">
        <v>3.57</v>
      </c>
      <c r="C17" s="293">
        <f t="shared" si="1"/>
        <v>0</v>
      </c>
      <c r="D17" s="304">
        <f>PurchasesApr13!$R$1</f>
        <v>0</v>
      </c>
      <c r="E17" s="304">
        <f>PurchasesMay13!$R$1</f>
        <v>0</v>
      </c>
      <c r="F17" s="304">
        <f>PurchasesJun13!$R$1</f>
        <v>0</v>
      </c>
      <c r="G17" s="304">
        <f>PurchasesJul13!$R$1</f>
        <v>0</v>
      </c>
      <c r="H17" s="304">
        <f>PurchasesAug13!$R$1</f>
        <v>0</v>
      </c>
      <c r="I17" s="304">
        <f>PurchasesSep13!$R$1</f>
        <v>0</v>
      </c>
      <c r="J17" s="304">
        <f>PurchasesOct13!$R$1</f>
        <v>0</v>
      </c>
      <c r="K17" s="304">
        <f>PurchasesNov13!$R$1</f>
        <v>0</v>
      </c>
      <c r="L17" s="304">
        <f>PurchasesDec13!$R$1</f>
        <v>0</v>
      </c>
      <c r="M17" s="304">
        <f>PurchasesJan14!$R$1</f>
        <v>0</v>
      </c>
      <c r="N17" s="304">
        <f>PurchasesFeb14!$R$1</f>
        <v>0</v>
      </c>
      <c r="O17" s="304">
        <f>PurchasesMar14!$R$1</f>
        <v>0</v>
      </c>
      <c r="P17" s="50"/>
    </row>
    <row r="18" spans="1:16" x14ac:dyDescent="0.15">
      <c r="A18" s="50" t="s">
        <v>6</v>
      </c>
      <c r="B18" s="5">
        <v>3.58</v>
      </c>
      <c r="C18" s="293">
        <f t="shared" si="1"/>
        <v>0</v>
      </c>
      <c r="D18" s="304">
        <f>PurchasesApr13!$S$1</f>
        <v>0</v>
      </c>
      <c r="E18" s="304">
        <f>PurchasesMay13!$S$1</f>
        <v>0</v>
      </c>
      <c r="F18" s="304">
        <f>PurchasesJun13!$S$1</f>
        <v>0</v>
      </c>
      <c r="G18" s="304">
        <f>PurchasesJul13!$S$1</f>
        <v>0</v>
      </c>
      <c r="H18" s="304">
        <f>PurchasesAug13!$S$1</f>
        <v>0</v>
      </c>
      <c r="I18" s="304">
        <f>PurchasesSep13!$S$1</f>
        <v>0</v>
      </c>
      <c r="J18" s="304">
        <f>PurchasesOct13!$S$1</f>
        <v>0</v>
      </c>
      <c r="K18" s="304">
        <f>PurchasesNov13!$S$1</f>
        <v>0</v>
      </c>
      <c r="L18" s="304">
        <f>PurchasesDec13!$S$1</f>
        <v>0</v>
      </c>
      <c r="M18" s="304">
        <f>PurchasesJan14!$S$1</f>
        <v>0</v>
      </c>
      <c r="N18" s="304">
        <f>PurchasesFeb14!$S$1</f>
        <v>0</v>
      </c>
      <c r="O18" s="304">
        <f>PurchasesMar14!$S$1</f>
        <v>0</v>
      </c>
      <c r="P18" s="50"/>
    </row>
    <row r="19" spans="1:16" x14ac:dyDescent="0.15">
      <c r="A19" s="50" t="s">
        <v>7</v>
      </c>
      <c r="B19" s="5">
        <v>3.59</v>
      </c>
      <c r="C19" s="293">
        <f t="shared" si="1"/>
        <v>0</v>
      </c>
      <c r="D19" s="304">
        <f>PurchasesApr13!$T$1</f>
        <v>0</v>
      </c>
      <c r="E19" s="304">
        <f>PurchasesMay13!$T$1</f>
        <v>0</v>
      </c>
      <c r="F19" s="304">
        <f>PurchasesJun13!$T$1</f>
        <v>0</v>
      </c>
      <c r="G19" s="304">
        <f>PurchasesJul13!$T$1</f>
        <v>0</v>
      </c>
      <c r="H19" s="304">
        <f>PurchasesAug13!$T$1</f>
        <v>0</v>
      </c>
      <c r="I19" s="304">
        <f>PurchasesSep13!$T$1</f>
        <v>0</v>
      </c>
      <c r="J19" s="304">
        <f>PurchasesOct13!$T$1</f>
        <v>0</v>
      </c>
      <c r="K19" s="304">
        <f>PurchasesNov13!$T$1</f>
        <v>0</v>
      </c>
      <c r="L19" s="304">
        <f>PurchasesDec13!$T$1</f>
        <v>0</v>
      </c>
      <c r="M19" s="304">
        <f>PurchasesJan14!$T$1</f>
        <v>0</v>
      </c>
      <c r="N19" s="304">
        <f>PurchasesFeb14!$T$1</f>
        <v>0</v>
      </c>
      <c r="O19" s="304">
        <f>PurchasesMar14!$T$1</f>
        <v>0</v>
      </c>
      <c r="P19" s="50"/>
    </row>
    <row r="20" spans="1:16" x14ac:dyDescent="0.15">
      <c r="A20" s="50" t="s">
        <v>199</v>
      </c>
      <c r="B20" s="5">
        <v>3.6</v>
      </c>
      <c r="C20" s="293">
        <f t="shared" si="1"/>
        <v>0</v>
      </c>
      <c r="D20" s="304">
        <f>PurchasesApr13!$U$1</f>
        <v>0</v>
      </c>
      <c r="E20" s="304">
        <f>PurchasesMay13!$U$1</f>
        <v>0</v>
      </c>
      <c r="F20" s="304">
        <f>PurchasesJun13!$U$1</f>
        <v>0</v>
      </c>
      <c r="G20" s="304">
        <f>PurchasesJul13!$U$1</f>
        <v>0</v>
      </c>
      <c r="H20" s="304">
        <f>PurchasesAug13!$U$1</f>
        <v>0</v>
      </c>
      <c r="I20" s="304">
        <f>PurchasesSep13!$U$1</f>
        <v>0</v>
      </c>
      <c r="J20" s="304">
        <f>PurchasesOct13!$U$1</f>
        <v>0</v>
      </c>
      <c r="K20" s="304">
        <f>PurchasesNov13!$U$1</f>
        <v>0</v>
      </c>
      <c r="L20" s="304">
        <f>PurchasesDec13!$U$1</f>
        <v>0</v>
      </c>
      <c r="M20" s="304">
        <f>PurchasesJan14!$U$1</f>
        <v>0</v>
      </c>
      <c r="N20" s="304">
        <f>PurchasesFeb14!$U$1</f>
        <v>0</v>
      </c>
      <c r="O20" s="304">
        <f>PurchasesMar14!$U$1</f>
        <v>0</v>
      </c>
      <c r="P20" s="50"/>
    </row>
    <row r="21" spans="1:16" x14ac:dyDescent="0.15">
      <c r="A21" s="50" t="s">
        <v>8</v>
      </c>
      <c r="B21" s="5">
        <v>3.63</v>
      </c>
      <c r="C21" s="293">
        <f t="shared" si="1"/>
        <v>0</v>
      </c>
      <c r="D21" s="304">
        <f>PurchasesApr13!$V$1</f>
        <v>0</v>
      </c>
      <c r="E21" s="304">
        <f>PurchasesMay13!$V$1</f>
        <v>0</v>
      </c>
      <c r="F21" s="304">
        <f>PurchasesJun13!$V$1</f>
        <v>0</v>
      </c>
      <c r="G21" s="304">
        <f>PurchasesJul13!$V$1</f>
        <v>0</v>
      </c>
      <c r="H21" s="304">
        <f>PurchasesAug13!$V$1</f>
        <v>0</v>
      </c>
      <c r="I21" s="304">
        <f>PurchasesSep13!$V$1</f>
        <v>0</v>
      </c>
      <c r="J21" s="304">
        <f>PurchasesOct13!$V$1</f>
        <v>0</v>
      </c>
      <c r="K21" s="304">
        <f>PurchasesNov13!$V$1</f>
        <v>0</v>
      </c>
      <c r="L21" s="304">
        <f>PurchasesDec13!$V$1</f>
        <v>0</v>
      </c>
      <c r="M21" s="304">
        <f>PurchasesJan14!$V$1</f>
        <v>0</v>
      </c>
      <c r="N21" s="304">
        <f>PurchasesFeb14!$V$1</f>
        <v>0</v>
      </c>
      <c r="O21" s="304">
        <f>PurchasesMar14!$V$1</f>
        <v>0</v>
      </c>
      <c r="P21" s="50"/>
    </row>
    <row r="22" spans="1:16" ht="14" thickBot="1" x14ac:dyDescent="0.2">
      <c r="A22" s="295" t="s">
        <v>9</v>
      </c>
      <c r="B22" s="296">
        <v>3.64</v>
      </c>
      <c r="C22" s="305">
        <f t="shared" ref="C22:O22" si="2">SUM(C11:C21)</f>
        <v>0</v>
      </c>
      <c r="D22" s="306">
        <f t="shared" si="2"/>
        <v>0</v>
      </c>
      <c r="E22" s="306">
        <f t="shared" si="2"/>
        <v>0</v>
      </c>
      <c r="F22" s="306">
        <f t="shared" si="2"/>
        <v>0</v>
      </c>
      <c r="G22" s="306">
        <f t="shared" si="2"/>
        <v>0</v>
      </c>
      <c r="H22" s="306">
        <f t="shared" si="2"/>
        <v>0</v>
      </c>
      <c r="I22" s="306">
        <f t="shared" si="2"/>
        <v>0</v>
      </c>
      <c r="J22" s="306">
        <f t="shared" si="2"/>
        <v>0</v>
      </c>
      <c r="K22" s="306">
        <f t="shared" si="2"/>
        <v>0</v>
      </c>
      <c r="L22" s="306">
        <f t="shared" si="2"/>
        <v>0</v>
      </c>
      <c r="M22" s="306">
        <f t="shared" si="2"/>
        <v>0</v>
      </c>
      <c r="N22" s="306">
        <f t="shared" si="2"/>
        <v>0</v>
      </c>
      <c r="O22" s="306">
        <f t="shared" si="2"/>
        <v>0</v>
      </c>
      <c r="P22" s="50"/>
    </row>
    <row r="23" spans="1:16" ht="6" customHeight="1" x14ac:dyDescent="0.15">
      <c r="A23" s="81"/>
      <c r="C23" s="307"/>
      <c r="D23" s="307"/>
      <c r="E23" s="307"/>
      <c r="F23" s="307"/>
      <c r="G23" s="307"/>
      <c r="H23" s="307"/>
      <c r="I23" s="307"/>
      <c r="J23" s="307"/>
      <c r="K23" s="307"/>
      <c r="L23" s="307"/>
      <c r="M23" s="307"/>
      <c r="N23" s="307"/>
      <c r="O23" s="307"/>
      <c r="P23" s="50"/>
    </row>
    <row r="24" spans="1:16" ht="14" thickBot="1" x14ac:dyDescent="0.2">
      <c r="A24" s="295" t="s">
        <v>10</v>
      </c>
      <c r="B24" s="5">
        <v>3.65</v>
      </c>
      <c r="C24" s="303">
        <f>ROUND((C9-C22),0)</f>
        <v>0</v>
      </c>
      <c r="D24" s="308">
        <f t="shared" ref="D24:O24" si="3">D9-D22</f>
        <v>0</v>
      </c>
      <c r="E24" s="308">
        <f t="shared" si="3"/>
        <v>0</v>
      </c>
      <c r="F24" s="308">
        <f t="shared" si="3"/>
        <v>0</v>
      </c>
      <c r="G24" s="308">
        <f t="shared" si="3"/>
        <v>0</v>
      </c>
      <c r="H24" s="308">
        <f t="shared" si="3"/>
        <v>0</v>
      </c>
      <c r="I24" s="308">
        <f t="shared" si="3"/>
        <v>0</v>
      </c>
      <c r="J24" s="308">
        <f t="shared" si="3"/>
        <v>0</v>
      </c>
      <c r="K24" s="308">
        <f t="shared" si="3"/>
        <v>0</v>
      </c>
      <c r="L24" s="308">
        <f t="shared" si="3"/>
        <v>0</v>
      </c>
      <c r="M24" s="308">
        <f t="shared" si="3"/>
        <v>0</v>
      </c>
      <c r="N24" s="308">
        <f t="shared" si="3"/>
        <v>0</v>
      </c>
      <c r="O24" s="308">
        <f t="shared" si="3"/>
        <v>0</v>
      </c>
      <c r="P24" s="50"/>
    </row>
    <row r="25" spans="1:16" s="10" customFormat="1" ht="6" customHeight="1" thickTop="1" x14ac:dyDescent="0.15">
      <c r="A25" s="81"/>
      <c r="B25" s="170"/>
      <c r="C25" s="288"/>
      <c r="D25" s="288"/>
      <c r="E25" s="288"/>
      <c r="F25" s="288"/>
      <c r="G25" s="288"/>
      <c r="H25" s="288"/>
      <c r="I25" s="288"/>
      <c r="J25" s="288"/>
      <c r="K25" s="288"/>
      <c r="L25" s="288"/>
      <c r="M25" s="288"/>
      <c r="N25" s="288"/>
      <c r="O25" s="288"/>
      <c r="P25" s="50"/>
    </row>
    <row r="26" spans="1:16" s="10" customFormat="1" x14ac:dyDescent="0.15">
      <c r="A26" s="81" t="s">
        <v>202</v>
      </c>
      <c r="B26" s="170"/>
      <c r="C26" s="289">
        <f>-'SE Short'!O85+'SE Short'!D80+'SE Short'!D85+'SE Short'!O80</f>
        <v>0</v>
      </c>
      <c r="D26" s="288"/>
      <c r="E26" s="288"/>
      <c r="F26" s="288"/>
      <c r="G26" s="288"/>
      <c r="H26" s="288"/>
      <c r="I26" s="288"/>
      <c r="J26" s="288"/>
      <c r="K26" s="288"/>
      <c r="L26" s="288"/>
      <c r="M26" s="288"/>
      <c r="N26" s="288"/>
      <c r="O26" s="288"/>
      <c r="P26" s="50"/>
    </row>
    <row r="27" spans="1:16" s="10" customFormat="1" ht="6" customHeight="1" thickBot="1" x14ac:dyDescent="0.2">
      <c r="A27" s="81"/>
      <c r="B27" s="170"/>
      <c r="C27" s="288"/>
      <c r="D27" s="288"/>
      <c r="E27" s="288"/>
      <c r="F27" s="288"/>
      <c r="G27" s="288"/>
      <c r="H27" s="288"/>
      <c r="I27" s="288"/>
      <c r="J27" s="288"/>
      <c r="K27" s="288"/>
      <c r="L27" s="288"/>
      <c r="M27" s="288"/>
      <c r="N27" s="288"/>
      <c r="O27" s="288"/>
      <c r="P27" s="50"/>
    </row>
    <row r="28" spans="1:16" s="10" customFormat="1" ht="14" thickBot="1" x14ac:dyDescent="0.2">
      <c r="A28" s="290" t="s">
        <v>203</v>
      </c>
      <c r="B28" s="170"/>
      <c r="C28" s="291">
        <f>C24-C26</f>
        <v>0</v>
      </c>
      <c r="D28" s="288"/>
      <c r="E28" s="288"/>
      <c r="F28" s="288"/>
      <c r="G28" s="288"/>
      <c r="H28" s="288"/>
      <c r="I28" s="288"/>
      <c r="J28" s="288"/>
      <c r="K28" s="288"/>
      <c r="L28" s="288"/>
      <c r="M28" s="288"/>
      <c r="N28" s="288"/>
      <c r="O28" s="288"/>
      <c r="P28" s="50"/>
    </row>
    <row r="29" spans="1:16" ht="6" customHeight="1" x14ac:dyDescent="0.15">
      <c r="A29" s="81"/>
      <c r="B29" s="170"/>
      <c r="C29" s="292"/>
      <c r="D29" s="292"/>
      <c r="E29" s="292"/>
      <c r="F29" s="292"/>
      <c r="G29" s="292"/>
      <c r="H29" s="292"/>
      <c r="I29" s="292"/>
      <c r="J29" s="292"/>
      <c r="K29" s="292"/>
      <c r="L29" s="292"/>
      <c r="M29" s="292"/>
      <c r="N29" s="292"/>
      <c r="O29" s="292"/>
      <c r="P29" s="50"/>
    </row>
    <row r="30" spans="1:16" x14ac:dyDescent="0.15">
      <c r="A30" s="165" t="s">
        <v>30</v>
      </c>
      <c r="C30" s="293">
        <f>ROUND(SUM(D30:O30),0)</f>
        <v>0</v>
      </c>
      <c r="D30" s="293">
        <f>SalesApr13!$G$1</f>
        <v>0</v>
      </c>
      <c r="E30" s="293">
        <f>SalesMay13!$G$1</f>
        <v>0</v>
      </c>
      <c r="F30" s="293">
        <f>SalesJun13!$G$1</f>
        <v>0</v>
      </c>
      <c r="G30" s="293">
        <f>SalesJul13!$G$1</f>
        <v>0</v>
      </c>
      <c r="H30" s="293">
        <f>SalesAug13!$G$1</f>
        <v>0</v>
      </c>
      <c r="I30" s="293">
        <f>SalesSep13!$G$1</f>
        <v>0</v>
      </c>
      <c r="J30" s="293">
        <f>SalesOct13!$G$1</f>
        <v>0</v>
      </c>
      <c r="K30" s="293">
        <f>SalesNov13!$G$1</f>
        <v>0</v>
      </c>
      <c r="L30" s="293">
        <f>SalesDec13!$G$1</f>
        <v>0</v>
      </c>
      <c r="M30" s="293">
        <f>SalesJan14!$G$1</f>
        <v>0</v>
      </c>
      <c r="N30" s="293">
        <f>SalesFeb14!$G$1</f>
        <v>0</v>
      </c>
      <c r="O30" s="293">
        <f>SalesMar14!$G$1</f>
        <v>0</v>
      </c>
      <c r="P30" s="50"/>
    </row>
    <row r="31" spans="1:16" ht="6" customHeight="1" x14ac:dyDescent="0.15">
      <c r="A31" s="165"/>
      <c r="B31" s="170"/>
      <c r="C31" s="292"/>
      <c r="D31" s="292"/>
      <c r="E31" s="292"/>
      <c r="F31" s="292"/>
      <c r="G31" s="292"/>
      <c r="H31" s="292"/>
      <c r="I31" s="292"/>
      <c r="J31" s="292"/>
      <c r="K31" s="292"/>
      <c r="L31" s="292"/>
      <c r="M31" s="292"/>
      <c r="N31" s="292"/>
      <c r="O31" s="292"/>
      <c r="P31" s="50"/>
    </row>
    <row r="32" spans="1:16" x14ac:dyDescent="0.15">
      <c r="A32" s="50" t="s">
        <v>204</v>
      </c>
      <c r="C32" s="293">
        <f>'Income Tax'!E10-'Income Tax'!E11</f>
        <v>0</v>
      </c>
      <c r="D32" s="292"/>
      <c r="E32" s="292"/>
      <c r="F32" s="292"/>
      <c r="G32" s="292"/>
      <c r="H32" s="292"/>
      <c r="I32" s="292"/>
      <c r="J32" s="292"/>
      <c r="K32" s="292"/>
      <c r="L32" s="292"/>
      <c r="M32" s="292"/>
      <c r="N32" s="292"/>
      <c r="O32" s="292"/>
      <c r="P32" s="50"/>
    </row>
    <row r="33" spans="1:16" x14ac:dyDescent="0.15">
      <c r="A33" s="50" t="s">
        <v>205</v>
      </c>
      <c r="C33" s="289">
        <f>'Income Tax'!E15+'Income Tax'!E16</f>
        <v>0</v>
      </c>
      <c r="D33" s="292"/>
      <c r="E33" s="292"/>
      <c r="F33" s="292"/>
      <c r="G33" s="292"/>
      <c r="H33" s="292"/>
      <c r="I33" s="292"/>
      <c r="J33" s="292"/>
      <c r="K33" s="292"/>
      <c r="L33" s="292"/>
      <c r="M33" s="292"/>
      <c r="N33" s="292"/>
      <c r="O33" s="292"/>
      <c r="P33" s="50"/>
    </row>
    <row r="34" spans="1:16" ht="6" customHeight="1" thickBot="1" x14ac:dyDescent="0.2">
      <c r="A34" s="50"/>
      <c r="C34" s="292"/>
      <c r="D34" s="292"/>
      <c r="E34" s="292"/>
      <c r="F34" s="292"/>
      <c r="G34" s="292"/>
      <c r="H34" s="292"/>
      <c r="I34" s="292"/>
      <c r="J34" s="292"/>
      <c r="K34" s="292"/>
      <c r="L34" s="292"/>
      <c r="M34" s="292"/>
      <c r="N34" s="292"/>
      <c r="O34" s="292"/>
      <c r="P34" s="50"/>
    </row>
    <row r="35" spans="1:16" ht="14" thickBot="1" x14ac:dyDescent="0.2">
      <c r="A35" s="294" t="s">
        <v>206</v>
      </c>
      <c r="C35" s="291">
        <f>C28+C30-C32-C33</f>
        <v>0</v>
      </c>
      <c r="D35" s="292"/>
      <c r="E35" s="292"/>
      <c r="F35" s="292"/>
      <c r="G35" s="292"/>
      <c r="H35" s="292"/>
      <c r="I35" s="292"/>
      <c r="J35" s="292"/>
      <c r="K35" s="292"/>
      <c r="L35" s="292"/>
      <c r="M35" s="292"/>
      <c r="N35" s="292"/>
      <c r="O35" s="292"/>
      <c r="P35" s="50"/>
    </row>
    <row r="36" spans="1:16" ht="6" customHeight="1" x14ac:dyDescent="0.15">
      <c r="A36" s="50"/>
      <c r="C36" s="292"/>
      <c r="D36" s="292"/>
      <c r="E36" s="292"/>
      <c r="F36" s="292"/>
      <c r="G36" s="292"/>
      <c r="H36" s="292"/>
      <c r="I36" s="292"/>
      <c r="J36" s="292"/>
      <c r="K36" s="292"/>
      <c r="L36" s="292"/>
      <c r="M36" s="292"/>
      <c r="N36" s="292"/>
      <c r="O36" s="292"/>
      <c r="P36" s="50"/>
    </row>
    <row r="37" spans="1:16" x14ac:dyDescent="0.15">
      <c r="A37" s="50" t="s">
        <v>117</v>
      </c>
      <c r="C37" s="293">
        <f>ROUND(SUM(D37:O37),0)</f>
        <v>0</v>
      </c>
      <c r="D37" s="304"/>
      <c r="E37" s="304"/>
      <c r="F37" s="304"/>
      <c r="G37" s="304"/>
      <c r="H37" s="304"/>
      <c r="I37" s="304"/>
      <c r="J37" s="304"/>
      <c r="K37" s="304"/>
      <c r="L37" s="304"/>
      <c r="M37" s="304"/>
      <c r="N37" s="304"/>
      <c r="O37" s="304"/>
      <c r="P37" s="50"/>
    </row>
    <row r="38" spans="1:16" ht="6" customHeight="1" x14ac:dyDescent="0.15">
      <c r="A38" s="50"/>
      <c r="C38" s="57"/>
      <c r="D38" s="57"/>
      <c r="E38" s="57"/>
      <c r="F38" s="57"/>
      <c r="G38" s="57"/>
      <c r="H38" s="57"/>
      <c r="I38" s="57"/>
      <c r="J38" s="57"/>
      <c r="K38" s="57"/>
      <c r="L38" s="57"/>
      <c r="M38" s="57"/>
      <c r="N38" s="57"/>
      <c r="O38" s="57"/>
      <c r="P38" s="50"/>
    </row>
  </sheetData>
  <mergeCells count="13">
    <mergeCell ref="A1:A2"/>
    <mergeCell ref="F1:F2"/>
    <mergeCell ref="E1:E2"/>
    <mergeCell ref="D1:D2"/>
    <mergeCell ref="G1:G2"/>
    <mergeCell ref="K1:K2"/>
    <mergeCell ref="J1:J2"/>
    <mergeCell ref="I1:I2"/>
    <mergeCell ref="H1:H2"/>
    <mergeCell ref="O1:O2"/>
    <mergeCell ref="N1:N2"/>
    <mergeCell ref="M1:M2"/>
    <mergeCell ref="L1:L2"/>
  </mergeCells>
  <phoneticPr fontId="0" type="noConversion"/>
  <printOptions gridLines="1"/>
  <pageMargins left="0.27559055118110237" right="0.47244094488188981" top="0.74803149606299213" bottom="0.78740157480314965" header="0.27559055118110237" footer="0.35433070866141736"/>
  <pageSetup paperSize="9" orientation="landscape" horizontalDpi="4294967293" r:id="rId1"/>
  <headerFooter alignWithMargins="0">
    <oddHeader>&amp;C&amp;"Arial,Bold"&amp;11Financial accounts for the period
6 April 2013 to 5 April 2014</oddHeader>
    <oddFooter>&amp;L&amp;D  &amp;T&amp;C
&amp;P  of  &amp;N&amp;R&amp;F  &amp;A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K36"/>
  <sheetViews>
    <sheetView workbookViewId="0">
      <selection activeCell="C2" sqref="C2"/>
    </sheetView>
  </sheetViews>
  <sheetFormatPr baseColWidth="10" defaultColWidth="9.1640625" defaultRowHeight="13" x14ac:dyDescent="0.15"/>
  <cols>
    <col min="1" max="1" width="2.6640625" style="2" customWidth="1"/>
    <col min="2" max="2" width="26" style="2" customWidth="1"/>
    <col min="3" max="3" width="11.33203125" style="2" customWidth="1"/>
    <col min="4" max="4" width="13.5" style="8" customWidth="1"/>
    <col min="5" max="5" width="12.6640625" style="9" customWidth="1"/>
    <col min="6" max="6" width="4.1640625" style="100" customWidth="1"/>
    <col min="7" max="7" width="2.6640625" style="4" customWidth="1"/>
    <col min="8" max="10" width="9.1640625" style="2"/>
    <col min="11" max="11" width="10.33203125" style="2" customWidth="1"/>
    <col min="12" max="16384" width="9.1640625" style="2"/>
  </cols>
  <sheetData>
    <row r="1" spans="1:11" ht="14" thickBot="1" x14ac:dyDescent="0.2">
      <c r="A1" s="50"/>
      <c r="B1" s="50"/>
      <c r="C1" s="50"/>
      <c r="D1" s="51"/>
      <c r="E1" s="52"/>
      <c r="F1" s="53"/>
      <c r="G1" s="50"/>
    </row>
    <row r="2" spans="1:11" ht="18" customHeight="1" thickBot="1" x14ac:dyDescent="0.2">
      <c r="A2" s="54"/>
      <c r="B2" s="55" t="s">
        <v>79</v>
      </c>
      <c r="C2" s="56" t="str">
        <f>Admin!L2</f>
        <v>2013-14</v>
      </c>
      <c r="D2" s="502" t="s">
        <v>29</v>
      </c>
      <c r="E2" s="503"/>
      <c r="F2" s="503"/>
      <c r="G2" s="57"/>
    </row>
    <row r="3" spans="1:11" ht="18.75" customHeight="1" x14ac:dyDescent="0.15">
      <c r="A3" s="54"/>
      <c r="B3" s="58"/>
      <c r="C3" s="59"/>
      <c r="D3" s="503"/>
      <c r="E3" s="503"/>
      <c r="F3" s="503"/>
      <c r="G3" s="57"/>
    </row>
    <row r="4" spans="1:11" x14ac:dyDescent="0.15">
      <c r="A4" s="50"/>
      <c r="B4" s="60"/>
      <c r="C4" s="60"/>
      <c r="D4" s="61"/>
      <c r="E4" s="52"/>
      <c r="F4" s="53"/>
      <c r="G4" s="57"/>
    </row>
    <row r="5" spans="1:11" x14ac:dyDescent="0.15">
      <c r="A5" s="50"/>
      <c r="B5" s="504" t="s">
        <v>80</v>
      </c>
      <c r="C5" s="505"/>
      <c r="D5" s="506"/>
      <c r="E5" s="184">
        <f>'SE Short'!D106</f>
        <v>0</v>
      </c>
      <c r="F5" s="53"/>
      <c r="G5" s="57"/>
    </row>
    <row r="6" spans="1:11" x14ac:dyDescent="0.15">
      <c r="A6" s="50"/>
      <c r="B6" s="60" t="s">
        <v>81</v>
      </c>
      <c r="C6" s="60" t="str">
        <f>C2</f>
        <v>2013-14</v>
      </c>
      <c r="D6" s="63"/>
      <c r="E6" s="64">
        <f>IF((E5&gt;0),Admin!N$4,0)</f>
        <v>0</v>
      </c>
      <c r="F6" s="53"/>
      <c r="G6" s="57"/>
    </row>
    <row r="7" spans="1:11" x14ac:dyDescent="0.15">
      <c r="A7" s="50"/>
      <c r="B7" s="507" t="s">
        <v>82</v>
      </c>
      <c r="C7" s="507"/>
      <c r="D7" s="508"/>
      <c r="E7" s="184">
        <f>IF((E5&gt;Admin!N4),(E5-E6),0)</f>
        <v>0</v>
      </c>
      <c r="F7" s="53"/>
      <c r="G7" s="57"/>
    </row>
    <row r="8" spans="1:11" x14ac:dyDescent="0.15">
      <c r="A8" s="50"/>
      <c r="B8" s="60" t="s">
        <v>83</v>
      </c>
      <c r="C8" s="83">
        <f>Admin!N12</f>
        <v>0</v>
      </c>
      <c r="D8" s="65">
        <f>Admin!N7</f>
        <v>0.2</v>
      </c>
      <c r="E8" s="52">
        <f>IF((E7&gt;0),(IF((E7&lt;C9),E7*D8,C9*D8)),0)</f>
        <v>0</v>
      </c>
      <c r="F8" s="53"/>
      <c r="G8" s="57"/>
      <c r="H8" s="66"/>
    </row>
    <row r="9" spans="1:11" ht="14" thickBot="1" x14ac:dyDescent="0.2">
      <c r="A9" s="50"/>
      <c r="B9" s="60" t="s">
        <v>84</v>
      </c>
      <c r="C9" s="83">
        <f>Admin!N13</f>
        <v>32010</v>
      </c>
      <c r="D9" s="65">
        <f>Admin!N8</f>
        <v>0.4</v>
      </c>
      <c r="E9" s="52">
        <f>IF((E7&gt;C9),((E7-C9)*D9),0)</f>
        <v>0</v>
      </c>
      <c r="F9" s="53"/>
      <c r="G9" s="57"/>
    </row>
    <row r="10" spans="1:11" ht="14" thickBot="1" x14ac:dyDescent="0.2">
      <c r="A10" s="50"/>
      <c r="B10" s="67" t="s">
        <v>85</v>
      </c>
      <c r="C10" s="68"/>
      <c r="D10" s="69"/>
      <c r="E10" s="185">
        <f>SUM(E8:E9)</f>
        <v>0</v>
      </c>
      <c r="F10" s="53"/>
      <c r="G10" s="57"/>
    </row>
    <row r="11" spans="1:11" x14ac:dyDescent="0.15">
      <c r="A11" s="50"/>
      <c r="B11" s="60" t="s">
        <v>17</v>
      </c>
      <c r="C11" s="60"/>
      <c r="D11" s="70"/>
      <c r="E11" s="52">
        <f>-SalesMar14!$K$1</f>
        <v>0</v>
      </c>
      <c r="F11" s="71"/>
      <c r="G11" s="72"/>
    </row>
    <row r="12" spans="1:11" x14ac:dyDescent="0.15">
      <c r="A12" s="50"/>
      <c r="B12" s="60"/>
      <c r="C12" s="60"/>
      <c r="D12" s="70"/>
      <c r="E12" s="52"/>
      <c r="F12" s="71"/>
      <c r="G12" s="72"/>
    </row>
    <row r="13" spans="1:11" x14ac:dyDescent="0.15">
      <c r="A13" s="50"/>
      <c r="B13" s="73" t="s">
        <v>86</v>
      </c>
      <c r="C13" s="509">
        <f>Admin!B21</f>
        <v>42035</v>
      </c>
      <c r="D13" s="510"/>
      <c r="E13" s="52"/>
      <c r="F13" s="71"/>
      <c r="G13" s="72"/>
    </row>
    <row r="14" spans="1:11" ht="14" thickBot="1" x14ac:dyDescent="0.2">
      <c r="A14" s="50"/>
      <c r="B14" s="60"/>
      <c r="C14" s="60"/>
      <c r="D14" s="74"/>
      <c r="E14" s="75"/>
      <c r="F14" s="53"/>
      <c r="G14" s="72"/>
    </row>
    <row r="15" spans="1:11" ht="14" thickBot="1" x14ac:dyDescent="0.2">
      <c r="A15" s="50"/>
      <c r="B15" s="511" t="s">
        <v>87</v>
      </c>
      <c r="C15" s="512"/>
      <c r="D15" s="76">
        <f>Admin!L$20</f>
        <v>0.09</v>
      </c>
      <c r="E15" s="62">
        <f>IF(E5&gt;Admin!N20,IF(E5&lt;Admin!N$23,(E5-Admin!N20)*D15,(Admin!N$23-Admin!N20)*D15),0)</f>
        <v>0</v>
      </c>
      <c r="F15" s="53"/>
      <c r="G15" s="77"/>
      <c r="I15" s="412"/>
      <c r="J15" s="413"/>
      <c r="K15" s="412"/>
    </row>
    <row r="16" spans="1:11" ht="14" thickBot="1" x14ac:dyDescent="0.2">
      <c r="A16" s="50"/>
      <c r="B16" s="511" t="s">
        <v>88</v>
      </c>
      <c r="C16" s="512"/>
      <c r="D16" s="76">
        <f>Admin!L$23</f>
        <v>0.02</v>
      </c>
      <c r="E16" s="62">
        <f>IF((E5&gt;Admin!N$23),((E5-Admin!N$23)*D16),0)</f>
        <v>0</v>
      </c>
      <c r="F16" s="53"/>
      <c r="G16" s="77"/>
      <c r="I16" s="412"/>
      <c r="J16" s="413"/>
      <c r="K16" s="412"/>
    </row>
    <row r="17" spans="1:11" ht="14" thickBot="1" x14ac:dyDescent="0.2">
      <c r="A17" s="50"/>
      <c r="B17" s="60"/>
      <c r="C17" s="60"/>
      <c r="D17" s="74"/>
      <c r="E17" s="75"/>
      <c r="F17" s="53"/>
      <c r="G17" s="72"/>
      <c r="I17" s="412"/>
      <c r="J17" s="413"/>
      <c r="K17" s="412"/>
    </row>
    <row r="18" spans="1:11" ht="14" thickBot="1" x14ac:dyDescent="0.2">
      <c r="A18" s="50"/>
      <c r="B18" s="513" t="s">
        <v>89</v>
      </c>
      <c r="C18" s="512"/>
      <c r="D18" s="74"/>
      <c r="E18" s="185">
        <f>SUM(E10:E17)</f>
        <v>0</v>
      </c>
      <c r="F18" s="78"/>
      <c r="G18" s="64"/>
      <c r="I18" s="412"/>
      <c r="J18" s="413"/>
      <c r="K18" s="412"/>
    </row>
    <row r="19" spans="1:11" s="10" customFormat="1" x14ac:dyDescent="0.15">
      <c r="A19" s="50"/>
      <c r="B19" s="79"/>
      <c r="C19" s="79"/>
      <c r="D19" s="74"/>
      <c r="E19" s="75"/>
      <c r="F19" s="78"/>
      <c r="G19" s="64"/>
    </row>
    <row r="20" spans="1:11" s="10" customFormat="1" ht="14" thickBot="1" x14ac:dyDescent="0.2">
      <c r="A20" s="50"/>
      <c r="B20" s="79"/>
      <c r="C20" s="79"/>
      <c r="D20" s="74"/>
      <c r="E20" s="75"/>
      <c r="F20" s="78"/>
      <c r="G20" s="64"/>
    </row>
    <row r="21" spans="1:11" s="10" customFormat="1" ht="18" customHeight="1" thickBot="1" x14ac:dyDescent="0.2">
      <c r="A21" s="50"/>
      <c r="B21" s="67" t="s">
        <v>28</v>
      </c>
      <c r="C21" s="80"/>
      <c r="D21" s="514" t="s">
        <v>18</v>
      </c>
      <c r="E21" s="515"/>
      <c r="F21" s="516"/>
      <c r="G21" s="50"/>
    </row>
    <row r="22" spans="1:11" s="10" customFormat="1" ht="12.75" customHeight="1" x14ac:dyDescent="0.15">
      <c r="A22" s="50"/>
      <c r="B22" s="60"/>
      <c r="C22" s="60"/>
      <c r="D22" s="74"/>
      <c r="E22" s="75"/>
      <c r="F22" s="53"/>
      <c r="G22" s="72"/>
    </row>
    <row r="23" spans="1:11" s="7" customFormat="1" x14ac:dyDescent="0.15">
      <c r="A23" s="81"/>
      <c r="B23" s="82"/>
      <c r="C23" s="82"/>
      <c r="D23" s="517" t="s">
        <v>26</v>
      </c>
      <c r="E23" s="519" t="s">
        <v>27</v>
      </c>
      <c r="F23" s="83"/>
      <c r="G23" s="64"/>
    </row>
    <row r="24" spans="1:11" s="7" customFormat="1" x14ac:dyDescent="0.15">
      <c r="A24" s="81"/>
      <c r="B24" s="82"/>
      <c r="C24" s="82"/>
      <c r="D24" s="518"/>
      <c r="E24" s="518"/>
      <c r="F24" s="83"/>
      <c r="G24" s="64"/>
    </row>
    <row r="25" spans="1:11" x14ac:dyDescent="0.15">
      <c r="A25" s="50"/>
      <c r="B25" s="82" t="s">
        <v>90</v>
      </c>
      <c r="C25" s="84" t="str">
        <f>Admin!B24</f>
        <v>2014-15</v>
      </c>
      <c r="D25" s="85" t="s">
        <v>16</v>
      </c>
      <c r="E25" s="62">
        <f>E18</f>
        <v>0</v>
      </c>
      <c r="F25" s="86"/>
      <c r="G25" s="64"/>
    </row>
    <row r="26" spans="1:11" x14ac:dyDescent="0.15">
      <c r="A26" s="50"/>
      <c r="B26" s="82" t="s">
        <v>25</v>
      </c>
      <c r="C26" s="82"/>
      <c r="D26" s="87">
        <f>Admin!B21</f>
        <v>42035</v>
      </c>
      <c r="E26" s="184">
        <f>E25/2</f>
        <v>0</v>
      </c>
      <c r="F26" s="86"/>
      <c r="G26" s="64"/>
    </row>
    <row r="27" spans="1:11" x14ac:dyDescent="0.15">
      <c r="A27" s="50"/>
      <c r="B27" s="82" t="s">
        <v>25</v>
      </c>
      <c r="C27" s="82"/>
      <c r="D27" s="87">
        <f>Admin!B22</f>
        <v>42216</v>
      </c>
      <c r="E27" s="184">
        <f>E25/2</f>
        <v>0</v>
      </c>
      <c r="F27" s="86"/>
      <c r="G27" s="64"/>
    </row>
    <row r="28" spans="1:11" x14ac:dyDescent="0.15">
      <c r="A28" s="50"/>
      <c r="B28" s="50"/>
      <c r="C28" s="50"/>
      <c r="D28" s="74"/>
      <c r="E28" s="52"/>
      <c r="F28" s="53"/>
      <c r="G28" s="64"/>
    </row>
    <row r="29" spans="1:11" x14ac:dyDescent="0.15">
      <c r="A29" s="50"/>
      <c r="B29" s="88" t="s">
        <v>31</v>
      </c>
      <c r="C29" s="89"/>
      <c r="D29" s="74"/>
      <c r="E29" s="52"/>
      <c r="F29" s="53"/>
      <c r="G29" s="64"/>
    </row>
    <row r="30" spans="1:11" s="11" customFormat="1" x14ac:dyDescent="0.15">
      <c r="A30" s="90"/>
      <c r="B30" s="91" t="s">
        <v>19</v>
      </c>
      <c r="C30" s="91"/>
      <c r="D30" s="90"/>
      <c r="E30" s="92"/>
      <c r="F30" s="93"/>
      <c r="G30" s="94"/>
    </row>
    <row r="31" spans="1:11" s="11" customFormat="1" x14ac:dyDescent="0.15">
      <c r="A31" s="90"/>
      <c r="B31" s="95" t="s">
        <v>20</v>
      </c>
      <c r="C31" s="95"/>
      <c r="D31" s="96"/>
      <c r="E31" s="92"/>
      <c r="F31" s="93"/>
      <c r="G31" s="94"/>
    </row>
    <row r="32" spans="1:11" s="11" customFormat="1" x14ac:dyDescent="0.15">
      <c r="A32" s="90"/>
      <c r="B32" s="97" t="s">
        <v>91</v>
      </c>
      <c r="C32" s="95"/>
      <c r="D32" s="96"/>
      <c r="E32" s="92"/>
      <c r="F32" s="93"/>
      <c r="G32" s="94"/>
    </row>
    <row r="33" spans="1:7" s="11" customFormat="1" x14ac:dyDescent="0.15">
      <c r="A33" s="90"/>
      <c r="B33" s="89" t="s">
        <v>92</v>
      </c>
      <c r="C33" s="89"/>
      <c r="D33" s="96"/>
      <c r="E33" s="98"/>
      <c r="F33" s="93"/>
      <c r="G33" s="94"/>
    </row>
    <row r="34" spans="1:7" s="11" customFormat="1" x14ac:dyDescent="0.15">
      <c r="A34" s="90"/>
      <c r="B34" s="89" t="s">
        <v>21</v>
      </c>
      <c r="C34" s="89"/>
      <c r="D34" s="96"/>
      <c r="E34" s="98"/>
      <c r="F34" s="93"/>
      <c r="G34" s="94"/>
    </row>
    <row r="35" spans="1:7" s="11" customFormat="1" x14ac:dyDescent="0.15">
      <c r="A35" s="90"/>
      <c r="B35" s="89" t="s">
        <v>22</v>
      </c>
      <c r="C35" s="89"/>
      <c r="D35" s="96"/>
      <c r="E35" s="98"/>
      <c r="F35" s="93"/>
      <c r="G35" s="94"/>
    </row>
    <row r="36" spans="1:7" s="11" customFormat="1" x14ac:dyDescent="0.15">
      <c r="A36" s="90"/>
      <c r="B36" s="99"/>
      <c r="C36" s="99"/>
      <c r="D36" s="96"/>
      <c r="E36" s="98"/>
      <c r="F36" s="93"/>
      <c r="G36" s="94"/>
    </row>
  </sheetData>
  <mergeCells count="10">
    <mergeCell ref="B18:C18"/>
    <mergeCell ref="D21:F21"/>
    <mergeCell ref="D23:D24"/>
    <mergeCell ref="E23:E24"/>
    <mergeCell ref="B15:C15"/>
    <mergeCell ref="D2:F3"/>
    <mergeCell ref="B5:D5"/>
    <mergeCell ref="B7:D7"/>
    <mergeCell ref="C13:D13"/>
    <mergeCell ref="B16:C16"/>
  </mergeCells>
  <phoneticPr fontId="0" type="noConversion"/>
  <pageMargins left="0.74803149606299213" right="0.74803149606299213" top="0.98425196850393704" bottom="0.98425196850393704" header="0.51181102362204722" footer="0.51181102362204722"/>
  <pageSetup paperSize="9" orientation="portrait" r:id="rId1"/>
  <headerFooter alignWithMargins="0">
    <oddHeader>&amp;C&amp;"Arial,Bold"&amp;11Provisional tax calculation&amp;"Arial,Regular"&amp;10
precise figures will depend upon personal circumstances</oddHeader>
    <oddFooter>&amp;L&amp;D  &amp;T&amp;C&amp;P  of  &amp;N&amp;R&amp;F  &amp;A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S111"/>
  <sheetViews>
    <sheetView workbookViewId="0">
      <pane ySplit="5" topLeftCell="A6" activePane="bottomLeft" state="frozen"/>
      <selection pane="bottomLeft" activeCell="I8" sqref="I8"/>
    </sheetView>
  </sheetViews>
  <sheetFormatPr baseColWidth="10" defaultColWidth="9.1640625" defaultRowHeight="12" x14ac:dyDescent="0.15"/>
  <cols>
    <col min="1" max="1" width="0.6640625" style="22" customWidth="1"/>
    <col min="2" max="2" width="8.33203125" style="21" customWidth="1"/>
    <col min="3" max="3" width="22.6640625" style="159" customWidth="1"/>
    <col min="4" max="4" width="10.6640625" style="160" customWidth="1"/>
    <col min="5" max="5" width="8.6640625" style="19" customWidth="1"/>
    <col min="6" max="6" width="0.6640625" style="19" customWidth="1"/>
    <col min="7" max="7" width="6.6640625" style="17" customWidth="1"/>
    <col min="8" max="8" width="0.6640625" style="19" customWidth="1"/>
    <col min="9" max="9" width="11" style="18" customWidth="1"/>
    <col min="10" max="10" width="6" style="161" customWidth="1"/>
    <col min="11" max="12" width="8.6640625" style="18" bestFit="1" customWidth="1"/>
    <col min="13" max="13" width="10.6640625" style="18" customWidth="1"/>
    <col min="14" max="14" width="0.6640625" style="18" customWidth="1"/>
    <col min="15" max="15" width="8.33203125" style="21" customWidth="1"/>
    <col min="16" max="16" width="9.6640625" style="19" customWidth="1"/>
    <col min="17" max="17" width="8.33203125" style="18" customWidth="1"/>
    <col min="18" max="18" width="7.6640625" style="18" customWidth="1"/>
    <col min="19" max="19" width="0.6640625" style="22" customWidth="1"/>
    <col min="20" max="16384" width="9.1640625" style="22"/>
  </cols>
  <sheetData>
    <row r="1" spans="1:19" s="24" customFormat="1" ht="13.5" customHeight="1" x14ac:dyDescent="0.15">
      <c r="A1" s="538"/>
      <c r="B1" s="540" t="s">
        <v>38</v>
      </c>
      <c r="C1" s="541" t="s">
        <v>93</v>
      </c>
      <c r="D1" s="542"/>
      <c r="E1" s="101">
        <f>E57+E110</f>
        <v>0</v>
      </c>
      <c r="F1" s="533"/>
      <c r="G1" s="551" t="s">
        <v>45</v>
      </c>
      <c r="H1" s="533"/>
      <c r="I1" s="102">
        <f>I57+I110</f>
        <v>0</v>
      </c>
      <c r="J1" s="546" t="s">
        <v>208</v>
      </c>
      <c r="K1" s="102">
        <f>K57+K110</f>
        <v>0</v>
      </c>
      <c r="L1" s="102">
        <f>L57+L110</f>
        <v>0</v>
      </c>
      <c r="M1" s="102">
        <f>M57+M110</f>
        <v>0</v>
      </c>
      <c r="N1" s="533"/>
      <c r="O1" s="550" t="s">
        <v>200</v>
      </c>
      <c r="P1" s="102">
        <f>P57+P110</f>
        <v>0</v>
      </c>
      <c r="Q1" s="102">
        <f>Q57+Q110</f>
        <v>0</v>
      </c>
      <c r="R1" s="102">
        <f>R57+R110</f>
        <v>0</v>
      </c>
      <c r="S1" s="103"/>
    </row>
    <row r="2" spans="1:19" ht="12" customHeight="1" x14ac:dyDescent="0.15">
      <c r="A2" s="539"/>
      <c r="B2" s="540"/>
      <c r="C2" s="543" t="s">
        <v>39</v>
      </c>
      <c r="D2" s="536" t="s">
        <v>40</v>
      </c>
      <c r="E2" s="537" t="s">
        <v>41</v>
      </c>
      <c r="F2" s="534"/>
      <c r="G2" s="552"/>
      <c r="H2" s="534"/>
      <c r="I2" s="530" t="s">
        <v>94</v>
      </c>
      <c r="J2" s="547"/>
      <c r="K2" s="530" t="s">
        <v>42</v>
      </c>
      <c r="L2" s="537" t="s">
        <v>43</v>
      </c>
      <c r="M2" s="530" t="s">
        <v>95</v>
      </c>
      <c r="N2" s="549"/>
      <c r="O2" s="540"/>
      <c r="P2" s="548" t="s">
        <v>96</v>
      </c>
      <c r="Q2" s="537" t="s">
        <v>97</v>
      </c>
      <c r="R2" s="537" t="s">
        <v>98</v>
      </c>
      <c r="S2" s="104"/>
    </row>
    <row r="3" spans="1:19" ht="12" customHeight="1" x14ac:dyDescent="0.15">
      <c r="A3" s="539"/>
      <c r="B3" s="540"/>
      <c r="C3" s="544"/>
      <c r="D3" s="536"/>
      <c r="E3" s="537"/>
      <c r="F3" s="534"/>
      <c r="G3" s="552"/>
      <c r="H3" s="534"/>
      <c r="I3" s="545"/>
      <c r="J3" s="547"/>
      <c r="K3" s="531"/>
      <c r="L3" s="537"/>
      <c r="M3" s="545"/>
      <c r="N3" s="549"/>
      <c r="O3" s="540"/>
      <c r="P3" s="537"/>
      <c r="Q3" s="537"/>
      <c r="R3" s="537"/>
      <c r="S3" s="104"/>
    </row>
    <row r="4" spans="1:19" s="108" customFormat="1" ht="12.75" customHeight="1" x14ac:dyDescent="0.15">
      <c r="A4" s="539"/>
      <c r="B4" s="540"/>
      <c r="C4" s="544"/>
      <c r="D4" s="536"/>
      <c r="E4" s="537"/>
      <c r="F4" s="535"/>
      <c r="G4" s="552"/>
      <c r="H4" s="535"/>
      <c r="I4" s="105">
        <f>Admin!B4</f>
        <v>41370</v>
      </c>
      <c r="J4" s="310">
        <f>Admin!G4</f>
        <v>1</v>
      </c>
      <c r="K4" s="532"/>
      <c r="L4" s="106">
        <f>Admin!G5</f>
        <v>0.18</v>
      </c>
      <c r="M4" s="105">
        <f>Admin!B17</f>
        <v>41734</v>
      </c>
      <c r="N4" s="549"/>
      <c r="O4" s="540"/>
      <c r="P4" s="537"/>
      <c r="Q4" s="537"/>
      <c r="R4" s="537"/>
      <c r="S4" s="107"/>
    </row>
    <row r="5" spans="1:19" s="108" customFormat="1" ht="6" customHeight="1" thickBot="1" x14ac:dyDescent="0.2">
      <c r="A5" s="109"/>
      <c r="B5" s="110"/>
      <c r="C5" s="111"/>
      <c r="D5" s="112"/>
      <c r="E5" s="113"/>
      <c r="F5" s="114"/>
      <c r="G5" s="115"/>
      <c r="H5" s="114"/>
      <c r="I5" s="113"/>
      <c r="J5" s="112"/>
      <c r="K5" s="116"/>
      <c r="L5" s="117"/>
      <c r="M5" s="113"/>
      <c r="N5" s="114"/>
      <c r="O5" s="110"/>
      <c r="P5" s="113"/>
      <c r="Q5" s="113"/>
      <c r="R5" s="113"/>
      <c r="S5" s="107"/>
    </row>
    <row r="6" spans="1:19" ht="13.5" customHeight="1" thickBot="1" x14ac:dyDescent="0.2">
      <c r="A6" s="118"/>
      <c r="B6" s="523" t="s">
        <v>99</v>
      </c>
      <c r="C6" s="528"/>
      <c r="D6" s="119">
        <f>Admin!B$4</f>
        <v>41370</v>
      </c>
      <c r="E6" s="120"/>
      <c r="F6" s="120"/>
      <c r="G6" s="121"/>
      <c r="H6" s="120"/>
      <c r="I6" s="122"/>
      <c r="J6" s="123"/>
      <c r="K6" s="122"/>
      <c r="L6" s="122"/>
      <c r="M6" s="122"/>
      <c r="N6" s="122"/>
      <c r="O6" s="124"/>
      <c r="P6" s="125"/>
      <c r="Q6" s="122"/>
      <c r="R6" s="122"/>
      <c r="S6" s="104"/>
    </row>
    <row r="7" spans="1:19" ht="13.5" customHeight="1" x14ac:dyDescent="0.15">
      <c r="A7" s="118"/>
      <c r="B7" s="527" t="s">
        <v>65</v>
      </c>
      <c r="C7" s="527"/>
      <c r="D7" s="126"/>
      <c r="E7" s="120"/>
      <c r="F7" s="120"/>
      <c r="G7" s="121"/>
      <c r="H7" s="120"/>
      <c r="I7" s="122"/>
      <c r="J7" s="123"/>
      <c r="K7" s="122"/>
      <c r="L7" s="122"/>
      <c r="M7" s="122"/>
      <c r="N7" s="122"/>
      <c r="O7" s="124"/>
      <c r="P7" s="125"/>
      <c r="Q7" s="122"/>
      <c r="R7" s="122"/>
      <c r="S7" s="104"/>
    </row>
    <row r="8" spans="1:19" x14ac:dyDescent="0.15">
      <c r="A8" s="118"/>
      <c r="B8" s="127"/>
      <c r="C8" s="128"/>
      <c r="D8" s="129"/>
      <c r="E8" s="20"/>
      <c r="F8" s="125"/>
      <c r="G8" s="130"/>
      <c r="H8" s="125"/>
      <c r="I8" s="122"/>
      <c r="J8" s="123"/>
      <c r="K8" s="122"/>
      <c r="L8" s="122"/>
      <c r="M8" s="122"/>
      <c r="N8" s="122"/>
      <c r="O8" s="127"/>
      <c r="P8" s="20"/>
      <c r="Q8" s="122"/>
      <c r="R8" s="122"/>
      <c r="S8" s="104"/>
    </row>
    <row r="9" spans="1:19" x14ac:dyDescent="0.15">
      <c r="A9" s="118"/>
      <c r="B9" s="127"/>
      <c r="C9" s="128"/>
      <c r="D9" s="129"/>
      <c r="E9" s="20"/>
      <c r="F9" s="125"/>
      <c r="G9" s="130"/>
      <c r="H9" s="125"/>
      <c r="I9" s="122"/>
      <c r="J9" s="123"/>
      <c r="K9" s="122"/>
      <c r="L9" s="122"/>
      <c r="M9" s="122"/>
      <c r="N9" s="122"/>
      <c r="O9" s="127"/>
      <c r="P9" s="20"/>
      <c r="Q9" s="122"/>
      <c r="R9" s="122"/>
      <c r="S9" s="104"/>
    </row>
    <row r="10" spans="1:19" x14ac:dyDescent="0.15">
      <c r="A10" s="118"/>
      <c r="B10" s="127"/>
      <c r="C10" s="128"/>
      <c r="D10" s="129"/>
      <c r="E10" s="20"/>
      <c r="F10" s="125"/>
      <c r="G10" s="130"/>
      <c r="H10" s="125"/>
      <c r="I10" s="122"/>
      <c r="J10" s="123"/>
      <c r="K10" s="122"/>
      <c r="L10" s="122"/>
      <c r="M10" s="122"/>
      <c r="N10" s="122"/>
      <c r="O10" s="127"/>
      <c r="P10" s="20"/>
      <c r="Q10" s="122"/>
      <c r="R10" s="122"/>
      <c r="S10" s="104"/>
    </row>
    <row r="11" spans="1:19" x14ac:dyDescent="0.15">
      <c r="A11" s="118"/>
      <c r="B11" s="520" t="s">
        <v>111</v>
      </c>
      <c r="C11" s="521"/>
      <c r="D11" s="522"/>
      <c r="E11" s="133">
        <f>SUM(E8:E10)</f>
        <v>0</v>
      </c>
      <c r="F11" s="125"/>
      <c r="G11" s="130"/>
      <c r="H11" s="125"/>
      <c r="I11" s="134">
        <f>SUM(I8:I10)</f>
        <v>0</v>
      </c>
      <c r="J11" s="135"/>
      <c r="K11" s="134">
        <f>SUM(K8:K10)</f>
        <v>0</v>
      </c>
      <c r="L11" s="134">
        <f>SUM(L8:L10)</f>
        <v>0</v>
      </c>
      <c r="M11" s="134">
        <f>SUM(M8:M10)</f>
        <v>0</v>
      </c>
      <c r="N11" s="122"/>
      <c r="O11" s="124"/>
      <c r="P11" s="133">
        <f>SUM(P8:P10)</f>
        <v>0</v>
      </c>
      <c r="Q11" s="134">
        <f>SUM(Q8:Q10)</f>
        <v>0</v>
      </c>
      <c r="R11" s="134">
        <f>SUM(R8:R10)</f>
        <v>0</v>
      </c>
      <c r="S11" s="104"/>
    </row>
    <row r="12" spans="1:19" ht="6" customHeight="1" x14ac:dyDescent="0.15">
      <c r="A12" s="118"/>
      <c r="B12" s="131"/>
      <c r="C12" s="136"/>
      <c r="D12" s="132"/>
      <c r="E12" s="125"/>
      <c r="F12" s="125"/>
      <c r="G12" s="130"/>
      <c r="H12" s="125"/>
      <c r="I12" s="125"/>
      <c r="J12" s="135"/>
      <c r="K12" s="125"/>
      <c r="L12" s="125"/>
      <c r="M12" s="125"/>
      <c r="N12" s="122"/>
      <c r="O12" s="124"/>
      <c r="P12" s="125"/>
      <c r="Q12" s="125"/>
      <c r="R12" s="125"/>
      <c r="S12" s="104"/>
    </row>
    <row r="13" spans="1:19" x14ac:dyDescent="0.15">
      <c r="A13" s="118"/>
      <c r="B13" s="527" t="s">
        <v>66</v>
      </c>
      <c r="C13" s="527"/>
      <c r="D13" s="135"/>
      <c r="E13" s="125"/>
      <c r="F13" s="125"/>
      <c r="G13" s="130"/>
      <c r="H13" s="125"/>
      <c r="I13" s="122"/>
      <c r="J13" s="123"/>
      <c r="K13" s="122"/>
      <c r="L13" s="122"/>
      <c r="M13" s="122"/>
      <c r="N13" s="122"/>
      <c r="O13" s="124"/>
      <c r="P13" s="125"/>
      <c r="Q13" s="122"/>
      <c r="R13" s="122"/>
      <c r="S13" s="104"/>
    </row>
    <row r="14" spans="1:19" x14ac:dyDescent="0.15">
      <c r="A14" s="118"/>
      <c r="B14" s="127"/>
      <c r="C14" s="128"/>
      <c r="D14" s="129"/>
      <c r="E14" s="20"/>
      <c r="F14" s="125"/>
      <c r="G14" s="130"/>
      <c r="H14" s="125"/>
      <c r="I14" s="23"/>
      <c r="J14" s="123"/>
      <c r="K14" s="122"/>
      <c r="L14" s="122" t="str">
        <f>IF(I14&gt;0,I14*L$4," ")</f>
        <v xml:space="preserve"> </v>
      </c>
      <c r="M14" s="122" t="str">
        <f>IF(I14&gt;0,I14-L14," ")</f>
        <v xml:space="preserve"> </v>
      </c>
      <c r="N14" s="122"/>
      <c r="O14" s="127"/>
      <c r="P14" s="20"/>
      <c r="Q14" s="122" t="str">
        <f>IF((O14+P14)&gt;0,IF(P14&lt;M14,M14-P14," ")," ")</f>
        <v xml:space="preserve"> </v>
      </c>
      <c r="R14" s="122" t="str">
        <f>IF((O14+P14)&gt;0,IF(P14&gt;M14,P14-M14," ")," ")</f>
        <v xml:space="preserve"> </v>
      </c>
      <c r="S14" s="104"/>
    </row>
    <row r="15" spans="1:19" x14ac:dyDescent="0.15">
      <c r="A15" s="118"/>
      <c r="B15" s="127"/>
      <c r="C15" s="128"/>
      <c r="D15" s="129"/>
      <c r="E15" s="20"/>
      <c r="F15" s="125"/>
      <c r="G15" s="130"/>
      <c r="H15" s="125"/>
      <c r="I15" s="23"/>
      <c r="J15" s="123"/>
      <c r="K15" s="122"/>
      <c r="L15" s="122" t="str">
        <f>IF(I15&gt;0,I15*L$4," ")</f>
        <v xml:space="preserve"> </v>
      </c>
      <c r="M15" s="122" t="str">
        <f>IF(I15&gt;0,I15-L15," ")</f>
        <v xml:space="preserve"> </v>
      </c>
      <c r="N15" s="122"/>
      <c r="O15" s="127"/>
      <c r="P15" s="20"/>
      <c r="Q15" s="122" t="str">
        <f>IF((O15+P15)&gt;0,IF(P15&lt;M15,M15-P15," ")," ")</f>
        <v xml:space="preserve"> </v>
      </c>
      <c r="R15" s="122" t="str">
        <f>IF((O15+P15)&gt;0,IF(P15&gt;M15,P15-M15," ")," ")</f>
        <v xml:space="preserve"> </v>
      </c>
      <c r="S15" s="104"/>
    </row>
    <row r="16" spans="1:19" x14ac:dyDescent="0.15">
      <c r="A16" s="118"/>
      <c r="B16" s="127"/>
      <c r="C16" s="128"/>
      <c r="D16" s="129"/>
      <c r="E16" s="20"/>
      <c r="F16" s="125"/>
      <c r="G16" s="130"/>
      <c r="H16" s="125"/>
      <c r="I16" s="23"/>
      <c r="J16" s="123"/>
      <c r="K16" s="122"/>
      <c r="L16" s="122" t="str">
        <f>IF(I16&gt;0,I16*L$4," ")</f>
        <v xml:space="preserve"> </v>
      </c>
      <c r="M16" s="122" t="str">
        <f>IF(I16&gt;0,I16-L16," ")</f>
        <v xml:space="preserve"> </v>
      </c>
      <c r="N16" s="122"/>
      <c r="O16" s="127"/>
      <c r="P16" s="20"/>
      <c r="Q16" s="122" t="str">
        <f>IF((O16+P16)&gt;0,IF(P16&lt;M16,M16-P16," ")," ")</f>
        <v xml:space="preserve"> </v>
      </c>
      <c r="R16" s="122" t="str">
        <f>IF((O16+P16)&gt;0,IF(P16&gt;M16,P16-M16," ")," ")</f>
        <v xml:space="preserve"> </v>
      </c>
      <c r="S16" s="104"/>
    </row>
    <row r="17" spans="1:19" x14ac:dyDescent="0.15">
      <c r="A17" s="118"/>
      <c r="B17" s="127"/>
      <c r="C17" s="128"/>
      <c r="D17" s="129"/>
      <c r="E17" s="20"/>
      <c r="F17" s="125"/>
      <c r="G17" s="130"/>
      <c r="H17" s="125"/>
      <c r="I17" s="23"/>
      <c r="J17" s="123"/>
      <c r="K17" s="122"/>
      <c r="L17" s="122" t="str">
        <f>IF(I17&gt;0,I17*L$4," ")</f>
        <v xml:space="preserve"> </v>
      </c>
      <c r="M17" s="122" t="str">
        <f>IF(I17&gt;0,I17-L17," ")</f>
        <v xml:space="preserve"> </v>
      </c>
      <c r="N17" s="122"/>
      <c r="O17" s="127"/>
      <c r="P17" s="20"/>
      <c r="Q17" s="122" t="str">
        <f>IF((O17+P17)&gt;0,IF(P17&lt;M17,M17-P17," ")," ")</f>
        <v xml:space="preserve"> </v>
      </c>
      <c r="R17" s="122" t="str">
        <f>IF((O17+P17)&gt;0,IF(P17&gt;M17,P17-M17," ")," ")</f>
        <v xml:space="preserve"> </v>
      </c>
      <c r="S17" s="104"/>
    </row>
    <row r="18" spans="1:19" x14ac:dyDescent="0.15">
      <c r="A18" s="118"/>
      <c r="B18" s="127"/>
      <c r="C18" s="128"/>
      <c r="D18" s="129"/>
      <c r="E18" s="20"/>
      <c r="F18" s="125"/>
      <c r="G18" s="130"/>
      <c r="H18" s="125"/>
      <c r="I18" s="23"/>
      <c r="J18" s="123"/>
      <c r="K18" s="122"/>
      <c r="L18" s="122" t="str">
        <f>IF(I18&gt;0,I18*L$4," ")</f>
        <v xml:space="preserve"> </v>
      </c>
      <c r="M18" s="122" t="str">
        <f>IF(I18&gt;0,I18-L18," ")</f>
        <v xml:space="preserve"> </v>
      </c>
      <c r="N18" s="122"/>
      <c r="O18" s="127"/>
      <c r="P18" s="20"/>
      <c r="Q18" s="122" t="str">
        <f>IF((O18+P18)&gt;0,IF(P18&lt;M18,M18-P18," ")," ")</f>
        <v xml:space="preserve"> </v>
      </c>
      <c r="R18" s="122" t="str">
        <f>IF((O18+P18)&gt;0,IF(P18&gt;M18,P18-M18," ")," ")</f>
        <v xml:space="preserve"> </v>
      </c>
      <c r="S18" s="104"/>
    </row>
    <row r="19" spans="1:19" x14ac:dyDescent="0.15">
      <c r="A19" s="118"/>
      <c r="B19" s="520" t="s">
        <v>112</v>
      </c>
      <c r="C19" s="521"/>
      <c r="D19" s="522"/>
      <c r="E19" s="133">
        <f>SUM(E14:E18)</f>
        <v>0</v>
      </c>
      <c r="F19" s="125"/>
      <c r="G19" s="130"/>
      <c r="H19" s="125"/>
      <c r="I19" s="134">
        <f>SUM(I14:I18)</f>
        <v>0</v>
      </c>
      <c r="J19" s="135"/>
      <c r="K19" s="134">
        <f>SUM(K14:K18)</f>
        <v>0</v>
      </c>
      <c r="L19" s="134">
        <f>SUM(L14:L18)</f>
        <v>0</v>
      </c>
      <c r="M19" s="134">
        <f>SUM(M14:M18)</f>
        <v>0</v>
      </c>
      <c r="N19" s="122"/>
      <c r="O19" s="124"/>
      <c r="P19" s="133">
        <f>SUM(P14:P18)</f>
        <v>0</v>
      </c>
      <c r="Q19" s="134">
        <f>SUM(Q14:Q18)</f>
        <v>0</v>
      </c>
      <c r="R19" s="134">
        <f>SUM(R14:R18)</f>
        <v>0</v>
      </c>
      <c r="S19" s="104"/>
    </row>
    <row r="20" spans="1:19" ht="6" customHeight="1" x14ac:dyDescent="0.15">
      <c r="A20" s="118"/>
      <c r="B20" s="131"/>
      <c r="C20" s="136"/>
      <c r="D20" s="132"/>
      <c r="E20" s="125"/>
      <c r="F20" s="125"/>
      <c r="G20" s="130"/>
      <c r="H20" s="125"/>
      <c r="I20" s="125"/>
      <c r="J20" s="135"/>
      <c r="K20" s="125"/>
      <c r="L20" s="125"/>
      <c r="M20" s="125"/>
      <c r="N20" s="122"/>
      <c r="O20" s="124"/>
      <c r="P20" s="125"/>
      <c r="Q20" s="125"/>
      <c r="R20" s="125"/>
      <c r="S20" s="104"/>
    </row>
    <row r="21" spans="1:19" x14ac:dyDescent="0.15">
      <c r="A21" s="118"/>
      <c r="B21" s="527" t="s">
        <v>68</v>
      </c>
      <c r="C21" s="527"/>
      <c r="D21" s="135"/>
      <c r="E21" s="125"/>
      <c r="F21" s="125"/>
      <c r="G21" s="130"/>
      <c r="H21" s="125"/>
      <c r="I21" s="122"/>
      <c r="J21" s="123"/>
      <c r="K21" s="122"/>
      <c r="L21" s="122"/>
      <c r="M21" s="122"/>
      <c r="N21" s="122"/>
      <c r="O21" s="124"/>
      <c r="P21" s="125"/>
      <c r="Q21" s="122"/>
      <c r="R21" s="122"/>
      <c r="S21" s="104"/>
    </row>
    <row r="22" spans="1:19" x14ac:dyDescent="0.15">
      <c r="A22" s="118"/>
      <c r="B22" s="127"/>
      <c r="C22" s="128"/>
      <c r="D22" s="129"/>
      <c r="E22" s="20"/>
      <c r="F22" s="125"/>
      <c r="G22" s="130"/>
      <c r="H22" s="125"/>
      <c r="I22" s="23"/>
      <c r="J22" s="123"/>
      <c r="K22" s="122"/>
      <c r="L22" s="122" t="str">
        <f>IF(I22&gt;0,I22*L$4," ")</f>
        <v xml:space="preserve"> </v>
      </c>
      <c r="M22" s="122" t="str">
        <f>IF(I22&gt;0,I22-L22," ")</f>
        <v xml:space="preserve"> </v>
      </c>
      <c r="N22" s="122"/>
      <c r="O22" s="127"/>
      <c r="P22" s="20"/>
      <c r="Q22" s="122" t="str">
        <f>IF((O22+P22)&gt;0,IF(P22&lt;M22,M22-P22," ")," ")</f>
        <v xml:space="preserve"> </v>
      </c>
      <c r="R22" s="122" t="str">
        <f>IF((O22+P22)&gt;0,IF(P22&gt;M22,P22-M22," ")," ")</f>
        <v xml:space="preserve"> </v>
      </c>
      <c r="S22" s="104"/>
    </row>
    <row r="23" spans="1:19" x14ac:dyDescent="0.15">
      <c r="A23" s="118"/>
      <c r="B23" s="127"/>
      <c r="C23" s="128"/>
      <c r="D23" s="129"/>
      <c r="E23" s="20"/>
      <c r="F23" s="125"/>
      <c r="G23" s="130"/>
      <c r="H23" s="125"/>
      <c r="I23" s="23"/>
      <c r="J23" s="123"/>
      <c r="K23" s="122"/>
      <c r="L23" s="122" t="str">
        <f>IF(I23&gt;0,I23*L$4," ")</f>
        <v xml:space="preserve"> </v>
      </c>
      <c r="M23" s="122" t="str">
        <f>IF(I23&gt;0,I23-L23," ")</f>
        <v xml:space="preserve"> </v>
      </c>
      <c r="N23" s="122"/>
      <c r="O23" s="127"/>
      <c r="P23" s="20"/>
      <c r="Q23" s="122" t="str">
        <f>IF((O23+P23)&gt;0,IF(P23&lt;M23,M23-P23," ")," ")</f>
        <v xml:space="preserve"> </v>
      </c>
      <c r="R23" s="122" t="str">
        <f>IF((O23+P23)&gt;0,IF(P23&gt;M23,P23-M23," ")," ")</f>
        <v xml:space="preserve"> </v>
      </c>
      <c r="S23" s="104"/>
    </row>
    <row r="24" spans="1:19" x14ac:dyDescent="0.15">
      <c r="A24" s="118"/>
      <c r="B24" s="127"/>
      <c r="C24" s="128"/>
      <c r="D24" s="129"/>
      <c r="E24" s="20"/>
      <c r="F24" s="125"/>
      <c r="G24" s="130"/>
      <c r="H24" s="125"/>
      <c r="I24" s="23"/>
      <c r="J24" s="123"/>
      <c r="K24" s="122"/>
      <c r="L24" s="122" t="str">
        <f>IF(I24&gt;0,I24*L$4," ")</f>
        <v xml:space="preserve"> </v>
      </c>
      <c r="M24" s="122" t="str">
        <f>IF(I24&gt;0,I24-L24," ")</f>
        <v xml:space="preserve"> </v>
      </c>
      <c r="N24" s="122"/>
      <c r="O24" s="127"/>
      <c r="P24" s="20"/>
      <c r="Q24" s="122" t="str">
        <f>IF((O24+P24)&gt;0,IF(P24&lt;M24,M24-P24," ")," ")</f>
        <v xml:space="preserve"> </v>
      </c>
      <c r="R24" s="122" t="str">
        <f>IF((O24+P24)&gt;0,IF(P24&gt;M24,P24-M24," ")," ")</f>
        <v xml:space="preserve"> </v>
      </c>
      <c r="S24" s="104"/>
    </row>
    <row r="25" spans="1:19" x14ac:dyDescent="0.15">
      <c r="A25" s="118"/>
      <c r="B25" s="127"/>
      <c r="C25" s="128"/>
      <c r="D25" s="129"/>
      <c r="E25" s="20"/>
      <c r="F25" s="125"/>
      <c r="G25" s="130"/>
      <c r="H25" s="125"/>
      <c r="I25" s="23"/>
      <c r="J25" s="123"/>
      <c r="K25" s="122"/>
      <c r="L25" s="122" t="str">
        <f>IF(I25&gt;0,I25*L$4," ")</f>
        <v xml:space="preserve"> </v>
      </c>
      <c r="M25" s="122" t="str">
        <f>IF(I25&gt;0,I25-L25," ")</f>
        <v xml:space="preserve"> </v>
      </c>
      <c r="N25" s="122"/>
      <c r="O25" s="127"/>
      <c r="P25" s="20"/>
      <c r="Q25" s="122" t="str">
        <f>IF((O25+P25)&gt;0,IF(P25&lt;M25,M25-P25," ")," ")</f>
        <v xml:space="preserve"> </v>
      </c>
      <c r="R25" s="122" t="str">
        <f>IF((O25+P25)&gt;0,IF(P25&gt;M25,P25-M25," ")," ")</f>
        <v xml:space="preserve"> </v>
      </c>
      <c r="S25" s="104"/>
    </row>
    <row r="26" spans="1:19" x14ac:dyDescent="0.15">
      <c r="A26" s="118"/>
      <c r="B26" s="127"/>
      <c r="C26" s="128"/>
      <c r="D26" s="129"/>
      <c r="E26" s="20"/>
      <c r="F26" s="125"/>
      <c r="G26" s="130"/>
      <c r="H26" s="125"/>
      <c r="I26" s="23"/>
      <c r="J26" s="123"/>
      <c r="K26" s="122"/>
      <c r="L26" s="122" t="str">
        <f>IF(I26&gt;0,I26*L$4," ")</f>
        <v xml:space="preserve"> </v>
      </c>
      <c r="M26" s="122" t="str">
        <f>IF(I26&gt;0,I26-L26," ")</f>
        <v xml:space="preserve"> </v>
      </c>
      <c r="N26" s="122"/>
      <c r="O26" s="127"/>
      <c r="P26" s="20"/>
      <c r="Q26" s="122" t="str">
        <f>IF((O26+P26)&gt;0,IF(P26&lt;M26,M26-P26," ")," ")</f>
        <v xml:space="preserve"> </v>
      </c>
      <c r="R26" s="122" t="str">
        <f>IF((O26+P26)&gt;0,IF(P26&gt;M26,P26-M26," ")," ")</f>
        <v xml:space="preserve"> </v>
      </c>
      <c r="S26" s="104"/>
    </row>
    <row r="27" spans="1:19" x14ac:dyDescent="0.15">
      <c r="A27" s="118"/>
      <c r="B27" s="520" t="s">
        <v>113</v>
      </c>
      <c r="C27" s="521"/>
      <c r="D27" s="522"/>
      <c r="E27" s="133">
        <f>SUM(E22:E26)</f>
        <v>0</v>
      </c>
      <c r="F27" s="125"/>
      <c r="G27" s="130"/>
      <c r="H27" s="125"/>
      <c r="I27" s="134">
        <f>SUM(I22:I26)</f>
        <v>0</v>
      </c>
      <c r="J27" s="135"/>
      <c r="K27" s="134">
        <f>SUM(K22:K26)</f>
        <v>0</v>
      </c>
      <c r="L27" s="134">
        <f>SUM(L22:L26)</f>
        <v>0</v>
      </c>
      <c r="M27" s="134">
        <f>SUM(M22:M26)</f>
        <v>0</v>
      </c>
      <c r="N27" s="122"/>
      <c r="O27" s="124"/>
      <c r="P27" s="133">
        <f>SUM(P22:P26)</f>
        <v>0</v>
      </c>
      <c r="Q27" s="134">
        <f>SUM(Q22:Q26)</f>
        <v>0</v>
      </c>
      <c r="R27" s="134">
        <f>SUM(R22:R26)</f>
        <v>0</v>
      </c>
      <c r="S27" s="104"/>
    </row>
    <row r="28" spans="1:19" ht="6" customHeight="1" x14ac:dyDescent="0.15">
      <c r="A28" s="118"/>
      <c r="B28" s="131"/>
      <c r="C28" s="136"/>
      <c r="D28" s="132"/>
      <c r="E28" s="125"/>
      <c r="F28" s="125"/>
      <c r="G28" s="130"/>
      <c r="H28" s="125"/>
      <c r="I28" s="125"/>
      <c r="J28" s="135"/>
      <c r="K28" s="125"/>
      <c r="L28" s="125"/>
      <c r="M28" s="125"/>
      <c r="N28" s="122"/>
      <c r="O28" s="124"/>
      <c r="P28" s="125"/>
      <c r="Q28" s="125"/>
      <c r="R28" s="125"/>
      <c r="S28" s="104"/>
    </row>
    <row r="29" spans="1:19" x14ac:dyDescent="0.15">
      <c r="A29" s="118"/>
      <c r="B29" s="527" t="s">
        <v>100</v>
      </c>
      <c r="C29" s="527"/>
      <c r="D29" s="138"/>
      <c r="E29" s="125"/>
      <c r="F29" s="125"/>
      <c r="G29" s="130"/>
      <c r="H29" s="125"/>
      <c r="I29" s="122"/>
      <c r="J29" s="123"/>
      <c r="K29" s="122"/>
      <c r="L29" s="122"/>
      <c r="M29" s="122"/>
      <c r="N29" s="122"/>
      <c r="O29" s="124"/>
      <c r="P29" s="125"/>
      <c r="Q29" s="122"/>
      <c r="R29" s="122"/>
      <c r="S29" s="104"/>
    </row>
    <row r="30" spans="1:19" x14ac:dyDescent="0.15">
      <c r="A30" s="118"/>
      <c r="B30" s="127"/>
      <c r="C30" s="128"/>
      <c r="D30" s="129"/>
      <c r="E30" s="20"/>
      <c r="F30" s="125"/>
      <c r="G30" s="130"/>
      <c r="H30" s="125"/>
      <c r="I30" s="23"/>
      <c r="J30" s="123"/>
      <c r="K30" s="122"/>
      <c r="L30" s="122" t="str">
        <f>IF(I30&gt;0,I30*L$4," ")</f>
        <v xml:space="preserve"> </v>
      </c>
      <c r="M30" s="122" t="str">
        <f>IF(I30&gt;0,I30-L30," ")</f>
        <v xml:space="preserve"> </v>
      </c>
      <c r="N30" s="122"/>
      <c r="O30" s="127"/>
      <c r="P30" s="20"/>
      <c r="Q30" s="122" t="str">
        <f>IF((O30+P30)&gt;0,IF(P30&lt;M30,M30-P30," ")," ")</f>
        <v xml:space="preserve"> </v>
      </c>
      <c r="R30" s="122" t="str">
        <f>IF((O30+P30)&gt;0,IF(P30&gt;M30,P30-M30," ")," ")</f>
        <v xml:space="preserve"> </v>
      </c>
      <c r="S30" s="104"/>
    </row>
    <row r="31" spans="1:19" x14ac:dyDescent="0.15">
      <c r="A31" s="118"/>
      <c r="B31" s="127"/>
      <c r="C31" s="128"/>
      <c r="D31" s="129"/>
      <c r="E31" s="20"/>
      <c r="F31" s="125"/>
      <c r="G31" s="130"/>
      <c r="H31" s="125"/>
      <c r="I31" s="23"/>
      <c r="J31" s="123"/>
      <c r="K31" s="122"/>
      <c r="L31" s="122" t="str">
        <f>IF(I31&gt;0,I31*L$4," ")</f>
        <v xml:space="preserve"> </v>
      </c>
      <c r="M31" s="122" t="str">
        <f>IF(I31&gt;0,I31-L31," ")</f>
        <v xml:space="preserve"> </v>
      </c>
      <c r="N31" s="122"/>
      <c r="O31" s="127"/>
      <c r="P31" s="20"/>
      <c r="Q31" s="122" t="str">
        <f>IF((O31+P31)&gt;0,IF(P31&lt;M31,M31-P31," ")," ")</f>
        <v xml:space="preserve"> </v>
      </c>
      <c r="R31" s="122" t="str">
        <f>IF((O31+P31)&gt;0,IF(P31&gt;M31,P31-M31," ")," ")</f>
        <v xml:space="preserve"> </v>
      </c>
      <c r="S31" s="104"/>
    </row>
    <row r="32" spans="1:19" x14ac:dyDescent="0.15">
      <c r="A32" s="118"/>
      <c r="B32" s="127"/>
      <c r="C32" s="128"/>
      <c r="D32" s="129"/>
      <c r="E32" s="20"/>
      <c r="F32" s="125"/>
      <c r="G32" s="130"/>
      <c r="H32" s="125"/>
      <c r="I32" s="23"/>
      <c r="J32" s="123"/>
      <c r="K32" s="122"/>
      <c r="L32" s="122" t="str">
        <f>IF(I32&gt;0,I32*L$4," ")</f>
        <v xml:space="preserve"> </v>
      </c>
      <c r="M32" s="122" t="str">
        <f>IF(I32&gt;0,I32-L32," ")</f>
        <v xml:space="preserve"> </v>
      </c>
      <c r="N32" s="122"/>
      <c r="O32" s="127"/>
      <c r="P32" s="20"/>
      <c r="Q32" s="122" t="str">
        <f>IF((O32+P32)&gt;0,IF(P32&lt;M32,M32-P32," ")," ")</f>
        <v xml:space="preserve"> </v>
      </c>
      <c r="R32" s="122" t="str">
        <f>IF((O32+P32)&gt;0,IF(P32&gt;M32,P32-M32," ")," ")</f>
        <v xml:space="preserve"> </v>
      </c>
      <c r="S32" s="104"/>
    </row>
    <row r="33" spans="1:19" x14ac:dyDescent="0.15">
      <c r="A33" s="118"/>
      <c r="B33" s="127"/>
      <c r="C33" s="128"/>
      <c r="D33" s="129"/>
      <c r="E33" s="20"/>
      <c r="F33" s="125"/>
      <c r="G33" s="130"/>
      <c r="H33" s="125"/>
      <c r="I33" s="23"/>
      <c r="J33" s="123"/>
      <c r="K33" s="122"/>
      <c r="L33" s="122" t="str">
        <f>IF(I33&gt;0,I33*L$4," ")</f>
        <v xml:space="preserve"> </v>
      </c>
      <c r="M33" s="122" t="str">
        <f>IF(I33&gt;0,I33-L33," ")</f>
        <v xml:space="preserve"> </v>
      </c>
      <c r="N33" s="122"/>
      <c r="O33" s="127"/>
      <c r="P33" s="20"/>
      <c r="Q33" s="122" t="str">
        <f>IF((O33+P33)&gt;0,IF(P33&lt;M33,M33-P33," ")," ")</f>
        <v xml:space="preserve"> </v>
      </c>
      <c r="R33" s="122" t="str">
        <f>IF((O33+P33)&gt;0,IF(P33&gt;M33,P33-M33," ")," ")</f>
        <v xml:space="preserve"> </v>
      </c>
      <c r="S33" s="104"/>
    </row>
    <row r="34" spans="1:19" x14ac:dyDescent="0.15">
      <c r="A34" s="118"/>
      <c r="B34" s="127"/>
      <c r="C34" s="128"/>
      <c r="D34" s="129"/>
      <c r="E34" s="20"/>
      <c r="F34" s="125"/>
      <c r="G34" s="130"/>
      <c r="H34" s="125"/>
      <c r="I34" s="23"/>
      <c r="J34" s="123"/>
      <c r="K34" s="122"/>
      <c r="L34" s="122" t="str">
        <f>IF(I34&gt;0,I34*L$4," ")</f>
        <v xml:space="preserve"> </v>
      </c>
      <c r="M34" s="122" t="str">
        <f>IF(I34&gt;0,I34-L34," ")</f>
        <v xml:space="preserve"> </v>
      </c>
      <c r="N34" s="122"/>
      <c r="O34" s="127"/>
      <c r="P34" s="20"/>
      <c r="Q34" s="122" t="str">
        <f>IF((O34+P34)&gt;0,IF(P34&lt;M34,M34-P34," ")," ")</f>
        <v xml:space="preserve"> </v>
      </c>
      <c r="R34" s="122" t="str">
        <f>IF((O34+P34)&gt;0,IF(P34&gt;M34,P34-M34," ")," ")</f>
        <v xml:space="preserve"> </v>
      </c>
      <c r="S34" s="104"/>
    </row>
    <row r="35" spans="1:19" x14ac:dyDescent="0.15">
      <c r="A35" s="118"/>
      <c r="B35" s="520" t="s">
        <v>114</v>
      </c>
      <c r="C35" s="521"/>
      <c r="D35" s="522"/>
      <c r="E35" s="133">
        <f>SUM(E30:E34)</f>
        <v>0</v>
      </c>
      <c r="F35" s="125"/>
      <c r="G35" s="130"/>
      <c r="H35" s="125"/>
      <c r="I35" s="134">
        <f>SUM(I30:I34)</f>
        <v>0</v>
      </c>
      <c r="J35" s="135"/>
      <c r="K35" s="134">
        <f>SUM(K30:K34)</f>
        <v>0</v>
      </c>
      <c r="L35" s="134">
        <f>SUM(L30:L34)</f>
        <v>0</v>
      </c>
      <c r="M35" s="134">
        <f>SUM(M30:M34)</f>
        <v>0</v>
      </c>
      <c r="N35" s="122"/>
      <c r="O35" s="124"/>
      <c r="P35" s="133">
        <f>SUM(P30:P34)</f>
        <v>0</v>
      </c>
      <c r="Q35" s="134">
        <f>SUM(Q30:Q34)</f>
        <v>0</v>
      </c>
      <c r="R35" s="134">
        <f>SUM(R30:R34)</f>
        <v>0</v>
      </c>
      <c r="S35" s="104"/>
    </row>
    <row r="36" spans="1:19" ht="6" customHeight="1" x14ac:dyDescent="0.15">
      <c r="A36" s="118"/>
      <c r="B36" s="131"/>
      <c r="C36" s="136"/>
      <c r="D36" s="132"/>
      <c r="E36" s="125"/>
      <c r="F36" s="125"/>
      <c r="G36" s="130"/>
      <c r="H36" s="125"/>
      <c r="I36" s="125"/>
      <c r="J36" s="135"/>
      <c r="K36" s="125"/>
      <c r="L36" s="125"/>
      <c r="M36" s="125"/>
      <c r="N36" s="122"/>
      <c r="O36" s="124"/>
      <c r="P36" s="125"/>
      <c r="Q36" s="125"/>
      <c r="R36" s="125"/>
      <c r="S36" s="104"/>
    </row>
    <row r="37" spans="1:19" ht="13" x14ac:dyDescent="0.15">
      <c r="A37" s="118"/>
      <c r="B37" s="525" t="s">
        <v>101</v>
      </c>
      <c r="C37" s="529"/>
      <c r="D37" s="139">
        <f>Admin!E8</f>
        <v>12000</v>
      </c>
      <c r="E37" s="125"/>
      <c r="F37" s="125"/>
      <c r="G37" s="140"/>
      <c r="H37" s="125"/>
      <c r="I37" s="125"/>
      <c r="J37" s="135"/>
      <c r="K37" s="125"/>
      <c r="L37" s="125"/>
      <c r="M37" s="125"/>
      <c r="N37" s="141"/>
      <c r="O37" s="124"/>
      <c r="P37" s="125"/>
      <c r="Q37" s="125"/>
      <c r="R37" s="125"/>
      <c r="S37" s="104"/>
    </row>
    <row r="38" spans="1:19" x14ac:dyDescent="0.15">
      <c r="A38" s="118"/>
      <c r="B38" s="127"/>
      <c r="C38" s="128"/>
      <c r="D38" s="129"/>
      <c r="E38" s="20"/>
      <c r="F38" s="125"/>
      <c r="G38" s="137">
        <v>0</v>
      </c>
      <c r="H38" s="125"/>
      <c r="I38" s="23"/>
      <c r="J38" s="123"/>
      <c r="K38" s="122"/>
      <c r="L38" s="122" t="str">
        <f>IF(I38&gt;0,MIN(I38*L$4*(1-G38),Admin!G$8*(1-G38))," ")</f>
        <v xml:space="preserve"> </v>
      </c>
      <c r="M38" s="122" t="str">
        <f>IF(I38&gt;0,I38-L38," ")</f>
        <v xml:space="preserve"> </v>
      </c>
      <c r="N38" s="122"/>
      <c r="O38" s="127"/>
      <c r="P38" s="20"/>
      <c r="Q38" s="122" t="str">
        <f>IF((O38+P38)&gt;0,IF(P38&lt;M38,(M38-P38)*(1-G38)," ")," ")</f>
        <v xml:space="preserve"> </v>
      </c>
      <c r="R38" s="122" t="str">
        <f>IF((O38+P38)&gt;0,IF(P38&gt;M38,(P38-M38)*(1-G38)," ")," ")</f>
        <v xml:space="preserve"> </v>
      </c>
      <c r="S38" s="104"/>
    </row>
    <row r="39" spans="1:19" x14ac:dyDescent="0.15">
      <c r="A39" s="118"/>
      <c r="B39" s="127"/>
      <c r="C39" s="128"/>
      <c r="D39" s="129"/>
      <c r="E39" s="20"/>
      <c r="F39" s="125"/>
      <c r="G39" s="137">
        <v>0</v>
      </c>
      <c r="H39" s="125"/>
      <c r="I39" s="23"/>
      <c r="J39" s="123"/>
      <c r="K39" s="122"/>
      <c r="L39" s="122" t="str">
        <f>IF(I39&gt;0,MIN(I39*L$4*(1-G39),Admin!G$8*(1-G39))," ")</f>
        <v xml:space="preserve"> </v>
      </c>
      <c r="M39" s="122" t="str">
        <f>IF(I39&gt;0,I39-L39," ")</f>
        <v xml:space="preserve"> </v>
      </c>
      <c r="N39" s="122"/>
      <c r="O39" s="127"/>
      <c r="P39" s="20"/>
      <c r="Q39" s="122" t="str">
        <f>IF((O39+P39)&gt;0,IF(P39&lt;M39,(M39-P39)*(1-G39)," ")," ")</f>
        <v xml:space="preserve"> </v>
      </c>
      <c r="R39" s="122" t="str">
        <f>IF((O39+P39)&gt;0,IF(P39&gt;M39,(P39-M39)*(1-G39)," ")," ")</f>
        <v xml:space="preserve"> </v>
      </c>
      <c r="S39" s="104"/>
    </row>
    <row r="40" spans="1:19" x14ac:dyDescent="0.15">
      <c r="A40" s="118"/>
      <c r="B40" s="127"/>
      <c r="C40" s="128"/>
      <c r="D40" s="129"/>
      <c r="E40" s="20"/>
      <c r="F40" s="125"/>
      <c r="G40" s="137">
        <v>0</v>
      </c>
      <c r="H40" s="125"/>
      <c r="I40" s="23"/>
      <c r="J40" s="123"/>
      <c r="K40" s="122"/>
      <c r="L40" s="122" t="str">
        <f>IF(I40&gt;0,MIN(I40*L$4*(1-G40),Admin!G$8*(1-G40))," ")</f>
        <v xml:space="preserve"> </v>
      </c>
      <c r="M40" s="122" t="str">
        <f>IF(I40&gt;0,I40-L40," ")</f>
        <v xml:space="preserve"> </v>
      </c>
      <c r="N40" s="122"/>
      <c r="O40" s="127"/>
      <c r="P40" s="20"/>
      <c r="Q40" s="122" t="str">
        <f>IF((O40+P40)&gt;0,IF(P40&lt;M40,(M40-P40)*(1-G40)," ")," ")</f>
        <v xml:space="preserve"> </v>
      </c>
      <c r="R40" s="122" t="str">
        <f>IF((O40+P40)&gt;0,IF(P40&gt;M40,(P40-M40)*(1-G40)," ")," ")</f>
        <v xml:space="preserve"> </v>
      </c>
      <c r="S40" s="104"/>
    </row>
    <row r="41" spans="1:19" x14ac:dyDescent="0.15">
      <c r="A41" s="118"/>
      <c r="B41" s="127"/>
      <c r="C41" s="128"/>
      <c r="D41" s="129"/>
      <c r="E41" s="20"/>
      <c r="F41" s="125"/>
      <c r="G41" s="137">
        <v>0</v>
      </c>
      <c r="H41" s="125"/>
      <c r="I41" s="23"/>
      <c r="J41" s="123"/>
      <c r="K41" s="122"/>
      <c r="L41" s="122" t="str">
        <f>IF(I41&gt;0,MIN(I41*L$4*(1-G41),Admin!G$8*(1-G41))," ")</f>
        <v xml:space="preserve"> </v>
      </c>
      <c r="M41" s="122" t="str">
        <f>IF(I41&gt;0,I41-L41," ")</f>
        <v xml:space="preserve"> </v>
      </c>
      <c r="N41" s="122"/>
      <c r="O41" s="127"/>
      <c r="P41" s="20"/>
      <c r="Q41" s="122" t="str">
        <f>IF((O41+P41)&gt;0,IF(P41&lt;M41,(M41-P41)*(1-G41)," ")," ")</f>
        <v xml:space="preserve"> </v>
      </c>
      <c r="R41" s="122" t="str">
        <f>IF((O41+P41)&gt;0,IF(P41&gt;M41,(P41-M41)*(1-G41)," ")," ")</f>
        <v xml:space="preserve"> </v>
      </c>
      <c r="S41" s="104"/>
    </row>
    <row r="42" spans="1:19" x14ac:dyDescent="0.15">
      <c r="A42" s="118"/>
      <c r="B42" s="127"/>
      <c r="C42" s="128"/>
      <c r="D42" s="129"/>
      <c r="E42" s="20"/>
      <c r="F42" s="125"/>
      <c r="G42" s="137">
        <v>0</v>
      </c>
      <c r="H42" s="125"/>
      <c r="I42" s="23"/>
      <c r="J42" s="123"/>
      <c r="K42" s="122"/>
      <c r="L42" s="122" t="str">
        <f>IF(I42&gt;0,MIN(I42*L$4*(1-G42),Admin!G$8*(1-G42))," ")</f>
        <v xml:space="preserve"> </v>
      </c>
      <c r="M42" s="122" t="str">
        <f>IF(I42&gt;0,I42-L42," ")</f>
        <v xml:space="preserve"> </v>
      </c>
      <c r="N42" s="122"/>
      <c r="O42" s="127"/>
      <c r="P42" s="20"/>
      <c r="Q42" s="122" t="str">
        <f>IF((O42+P42)&gt;0,IF(P42&lt;M42,(M42-P42)*(1-G42)," ")," ")</f>
        <v xml:space="preserve"> </v>
      </c>
      <c r="R42" s="122" t="str">
        <f>IF((O42+P42)&gt;0,IF(P42&gt;M42,(P42-M42)*(1-G42)," ")," ")</f>
        <v xml:space="preserve"> </v>
      </c>
      <c r="S42" s="104"/>
    </row>
    <row r="43" spans="1:19" ht="12" customHeight="1" x14ac:dyDescent="0.15">
      <c r="A43" s="118"/>
      <c r="B43" s="525" t="s">
        <v>102</v>
      </c>
      <c r="C43" s="529"/>
      <c r="D43" s="139">
        <f>Admin!E8</f>
        <v>12000</v>
      </c>
      <c r="E43" s="125"/>
      <c r="F43" s="125"/>
      <c r="G43" s="130"/>
      <c r="H43" s="125"/>
      <c r="I43" s="122"/>
      <c r="J43" s="123"/>
      <c r="K43" s="122"/>
      <c r="L43" s="122"/>
      <c r="M43" s="122"/>
      <c r="N43" s="122"/>
      <c r="O43" s="124"/>
      <c r="P43" s="125"/>
      <c r="Q43" s="122"/>
      <c r="R43" s="122"/>
      <c r="S43" s="104"/>
    </row>
    <row r="44" spans="1:19" x14ac:dyDescent="0.15">
      <c r="A44" s="118"/>
      <c r="B44" s="127"/>
      <c r="C44" s="128"/>
      <c r="D44" s="129"/>
      <c r="E44" s="20"/>
      <c r="F44" s="125"/>
      <c r="G44" s="137">
        <v>0</v>
      </c>
      <c r="H44" s="125"/>
      <c r="I44" s="23"/>
      <c r="J44" s="123"/>
      <c r="K44" s="122"/>
      <c r="L44" s="122" t="str">
        <f>IF(I44&gt;0,MIN(I44*L$4*(1-G44),Admin!G$8*(1-G44))," ")</f>
        <v xml:space="preserve"> </v>
      </c>
      <c r="M44" s="122" t="str">
        <f>IF(I44&gt;0,I44-L44," ")</f>
        <v xml:space="preserve"> </v>
      </c>
      <c r="N44" s="122"/>
      <c r="O44" s="127"/>
      <c r="P44" s="20"/>
      <c r="Q44" s="122" t="str">
        <f t="shared" ref="Q44:Q54" si="0">IF((O44+P44)&gt;0,IF(P44&lt;M44,(M44-P44)*(1-G44)," ")," ")</f>
        <v xml:space="preserve"> </v>
      </c>
      <c r="R44" s="122" t="str">
        <f t="shared" ref="R44:R54" si="1">IF((O44+P44)&gt;0,IF(P44&gt;M44,(P44-M44)*(1-G44)," ")," ")</f>
        <v xml:space="preserve"> </v>
      </c>
      <c r="S44" s="104"/>
    </row>
    <row r="45" spans="1:19" x14ac:dyDescent="0.15">
      <c r="A45" s="118"/>
      <c r="B45" s="127"/>
      <c r="C45" s="128"/>
      <c r="D45" s="129"/>
      <c r="E45" s="20"/>
      <c r="F45" s="125"/>
      <c r="G45" s="137">
        <v>0</v>
      </c>
      <c r="H45" s="125"/>
      <c r="I45" s="23"/>
      <c r="J45" s="123"/>
      <c r="K45" s="122"/>
      <c r="L45" s="122" t="str">
        <f>IF(I45&gt;0,MIN(I45*L$4*(1-G45),Admin!G$8*(1-G45))," ")</f>
        <v xml:space="preserve"> </v>
      </c>
      <c r="M45" s="122" t="str">
        <f>IF(I45&gt;0,I45-L45," ")</f>
        <v xml:space="preserve"> </v>
      </c>
      <c r="N45" s="122"/>
      <c r="O45" s="127"/>
      <c r="P45" s="20"/>
      <c r="Q45" s="122" t="str">
        <f t="shared" si="0"/>
        <v xml:space="preserve"> </v>
      </c>
      <c r="R45" s="122" t="str">
        <f t="shared" si="1"/>
        <v xml:space="preserve"> </v>
      </c>
      <c r="S45" s="104"/>
    </row>
    <row r="46" spans="1:19" x14ac:dyDescent="0.15">
      <c r="A46" s="118"/>
      <c r="B46" s="127"/>
      <c r="C46" s="128"/>
      <c r="D46" s="129"/>
      <c r="E46" s="20"/>
      <c r="F46" s="125"/>
      <c r="G46" s="137">
        <v>0</v>
      </c>
      <c r="H46" s="125"/>
      <c r="I46" s="23"/>
      <c r="J46" s="123"/>
      <c r="K46" s="122"/>
      <c r="L46" s="122" t="str">
        <f>IF(I46&gt;0,MIN(I46*L$4*(1-G46),Admin!G$8*(1-G46))," ")</f>
        <v xml:space="preserve"> </v>
      </c>
      <c r="M46" s="122" t="str">
        <f>IF(I46&gt;0,I46-L46," ")</f>
        <v xml:space="preserve"> </v>
      </c>
      <c r="N46" s="122"/>
      <c r="O46" s="127"/>
      <c r="P46" s="20"/>
      <c r="Q46" s="122" t="str">
        <f>IF((O46+P46)&gt;0,IF(P46&lt;M46,(M46-P46)*(1-G46)," ")," ")</f>
        <v xml:space="preserve"> </v>
      </c>
      <c r="R46" s="122" t="str">
        <f>IF((O46+P46)&gt;0,IF(P46&gt;M46,(P46-M46)*(1-G46)," ")," ")</f>
        <v xml:space="preserve"> </v>
      </c>
      <c r="S46" s="104"/>
    </row>
    <row r="47" spans="1:19" x14ac:dyDescent="0.15">
      <c r="A47" s="118"/>
      <c r="B47" s="127"/>
      <c r="C47" s="128"/>
      <c r="D47" s="129"/>
      <c r="E47" s="20"/>
      <c r="F47" s="125"/>
      <c r="G47" s="137">
        <v>0</v>
      </c>
      <c r="H47" s="125"/>
      <c r="I47" s="23"/>
      <c r="J47" s="123"/>
      <c r="K47" s="122"/>
      <c r="L47" s="122" t="str">
        <f>IF(I47&gt;0,MIN(I47*L$4*(1-G47),Admin!G$8*(1-G47))," ")</f>
        <v xml:space="preserve"> </v>
      </c>
      <c r="M47" s="122" t="str">
        <f>IF(I47&gt;0,I47-L47," ")</f>
        <v xml:space="preserve"> </v>
      </c>
      <c r="N47" s="122"/>
      <c r="O47" s="127"/>
      <c r="P47" s="20"/>
      <c r="Q47" s="122" t="str">
        <f>IF((O47+P47)&gt;0,IF(P47&lt;M47,(M47-P47)*(1-G47)," ")," ")</f>
        <v xml:space="preserve"> </v>
      </c>
      <c r="R47" s="122" t="str">
        <f>IF((O47+P47)&gt;0,IF(P47&gt;M47,(P47-M47)*(1-G47)," ")," ")</f>
        <v xml:space="preserve"> </v>
      </c>
      <c r="S47" s="104"/>
    </row>
    <row r="48" spans="1:19" x14ac:dyDescent="0.15">
      <c r="A48" s="118"/>
      <c r="B48" s="127"/>
      <c r="C48" s="128"/>
      <c r="D48" s="129"/>
      <c r="E48" s="20"/>
      <c r="F48" s="125"/>
      <c r="G48" s="137">
        <v>0</v>
      </c>
      <c r="H48" s="125"/>
      <c r="I48" s="23"/>
      <c r="J48" s="123"/>
      <c r="K48" s="122"/>
      <c r="L48" s="122" t="str">
        <f>IF(I48&gt;0,MIN(I48*L$4*(1-G48),Admin!G$8*(1-G48))," ")</f>
        <v xml:space="preserve"> </v>
      </c>
      <c r="M48" s="122" t="str">
        <f>IF(I48&gt;0,I48-L48," ")</f>
        <v xml:space="preserve"> </v>
      </c>
      <c r="N48" s="122"/>
      <c r="O48" s="127"/>
      <c r="P48" s="20"/>
      <c r="Q48" s="122" t="str">
        <f>IF((O48+P48)&gt;0,IF(P48&lt;M48,(M48-P48)*(1-G48)," ")," ")</f>
        <v xml:space="preserve"> </v>
      </c>
      <c r="R48" s="122" t="str">
        <f>IF((O48+P48)&gt;0,IF(P48&gt;M48,(P48-M48)*(1-G48)," ")," ")</f>
        <v xml:space="preserve"> </v>
      </c>
      <c r="S48" s="104"/>
    </row>
    <row r="49" spans="1:19" x14ac:dyDescent="0.15">
      <c r="A49" s="118"/>
      <c r="B49" s="527" t="s">
        <v>103</v>
      </c>
      <c r="C49" s="527"/>
      <c r="D49" s="135"/>
      <c r="E49" s="125"/>
      <c r="F49" s="125"/>
      <c r="G49" s="130"/>
      <c r="H49" s="125"/>
      <c r="I49" s="122"/>
      <c r="J49" s="123"/>
      <c r="K49" s="122"/>
      <c r="L49" s="122"/>
      <c r="M49" s="122"/>
      <c r="N49" s="122"/>
      <c r="O49" s="124"/>
      <c r="P49" s="125"/>
      <c r="Q49" s="122"/>
      <c r="R49" s="122"/>
      <c r="S49" s="104"/>
    </row>
    <row r="50" spans="1:19" x14ac:dyDescent="0.15">
      <c r="A50" s="118"/>
      <c r="B50" s="127"/>
      <c r="C50" s="128"/>
      <c r="D50" s="129"/>
      <c r="E50" s="20"/>
      <c r="F50" s="125"/>
      <c r="G50" s="137">
        <v>0</v>
      </c>
      <c r="H50" s="125"/>
      <c r="I50" s="23"/>
      <c r="J50" s="123"/>
      <c r="K50" s="122"/>
      <c r="L50" s="122" t="str">
        <f>IF(I50&gt;0,I50*L$4," ")</f>
        <v xml:space="preserve"> </v>
      </c>
      <c r="M50" s="122" t="str">
        <f>IF(I50&gt;0,I50-L50," ")</f>
        <v xml:space="preserve"> </v>
      </c>
      <c r="N50" s="122"/>
      <c r="O50" s="127"/>
      <c r="P50" s="20"/>
      <c r="Q50" s="122" t="str">
        <f t="shared" si="0"/>
        <v xml:space="preserve"> </v>
      </c>
      <c r="R50" s="122" t="str">
        <f t="shared" si="1"/>
        <v xml:space="preserve"> </v>
      </c>
      <c r="S50" s="104"/>
    </row>
    <row r="51" spans="1:19" x14ac:dyDescent="0.15">
      <c r="A51" s="118"/>
      <c r="B51" s="127"/>
      <c r="C51" s="128"/>
      <c r="D51" s="129"/>
      <c r="E51" s="20"/>
      <c r="F51" s="125"/>
      <c r="G51" s="137">
        <v>0</v>
      </c>
      <c r="H51" s="125"/>
      <c r="I51" s="23"/>
      <c r="J51" s="123"/>
      <c r="K51" s="122"/>
      <c r="L51" s="122" t="str">
        <f>IF(I51&gt;0,I51*L$4," ")</f>
        <v xml:space="preserve"> </v>
      </c>
      <c r="M51" s="122" t="str">
        <f>IF(I51&gt;0,I51-L51," ")</f>
        <v xml:space="preserve"> </v>
      </c>
      <c r="N51" s="122"/>
      <c r="O51" s="127"/>
      <c r="P51" s="20"/>
      <c r="Q51" s="122" t="str">
        <f t="shared" si="0"/>
        <v xml:space="preserve"> </v>
      </c>
      <c r="R51" s="122" t="str">
        <f t="shared" si="1"/>
        <v xml:space="preserve"> </v>
      </c>
      <c r="S51" s="104"/>
    </row>
    <row r="52" spans="1:19" x14ac:dyDescent="0.15">
      <c r="A52" s="118"/>
      <c r="B52" s="127"/>
      <c r="C52" s="128"/>
      <c r="D52" s="129"/>
      <c r="E52" s="20"/>
      <c r="F52" s="125"/>
      <c r="G52" s="137">
        <v>0</v>
      </c>
      <c r="H52" s="125"/>
      <c r="I52" s="23"/>
      <c r="J52" s="123"/>
      <c r="K52" s="122"/>
      <c r="L52" s="122" t="str">
        <f>IF(I52&gt;0,I52*L$4," ")</f>
        <v xml:space="preserve"> </v>
      </c>
      <c r="M52" s="122" t="str">
        <f>IF(I52&gt;0,I52-L52," ")</f>
        <v xml:space="preserve"> </v>
      </c>
      <c r="N52" s="122"/>
      <c r="O52" s="127"/>
      <c r="P52" s="20"/>
      <c r="Q52" s="122" t="str">
        <f t="shared" si="0"/>
        <v xml:space="preserve"> </v>
      </c>
      <c r="R52" s="122" t="str">
        <f t="shared" si="1"/>
        <v xml:space="preserve"> </v>
      </c>
      <c r="S52" s="104"/>
    </row>
    <row r="53" spans="1:19" x14ac:dyDescent="0.15">
      <c r="A53" s="118"/>
      <c r="B53" s="127"/>
      <c r="C53" s="128"/>
      <c r="D53" s="129"/>
      <c r="E53" s="20"/>
      <c r="F53" s="125"/>
      <c r="G53" s="137">
        <v>0</v>
      </c>
      <c r="H53" s="125"/>
      <c r="I53" s="23"/>
      <c r="J53" s="123"/>
      <c r="K53" s="122"/>
      <c r="L53" s="122" t="str">
        <f>IF(I53&gt;0,I53*L$4," ")</f>
        <v xml:space="preserve"> </v>
      </c>
      <c r="M53" s="122" t="str">
        <f>IF(I53&gt;0,I53-L53," ")</f>
        <v xml:space="preserve"> </v>
      </c>
      <c r="N53" s="122"/>
      <c r="O53" s="127"/>
      <c r="P53" s="20"/>
      <c r="Q53" s="122" t="str">
        <f t="shared" si="0"/>
        <v xml:space="preserve"> </v>
      </c>
      <c r="R53" s="122" t="str">
        <f t="shared" si="1"/>
        <v xml:space="preserve"> </v>
      </c>
      <c r="S53" s="104"/>
    </row>
    <row r="54" spans="1:19" x14ac:dyDescent="0.15">
      <c r="A54" s="118"/>
      <c r="B54" s="127"/>
      <c r="C54" s="128"/>
      <c r="D54" s="129"/>
      <c r="E54" s="20"/>
      <c r="F54" s="125"/>
      <c r="G54" s="137">
        <v>0</v>
      </c>
      <c r="H54" s="125"/>
      <c r="I54" s="23"/>
      <c r="J54" s="123"/>
      <c r="K54" s="122"/>
      <c r="L54" s="122" t="str">
        <f>IF(I54&gt;0,I54*L$4," ")</f>
        <v xml:space="preserve"> </v>
      </c>
      <c r="M54" s="122" t="str">
        <f>IF(I54&gt;0,I54-L54," ")</f>
        <v xml:space="preserve"> </v>
      </c>
      <c r="N54" s="122"/>
      <c r="O54" s="127"/>
      <c r="P54" s="20"/>
      <c r="Q54" s="122" t="str">
        <f t="shared" si="0"/>
        <v xml:space="preserve"> </v>
      </c>
      <c r="R54" s="122" t="str">
        <f t="shared" si="1"/>
        <v xml:space="preserve"> </v>
      </c>
      <c r="S54" s="104"/>
    </row>
    <row r="55" spans="1:19" x14ac:dyDescent="0.15">
      <c r="A55" s="118"/>
      <c r="B55" s="520" t="s">
        <v>115</v>
      </c>
      <c r="C55" s="521"/>
      <c r="D55" s="522"/>
      <c r="E55" s="134">
        <f>SUM(E38:E54)</f>
        <v>0</v>
      </c>
      <c r="F55" s="125"/>
      <c r="G55" s="140"/>
      <c r="H55" s="125"/>
      <c r="I55" s="134">
        <f>SUM(I38:I54)</f>
        <v>0</v>
      </c>
      <c r="J55" s="135"/>
      <c r="K55" s="134">
        <f>SUM(K38:K54)</f>
        <v>0</v>
      </c>
      <c r="L55" s="134">
        <f>SUM(L38:L54)</f>
        <v>0</v>
      </c>
      <c r="M55" s="134">
        <f>SUM(M38:M54)</f>
        <v>0</v>
      </c>
      <c r="N55" s="125"/>
      <c r="O55" s="124"/>
      <c r="P55" s="134">
        <f>SUM(P38:P54)</f>
        <v>0</v>
      </c>
      <c r="Q55" s="134">
        <f>SUM(Q38:Q54)</f>
        <v>0</v>
      </c>
      <c r="R55" s="134">
        <f>SUM(R38:R54)</f>
        <v>0</v>
      </c>
      <c r="S55" s="104"/>
    </row>
    <row r="56" spans="1:19" ht="6" customHeight="1" thickBot="1" x14ac:dyDescent="0.2">
      <c r="A56" s="118"/>
      <c r="B56" s="124"/>
      <c r="C56" s="142"/>
      <c r="D56" s="135"/>
      <c r="E56" s="125"/>
      <c r="F56" s="125"/>
      <c r="G56" s="130"/>
      <c r="H56" s="125"/>
      <c r="I56" s="122"/>
      <c r="J56" s="123"/>
      <c r="K56" s="122"/>
      <c r="L56" s="122"/>
      <c r="M56" s="122"/>
      <c r="N56" s="122"/>
      <c r="O56" s="124"/>
      <c r="P56" s="125"/>
      <c r="Q56" s="122"/>
      <c r="R56" s="122"/>
      <c r="S56" s="104"/>
    </row>
    <row r="57" spans="1:19" ht="13.5" customHeight="1" thickBot="1" x14ac:dyDescent="0.2">
      <c r="A57" s="118"/>
      <c r="B57" s="523" t="str">
        <f>B6</f>
        <v xml:space="preserve">EXISTING FIXED ASSETS at </v>
      </c>
      <c r="C57" s="528"/>
      <c r="D57" s="119">
        <f>D6</f>
        <v>41370</v>
      </c>
      <c r="E57" s="143">
        <f>E11+E19+E27+E35+E55</f>
        <v>0</v>
      </c>
      <c r="F57" s="125"/>
      <c r="G57" s="130"/>
      <c r="H57" s="125"/>
      <c r="I57" s="143">
        <f>I11+I19+I27+I35+I55</f>
        <v>0</v>
      </c>
      <c r="J57" s="135"/>
      <c r="K57" s="143">
        <f>K11+K19+K27+K35+K55</f>
        <v>0</v>
      </c>
      <c r="L57" s="143">
        <f>L11+L19+L27+L35+L55</f>
        <v>0</v>
      </c>
      <c r="M57" s="143">
        <f>M11+M19+M27+M35+M55</f>
        <v>0</v>
      </c>
      <c r="N57" s="122"/>
      <c r="O57" s="124"/>
      <c r="P57" s="143">
        <f>P11+P19+P27+P35+P55</f>
        <v>0</v>
      </c>
      <c r="Q57" s="143">
        <f>Q11+Q19+Q27+Q35+Q55</f>
        <v>0</v>
      </c>
      <c r="R57" s="143">
        <f>R11+R19+R27+R35+R55</f>
        <v>0</v>
      </c>
      <c r="S57" s="104"/>
    </row>
    <row r="58" spans="1:19" ht="9" customHeight="1" thickBot="1" x14ac:dyDescent="0.2">
      <c r="A58" s="118"/>
      <c r="B58" s="144"/>
      <c r="C58" s="145"/>
      <c r="D58" s="146"/>
      <c r="E58" s="125"/>
      <c r="F58" s="125"/>
      <c r="G58" s="130"/>
      <c r="H58" s="125"/>
      <c r="I58" s="122"/>
      <c r="J58" s="123"/>
      <c r="K58" s="122"/>
      <c r="L58" s="122"/>
      <c r="M58" s="122"/>
      <c r="N58" s="122"/>
      <c r="O58" s="124"/>
      <c r="P58" s="125"/>
      <c r="Q58" s="122"/>
      <c r="R58" s="122"/>
      <c r="S58" s="104"/>
    </row>
    <row r="59" spans="1:19" ht="13.5" customHeight="1" thickBot="1" x14ac:dyDescent="0.2">
      <c r="A59" s="118"/>
      <c r="B59" s="523" t="s">
        <v>104</v>
      </c>
      <c r="C59" s="524"/>
      <c r="D59" s="119">
        <f>Admin!B4</f>
        <v>41370</v>
      </c>
      <c r="E59" s="122"/>
      <c r="F59" s="122"/>
      <c r="G59" s="130"/>
      <c r="H59" s="122"/>
      <c r="I59" s="122"/>
      <c r="J59" s="123"/>
      <c r="K59" s="122"/>
      <c r="L59" s="122"/>
      <c r="M59" s="122"/>
      <c r="N59" s="122"/>
      <c r="O59" s="124"/>
      <c r="P59" s="125"/>
      <c r="Q59" s="122"/>
      <c r="R59" s="122"/>
      <c r="S59" s="104"/>
    </row>
    <row r="60" spans="1:19" ht="12.75" customHeight="1" x14ac:dyDescent="0.15">
      <c r="A60" s="118"/>
      <c r="B60" s="527" t="s">
        <v>65</v>
      </c>
      <c r="C60" s="527"/>
      <c r="D60" s="126"/>
      <c r="E60" s="120"/>
      <c r="F60" s="120"/>
      <c r="G60" s="130"/>
      <c r="H60" s="120"/>
      <c r="I60" s="122"/>
      <c r="J60" s="123"/>
      <c r="K60" s="122"/>
      <c r="L60" s="122"/>
      <c r="M60" s="122"/>
      <c r="N60" s="122"/>
      <c r="O60" s="124"/>
      <c r="P60" s="125"/>
      <c r="Q60" s="122"/>
      <c r="R60" s="122"/>
      <c r="S60" s="104"/>
    </row>
    <row r="61" spans="1:19" x14ac:dyDescent="0.15">
      <c r="A61" s="118"/>
      <c r="B61" s="127"/>
      <c r="C61" s="128"/>
      <c r="D61" s="147"/>
      <c r="E61" s="20"/>
      <c r="F61" s="125"/>
      <c r="G61" s="130"/>
      <c r="H61" s="125"/>
      <c r="I61" s="122"/>
      <c r="J61" s="123"/>
      <c r="K61" s="122"/>
      <c r="L61" s="122"/>
      <c r="M61" s="122"/>
      <c r="N61" s="122"/>
      <c r="O61" s="127"/>
      <c r="P61" s="20"/>
      <c r="Q61" s="122"/>
      <c r="R61" s="122"/>
      <c r="S61" s="104"/>
    </row>
    <row r="62" spans="1:19" x14ac:dyDescent="0.15">
      <c r="A62" s="118"/>
      <c r="B62" s="127"/>
      <c r="C62" s="128"/>
      <c r="D62" s="147"/>
      <c r="E62" s="20"/>
      <c r="F62" s="125"/>
      <c r="G62" s="130"/>
      <c r="H62" s="125"/>
      <c r="I62" s="122"/>
      <c r="J62" s="123"/>
      <c r="K62" s="122"/>
      <c r="L62" s="122"/>
      <c r="M62" s="122"/>
      <c r="N62" s="122"/>
      <c r="O62" s="127"/>
      <c r="P62" s="20"/>
      <c r="Q62" s="122"/>
      <c r="R62" s="122"/>
      <c r="S62" s="104"/>
    </row>
    <row r="63" spans="1:19" x14ac:dyDescent="0.15">
      <c r="A63" s="118"/>
      <c r="B63" s="127"/>
      <c r="C63" s="128"/>
      <c r="D63" s="147"/>
      <c r="E63" s="20"/>
      <c r="F63" s="125"/>
      <c r="G63" s="130"/>
      <c r="H63" s="125"/>
      <c r="I63" s="122"/>
      <c r="J63" s="123"/>
      <c r="K63" s="122"/>
      <c r="L63" s="122"/>
      <c r="M63" s="122"/>
      <c r="N63" s="122"/>
      <c r="O63" s="127"/>
      <c r="P63" s="20"/>
      <c r="Q63" s="122"/>
      <c r="R63" s="122"/>
      <c r="S63" s="104"/>
    </row>
    <row r="64" spans="1:19" x14ac:dyDescent="0.15">
      <c r="A64" s="118"/>
      <c r="B64" s="520" t="s">
        <v>105</v>
      </c>
      <c r="C64" s="521"/>
      <c r="D64" s="522"/>
      <c r="E64" s="133">
        <f>SUM(E61:E63)</f>
        <v>0</v>
      </c>
      <c r="F64" s="125"/>
      <c r="G64" s="130"/>
      <c r="H64" s="125"/>
      <c r="I64" s="134">
        <f>SUM(I61:I63)</f>
        <v>0</v>
      </c>
      <c r="J64" s="148"/>
      <c r="K64" s="134">
        <f>SUM(K61:K63)</f>
        <v>0</v>
      </c>
      <c r="L64" s="134">
        <f>SUM(L61:L63)</f>
        <v>0</v>
      </c>
      <c r="M64" s="134">
        <f>SUM(M61:M63)</f>
        <v>0</v>
      </c>
      <c r="N64" s="122"/>
      <c r="O64" s="124"/>
      <c r="P64" s="133">
        <f>SUM(P61:P63)</f>
        <v>0</v>
      </c>
      <c r="Q64" s="134">
        <f>SUM(Q61:Q63)</f>
        <v>0</v>
      </c>
      <c r="R64" s="134">
        <f>SUM(R61:R63)</f>
        <v>0</v>
      </c>
      <c r="S64" s="104"/>
    </row>
    <row r="65" spans="1:19" ht="6" customHeight="1" x14ac:dyDescent="0.15">
      <c r="A65" s="118"/>
      <c r="B65" s="131"/>
      <c r="C65" s="136"/>
      <c r="D65" s="132"/>
      <c r="E65" s="125"/>
      <c r="F65" s="125"/>
      <c r="G65" s="130"/>
      <c r="H65" s="125"/>
      <c r="I65" s="125"/>
      <c r="J65" s="135"/>
      <c r="K65" s="125"/>
      <c r="L65" s="125"/>
      <c r="M65" s="125"/>
      <c r="N65" s="122"/>
      <c r="O65" s="124"/>
      <c r="P65" s="125"/>
      <c r="Q65" s="125"/>
      <c r="R65" s="125"/>
      <c r="S65" s="104"/>
    </row>
    <row r="66" spans="1:19" ht="12" customHeight="1" x14ac:dyDescent="0.15">
      <c r="A66" s="118"/>
      <c r="B66" s="527" t="s">
        <v>66</v>
      </c>
      <c r="C66" s="527"/>
      <c r="D66" s="135"/>
      <c r="E66" s="125"/>
      <c r="F66" s="125"/>
      <c r="G66" s="130"/>
      <c r="H66" s="125"/>
      <c r="I66" s="122"/>
      <c r="J66" s="123"/>
      <c r="K66" s="122"/>
      <c r="L66" s="122"/>
      <c r="M66" s="122"/>
      <c r="N66" s="122"/>
      <c r="O66" s="124"/>
      <c r="P66" s="125"/>
      <c r="Q66" s="122"/>
      <c r="R66" s="122"/>
      <c r="S66" s="104"/>
    </row>
    <row r="67" spans="1:19" x14ac:dyDescent="0.15">
      <c r="A67" s="118"/>
      <c r="B67" s="127"/>
      <c r="C67" s="128"/>
      <c r="D67" s="129"/>
      <c r="E67" s="20"/>
      <c r="F67" s="125"/>
      <c r="G67" s="130"/>
      <c r="H67" s="125"/>
      <c r="I67" s="122"/>
      <c r="J67" s="130">
        <f>J$4</f>
        <v>1</v>
      </c>
      <c r="K67" s="122" t="str">
        <f>IF(E67&gt;0,E67*J67," ")</f>
        <v xml:space="preserve"> </v>
      </c>
      <c r="L67" s="122"/>
      <c r="M67" s="122" t="str">
        <f>IF(E67&gt;0,E67-K67," ")</f>
        <v xml:space="preserve"> </v>
      </c>
      <c r="N67" s="122"/>
      <c r="O67" s="127"/>
      <c r="P67" s="20"/>
      <c r="Q67" s="122" t="str">
        <f>IF((O67+P67)&gt;0,IF(P67&lt;M67,M67-P67," ")," ")</f>
        <v xml:space="preserve"> </v>
      </c>
      <c r="R67" s="122" t="str">
        <f>IF((O67+P67)&gt;0,IF(P67&gt;M67,P67-M67," ")," ")</f>
        <v xml:space="preserve"> </v>
      </c>
      <c r="S67" s="104"/>
    </row>
    <row r="68" spans="1:19" x14ac:dyDescent="0.15">
      <c r="A68" s="118"/>
      <c r="B68" s="127"/>
      <c r="C68" s="128"/>
      <c r="D68" s="129"/>
      <c r="E68" s="20"/>
      <c r="F68" s="125"/>
      <c r="G68" s="130"/>
      <c r="H68" s="125"/>
      <c r="I68" s="122"/>
      <c r="J68" s="130">
        <f>J$4</f>
        <v>1</v>
      </c>
      <c r="K68" s="122" t="str">
        <f>IF(E68&gt;0,E68*J68," ")</f>
        <v xml:space="preserve"> </v>
      </c>
      <c r="L68" s="122"/>
      <c r="M68" s="122" t="str">
        <f>IF(E68&gt;0,E68-K68," ")</f>
        <v xml:space="preserve"> </v>
      </c>
      <c r="N68" s="122"/>
      <c r="O68" s="127"/>
      <c r="P68" s="20"/>
      <c r="Q68" s="122" t="str">
        <f>IF((O68+P68)&gt;0,IF(P68&lt;M68,M68-P68," ")," ")</f>
        <v xml:space="preserve"> </v>
      </c>
      <c r="R68" s="122" t="str">
        <f>IF((O68+P68)&gt;0,IF(P68&gt;M68,P68-M68," ")," ")</f>
        <v xml:space="preserve"> </v>
      </c>
      <c r="S68" s="104"/>
    </row>
    <row r="69" spans="1:19" x14ac:dyDescent="0.15">
      <c r="A69" s="118"/>
      <c r="B69" s="127"/>
      <c r="C69" s="128"/>
      <c r="D69" s="129"/>
      <c r="E69" s="20"/>
      <c r="F69" s="125"/>
      <c r="G69" s="130"/>
      <c r="H69" s="125"/>
      <c r="I69" s="122"/>
      <c r="J69" s="130">
        <f>J$4</f>
        <v>1</v>
      </c>
      <c r="K69" s="122" t="str">
        <f>IF(E69&gt;0,E69*J69," ")</f>
        <v xml:space="preserve"> </v>
      </c>
      <c r="L69" s="122"/>
      <c r="M69" s="122" t="str">
        <f>IF(E69&gt;0,E69-K69," ")</f>
        <v xml:space="preserve"> </v>
      </c>
      <c r="N69" s="122"/>
      <c r="O69" s="127"/>
      <c r="P69" s="20"/>
      <c r="Q69" s="122" t="str">
        <f>IF((O69+P69)&gt;0,IF(P69&lt;M69,M69-P69," ")," ")</f>
        <v xml:space="preserve"> </v>
      </c>
      <c r="R69" s="122" t="str">
        <f>IF((O69+P69)&gt;0,IF(P69&gt;M69,P69-M69," ")," ")</f>
        <v xml:space="preserve"> </v>
      </c>
      <c r="S69" s="104"/>
    </row>
    <row r="70" spans="1:19" x14ac:dyDescent="0.15">
      <c r="A70" s="118"/>
      <c r="B70" s="127"/>
      <c r="C70" s="128"/>
      <c r="D70" s="129"/>
      <c r="E70" s="20"/>
      <c r="F70" s="125"/>
      <c r="G70" s="130"/>
      <c r="H70" s="125"/>
      <c r="I70" s="122"/>
      <c r="J70" s="130">
        <f>J$4</f>
        <v>1</v>
      </c>
      <c r="K70" s="122" t="str">
        <f>IF(E70&gt;0,E70*J70," ")</f>
        <v xml:space="preserve"> </v>
      </c>
      <c r="L70" s="122"/>
      <c r="M70" s="122" t="str">
        <f>IF(E70&gt;0,E70-K70," ")</f>
        <v xml:space="preserve"> </v>
      </c>
      <c r="N70" s="122"/>
      <c r="O70" s="127"/>
      <c r="P70" s="20"/>
      <c r="Q70" s="122" t="str">
        <f>IF((O70+P70)&gt;0,IF(P70&lt;M70,M70-P70," ")," ")</f>
        <v xml:space="preserve"> </v>
      </c>
      <c r="R70" s="122" t="str">
        <f>IF((O70+P70)&gt;0,IF(P70&gt;M70,P70-M70," ")," ")</f>
        <v xml:space="preserve"> </v>
      </c>
      <c r="S70" s="104"/>
    </row>
    <row r="71" spans="1:19" x14ac:dyDescent="0.15">
      <c r="A71" s="118"/>
      <c r="B71" s="127"/>
      <c r="C71" s="128"/>
      <c r="D71" s="129"/>
      <c r="E71" s="20"/>
      <c r="F71" s="125"/>
      <c r="G71" s="130"/>
      <c r="H71" s="125"/>
      <c r="I71" s="122"/>
      <c r="J71" s="130">
        <f>J$4</f>
        <v>1</v>
      </c>
      <c r="K71" s="122" t="str">
        <f>IF(E71&gt;0,E71*J71," ")</f>
        <v xml:space="preserve"> </v>
      </c>
      <c r="L71" s="122"/>
      <c r="M71" s="122" t="str">
        <f>IF(E71&gt;0,E71-K71," ")</f>
        <v xml:space="preserve"> </v>
      </c>
      <c r="N71" s="122"/>
      <c r="O71" s="127"/>
      <c r="P71" s="20"/>
      <c r="Q71" s="122" t="str">
        <f>IF((O71+P71)&gt;0,IF(P71&lt;M71,M71-P71," ")," ")</f>
        <v xml:space="preserve"> </v>
      </c>
      <c r="R71" s="122" t="str">
        <f>IF((O71+P71)&gt;0,IF(P71&gt;M71,P71-M71," ")," ")</f>
        <v xml:space="preserve"> </v>
      </c>
      <c r="S71" s="104"/>
    </row>
    <row r="72" spans="1:19" x14ac:dyDescent="0.15">
      <c r="A72" s="118"/>
      <c r="B72" s="520" t="s">
        <v>106</v>
      </c>
      <c r="C72" s="521"/>
      <c r="D72" s="522"/>
      <c r="E72" s="133">
        <f>SUM(E67:E71)</f>
        <v>0</v>
      </c>
      <c r="F72" s="125"/>
      <c r="G72" s="130"/>
      <c r="H72" s="125"/>
      <c r="I72" s="134">
        <f>SUM(I67:I71)</f>
        <v>0</v>
      </c>
      <c r="J72" s="135"/>
      <c r="K72" s="134">
        <f>SUM(K67:K71)</f>
        <v>0</v>
      </c>
      <c r="L72" s="134">
        <f>SUM(L67:L71)</f>
        <v>0</v>
      </c>
      <c r="M72" s="134">
        <f>SUM(M67:M71)</f>
        <v>0</v>
      </c>
      <c r="N72" s="122"/>
      <c r="O72" s="124"/>
      <c r="P72" s="133">
        <f>SUM(P67:P71)</f>
        <v>0</v>
      </c>
      <c r="Q72" s="134">
        <f>SUM(Q67:Q71)</f>
        <v>0</v>
      </c>
      <c r="R72" s="134">
        <f>SUM(R67:R71)</f>
        <v>0</v>
      </c>
      <c r="S72" s="104"/>
    </row>
    <row r="73" spans="1:19" ht="6" customHeight="1" x14ac:dyDescent="0.15">
      <c r="A73" s="118"/>
      <c r="B73" s="131"/>
      <c r="C73" s="136"/>
      <c r="D73" s="132"/>
      <c r="E73" s="125"/>
      <c r="F73" s="125"/>
      <c r="G73" s="130"/>
      <c r="H73" s="125"/>
      <c r="I73" s="125"/>
      <c r="J73" s="135"/>
      <c r="K73" s="125"/>
      <c r="L73" s="125"/>
      <c r="M73" s="125"/>
      <c r="N73" s="122"/>
      <c r="O73" s="124"/>
      <c r="P73" s="125"/>
      <c r="Q73" s="125"/>
      <c r="R73" s="125"/>
      <c r="S73" s="104"/>
    </row>
    <row r="74" spans="1:19" x14ac:dyDescent="0.15">
      <c r="A74" s="118"/>
      <c r="B74" s="527" t="s">
        <v>68</v>
      </c>
      <c r="C74" s="527"/>
      <c r="D74" s="135"/>
      <c r="E74" s="125"/>
      <c r="F74" s="125"/>
      <c r="G74" s="130"/>
      <c r="H74" s="125"/>
      <c r="I74" s="122"/>
      <c r="J74" s="123"/>
      <c r="K74" s="122"/>
      <c r="L74" s="122"/>
      <c r="M74" s="122"/>
      <c r="N74" s="122"/>
      <c r="O74" s="124"/>
      <c r="P74" s="125"/>
      <c r="Q74" s="122"/>
      <c r="R74" s="122"/>
      <c r="S74" s="104"/>
    </row>
    <row r="75" spans="1:19" ht="12" customHeight="1" x14ac:dyDescent="0.15">
      <c r="A75" s="118"/>
      <c r="B75" s="127"/>
      <c r="C75" s="128"/>
      <c r="D75" s="147"/>
      <c r="E75" s="20"/>
      <c r="F75" s="125"/>
      <c r="G75" s="130"/>
      <c r="H75" s="125"/>
      <c r="I75" s="122"/>
      <c r="J75" s="130">
        <f>J$4</f>
        <v>1</v>
      </c>
      <c r="K75" s="122" t="str">
        <f>IF(E75&gt;0,E75*J75," ")</f>
        <v xml:space="preserve"> </v>
      </c>
      <c r="L75" s="122"/>
      <c r="M75" s="122" t="str">
        <f>IF(E75&gt;0,E75-K75," ")</f>
        <v xml:space="preserve"> </v>
      </c>
      <c r="N75" s="122"/>
      <c r="O75" s="127"/>
      <c r="P75" s="20"/>
      <c r="Q75" s="122" t="str">
        <f>IF((O75+P75)&gt;0,IF(P75&lt;M75,M75-P75," ")," ")</f>
        <v xml:space="preserve"> </v>
      </c>
      <c r="R75" s="122" t="str">
        <f>IF((O75+P75)&gt;0,IF(P75&gt;M75,P75-M75," ")," ")</f>
        <v xml:space="preserve"> </v>
      </c>
      <c r="S75" s="104"/>
    </row>
    <row r="76" spans="1:19" x14ac:dyDescent="0.15">
      <c r="A76" s="118"/>
      <c r="B76" s="127"/>
      <c r="C76" s="128"/>
      <c r="D76" s="147"/>
      <c r="E76" s="20"/>
      <c r="F76" s="125"/>
      <c r="G76" s="130"/>
      <c r="H76" s="125"/>
      <c r="I76" s="122"/>
      <c r="J76" s="130">
        <f>J$4</f>
        <v>1</v>
      </c>
      <c r="K76" s="122" t="str">
        <f>IF(E76&gt;0,E76*J76," ")</f>
        <v xml:space="preserve"> </v>
      </c>
      <c r="L76" s="122"/>
      <c r="M76" s="122" t="str">
        <f>IF(E76&gt;0,E76-K76," ")</f>
        <v xml:space="preserve"> </v>
      </c>
      <c r="N76" s="122"/>
      <c r="O76" s="127"/>
      <c r="P76" s="20"/>
      <c r="Q76" s="122" t="str">
        <f>IF((O76+P76)&gt;0,IF(P76&lt;M76,M76-P76," ")," ")</f>
        <v xml:space="preserve"> </v>
      </c>
      <c r="R76" s="122" t="str">
        <f>IF((O76+P76)&gt;0,IF(P76&gt;M76,P76-M76," ")," ")</f>
        <v xml:space="preserve"> </v>
      </c>
      <c r="S76" s="104"/>
    </row>
    <row r="77" spans="1:19" x14ac:dyDescent="0.15">
      <c r="A77" s="118"/>
      <c r="B77" s="127"/>
      <c r="C77" s="128"/>
      <c r="D77" s="147"/>
      <c r="E77" s="20"/>
      <c r="F77" s="125"/>
      <c r="G77" s="130"/>
      <c r="H77" s="125"/>
      <c r="I77" s="122"/>
      <c r="J77" s="130">
        <f>J$4</f>
        <v>1</v>
      </c>
      <c r="K77" s="122" t="str">
        <f>IF(E77&gt;0,E77*J77," ")</f>
        <v xml:space="preserve"> </v>
      </c>
      <c r="L77" s="122"/>
      <c r="M77" s="122" t="str">
        <f>IF(E77&gt;0,E77-K77," ")</f>
        <v xml:space="preserve"> </v>
      </c>
      <c r="N77" s="122"/>
      <c r="O77" s="127"/>
      <c r="P77" s="20"/>
      <c r="Q77" s="122" t="str">
        <f>IF((O77+P77)&gt;0,IF(P77&lt;M77,M77-P77," ")," ")</f>
        <v xml:space="preserve"> </v>
      </c>
      <c r="R77" s="122" t="str">
        <f>IF((O77+P77)&gt;0,IF(P77&gt;M77,P77-M77," ")," ")</f>
        <v xml:space="preserve"> </v>
      </c>
      <c r="S77" s="104"/>
    </row>
    <row r="78" spans="1:19" x14ac:dyDescent="0.15">
      <c r="A78" s="118"/>
      <c r="B78" s="127"/>
      <c r="C78" s="128"/>
      <c r="D78" s="147"/>
      <c r="E78" s="20"/>
      <c r="F78" s="125"/>
      <c r="G78" s="130"/>
      <c r="H78" s="125"/>
      <c r="I78" s="122"/>
      <c r="J78" s="130">
        <f>J$4</f>
        <v>1</v>
      </c>
      <c r="K78" s="122" t="str">
        <f>IF(E78&gt;0,E78*J78," ")</f>
        <v xml:space="preserve"> </v>
      </c>
      <c r="L78" s="122"/>
      <c r="M78" s="122" t="str">
        <f>IF(E78&gt;0,E78-K78," ")</f>
        <v xml:space="preserve"> </v>
      </c>
      <c r="N78" s="122"/>
      <c r="O78" s="127"/>
      <c r="P78" s="20"/>
      <c r="Q78" s="122" t="str">
        <f>IF((O78+P78)&gt;0,IF(P78&lt;M78,M78-P78," ")," ")</f>
        <v xml:space="preserve"> </v>
      </c>
      <c r="R78" s="122" t="str">
        <f>IF((O78+P78)&gt;0,IF(P78&gt;M78,P78-M78," ")," ")</f>
        <v xml:space="preserve"> </v>
      </c>
      <c r="S78" s="104"/>
    </row>
    <row r="79" spans="1:19" x14ac:dyDescent="0.15">
      <c r="A79" s="118"/>
      <c r="B79" s="127"/>
      <c r="C79" s="128"/>
      <c r="D79" s="147"/>
      <c r="E79" s="20"/>
      <c r="F79" s="125"/>
      <c r="G79" s="130"/>
      <c r="H79" s="125"/>
      <c r="I79" s="122"/>
      <c r="J79" s="130">
        <f>J$4</f>
        <v>1</v>
      </c>
      <c r="K79" s="122" t="str">
        <f>IF(E79&gt;0,E79*J79," ")</f>
        <v xml:space="preserve"> </v>
      </c>
      <c r="L79" s="122"/>
      <c r="M79" s="122" t="str">
        <f>IF(E79&gt;0,E79-K79," ")</f>
        <v xml:space="preserve"> </v>
      </c>
      <c r="N79" s="122"/>
      <c r="O79" s="127"/>
      <c r="P79" s="20"/>
      <c r="Q79" s="122" t="str">
        <f>IF((O79+P79)&gt;0,IF(P79&lt;M79,M79-P79," ")," ")</f>
        <v xml:space="preserve"> </v>
      </c>
      <c r="R79" s="122" t="str">
        <f>IF((O79+P79)&gt;0,IF(P79&gt;M79,P79-M79," ")," ")</f>
        <v xml:space="preserve"> </v>
      </c>
      <c r="S79" s="104"/>
    </row>
    <row r="80" spans="1:19" x14ac:dyDescent="0.15">
      <c r="A80" s="118"/>
      <c r="B80" s="520" t="s">
        <v>107</v>
      </c>
      <c r="C80" s="521"/>
      <c r="D80" s="522"/>
      <c r="E80" s="133">
        <f>SUM(E75:E79)</f>
        <v>0</v>
      </c>
      <c r="F80" s="125"/>
      <c r="G80" s="130"/>
      <c r="H80" s="125"/>
      <c r="I80" s="134">
        <f>SUM(I75:I79)</f>
        <v>0</v>
      </c>
      <c r="J80" s="135"/>
      <c r="K80" s="134">
        <f>SUM(K75:K79)</f>
        <v>0</v>
      </c>
      <c r="L80" s="134">
        <f>SUM(L75:L79)</f>
        <v>0</v>
      </c>
      <c r="M80" s="134">
        <f>SUM(M75:M79)</f>
        <v>0</v>
      </c>
      <c r="N80" s="122"/>
      <c r="O80" s="124"/>
      <c r="P80" s="133">
        <f>SUM(P75:P79)</f>
        <v>0</v>
      </c>
      <c r="Q80" s="134">
        <f>SUM(Q75:Q79)</f>
        <v>0</v>
      </c>
      <c r="R80" s="134">
        <f>SUM(R75:R79)</f>
        <v>0</v>
      </c>
      <c r="S80" s="104"/>
    </row>
    <row r="81" spans="1:19" ht="6" customHeight="1" x14ac:dyDescent="0.15">
      <c r="A81" s="118"/>
      <c r="B81" s="131"/>
      <c r="C81" s="136"/>
      <c r="D81" s="132"/>
      <c r="E81" s="125"/>
      <c r="F81" s="125"/>
      <c r="G81" s="130"/>
      <c r="H81" s="125"/>
      <c r="I81" s="125"/>
      <c r="J81" s="135"/>
      <c r="K81" s="125"/>
      <c r="L81" s="125"/>
      <c r="M81" s="125"/>
      <c r="N81" s="122"/>
      <c r="O81" s="124"/>
      <c r="P81" s="125"/>
      <c r="Q81" s="125"/>
      <c r="R81" s="125"/>
      <c r="S81" s="104"/>
    </row>
    <row r="82" spans="1:19" x14ac:dyDescent="0.15">
      <c r="A82" s="118"/>
      <c r="B82" s="527" t="s">
        <v>100</v>
      </c>
      <c r="C82" s="527"/>
      <c r="D82" s="138"/>
      <c r="E82" s="125"/>
      <c r="F82" s="125"/>
      <c r="G82" s="130"/>
      <c r="H82" s="125"/>
      <c r="I82" s="122"/>
      <c r="J82" s="123"/>
      <c r="K82" s="122"/>
      <c r="L82" s="122"/>
      <c r="M82" s="122"/>
      <c r="N82" s="122"/>
      <c r="O82" s="124"/>
      <c r="P82" s="125"/>
      <c r="Q82" s="122"/>
      <c r="R82" s="122"/>
      <c r="S82" s="104"/>
    </row>
    <row r="83" spans="1:19" x14ac:dyDescent="0.15">
      <c r="A83" s="118"/>
      <c r="B83" s="127"/>
      <c r="C83" s="128"/>
      <c r="D83" s="147"/>
      <c r="E83" s="20"/>
      <c r="F83" s="125"/>
      <c r="G83" s="130"/>
      <c r="H83" s="125"/>
      <c r="I83" s="122"/>
      <c r="J83" s="130">
        <f>J$4</f>
        <v>1</v>
      </c>
      <c r="K83" s="122" t="str">
        <f>IF(E83&gt;0,E83*J83," ")</f>
        <v xml:space="preserve"> </v>
      </c>
      <c r="L83" s="122"/>
      <c r="M83" s="122" t="str">
        <f>IF(E83&gt;0,E83-K83," ")</f>
        <v xml:space="preserve"> </v>
      </c>
      <c r="N83" s="122"/>
      <c r="O83" s="127"/>
      <c r="P83" s="20"/>
      <c r="Q83" s="122" t="str">
        <f>IF((O83+P83)&gt;0,IF(P83&lt;M83,M83-P83," ")," ")</f>
        <v xml:space="preserve"> </v>
      </c>
      <c r="R83" s="122" t="str">
        <f>IF((O83+P83)&gt;0,IF(P83&gt;M83,P83-M83," ")," ")</f>
        <v xml:space="preserve"> </v>
      </c>
      <c r="S83" s="104"/>
    </row>
    <row r="84" spans="1:19" x14ac:dyDescent="0.15">
      <c r="A84" s="118"/>
      <c r="B84" s="127"/>
      <c r="C84" s="128"/>
      <c r="D84" s="147"/>
      <c r="E84" s="20"/>
      <c r="F84" s="125"/>
      <c r="G84" s="130"/>
      <c r="H84" s="125"/>
      <c r="I84" s="122"/>
      <c r="J84" s="130">
        <f>J$4</f>
        <v>1</v>
      </c>
      <c r="K84" s="122" t="str">
        <f>IF(E84&gt;0,E84*J84," ")</f>
        <v xml:space="preserve"> </v>
      </c>
      <c r="L84" s="122"/>
      <c r="M84" s="122" t="str">
        <f>IF(E84&gt;0,E84-K84," ")</f>
        <v xml:space="preserve"> </v>
      </c>
      <c r="N84" s="122"/>
      <c r="O84" s="127"/>
      <c r="P84" s="20"/>
      <c r="Q84" s="122" t="str">
        <f>IF((O84+P84)&gt;0,IF(P84&lt;M84,M84-P84," ")," ")</f>
        <v xml:space="preserve"> </v>
      </c>
      <c r="R84" s="122" t="str">
        <f>IF((O84+P84)&gt;0,IF(P84&gt;M84,P84-M84," ")," ")</f>
        <v xml:space="preserve"> </v>
      </c>
      <c r="S84" s="104"/>
    </row>
    <row r="85" spans="1:19" x14ac:dyDescent="0.15">
      <c r="A85" s="118"/>
      <c r="B85" s="127"/>
      <c r="C85" s="128"/>
      <c r="D85" s="147"/>
      <c r="E85" s="20"/>
      <c r="F85" s="125"/>
      <c r="G85" s="130"/>
      <c r="H85" s="125"/>
      <c r="I85" s="122"/>
      <c r="J85" s="130">
        <f>J$4</f>
        <v>1</v>
      </c>
      <c r="K85" s="122" t="str">
        <f>IF(E85&gt;0,E85*J85," ")</f>
        <v xml:space="preserve"> </v>
      </c>
      <c r="L85" s="122"/>
      <c r="M85" s="122" t="str">
        <f>IF(E85&gt;0,E85-K85," ")</f>
        <v xml:space="preserve"> </v>
      </c>
      <c r="N85" s="122"/>
      <c r="O85" s="127"/>
      <c r="P85" s="20"/>
      <c r="Q85" s="122" t="str">
        <f>IF((O85+P85)&gt;0,IF(P85&lt;M85,M85-P85," ")," ")</f>
        <v xml:space="preserve"> </v>
      </c>
      <c r="R85" s="122" t="str">
        <f>IF((O85+P85)&gt;0,IF(P85&gt;M85,P85-M85," ")," ")</f>
        <v xml:space="preserve"> </v>
      </c>
      <c r="S85" s="104"/>
    </row>
    <row r="86" spans="1:19" x14ac:dyDescent="0.15">
      <c r="A86" s="118"/>
      <c r="B86" s="127"/>
      <c r="C86" s="128"/>
      <c r="D86" s="147"/>
      <c r="E86" s="20"/>
      <c r="F86" s="125"/>
      <c r="G86" s="130"/>
      <c r="H86" s="125"/>
      <c r="I86" s="122"/>
      <c r="J86" s="130">
        <f>J$4</f>
        <v>1</v>
      </c>
      <c r="K86" s="122" t="str">
        <f>IF(E86&gt;0,E86*J86," ")</f>
        <v xml:space="preserve"> </v>
      </c>
      <c r="L86" s="122"/>
      <c r="M86" s="122" t="str">
        <f>IF(E86&gt;0,E86-K86," ")</f>
        <v xml:space="preserve"> </v>
      </c>
      <c r="N86" s="122"/>
      <c r="O86" s="127"/>
      <c r="P86" s="20"/>
      <c r="Q86" s="122" t="str">
        <f>IF((O86+P86)&gt;0,IF(P86&lt;M86,M86-P86," ")," ")</f>
        <v xml:space="preserve"> </v>
      </c>
      <c r="R86" s="122" t="str">
        <f>IF((O86+P86)&gt;0,IF(P86&gt;M86,P86-M86," ")," ")</f>
        <v xml:space="preserve"> </v>
      </c>
      <c r="S86" s="104"/>
    </row>
    <row r="87" spans="1:19" x14ac:dyDescent="0.15">
      <c r="A87" s="118"/>
      <c r="B87" s="127"/>
      <c r="C87" s="128"/>
      <c r="D87" s="147"/>
      <c r="E87" s="20"/>
      <c r="F87" s="125"/>
      <c r="G87" s="130"/>
      <c r="H87" s="125"/>
      <c r="I87" s="122"/>
      <c r="J87" s="130">
        <f>J$4</f>
        <v>1</v>
      </c>
      <c r="K87" s="122" t="str">
        <f>IF(E87&gt;0,E87*J87," ")</f>
        <v xml:space="preserve"> </v>
      </c>
      <c r="L87" s="122"/>
      <c r="M87" s="122" t="str">
        <f>IF(E87&gt;0,E87-K87," ")</f>
        <v xml:space="preserve"> </v>
      </c>
      <c r="N87" s="122"/>
      <c r="O87" s="127"/>
      <c r="P87" s="20"/>
      <c r="Q87" s="122" t="str">
        <f>IF((O87+P87)&gt;0,IF(P87&lt;M87,M87-P87," ")," ")</f>
        <v xml:space="preserve"> </v>
      </c>
      <c r="R87" s="122" t="str">
        <f>IF((O87+P87)&gt;0,IF(P87&gt;M87,P87-M87," ")," ")</f>
        <v xml:space="preserve"> </v>
      </c>
      <c r="S87" s="104"/>
    </row>
    <row r="88" spans="1:19" x14ac:dyDescent="0.15">
      <c r="A88" s="118"/>
      <c r="B88" s="520" t="s">
        <v>108</v>
      </c>
      <c r="C88" s="521"/>
      <c r="D88" s="522"/>
      <c r="E88" s="133">
        <f>SUM(E83:E87)</f>
        <v>0</v>
      </c>
      <c r="F88" s="125"/>
      <c r="G88" s="130"/>
      <c r="H88" s="125"/>
      <c r="I88" s="134">
        <f>SUM(I83:I87)</f>
        <v>0</v>
      </c>
      <c r="J88" s="135"/>
      <c r="K88" s="134">
        <f>SUM(K83:K87)</f>
        <v>0</v>
      </c>
      <c r="L88" s="134">
        <f>SUM(L83:L87)</f>
        <v>0</v>
      </c>
      <c r="M88" s="134">
        <f>SUM(M83:M87)</f>
        <v>0</v>
      </c>
      <c r="N88" s="122"/>
      <c r="O88" s="124"/>
      <c r="P88" s="133">
        <f>SUM(P83:P87)</f>
        <v>0</v>
      </c>
      <c r="Q88" s="134">
        <f>SUM(Q83:Q87)</f>
        <v>0</v>
      </c>
      <c r="R88" s="134">
        <f>SUM(R83:R87)</f>
        <v>0</v>
      </c>
      <c r="S88" s="104"/>
    </row>
    <row r="89" spans="1:19" ht="6" customHeight="1" x14ac:dyDescent="0.15">
      <c r="A89" s="118"/>
      <c r="B89" s="131"/>
      <c r="C89" s="136"/>
      <c r="D89" s="132"/>
      <c r="E89" s="125"/>
      <c r="F89" s="125"/>
      <c r="G89" s="130"/>
      <c r="H89" s="125"/>
      <c r="I89" s="125"/>
      <c r="J89" s="135"/>
      <c r="K89" s="125"/>
      <c r="L89" s="125"/>
      <c r="M89" s="125"/>
      <c r="N89" s="122"/>
      <c r="O89" s="124"/>
      <c r="P89" s="125"/>
      <c r="Q89" s="125"/>
      <c r="R89" s="125"/>
      <c r="S89" s="104"/>
    </row>
    <row r="90" spans="1:19" ht="12" customHeight="1" x14ac:dyDescent="0.15">
      <c r="A90" s="118"/>
      <c r="B90" s="525" t="str">
        <f>B37</f>
        <v>Motor Vehicles - costing over £</v>
      </c>
      <c r="C90" s="525"/>
      <c r="D90" s="139">
        <f>D37</f>
        <v>12000</v>
      </c>
      <c r="E90" s="125"/>
      <c r="F90" s="125"/>
      <c r="G90" s="130"/>
      <c r="H90" s="125"/>
      <c r="I90" s="122"/>
      <c r="J90" s="135"/>
      <c r="K90" s="122"/>
      <c r="L90" s="122"/>
      <c r="M90" s="122"/>
      <c r="N90" s="122"/>
      <c r="O90" s="124"/>
      <c r="P90" s="125"/>
      <c r="Q90" s="122"/>
      <c r="R90" s="122"/>
      <c r="S90" s="104"/>
    </row>
    <row r="91" spans="1:19" x14ac:dyDescent="0.15">
      <c r="A91" s="118"/>
      <c r="B91" s="127"/>
      <c r="C91" s="128"/>
      <c r="D91" s="147"/>
      <c r="E91" s="20"/>
      <c r="F91" s="125"/>
      <c r="G91" s="137">
        <v>0</v>
      </c>
      <c r="H91" s="125"/>
      <c r="I91" s="122"/>
      <c r="J91" s="123"/>
      <c r="K91" s="122"/>
      <c r="L91" s="122" t="str">
        <f>IF(E91&gt;0,MIN(E91*L$4*(1-G91),Admin!G$8*(1-G91))," ")</f>
        <v xml:space="preserve"> </v>
      </c>
      <c r="M91" s="122" t="str">
        <f>IF(E91&gt;0,E91-L91," ")</f>
        <v xml:space="preserve"> </v>
      </c>
      <c r="N91" s="122"/>
      <c r="O91" s="127"/>
      <c r="P91" s="20"/>
      <c r="Q91" s="122" t="str">
        <f>IF((O91+P91)&gt;0,IF(P91&lt;M91,(M91-P91)*(1-G91)," ")," ")</f>
        <v xml:space="preserve"> </v>
      </c>
      <c r="R91" s="122" t="str">
        <f>IF((O91+P91)&gt;0,IF(P91&gt;M91,(P91-M91)*(1-G91)," ")," ")</f>
        <v xml:space="preserve"> </v>
      </c>
      <c r="S91" s="104"/>
    </row>
    <row r="92" spans="1:19" x14ac:dyDescent="0.15">
      <c r="A92" s="118"/>
      <c r="B92" s="127"/>
      <c r="C92" s="128"/>
      <c r="D92" s="147"/>
      <c r="E92" s="20"/>
      <c r="F92" s="125"/>
      <c r="G92" s="137">
        <v>0</v>
      </c>
      <c r="H92" s="125"/>
      <c r="I92" s="122"/>
      <c r="J92" s="123"/>
      <c r="K92" s="122"/>
      <c r="L92" s="122" t="str">
        <f>IF(E92&gt;0,MIN(E92*L$4*(1-G92),Admin!G$8*(1-G92))," ")</f>
        <v xml:space="preserve"> </v>
      </c>
      <c r="M92" s="122" t="str">
        <f>IF(E92&gt;0,E92-L92," ")</f>
        <v xml:space="preserve"> </v>
      </c>
      <c r="N92" s="122"/>
      <c r="O92" s="127"/>
      <c r="P92" s="20"/>
      <c r="Q92" s="122" t="str">
        <f>IF((O92+P92)&gt;0,IF(P92&lt;M92,(M92-P92)*(1-G92)," ")," ")</f>
        <v xml:space="preserve"> </v>
      </c>
      <c r="R92" s="122" t="str">
        <f>IF((O92+P92)&gt;0,IF(P92&gt;M92,(P92-M92)*(1-G92)," ")," ")</f>
        <v xml:space="preserve"> </v>
      </c>
      <c r="S92" s="104"/>
    </row>
    <row r="93" spans="1:19" x14ac:dyDescent="0.15">
      <c r="A93" s="118"/>
      <c r="B93" s="127"/>
      <c r="C93" s="128"/>
      <c r="D93" s="147"/>
      <c r="E93" s="20"/>
      <c r="F93" s="125"/>
      <c r="G93" s="137">
        <v>0</v>
      </c>
      <c r="H93" s="125"/>
      <c r="I93" s="122"/>
      <c r="J93" s="123"/>
      <c r="K93" s="122"/>
      <c r="L93" s="122" t="str">
        <f>IF(E93&gt;0,MIN(E93*L$4*(1-G93),Admin!G$8*(1-G93))," ")</f>
        <v xml:space="preserve"> </v>
      </c>
      <c r="M93" s="122" t="str">
        <f>IF(E93&gt;0,E93-L93," ")</f>
        <v xml:space="preserve"> </v>
      </c>
      <c r="N93" s="122"/>
      <c r="O93" s="127"/>
      <c r="P93" s="20"/>
      <c r="Q93" s="122" t="str">
        <f>IF((O93+P93)&gt;0,IF(P93&lt;M93,(M93-P93)*(1-G93)," ")," ")</f>
        <v xml:space="preserve"> </v>
      </c>
      <c r="R93" s="122" t="str">
        <f>IF((O93+P93)&gt;0,IF(P93&gt;M93,(P93-M93)*(1-G93)," ")," ")</f>
        <v xml:space="preserve"> </v>
      </c>
      <c r="S93" s="104"/>
    </row>
    <row r="94" spans="1:19" x14ac:dyDescent="0.15">
      <c r="A94" s="118"/>
      <c r="B94" s="127"/>
      <c r="C94" s="128"/>
      <c r="D94" s="147"/>
      <c r="E94" s="20"/>
      <c r="F94" s="125"/>
      <c r="G94" s="137">
        <v>0</v>
      </c>
      <c r="H94" s="125"/>
      <c r="I94" s="122"/>
      <c r="J94" s="123"/>
      <c r="K94" s="122"/>
      <c r="L94" s="122" t="str">
        <f>IF(E94&gt;0,MIN(E94*L$4*(1-G94),Admin!G$8*(1-G94))," ")</f>
        <v xml:space="preserve"> </v>
      </c>
      <c r="M94" s="122" t="str">
        <f>IF(E94&gt;0,E94-L94," ")</f>
        <v xml:space="preserve"> </v>
      </c>
      <c r="N94" s="122"/>
      <c r="O94" s="127"/>
      <c r="P94" s="20"/>
      <c r="Q94" s="122" t="str">
        <f>IF((O94+P94)&gt;0,IF(P94&lt;M94,(M94-P94)*(1-G94)," ")," ")</f>
        <v xml:space="preserve"> </v>
      </c>
      <c r="R94" s="122" t="str">
        <f>IF((O94+P94)&gt;0,IF(P94&gt;M94,(P94-M94)*(1-G94)," ")," ")</f>
        <v xml:space="preserve"> </v>
      </c>
      <c r="S94" s="104"/>
    </row>
    <row r="95" spans="1:19" x14ac:dyDescent="0.15">
      <c r="A95" s="118"/>
      <c r="B95" s="127"/>
      <c r="C95" s="128"/>
      <c r="D95" s="147"/>
      <c r="E95" s="20"/>
      <c r="F95" s="125"/>
      <c r="G95" s="137">
        <v>0</v>
      </c>
      <c r="H95" s="125"/>
      <c r="I95" s="122"/>
      <c r="J95" s="123"/>
      <c r="K95" s="122"/>
      <c r="L95" s="122" t="str">
        <f>IF(E95&gt;0,MIN(E95*L$4*(1-G95),Admin!G$8*(1-G95))," ")</f>
        <v xml:space="preserve"> </v>
      </c>
      <c r="M95" s="122" t="str">
        <f>IF(E95&gt;0,E95-L95," ")</f>
        <v xml:space="preserve"> </v>
      </c>
      <c r="N95" s="122"/>
      <c r="O95" s="127"/>
      <c r="P95" s="20"/>
      <c r="Q95" s="122" t="str">
        <f>IF((O95+P95)&gt;0,IF(P95&lt;M95,(M95-P95)*(1-G95)," ")," ")</f>
        <v xml:space="preserve"> </v>
      </c>
      <c r="R95" s="122" t="str">
        <f>IF((O95+P95)&gt;0,IF(P95&gt;M95,(P95-M95)*(1-G95)," ")," ")</f>
        <v xml:space="preserve"> </v>
      </c>
      <c r="S95" s="104"/>
    </row>
    <row r="96" spans="1:19" ht="12" customHeight="1" x14ac:dyDescent="0.15">
      <c r="A96" s="118"/>
      <c r="B96" s="526" t="str">
        <f>B43</f>
        <v>Motor Vehicles - costing under £</v>
      </c>
      <c r="C96" s="526"/>
      <c r="D96" s="139">
        <f>D43</f>
        <v>12000</v>
      </c>
      <c r="E96" s="125"/>
      <c r="F96" s="125"/>
      <c r="G96" s="130"/>
      <c r="H96" s="125"/>
      <c r="I96" s="122"/>
      <c r="J96" s="123"/>
      <c r="K96" s="122"/>
      <c r="L96" s="122"/>
      <c r="M96" s="122"/>
      <c r="N96" s="122"/>
      <c r="O96" s="124"/>
      <c r="P96" s="125"/>
      <c r="Q96" s="122"/>
      <c r="R96" s="122"/>
      <c r="S96" s="104"/>
    </row>
    <row r="97" spans="1:19" x14ac:dyDescent="0.15">
      <c r="A97" s="118"/>
      <c r="B97" s="127"/>
      <c r="C97" s="128"/>
      <c r="D97" s="147"/>
      <c r="E97" s="20"/>
      <c r="F97" s="125"/>
      <c r="G97" s="137">
        <v>0</v>
      </c>
      <c r="H97" s="125"/>
      <c r="I97" s="122"/>
      <c r="J97" s="123"/>
      <c r="K97" s="122"/>
      <c r="L97" s="122" t="str">
        <f>IF(E97&gt;0,MIN(E97*L$4*(1-G97),Admin!G$8*(1-G97))," ")</f>
        <v xml:space="preserve"> </v>
      </c>
      <c r="M97" s="122" t="str">
        <f>IF(E97&gt;0,E97-L97," ")</f>
        <v xml:space="preserve"> </v>
      </c>
      <c r="N97" s="122"/>
      <c r="O97" s="127"/>
      <c r="P97" s="20"/>
      <c r="Q97" s="122" t="str">
        <f t="shared" ref="Q97:Q107" si="2">IF((O97+P97)&gt;0,IF(P97&lt;M97,(M97-P97)*(1-G97)," ")," ")</f>
        <v xml:space="preserve"> </v>
      </c>
      <c r="R97" s="122" t="str">
        <f t="shared" ref="R97:R107" si="3">IF((O97+P97)&gt;0,IF(P97&gt;M97,(P97-M97)*(1-G97)," ")," ")</f>
        <v xml:space="preserve"> </v>
      </c>
      <c r="S97" s="104"/>
    </row>
    <row r="98" spans="1:19" x14ac:dyDescent="0.15">
      <c r="A98" s="118"/>
      <c r="B98" s="127"/>
      <c r="C98" s="128"/>
      <c r="D98" s="147"/>
      <c r="E98" s="20"/>
      <c r="F98" s="125"/>
      <c r="G98" s="137">
        <v>0</v>
      </c>
      <c r="H98" s="125"/>
      <c r="I98" s="122"/>
      <c r="J98" s="123"/>
      <c r="K98" s="122"/>
      <c r="L98" s="122" t="str">
        <f>IF(E98&gt;0,MIN(E98*L$4*(1-G98),Admin!G$8*(1-G98))," ")</f>
        <v xml:space="preserve"> </v>
      </c>
      <c r="M98" s="122" t="str">
        <f>IF(E98&gt;0,E98-L98," ")</f>
        <v xml:space="preserve"> </v>
      </c>
      <c r="N98" s="122"/>
      <c r="O98" s="127"/>
      <c r="P98" s="20"/>
      <c r="Q98" s="122" t="str">
        <f t="shared" si="2"/>
        <v xml:space="preserve"> </v>
      </c>
      <c r="R98" s="122" t="str">
        <f t="shared" si="3"/>
        <v xml:space="preserve"> </v>
      </c>
      <c r="S98" s="104"/>
    </row>
    <row r="99" spans="1:19" x14ac:dyDescent="0.15">
      <c r="A99" s="118"/>
      <c r="B99" s="127"/>
      <c r="C99" s="128"/>
      <c r="D99" s="147"/>
      <c r="E99" s="20"/>
      <c r="F99" s="125"/>
      <c r="G99" s="137">
        <v>0</v>
      </c>
      <c r="H99" s="125"/>
      <c r="I99" s="122"/>
      <c r="J99" s="123"/>
      <c r="K99" s="122"/>
      <c r="L99" s="122" t="str">
        <f>IF(E99&gt;0,MIN(E99*L$4*(1-G99),Admin!G$8*(1-G99))," ")</f>
        <v xml:space="preserve"> </v>
      </c>
      <c r="M99" s="122" t="str">
        <f>IF(E99&gt;0,E99-L99," ")</f>
        <v xml:space="preserve"> </v>
      </c>
      <c r="N99" s="122"/>
      <c r="O99" s="127"/>
      <c r="P99" s="20"/>
      <c r="Q99" s="122" t="str">
        <f>IF((O99+P99)&gt;0,IF(P99&lt;M99,(M99-P99)*(1-G99)," ")," ")</f>
        <v xml:space="preserve"> </v>
      </c>
      <c r="R99" s="122" t="str">
        <f>IF((O99+P99)&gt;0,IF(P99&gt;M99,(P99-M99)*(1-G99)," ")," ")</f>
        <v xml:space="preserve"> </v>
      </c>
      <c r="S99" s="104"/>
    </row>
    <row r="100" spans="1:19" x14ac:dyDescent="0.15">
      <c r="A100" s="118"/>
      <c r="B100" s="127"/>
      <c r="C100" s="128"/>
      <c r="D100" s="147"/>
      <c r="E100" s="20"/>
      <c r="F100" s="125"/>
      <c r="G100" s="137">
        <v>0</v>
      </c>
      <c r="H100" s="125"/>
      <c r="I100" s="122"/>
      <c r="J100" s="123"/>
      <c r="K100" s="122"/>
      <c r="L100" s="122" t="str">
        <f>IF(E100&gt;0,MIN(E100*L$4*(1-G100),Admin!G$8*(1-G100))," ")</f>
        <v xml:space="preserve"> </v>
      </c>
      <c r="M100" s="122" t="str">
        <f>IF(E100&gt;0,E100-L100," ")</f>
        <v xml:space="preserve"> </v>
      </c>
      <c r="N100" s="122"/>
      <c r="O100" s="127"/>
      <c r="P100" s="20"/>
      <c r="Q100" s="122" t="str">
        <f>IF((O100+P100)&gt;0,IF(P100&lt;M100,(M100-P100)*(1-G100)," ")," ")</f>
        <v xml:space="preserve"> </v>
      </c>
      <c r="R100" s="122" t="str">
        <f>IF((O100+P100)&gt;0,IF(P100&gt;M100,(P100-M100)*(1-G100)," ")," ")</f>
        <v xml:space="preserve"> </v>
      </c>
      <c r="S100" s="104"/>
    </row>
    <row r="101" spans="1:19" x14ac:dyDescent="0.15">
      <c r="A101" s="118"/>
      <c r="B101" s="127"/>
      <c r="C101" s="128"/>
      <c r="D101" s="147"/>
      <c r="E101" s="20"/>
      <c r="F101" s="125"/>
      <c r="G101" s="137">
        <v>0</v>
      </c>
      <c r="H101" s="125"/>
      <c r="I101" s="122"/>
      <c r="J101" s="123"/>
      <c r="K101" s="122"/>
      <c r="L101" s="122" t="str">
        <f>IF(E101&gt;0,MIN(E101*L$4*(1-G101),Admin!G$8*(1-G101))," ")</f>
        <v xml:space="preserve"> </v>
      </c>
      <c r="M101" s="122" t="str">
        <f>IF(E101&gt;0,E101-L101," ")</f>
        <v xml:space="preserve"> </v>
      </c>
      <c r="N101" s="122"/>
      <c r="O101" s="127"/>
      <c r="P101" s="20"/>
      <c r="Q101" s="122" t="str">
        <f>IF((O101+P101)&gt;0,IF(P101&lt;M101,(M101-P101)*(1-G101)," ")," ")</f>
        <v xml:space="preserve"> </v>
      </c>
      <c r="R101" s="122" t="str">
        <f>IF((O101+P101)&gt;0,IF(P101&gt;M101,(P101-M101)*(1-G101)," ")," ")</f>
        <v xml:space="preserve"> </v>
      </c>
      <c r="S101" s="104"/>
    </row>
    <row r="102" spans="1:19" x14ac:dyDescent="0.15">
      <c r="A102" s="118"/>
      <c r="B102" s="527" t="s">
        <v>103</v>
      </c>
      <c r="C102" s="527"/>
      <c r="D102" s="138"/>
      <c r="E102" s="125"/>
      <c r="F102" s="125"/>
      <c r="G102" s="130"/>
      <c r="H102" s="125"/>
      <c r="I102" s="122"/>
      <c r="J102" s="123"/>
      <c r="K102" s="122"/>
      <c r="L102" s="122"/>
      <c r="M102" s="122"/>
      <c r="N102" s="122"/>
      <c r="O102" s="124"/>
      <c r="P102" s="125"/>
      <c r="Q102" s="122"/>
      <c r="R102" s="122"/>
      <c r="S102" s="104"/>
    </row>
    <row r="103" spans="1:19" x14ac:dyDescent="0.15">
      <c r="A103" s="118"/>
      <c r="B103" s="127"/>
      <c r="C103" s="128"/>
      <c r="D103" s="147"/>
      <c r="E103" s="20"/>
      <c r="F103" s="125"/>
      <c r="G103" s="137">
        <v>0</v>
      </c>
      <c r="H103" s="125"/>
      <c r="I103" s="122"/>
      <c r="J103" s="130">
        <f>J$4</f>
        <v>1</v>
      </c>
      <c r="K103" s="122" t="str">
        <f>IF(E103&gt;0,E103*J103," ")</f>
        <v xml:space="preserve"> </v>
      </c>
      <c r="L103" s="122"/>
      <c r="M103" s="122" t="str">
        <f>IF(E103&gt;0,E103-K103," ")</f>
        <v xml:space="preserve"> </v>
      </c>
      <c r="N103" s="122"/>
      <c r="O103" s="127"/>
      <c r="P103" s="20"/>
      <c r="Q103" s="122" t="str">
        <f t="shared" si="2"/>
        <v xml:space="preserve"> </v>
      </c>
      <c r="R103" s="122" t="str">
        <f t="shared" si="3"/>
        <v xml:space="preserve"> </v>
      </c>
      <c r="S103" s="104"/>
    </row>
    <row r="104" spans="1:19" x14ac:dyDescent="0.15">
      <c r="A104" s="118"/>
      <c r="B104" s="127"/>
      <c r="C104" s="128"/>
      <c r="D104" s="147"/>
      <c r="E104" s="20"/>
      <c r="F104" s="125"/>
      <c r="G104" s="137">
        <v>0</v>
      </c>
      <c r="H104" s="125"/>
      <c r="I104" s="122"/>
      <c r="J104" s="130">
        <f>J$4</f>
        <v>1</v>
      </c>
      <c r="K104" s="122" t="str">
        <f>IF(E104&gt;0,E104*J104," ")</f>
        <v xml:space="preserve"> </v>
      </c>
      <c r="L104" s="122"/>
      <c r="M104" s="122" t="str">
        <f>IF(E104&gt;0,E104-K104," ")</f>
        <v xml:space="preserve"> </v>
      </c>
      <c r="N104" s="122"/>
      <c r="O104" s="127"/>
      <c r="P104" s="20"/>
      <c r="Q104" s="122" t="str">
        <f t="shared" si="2"/>
        <v xml:space="preserve"> </v>
      </c>
      <c r="R104" s="122" t="str">
        <f t="shared" si="3"/>
        <v xml:space="preserve"> </v>
      </c>
      <c r="S104" s="104"/>
    </row>
    <row r="105" spans="1:19" x14ac:dyDescent="0.15">
      <c r="A105" s="118"/>
      <c r="B105" s="127"/>
      <c r="C105" s="128"/>
      <c r="D105" s="147"/>
      <c r="E105" s="20"/>
      <c r="F105" s="125"/>
      <c r="G105" s="137">
        <v>0</v>
      </c>
      <c r="H105" s="125"/>
      <c r="I105" s="122"/>
      <c r="J105" s="130">
        <f>J$4</f>
        <v>1</v>
      </c>
      <c r="K105" s="122" t="str">
        <f>IF(E105&gt;0,E105*J105," ")</f>
        <v xml:space="preserve"> </v>
      </c>
      <c r="L105" s="122"/>
      <c r="M105" s="122" t="str">
        <f>IF(E105&gt;0,E105-K105," ")</f>
        <v xml:space="preserve"> </v>
      </c>
      <c r="N105" s="122"/>
      <c r="O105" s="127"/>
      <c r="P105" s="20"/>
      <c r="Q105" s="122" t="str">
        <f t="shared" si="2"/>
        <v xml:space="preserve"> </v>
      </c>
      <c r="R105" s="122" t="str">
        <f t="shared" si="3"/>
        <v xml:space="preserve"> </v>
      </c>
      <c r="S105" s="104"/>
    </row>
    <row r="106" spans="1:19" x14ac:dyDescent="0.15">
      <c r="A106" s="118"/>
      <c r="B106" s="127"/>
      <c r="C106" s="128"/>
      <c r="D106" s="147"/>
      <c r="E106" s="20"/>
      <c r="F106" s="125"/>
      <c r="G106" s="137">
        <v>0</v>
      </c>
      <c r="H106" s="125"/>
      <c r="I106" s="122"/>
      <c r="J106" s="130">
        <f>J$4</f>
        <v>1</v>
      </c>
      <c r="K106" s="122" t="str">
        <f>IF(E106&gt;0,E106*J106," ")</f>
        <v xml:space="preserve"> </v>
      </c>
      <c r="L106" s="122"/>
      <c r="M106" s="122" t="str">
        <f>IF(E106&gt;0,E106-K106," ")</f>
        <v xml:space="preserve"> </v>
      </c>
      <c r="N106" s="122"/>
      <c r="O106" s="127"/>
      <c r="P106" s="20"/>
      <c r="Q106" s="122" t="str">
        <f t="shared" si="2"/>
        <v xml:space="preserve"> </v>
      </c>
      <c r="R106" s="122" t="str">
        <f t="shared" si="3"/>
        <v xml:space="preserve"> </v>
      </c>
      <c r="S106" s="104"/>
    </row>
    <row r="107" spans="1:19" x14ac:dyDescent="0.15">
      <c r="A107" s="118"/>
      <c r="B107" s="127"/>
      <c r="C107" s="128"/>
      <c r="D107" s="147"/>
      <c r="E107" s="149"/>
      <c r="F107" s="125"/>
      <c r="G107" s="137">
        <v>0</v>
      </c>
      <c r="H107" s="125"/>
      <c r="I107" s="122"/>
      <c r="J107" s="130">
        <f>J$4</f>
        <v>1</v>
      </c>
      <c r="K107" s="122" t="str">
        <f>IF(E107&gt;0,E107*J107," ")</f>
        <v xml:space="preserve"> </v>
      </c>
      <c r="L107" s="122"/>
      <c r="M107" s="122" t="str">
        <f>IF(E107&gt;0,E107-K107," ")</f>
        <v xml:space="preserve"> </v>
      </c>
      <c r="N107" s="122"/>
      <c r="O107" s="127"/>
      <c r="P107" s="149"/>
      <c r="Q107" s="122" t="str">
        <f t="shared" si="2"/>
        <v xml:space="preserve"> </v>
      </c>
      <c r="R107" s="122" t="str">
        <f t="shared" si="3"/>
        <v xml:space="preserve"> </v>
      </c>
      <c r="S107" s="104"/>
    </row>
    <row r="108" spans="1:19" x14ac:dyDescent="0.15">
      <c r="A108" s="118"/>
      <c r="B108" s="520" t="s">
        <v>109</v>
      </c>
      <c r="C108" s="521"/>
      <c r="D108" s="522"/>
      <c r="E108" s="134">
        <f>SUM(E91:E107)</f>
        <v>0</v>
      </c>
      <c r="F108" s="125"/>
      <c r="G108" s="130"/>
      <c r="H108" s="125"/>
      <c r="I108" s="134">
        <f>SUM(I91:I107)</f>
        <v>0</v>
      </c>
      <c r="J108" s="135"/>
      <c r="K108" s="134">
        <f>SUM(K91:K107)</f>
        <v>0</v>
      </c>
      <c r="L108" s="134">
        <f>SUM(L91:L107)</f>
        <v>0</v>
      </c>
      <c r="M108" s="134">
        <f>SUM(M91:M107)</f>
        <v>0</v>
      </c>
      <c r="N108" s="122"/>
      <c r="O108" s="124"/>
      <c r="P108" s="134">
        <f>SUM(P91:P107)</f>
        <v>0</v>
      </c>
      <c r="Q108" s="134">
        <f>SUM(Q91:Q107)</f>
        <v>0</v>
      </c>
      <c r="R108" s="134">
        <f>SUM(R91:R107)</f>
        <v>0</v>
      </c>
      <c r="S108" s="104"/>
    </row>
    <row r="109" spans="1:19" ht="9" customHeight="1" thickBot="1" x14ac:dyDescent="0.2">
      <c r="A109" s="118"/>
      <c r="B109" s="124"/>
      <c r="C109" s="142"/>
      <c r="D109" s="138"/>
      <c r="E109" s="125"/>
      <c r="F109" s="125"/>
      <c r="G109" s="130"/>
      <c r="H109" s="125"/>
      <c r="I109" s="122"/>
      <c r="J109" s="123"/>
      <c r="K109" s="122"/>
      <c r="L109" s="122"/>
      <c r="M109" s="122"/>
      <c r="N109" s="122"/>
      <c r="O109" s="124"/>
      <c r="P109" s="125"/>
      <c r="Q109" s="122"/>
      <c r="R109" s="122"/>
      <c r="S109" s="104"/>
    </row>
    <row r="110" spans="1:19" ht="13.5" customHeight="1" thickBot="1" x14ac:dyDescent="0.2">
      <c r="A110" s="118"/>
      <c r="B110" s="523" t="str">
        <f>B59</f>
        <v xml:space="preserve">NEW FIXED ASSETS Bought AFTER </v>
      </c>
      <c r="C110" s="524"/>
      <c r="D110" s="119">
        <f>D59</f>
        <v>41370</v>
      </c>
      <c r="E110" s="143">
        <f>E64+E72+E80+E88+E108</f>
        <v>0</v>
      </c>
      <c r="F110" s="125"/>
      <c r="G110" s="130"/>
      <c r="H110" s="125"/>
      <c r="I110" s="143">
        <f>I64+I72+I80+I88+I108</f>
        <v>0</v>
      </c>
      <c r="J110" s="135"/>
      <c r="K110" s="143">
        <f>K64+K72+K80+K88+K108</f>
        <v>0</v>
      </c>
      <c r="L110" s="143">
        <f>L64+L72+L80+L88+L108</f>
        <v>0</v>
      </c>
      <c r="M110" s="143">
        <f>M64+M72+M80+M88+M108</f>
        <v>0</v>
      </c>
      <c r="N110" s="122"/>
      <c r="O110" s="124"/>
      <c r="P110" s="143">
        <f>P64+P72+P80+P88+P108</f>
        <v>0</v>
      </c>
      <c r="Q110" s="143">
        <f>Q64+Q72+Q80+Q88+Q108</f>
        <v>0</v>
      </c>
      <c r="R110" s="143">
        <f>R64+R72+R80+R88+R108</f>
        <v>0</v>
      </c>
      <c r="S110" s="104"/>
    </row>
    <row r="111" spans="1:19" ht="7.5" customHeight="1" thickBot="1" x14ac:dyDescent="0.2">
      <c r="A111" s="150"/>
      <c r="B111" s="151"/>
      <c r="C111" s="152"/>
      <c r="D111" s="153"/>
      <c r="E111" s="154"/>
      <c r="F111" s="154"/>
      <c r="G111" s="155"/>
      <c r="H111" s="154"/>
      <c r="I111" s="156"/>
      <c r="J111" s="157"/>
      <c r="K111" s="156"/>
      <c r="L111" s="156"/>
      <c r="M111" s="156"/>
      <c r="N111" s="156"/>
      <c r="O111" s="151"/>
      <c r="P111" s="154"/>
      <c r="Q111" s="156"/>
      <c r="R111" s="156"/>
      <c r="S111" s="158"/>
    </row>
  </sheetData>
  <mergeCells count="47">
    <mergeCell ref="R2:R4"/>
    <mergeCell ref="A1:A4"/>
    <mergeCell ref="B1:B4"/>
    <mergeCell ref="C1:D1"/>
    <mergeCell ref="F1:F4"/>
    <mergeCell ref="C2:C4"/>
    <mergeCell ref="L2:L3"/>
    <mergeCell ref="M2:M3"/>
    <mergeCell ref="E2:E4"/>
    <mergeCell ref="I2:I3"/>
    <mergeCell ref="J1:J3"/>
    <mergeCell ref="Q2:Q4"/>
    <mergeCell ref="P2:P4"/>
    <mergeCell ref="N1:N4"/>
    <mergeCell ref="O1:O4"/>
    <mergeCell ref="G1:G4"/>
    <mergeCell ref="K2:K4"/>
    <mergeCell ref="B13:C13"/>
    <mergeCell ref="B19:D19"/>
    <mergeCell ref="B21:C21"/>
    <mergeCell ref="B27:D27"/>
    <mergeCell ref="H1:H4"/>
    <mergeCell ref="B11:D11"/>
    <mergeCell ref="D2:D4"/>
    <mergeCell ref="B6:C6"/>
    <mergeCell ref="B7:C7"/>
    <mergeCell ref="B29:C29"/>
    <mergeCell ref="B35:D35"/>
    <mergeCell ref="B37:C37"/>
    <mergeCell ref="B43:C43"/>
    <mergeCell ref="B49:C49"/>
    <mergeCell ref="B55:D55"/>
    <mergeCell ref="B57:C57"/>
    <mergeCell ref="B59:C59"/>
    <mergeCell ref="B60:C60"/>
    <mergeCell ref="B64:D64"/>
    <mergeCell ref="B66:C66"/>
    <mergeCell ref="B72:D72"/>
    <mergeCell ref="B74:C74"/>
    <mergeCell ref="B80:D80"/>
    <mergeCell ref="B82:C82"/>
    <mergeCell ref="B108:D108"/>
    <mergeCell ref="B110:C110"/>
    <mergeCell ref="B88:D88"/>
    <mergeCell ref="B90:C90"/>
    <mergeCell ref="B96:C96"/>
    <mergeCell ref="B102:C102"/>
  </mergeCells>
  <phoneticPr fontId="2"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1"/>
  <sheetViews>
    <sheetView workbookViewId="0">
      <selection activeCell="D9" sqref="D9"/>
    </sheetView>
  </sheetViews>
  <sheetFormatPr baseColWidth="10" defaultColWidth="9.1640625" defaultRowHeight="12" x14ac:dyDescent="0.15"/>
  <cols>
    <col min="1" max="1" width="5.6640625" style="389" customWidth="1"/>
    <col min="2" max="2" width="13.33203125" style="392" customWidth="1"/>
    <col min="3" max="3" width="1.6640625" style="391" customWidth="1"/>
    <col min="4" max="4" width="12.6640625" style="390" customWidth="1"/>
    <col min="5" max="5" width="5.6640625" style="389" customWidth="1"/>
    <col min="6" max="16384" width="9.1640625" style="389"/>
  </cols>
  <sheetData>
    <row r="1" spans="1:5" x14ac:dyDescent="0.15">
      <c r="A1" s="393"/>
      <c r="B1" s="406"/>
      <c r="C1" s="401"/>
      <c r="D1" s="394"/>
      <c r="E1" s="393"/>
    </row>
    <row r="2" spans="1:5" ht="26" x14ac:dyDescent="0.15">
      <c r="A2" s="393"/>
      <c r="B2" s="405" t="s">
        <v>289</v>
      </c>
      <c r="C2" s="403"/>
      <c r="D2" s="404" t="s">
        <v>288</v>
      </c>
      <c r="E2" s="393"/>
    </row>
    <row r="3" spans="1:5" ht="13" thickBot="1" x14ac:dyDescent="0.2">
      <c r="A3" s="393"/>
      <c r="B3" s="403"/>
      <c r="C3" s="403"/>
      <c r="D3" s="402"/>
      <c r="E3" s="393"/>
    </row>
    <row r="4" spans="1:5" ht="13" thickBot="1" x14ac:dyDescent="0.2">
      <c r="A4" s="393"/>
      <c r="B4" s="399" t="s">
        <v>287</v>
      </c>
      <c r="C4" s="401"/>
      <c r="D4" s="394"/>
      <c r="E4" s="393"/>
    </row>
    <row r="5" spans="1:5" ht="13" thickBot="1" x14ac:dyDescent="0.2">
      <c r="A5" s="393"/>
      <c r="B5" s="397">
        <f>Admin!$B$4</f>
        <v>41370</v>
      </c>
      <c r="C5" s="395"/>
      <c r="D5" s="396">
        <v>0</v>
      </c>
      <c r="E5" s="393"/>
    </row>
    <row r="6" spans="1:5" ht="13" thickBot="1" x14ac:dyDescent="0.2">
      <c r="A6" s="393"/>
      <c r="B6" s="395"/>
      <c r="C6" s="395"/>
      <c r="D6" s="398"/>
      <c r="E6" s="393"/>
    </row>
    <row r="7" spans="1:5" ht="13" thickBot="1" x14ac:dyDescent="0.2">
      <c r="A7" s="393"/>
      <c r="B7" s="400">
        <f>Admin!$B$5</f>
        <v>41394</v>
      </c>
      <c r="C7" s="395"/>
      <c r="D7" s="396">
        <f>D5</f>
        <v>0</v>
      </c>
      <c r="E7" s="393"/>
    </row>
    <row r="8" spans="1:5" ht="13" thickBot="1" x14ac:dyDescent="0.2">
      <c r="A8" s="393"/>
      <c r="B8" s="395"/>
      <c r="C8" s="395"/>
      <c r="D8" s="398"/>
      <c r="E8" s="393"/>
    </row>
    <row r="9" spans="1:5" ht="13" thickBot="1" x14ac:dyDescent="0.2">
      <c r="A9" s="393"/>
      <c r="B9" s="400">
        <f>Admin!$B$6</f>
        <v>41425</v>
      </c>
      <c r="C9" s="395"/>
      <c r="D9" s="396">
        <f>D7</f>
        <v>0</v>
      </c>
      <c r="E9" s="393"/>
    </row>
    <row r="10" spans="1:5" ht="13" thickBot="1" x14ac:dyDescent="0.2">
      <c r="A10" s="393"/>
      <c r="B10" s="395"/>
      <c r="C10" s="395"/>
      <c r="D10" s="398"/>
      <c r="E10" s="393"/>
    </row>
    <row r="11" spans="1:5" ht="13" thickBot="1" x14ac:dyDescent="0.2">
      <c r="A11" s="393"/>
      <c r="B11" s="400">
        <f>Admin!$B$7</f>
        <v>41455</v>
      </c>
      <c r="C11" s="395"/>
      <c r="D11" s="396">
        <f>D9</f>
        <v>0</v>
      </c>
      <c r="E11" s="393"/>
    </row>
    <row r="12" spans="1:5" ht="13" thickBot="1" x14ac:dyDescent="0.2">
      <c r="A12" s="393"/>
      <c r="B12" s="395"/>
      <c r="C12" s="395"/>
      <c r="D12" s="398"/>
      <c r="E12" s="393"/>
    </row>
    <row r="13" spans="1:5" ht="13" thickBot="1" x14ac:dyDescent="0.2">
      <c r="A13" s="393"/>
      <c r="B13" s="400">
        <f>Admin!$B$8</f>
        <v>41486</v>
      </c>
      <c r="C13" s="395"/>
      <c r="D13" s="396">
        <f>D11</f>
        <v>0</v>
      </c>
      <c r="E13" s="393"/>
    </row>
    <row r="14" spans="1:5" ht="13" thickBot="1" x14ac:dyDescent="0.2">
      <c r="A14" s="393"/>
      <c r="B14" s="395"/>
      <c r="C14" s="395"/>
      <c r="D14" s="398"/>
      <c r="E14" s="393"/>
    </row>
    <row r="15" spans="1:5" ht="13" thickBot="1" x14ac:dyDescent="0.2">
      <c r="A15" s="393"/>
      <c r="B15" s="400">
        <f>Admin!$B$9</f>
        <v>41517</v>
      </c>
      <c r="C15" s="395"/>
      <c r="D15" s="396">
        <f>D13</f>
        <v>0</v>
      </c>
      <c r="E15" s="393"/>
    </row>
    <row r="16" spans="1:5" ht="13" thickBot="1" x14ac:dyDescent="0.2">
      <c r="A16" s="393"/>
      <c r="B16" s="395"/>
      <c r="C16" s="395"/>
      <c r="D16" s="398"/>
      <c r="E16" s="393"/>
    </row>
    <row r="17" spans="1:5" ht="13" thickBot="1" x14ac:dyDescent="0.2">
      <c r="A17" s="393"/>
      <c r="B17" s="400">
        <f>Admin!$B$10</f>
        <v>41547</v>
      </c>
      <c r="C17" s="395"/>
      <c r="D17" s="396">
        <f>D15</f>
        <v>0</v>
      </c>
      <c r="E17" s="393"/>
    </row>
    <row r="18" spans="1:5" ht="13" thickBot="1" x14ac:dyDescent="0.2">
      <c r="A18" s="393"/>
      <c r="B18" s="395"/>
      <c r="C18" s="395"/>
      <c r="D18" s="398"/>
      <c r="E18" s="393"/>
    </row>
    <row r="19" spans="1:5" ht="13" thickBot="1" x14ac:dyDescent="0.2">
      <c r="A19" s="393"/>
      <c r="B19" s="400">
        <f>Admin!$B$11</f>
        <v>41578</v>
      </c>
      <c r="C19" s="395"/>
      <c r="D19" s="396">
        <f>D17</f>
        <v>0</v>
      </c>
      <c r="E19" s="393"/>
    </row>
    <row r="20" spans="1:5" ht="13" thickBot="1" x14ac:dyDescent="0.2">
      <c r="A20" s="393"/>
      <c r="B20" s="395"/>
      <c r="C20" s="395"/>
      <c r="D20" s="398"/>
      <c r="E20" s="393"/>
    </row>
    <row r="21" spans="1:5" ht="13" thickBot="1" x14ac:dyDescent="0.2">
      <c r="A21" s="393"/>
      <c r="B21" s="400">
        <f>Admin!$B$12</f>
        <v>41608</v>
      </c>
      <c r="C21" s="395"/>
      <c r="D21" s="396">
        <f>D19</f>
        <v>0</v>
      </c>
      <c r="E21" s="393"/>
    </row>
    <row r="22" spans="1:5" ht="13" thickBot="1" x14ac:dyDescent="0.2">
      <c r="A22" s="393"/>
      <c r="B22" s="395"/>
      <c r="C22" s="395"/>
      <c r="D22" s="398"/>
      <c r="E22" s="393"/>
    </row>
    <row r="23" spans="1:5" ht="13" thickBot="1" x14ac:dyDescent="0.2">
      <c r="A23" s="393"/>
      <c r="B23" s="400">
        <f>Admin!$B$13</f>
        <v>41639</v>
      </c>
      <c r="C23" s="395"/>
      <c r="D23" s="396">
        <f>D21</f>
        <v>0</v>
      </c>
      <c r="E23" s="393"/>
    </row>
    <row r="24" spans="1:5" ht="13" thickBot="1" x14ac:dyDescent="0.2">
      <c r="A24" s="393"/>
      <c r="B24" s="395"/>
      <c r="C24" s="395"/>
      <c r="D24" s="398"/>
      <c r="E24" s="393"/>
    </row>
    <row r="25" spans="1:5" ht="13" thickBot="1" x14ac:dyDescent="0.2">
      <c r="A25" s="393"/>
      <c r="B25" s="400">
        <f>Admin!$B$14</f>
        <v>41670</v>
      </c>
      <c r="C25" s="395"/>
      <c r="D25" s="396">
        <f>D23</f>
        <v>0</v>
      </c>
      <c r="E25" s="393"/>
    </row>
    <row r="26" spans="1:5" ht="13" thickBot="1" x14ac:dyDescent="0.2">
      <c r="A26" s="393"/>
      <c r="B26" s="395"/>
      <c r="C26" s="395"/>
      <c r="D26" s="398"/>
      <c r="E26" s="393"/>
    </row>
    <row r="27" spans="1:5" ht="13" thickBot="1" x14ac:dyDescent="0.2">
      <c r="A27" s="393"/>
      <c r="B27" s="400">
        <f>Admin!$B$15</f>
        <v>41698</v>
      </c>
      <c r="C27" s="395"/>
      <c r="D27" s="396">
        <f>D25</f>
        <v>0</v>
      </c>
      <c r="E27" s="393"/>
    </row>
    <row r="28" spans="1:5" ht="13" thickBot="1" x14ac:dyDescent="0.2">
      <c r="A28" s="393"/>
      <c r="B28" s="395"/>
      <c r="C28" s="395"/>
      <c r="D28" s="398"/>
      <c r="E28" s="393"/>
    </row>
    <row r="29" spans="1:5" ht="13" thickBot="1" x14ac:dyDescent="0.2">
      <c r="A29" s="393"/>
      <c r="B29" s="399" t="s">
        <v>286</v>
      </c>
      <c r="C29" s="395"/>
      <c r="D29" s="398"/>
      <c r="E29" s="393"/>
    </row>
    <row r="30" spans="1:5" ht="13" thickBot="1" x14ac:dyDescent="0.2">
      <c r="A30" s="393"/>
      <c r="B30" s="397">
        <f>Admin!$B$17</f>
        <v>41734</v>
      </c>
      <c r="C30" s="395"/>
      <c r="D30" s="396">
        <f>D27</f>
        <v>0</v>
      </c>
      <c r="E30" s="393"/>
    </row>
    <row r="31" spans="1:5" x14ac:dyDescent="0.15">
      <c r="A31" s="393"/>
      <c r="B31" s="395"/>
      <c r="C31" s="395"/>
      <c r="D31" s="394"/>
      <c r="E31" s="393"/>
    </row>
  </sheetData>
  <pageMargins left="0.75" right="0.75" top="1" bottom="1" header="0.5" footer="0.5"/>
  <pageSetup paperSize="9" orientation="portrait" horizontalDpi="0" verticalDpi="0" r:id="rId1"/>
  <headerFooter alignWithMargins="0">
    <oddHeader>&amp;C&amp;"Arial,Bold"&amp;11Stock Value</oddHeader>
    <oddFooter>&amp;L&amp;D  &amp;T&amp;C&amp;P  of  &amp;N&amp;R&amp;F  &amp;A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G30"/>
  <sheetViews>
    <sheetView workbookViewId="0">
      <selection activeCell="C3" sqref="C3"/>
    </sheetView>
  </sheetViews>
  <sheetFormatPr baseColWidth="10" defaultColWidth="9.1640625" defaultRowHeight="13" x14ac:dyDescent="0.15"/>
  <cols>
    <col min="1" max="1" width="5.6640625" style="12" customWidth="1"/>
    <col min="2" max="2" width="12.6640625" style="13" customWidth="1"/>
    <col min="3" max="3" width="12.6640625" style="14" customWidth="1"/>
    <col min="4" max="4" width="5.6640625" style="12" customWidth="1"/>
    <col min="5" max="5" width="12.6640625" style="13" customWidth="1"/>
    <col min="6" max="6" width="12.6640625" style="14" customWidth="1"/>
    <col min="7" max="7" width="5.6640625" style="12" customWidth="1"/>
    <col min="8" max="16384" width="9.1640625" style="12"/>
  </cols>
  <sheetData>
    <row r="1" spans="1:7" s="15" customFormat="1" ht="24.75" customHeight="1" x14ac:dyDescent="0.15">
      <c r="A1" s="171"/>
      <c r="B1" s="172" t="s">
        <v>32</v>
      </c>
      <c r="C1" s="173" t="s">
        <v>33</v>
      </c>
      <c r="D1" s="174"/>
      <c r="E1" s="172" t="s">
        <v>34</v>
      </c>
      <c r="F1" s="173" t="s">
        <v>37</v>
      </c>
      <c r="G1" s="171"/>
    </row>
    <row r="2" spans="1:7" x14ac:dyDescent="0.15">
      <c r="A2" s="175"/>
      <c r="B2" s="176"/>
      <c r="C2" s="177"/>
      <c r="D2" s="175"/>
      <c r="E2" s="176"/>
      <c r="F2" s="177"/>
      <c r="G2" s="175"/>
    </row>
    <row r="3" spans="1:7" x14ac:dyDescent="0.15">
      <c r="A3" s="175"/>
      <c r="B3" s="183" t="s">
        <v>118</v>
      </c>
      <c r="C3" s="181"/>
      <c r="D3" s="175"/>
      <c r="E3" s="183" t="s">
        <v>118</v>
      </c>
      <c r="F3" s="181"/>
      <c r="G3" s="175"/>
    </row>
    <row r="4" spans="1:7" x14ac:dyDescent="0.15">
      <c r="A4" s="175"/>
      <c r="B4" s="176"/>
      <c r="C4" s="177"/>
      <c r="D4" s="175"/>
      <c r="E4" s="176"/>
      <c r="F4" s="177"/>
      <c r="G4" s="175"/>
    </row>
    <row r="5" spans="1:7" x14ac:dyDescent="0.15">
      <c r="A5" s="175"/>
      <c r="B5" s="179">
        <f>Admin!B$5</f>
        <v>41394</v>
      </c>
      <c r="C5" s="180" t="str">
        <f>IF((SalesApr13!$H$1&gt;0),SalesApr13!$H$1," ")</f>
        <v xml:space="preserve"> </v>
      </c>
      <c r="D5" s="175"/>
      <c r="E5" s="179">
        <f>B5</f>
        <v>41394</v>
      </c>
      <c r="F5" s="181" t="str">
        <f>IF((PurchasesApr13!$H$1&gt;0),PurchasesApr13!$H$1," ")</f>
        <v xml:space="preserve"> </v>
      </c>
      <c r="G5" s="175"/>
    </row>
    <row r="6" spans="1:7" x14ac:dyDescent="0.15">
      <c r="A6" s="175"/>
      <c r="B6" s="176"/>
      <c r="C6" s="177"/>
      <c r="D6" s="175"/>
      <c r="E6" s="176"/>
      <c r="F6" s="177"/>
      <c r="G6" s="175"/>
    </row>
    <row r="7" spans="1:7" x14ac:dyDescent="0.15">
      <c r="A7" s="175"/>
      <c r="B7" s="179">
        <f>Admin!B$6</f>
        <v>41425</v>
      </c>
      <c r="C7" s="181" t="str">
        <f>IF((SalesMay13!$H$1&gt;0),SalesMay13!$H$1," ")</f>
        <v xml:space="preserve"> </v>
      </c>
      <c r="D7" s="175"/>
      <c r="E7" s="179">
        <f>B7</f>
        <v>41425</v>
      </c>
      <c r="F7" s="181" t="str">
        <f>IF((PurchasesMay13!$H$1&gt;0),PurchasesMay13!$H$1," ")</f>
        <v xml:space="preserve"> </v>
      </c>
      <c r="G7" s="175"/>
    </row>
    <row r="8" spans="1:7" x14ac:dyDescent="0.15">
      <c r="A8" s="175"/>
      <c r="B8" s="176"/>
      <c r="C8" s="177"/>
      <c r="D8" s="175"/>
      <c r="E8" s="176"/>
      <c r="F8" s="177"/>
      <c r="G8" s="175"/>
    </row>
    <row r="9" spans="1:7" x14ac:dyDescent="0.15">
      <c r="A9" s="175"/>
      <c r="B9" s="179">
        <f>Admin!B$7</f>
        <v>41455</v>
      </c>
      <c r="C9" s="181" t="str">
        <f>IF((SalesJun13!$H$1&gt;0),SalesJun13!$H$1," ")</f>
        <v xml:space="preserve"> </v>
      </c>
      <c r="D9" s="175"/>
      <c r="E9" s="179">
        <f>B9</f>
        <v>41455</v>
      </c>
      <c r="F9" s="181" t="str">
        <f>IF((PurchasesJun13!$H$1&gt;0),PurchasesJun13!$H$1," ")</f>
        <v xml:space="preserve"> </v>
      </c>
      <c r="G9" s="175"/>
    </row>
    <row r="10" spans="1:7" x14ac:dyDescent="0.15">
      <c r="A10" s="175"/>
      <c r="B10" s="176"/>
      <c r="C10" s="177"/>
      <c r="D10" s="175"/>
      <c r="E10" s="176"/>
      <c r="F10" s="177"/>
      <c r="G10" s="175"/>
    </row>
    <row r="11" spans="1:7" x14ac:dyDescent="0.15">
      <c r="A11" s="175"/>
      <c r="B11" s="179">
        <f>Admin!B$8</f>
        <v>41486</v>
      </c>
      <c r="C11" s="181" t="str">
        <f>IF((SalesJul13!$H$1&gt;0),SalesJul13!$H$1," ")</f>
        <v xml:space="preserve"> </v>
      </c>
      <c r="D11" s="175"/>
      <c r="E11" s="179">
        <f>B11</f>
        <v>41486</v>
      </c>
      <c r="F11" s="181" t="str">
        <f>IF((PurchasesJul13!$H$1&gt;0),PurchasesJul13!$H$1," ")</f>
        <v xml:space="preserve"> </v>
      </c>
      <c r="G11" s="175"/>
    </row>
    <row r="12" spans="1:7" x14ac:dyDescent="0.15">
      <c r="A12" s="175"/>
      <c r="B12" s="176"/>
      <c r="C12" s="177"/>
      <c r="D12" s="175"/>
      <c r="E12" s="176"/>
      <c r="F12" s="177"/>
      <c r="G12" s="175"/>
    </row>
    <row r="13" spans="1:7" x14ac:dyDescent="0.15">
      <c r="A13" s="175"/>
      <c r="B13" s="179">
        <f>Admin!B$9</f>
        <v>41517</v>
      </c>
      <c r="C13" s="181" t="str">
        <f>IF((SalesAug13!$H$1&gt;0),SalesAug13!$H$1," ")</f>
        <v xml:space="preserve"> </v>
      </c>
      <c r="D13" s="175"/>
      <c r="E13" s="179">
        <f>B13</f>
        <v>41517</v>
      </c>
      <c r="F13" s="181" t="str">
        <f>IF((PurchasesAug13!$H$1&gt;0),PurchasesAug13!$H$1," ")</f>
        <v xml:space="preserve"> </v>
      </c>
      <c r="G13" s="175"/>
    </row>
    <row r="14" spans="1:7" x14ac:dyDescent="0.15">
      <c r="A14" s="175"/>
      <c r="B14" s="176"/>
      <c r="C14" s="177"/>
      <c r="D14" s="175"/>
      <c r="E14" s="176"/>
      <c r="F14" s="177"/>
      <c r="G14" s="175"/>
    </row>
    <row r="15" spans="1:7" x14ac:dyDescent="0.15">
      <c r="A15" s="175"/>
      <c r="B15" s="179">
        <f>Admin!B$10</f>
        <v>41547</v>
      </c>
      <c r="C15" s="181" t="str">
        <f>IF((SalesSep13!$H$1&gt;0),SalesSep13!$H$1," ")</f>
        <v xml:space="preserve"> </v>
      </c>
      <c r="D15" s="175"/>
      <c r="E15" s="179">
        <f>B15</f>
        <v>41547</v>
      </c>
      <c r="F15" s="181" t="str">
        <f>IF((PurchasesSep13!$H$1&gt;0),PurchasesSep13!$H$1," ")</f>
        <v xml:space="preserve"> </v>
      </c>
      <c r="G15" s="175"/>
    </row>
    <row r="16" spans="1:7" x14ac:dyDescent="0.15">
      <c r="A16" s="175"/>
      <c r="B16" s="176"/>
      <c r="C16" s="177"/>
      <c r="D16" s="175"/>
      <c r="E16" s="176"/>
      <c r="F16" s="177"/>
      <c r="G16" s="175"/>
    </row>
    <row r="17" spans="1:7" x14ac:dyDescent="0.15">
      <c r="A17" s="175"/>
      <c r="B17" s="179">
        <f>Admin!B$11</f>
        <v>41578</v>
      </c>
      <c r="C17" s="181" t="str">
        <f>IF((SalesOct13!$H$1&gt;0),SalesOct13!$H$1," ")</f>
        <v xml:space="preserve"> </v>
      </c>
      <c r="D17" s="175"/>
      <c r="E17" s="179">
        <f>B17</f>
        <v>41578</v>
      </c>
      <c r="F17" s="181" t="str">
        <f>IF((PurchasesOct13!$H$1&gt;0),PurchasesOct13!$H$1," ")</f>
        <v xml:space="preserve"> </v>
      </c>
      <c r="G17" s="175"/>
    </row>
    <row r="18" spans="1:7" x14ac:dyDescent="0.15">
      <c r="A18" s="175"/>
      <c r="B18" s="176"/>
      <c r="C18" s="177"/>
      <c r="D18" s="175"/>
      <c r="E18" s="176"/>
      <c r="F18" s="177"/>
      <c r="G18" s="175"/>
    </row>
    <row r="19" spans="1:7" x14ac:dyDescent="0.15">
      <c r="A19" s="175"/>
      <c r="B19" s="179">
        <f>Admin!B$12</f>
        <v>41608</v>
      </c>
      <c r="C19" s="181" t="str">
        <f>IF((SalesNov13!$H$1&gt;0),SalesNov13!$H$1," ")</f>
        <v xml:space="preserve"> </v>
      </c>
      <c r="D19" s="175"/>
      <c r="E19" s="179">
        <f>B19</f>
        <v>41608</v>
      </c>
      <c r="F19" s="181" t="str">
        <f>IF((PurchasesNov13!$H$1&gt;0),PurchasesNov13!$H$1," ")</f>
        <v xml:space="preserve"> </v>
      </c>
      <c r="G19" s="175"/>
    </row>
    <row r="20" spans="1:7" x14ac:dyDescent="0.15">
      <c r="A20" s="175"/>
      <c r="B20" s="176"/>
      <c r="C20" s="177"/>
      <c r="D20" s="175"/>
      <c r="E20" s="176"/>
      <c r="F20" s="177"/>
      <c r="G20" s="175"/>
    </row>
    <row r="21" spans="1:7" x14ac:dyDescent="0.15">
      <c r="A21" s="175"/>
      <c r="B21" s="179">
        <f>Admin!B$13</f>
        <v>41639</v>
      </c>
      <c r="C21" s="181" t="str">
        <f>IF((SalesDec13!$H$1&gt;0),SalesDec13!$H$1," ")</f>
        <v xml:space="preserve"> </v>
      </c>
      <c r="D21" s="175"/>
      <c r="E21" s="179">
        <f>B21</f>
        <v>41639</v>
      </c>
      <c r="F21" s="181" t="str">
        <f>IF((PurchasesDec13!$H$1&gt;0),PurchasesDec13!$H$1," ")</f>
        <v xml:space="preserve"> </v>
      </c>
      <c r="G21" s="175"/>
    </row>
    <row r="22" spans="1:7" x14ac:dyDescent="0.15">
      <c r="A22" s="175"/>
      <c r="B22" s="176"/>
      <c r="C22" s="177"/>
      <c r="D22" s="175"/>
      <c r="E22" s="176"/>
      <c r="F22" s="177"/>
      <c r="G22" s="175"/>
    </row>
    <row r="23" spans="1:7" x14ac:dyDescent="0.15">
      <c r="A23" s="175"/>
      <c r="B23" s="179">
        <f>Admin!B$14</f>
        <v>41670</v>
      </c>
      <c r="C23" s="181" t="str">
        <f>IF((SalesJan14!$H$1&gt;0),SalesJan14!$H$1," ")</f>
        <v xml:space="preserve"> </v>
      </c>
      <c r="D23" s="175"/>
      <c r="E23" s="179">
        <f>B23</f>
        <v>41670</v>
      </c>
      <c r="F23" s="181" t="str">
        <f>IF((PurchasesJan14!$H$1&gt;0),PurchasesJan14!$H$1," ")</f>
        <v xml:space="preserve"> </v>
      </c>
      <c r="G23" s="175"/>
    </row>
    <row r="24" spans="1:7" x14ac:dyDescent="0.15">
      <c r="A24" s="175"/>
      <c r="B24" s="176"/>
      <c r="C24" s="177"/>
      <c r="D24" s="175"/>
      <c r="E24" s="176"/>
      <c r="F24" s="177"/>
      <c r="G24" s="175"/>
    </row>
    <row r="25" spans="1:7" x14ac:dyDescent="0.15">
      <c r="A25" s="175"/>
      <c r="B25" s="179">
        <f>Admin!B$15</f>
        <v>41698</v>
      </c>
      <c r="C25" s="181" t="str">
        <f>IF((SalesFeb14!$H$1&gt;0),SalesFeb14!$H$1," ")</f>
        <v xml:space="preserve"> </v>
      </c>
      <c r="D25" s="175"/>
      <c r="E25" s="179">
        <f>B25</f>
        <v>41698</v>
      </c>
      <c r="F25" s="181" t="str">
        <f>IF((PurchasesFeb14!$H$1&gt;0),PurchasesFeb14!$H$1," ")</f>
        <v xml:space="preserve"> </v>
      </c>
      <c r="G25" s="175"/>
    </row>
    <row r="26" spans="1:7" x14ac:dyDescent="0.15">
      <c r="A26" s="175"/>
      <c r="B26" s="176"/>
      <c r="C26" s="177"/>
      <c r="D26" s="175"/>
      <c r="E26" s="176"/>
      <c r="F26" s="177"/>
      <c r="G26" s="175"/>
    </row>
    <row r="27" spans="1:7" x14ac:dyDescent="0.15">
      <c r="A27" s="175"/>
      <c r="B27" s="179">
        <f>Admin!B$16</f>
        <v>41729</v>
      </c>
      <c r="C27" s="181" t="str">
        <f>IF((SalesMar14!$H$1&gt;0),SalesMar14!$H$1," ")</f>
        <v xml:space="preserve"> </v>
      </c>
      <c r="D27" s="175"/>
      <c r="E27" s="179">
        <f>B27</f>
        <v>41729</v>
      </c>
      <c r="F27" s="181" t="str">
        <f>IF((PurchasesMar14!$H$1&gt;0),PurchasesMar14!$H$1," ")</f>
        <v xml:space="preserve"> </v>
      </c>
      <c r="G27" s="175"/>
    </row>
    <row r="28" spans="1:7" ht="14" thickBot="1" x14ac:dyDescent="0.2">
      <c r="A28" s="175"/>
      <c r="B28" s="176"/>
      <c r="C28" s="177"/>
      <c r="D28" s="175"/>
      <c r="E28" s="176"/>
      <c r="F28" s="177"/>
      <c r="G28" s="175"/>
    </row>
    <row r="29" spans="1:7" s="15" customFormat="1" ht="29" thickBot="1" x14ac:dyDescent="0.2">
      <c r="A29" s="171"/>
      <c r="B29" s="178" t="s">
        <v>35</v>
      </c>
      <c r="C29" s="182">
        <f>SUM(C3:C28)</f>
        <v>0</v>
      </c>
      <c r="D29" s="171"/>
      <c r="E29" s="178" t="s">
        <v>36</v>
      </c>
      <c r="F29" s="182">
        <f>SUM(F3:F28)</f>
        <v>0</v>
      </c>
      <c r="G29" s="171"/>
    </row>
    <row r="30" spans="1:7" x14ac:dyDescent="0.15">
      <c r="A30" s="175"/>
      <c r="B30" s="176"/>
      <c r="C30" s="177"/>
      <c r="D30" s="175"/>
      <c r="E30" s="176"/>
      <c r="F30" s="177"/>
      <c r="G30" s="175"/>
    </row>
  </sheetData>
  <phoneticPr fontId="2" type="noConversion"/>
  <pageMargins left="0.75" right="0.75" top="1" bottom="1" header="0.5" footer="0.5"/>
  <pageSetup paperSize="9" orientation="portrait" horizontalDpi="0" verticalDpi="0" r:id="rId1"/>
  <headerFooter alignWithMargins="0">
    <oddHeader>&amp;L&amp;"Arial,Bold"&amp;11Debtors&amp;R&amp;"Arial,Bold"&amp;11Creditors</oddHeader>
    <oddFooter>&amp;L&amp;D  &amp;T&amp;C&amp;P  of  &amp;N&amp;R&amp;F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01"/>
  <sheetViews>
    <sheetView workbookViewId="0">
      <pane ySplit="3" topLeftCell="A4" activePane="bottomLeft" state="frozen"/>
      <selection pane="bottomLeft" activeCell="O49" sqref="O49"/>
    </sheetView>
  </sheetViews>
  <sheetFormatPr baseColWidth="10" defaultColWidth="9.1640625" defaultRowHeight="13" x14ac:dyDescent="0.15"/>
  <cols>
    <col min="1" max="1" width="9.1640625" style="320"/>
    <col min="2" max="2" width="17.6640625" style="313" customWidth="1"/>
    <col min="3" max="3" width="11.33203125" style="319" customWidth="1"/>
    <col min="4" max="4" width="14.5" style="318" customWidth="1"/>
    <col min="5" max="5" width="7.6640625" style="317" customWidth="1"/>
    <col min="6" max="7" width="9.6640625" style="316" customWidth="1"/>
    <col min="8" max="8" width="9.6640625" style="315" customWidth="1"/>
    <col min="9" max="9" width="10.5" style="314" customWidth="1"/>
    <col min="10" max="16384" width="9.1640625" style="313"/>
  </cols>
  <sheetData>
    <row r="1" spans="1:11" s="338" customFormat="1" x14ac:dyDescent="0.15">
      <c r="A1" s="553" t="s">
        <v>242</v>
      </c>
      <c r="B1" s="556" t="s">
        <v>241</v>
      </c>
      <c r="C1" s="344"/>
      <c r="D1" s="340" t="s">
        <v>240</v>
      </c>
      <c r="E1" s="343">
        <f>SUM(E4:E300)</f>
        <v>0</v>
      </c>
      <c r="F1" s="340">
        <f>SUM(F4:F300)</f>
        <v>0</v>
      </c>
      <c r="G1" s="340">
        <f>SUM(G4:G300)</f>
        <v>0</v>
      </c>
      <c r="H1" s="342">
        <f>SUM(H4:H300)</f>
        <v>0</v>
      </c>
      <c r="I1" s="341">
        <f ca="1">TODAY()</f>
        <v>44249</v>
      </c>
      <c r="J1" s="340">
        <f>SUM(J4:J300)</f>
        <v>0</v>
      </c>
      <c r="K1" s="339">
        <f>J1</f>
        <v>0</v>
      </c>
    </row>
    <row r="2" spans="1:11" s="338" customFormat="1" ht="12.75" customHeight="1" x14ac:dyDescent="0.15">
      <c r="A2" s="554"/>
      <c r="B2" s="557"/>
      <c r="C2" s="561" t="s">
        <v>239</v>
      </c>
      <c r="D2" s="563" t="s">
        <v>238</v>
      </c>
      <c r="E2" s="565" t="s">
        <v>237</v>
      </c>
      <c r="F2" s="556" t="s">
        <v>236</v>
      </c>
      <c r="G2" s="556" t="s">
        <v>235</v>
      </c>
      <c r="H2" s="567" t="s">
        <v>234</v>
      </c>
      <c r="I2" s="569" t="s">
        <v>233</v>
      </c>
      <c r="J2" s="559" t="s">
        <v>232</v>
      </c>
      <c r="K2" s="560"/>
    </row>
    <row r="3" spans="1:11" s="336" customFormat="1" ht="38.25" customHeight="1" x14ac:dyDescent="0.15">
      <c r="A3" s="555"/>
      <c r="B3" s="558"/>
      <c r="C3" s="562"/>
      <c r="D3" s="564"/>
      <c r="E3" s="566"/>
      <c r="F3" s="566"/>
      <c r="G3" s="566"/>
      <c r="H3" s="568"/>
      <c r="I3" s="570"/>
      <c r="J3" s="337" t="s">
        <v>231</v>
      </c>
      <c r="K3" s="337" t="s">
        <v>230</v>
      </c>
    </row>
    <row r="4" spans="1:11" x14ac:dyDescent="0.15">
      <c r="A4" s="330"/>
      <c r="F4" s="321"/>
      <c r="G4" s="321"/>
      <c r="H4" s="315" t="str">
        <f t="shared" ref="H4:H67" si="0">IF((F4&lt;&gt;0),IF((D4&gt;0)," ",F4)," ")</f>
        <v xml:space="preserve"> </v>
      </c>
      <c r="I4" s="331" t="str">
        <f t="shared" ref="I4:I67" si="1">IF((F4&lt;&gt;0),IF((D4&gt;0)," ",(I$1-A4))," ")</f>
        <v xml:space="preserve"> </v>
      </c>
    </row>
    <row r="5" spans="1:11" x14ac:dyDescent="0.15">
      <c r="A5" s="330"/>
      <c r="F5" s="321"/>
      <c r="G5" s="321"/>
      <c r="H5" s="315" t="str">
        <f t="shared" si="0"/>
        <v xml:space="preserve"> </v>
      </c>
      <c r="I5" s="331" t="str">
        <f t="shared" si="1"/>
        <v xml:space="preserve"> </v>
      </c>
    </row>
    <row r="6" spans="1:11" x14ac:dyDescent="0.15">
      <c r="A6" s="330"/>
      <c r="F6" s="321"/>
      <c r="G6" s="321"/>
      <c r="H6" s="315" t="str">
        <f t="shared" si="0"/>
        <v xml:space="preserve"> </v>
      </c>
      <c r="I6" s="331" t="str">
        <f t="shared" si="1"/>
        <v xml:space="preserve"> </v>
      </c>
    </row>
    <row r="7" spans="1:11" x14ac:dyDescent="0.15">
      <c r="A7" s="330"/>
      <c r="F7" s="321"/>
      <c r="G7" s="321"/>
      <c r="H7" s="315" t="str">
        <f t="shared" si="0"/>
        <v xml:space="preserve"> </v>
      </c>
      <c r="I7" s="331" t="str">
        <f t="shared" si="1"/>
        <v xml:space="preserve"> </v>
      </c>
    </row>
    <row r="8" spans="1:11" x14ac:dyDescent="0.15">
      <c r="A8" s="330"/>
      <c r="F8" s="321"/>
      <c r="G8" s="321"/>
      <c r="H8" s="315" t="str">
        <f t="shared" si="0"/>
        <v xml:space="preserve"> </v>
      </c>
      <c r="I8" s="331" t="str">
        <f t="shared" si="1"/>
        <v xml:space="preserve"> </v>
      </c>
    </row>
    <row r="9" spans="1:11" x14ac:dyDescent="0.15">
      <c r="A9" s="330"/>
      <c r="F9" s="321"/>
      <c r="G9" s="321"/>
      <c r="H9" s="315" t="str">
        <f t="shared" si="0"/>
        <v xml:space="preserve"> </v>
      </c>
      <c r="I9" s="331" t="str">
        <f t="shared" si="1"/>
        <v xml:space="preserve"> </v>
      </c>
    </row>
    <row r="10" spans="1:11" x14ac:dyDescent="0.15">
      <c r="A10" s="330"/>
      <c r="F10" s="321"/>
      <c r="G10" s="321"/>
      <c r="H10" s="315" t="str">
        <f t="shared" si="0"/>
        <v xml:space="preserve"> </v>
      </c>
      <c r="I10" s="331" t="str">
        <f t="shared" si="1"/>
        <v xml:space="preserve"> </v>
      </c>
    </row>
    <row r="11" spans="1:11" x14ac:dyDescent="0.15">
      <c r="A11" s="330"/>
      <c r="F11" s="321"/>
      <c r="G11" s="321"/>
      <c r="H11" s="315" t="str">
        <f t="shared" si="0"/>
        <v xml:space="preserve"> </v>
      </c>
      <c r="I11" s="331" t="str">
        <f t="shared" si="1"/>
        <v xml:space="preserve"> </v>
      </c>
    </row>
    <row r="12" spans="1:11" x14ac:dyDescent="0.15">
      <c r="A12" s="330"/>
      <c r="F12" s="321"/>
      <c r="G12" s="321"/>
      <c r="H12" s="315" t="str">
        <f t="shared" si="0"/>
        <v xml:space="preserve"> </v>
      </c>
      <c r="I12" s="331" t="str">
        <f t="shared" si="1"/>
        <v xml:space="preserve"> </v>
      </c>
    </row>
    <row r="13" spans="1:11" x14ac:dyDescent="0.15">
      <c r="A13" s="330"/>
      <c r="F13" s="321"/>
      <c r="G13" s="321"/>
      <c r="H13" s="315" t="str">
        <f t="shared" si="0"/>
        <v xml:space="preserve"> </v>
      </c>
      <c r="I13" s="331" t="str">
        <f t="shared" si="1"/>
        <v xml:space="preserve"> </v>
      </c>
    </row>
    <row r="14" spans="1:11" x14ac:dyDescent="0.15">
      <c r="A14" s="330"/>
      <c r="F14" s="321"/>
      <c r="G14" s="321"/>
      <c r="H14" s="315" t="str">
        <f t="shared" si="0"/>
        <v xml:space="preserve"> </v>
      </c>
      <c r="I14" s="331" t="str">
        <f t="shared" si="1"/>
        <v xml:space="preserve"> </v>
      </c>
    </row>
    <row r="15" spans="1:11" s="332" customFormat="1" x14ac:dyDescent="0.15">
      <c r="A15" s="330"/>
      <c r="C15" s="335"/>
      <c r="D15" s="334"/>
      <c r="E15" s="333"/>
      <c r="F15" s="321"/>
      <c r="G15" s="321"/>
      <c r="H15" s="315" t="str">
        <f t="shared" si="0"/>
        <v xml:space="preserve"> </v>
      </c>
      <c r="I15" s="331" t="str">
        <f t="shared" si="1"/>
        <v xml:space="preserve"> </v>
      </c>
      <c r="J15" s="313"/>
    </row>
    <row r="16" spans="1:11" s="332" customFormat="1" x14ac:dyDescent="0.15">
      <c r="A16" s="330"/>
      <c r="C16" s="335"/>
      <c r="D16" s="334"/>
      <c r="E16" s="333"/>
      <c r="F16" s="321"/>
      <c r="G16" s="321"/>
      <c r="H16" s="315" t="str">
        <f t="shared" si="0"/>
        <v xml:space="preserve"> </v>
      </c>
      <c r="I16" s="331" t="str">
        <f t="shared" si="1"/>
        <v xml:space="preserve"> </v>
      </c>
      <c r="J16" s="313"/>
    </row>
    <row r="17" spans="1:10" s="332" customFormat="1" x14ac:dyDescent="0.15">
      <c r="A17" s="330"/>
      <c r="C17" s="335"/>
      <c r="D17" s="334"/>
      <c r="E17" s="333"/>
      <c r="F17" s="321"/>
      <c r="G17" s="321"/>
      <c r="H17" s="315" t="str">
        <f t="shared" si="0"/>
        <v xml:space="preserve"> </v>
      </c>
      <c r="I17" s="331" t="str">
        <f t="shared" si="1"/>
        <v xml:space="preserve"> </v>
      </c>
      <c r="J17" s="313"/>
    </row>
    <row r="18" spans="1:10" s="332" customFormat="1" x14ac:dyDescent="0.15">
      <c r="A18" s="330"/>
      <c r="C18" s="335"/>
      <c r="D18" s="334"/>
      <c r="E18" s="333"/>
      <c r="F18" s="321"/>
      <c r="G18" s="321"/>
      <c r="H18" s="315" t="str">
        <f t="shared" si="0"/>
        <v xml:space="preserve"> </v>
      </c>
      <c r="I18" s="331" t="str">
        <f t="shared" si="1"/>
        <v xml:space="preserve"> </v>
      </c>
      <c r="J18" s="313"/>
    </row>
    <row r="19" spans="1:10" s="332" customFormat="1" x14ac:dyDescent="0.15">
      <c r="A19" s="330"/>
      <c r="C19" s="335"/>
      <c r="D19" s="334"/>
      <c r="E19" s="333"/>
      <c r="F19" s="321"/>
      <c r="G19" s="321"/>
      <c r="H19" s="315" t="str">
        <f t="shared" si="0"/>
        <v xml:space="preserve"> </v>
      </c>
      <c r="I19" s="331" t="str">
        <f t="shared" si="1"/>
        <v xml:space="preserve"> </v>
      </c>
      <c r="J19" s="313"/>
    </row>
    <row r="20" spans="1:10" x14ac:dyDescent="0.15">
      <c r="A20" s="330"/>
      <c r="F20" s="321"/>
      <c r="G20" s="321"/>
      <c r="H20" s="315" t="str">
        <f t="shared" si="0"/>
        <v xml:space="preserve"> </v>
      </c>
      <c r="I20" s="331" t="str">
        <f t="shared" si="1"/>
        <v xml:space="preserve"> </v>
      </c>
    </row>
    <row r="21" spans="1:10" x14ac:dyDescent="0.15">
      <c r="A21" s="330"/>
      <c r="F21" s="321"/>
      <c r="G21" s="321"/>
      <c r="H21" s="315" t="str">
        <f t="shared" si="0"/>
        <v xml:space="preserve"> </v>
      </c>
      <c r="I21" s="331" t="str">
        <f t="shared" si="1"/>
        <v xml:space="preserve"> </v>
      </c>
    </row>
    <row r="22" spans="1:10" x14ac:dyDescent="0.15">
      <c r="A22" s="330"/>
      <c r="F22" s="321"/>
      <c r="G22" s="321"/>
      <c r="H22" s="315" t="str">
        <f t="shared" si="0"/>
        <v xml:space="preserve"> </v>
      </c>
      <c r="I22" s="331" t="str">
        <f t="shared" si="1"/>
        <v xml:space="preserve"> </v>
      </c>
    </row>
    <row r="23" spans="1:10" x14ac:dyDescent="0.15">
      <c r="A23" s="330"/>
      <c r="F23" s="321"/>
      <c r="G23" s="321"/>
      <c r="H23" s="315" t="str">
        <f t="shared" si="0"/>
        <v xml:space="preserve"> </v>
      </c>
      <c r="I23" s="331" t="str">
        <f t="shared" si="1"/>
        <v xml:space="preserve"> </v>
      </c>
    </row>
    <row r="24" spans="1:10" x14ac:dyDescent="0.15">
      <c r="A24" s="330"/>
      <c r="F24" s="321"/>
      <c r="G24" s="321"/>
      <c r="H24" s="315" t="str">
        <f t="shared" si="0"/>
        <v xml:space="preserve"> </v>
      </c>
      <c r="I24" s="331" t="str">
        <f t="shared" si="1"/>
        <v xml:space="preserve"> </v>
      </c>
    </row>
    <row r="25" spans="1:10" x14ac:dyDescent="0.15">
      <c r="A25" s="330"/>
      <c r="F25" s="321"/>
      <c r="G25" s="321"/>
      <c r="H25" s="315" t="str">
        <f t="shared" si="0"/>
        <v xml:space="preserve"> </v>
      </c>
      <c r="I25" s="331" t="str">
        <f t="shared" si="1"/>
        <v xml:space="preserve"> </v>
      </c>
    </row>
    <row r="26" spans="1:10" x14ac:dyDescent="0.15">
      <c r="A26" s="330"/>
      <c r="F26" s="321"/>
      <c r="G26" s="321"/>
      <c r="H26" s="315" t="str">
        <f t="shared" si="0"/>
        <v xml:space="preserve"> </v>
      </c>
      <c r="I26" s="331" t="str">
        <f t="shared" si="1"/>
        <v xml:space="preserve"> </v>
      </c>
    </row>
    <row r="27" spans="1:10" x14ac:dyDescent="0.15">
      <c r="A27" s="330"/>
      <c r="F27" s="321"/>
      <c r="G27" s="321"/>
      <c r="H27" s="315" t="str">
        <f t="shared" si="0"/>
        <v xml:space="preserve"> </v>
      </c>
      <c r="I27" s="331" t="str">
        <f t="shared" si="1"/>
        <v xml:space="preserve"> </v>
      </c>
    </row>
    <row r="28" spans="1:10" x14ac:dyDescent="0.15">
      <c r="A28" s="330"/>
      <c r="F28" s="321"/>
      <c r="G28" s="321"/>
      <c r="H28" s="315" t="str">
        <f t="shared" si="0"/>
        <v xml:space="preserve"> </v>
      </c>
      <c r="I28" s="331" t="str">
        <f t="shared" si="1"/>
        <v xml:space="preserve"> </v>
      </c>
    </row>
    <row r="29" spans="1:10" x14ac:dyDescent="0.15">
      <c r="A29" s="330"/>
      <c r="F29" s="321"/>
      <c r="G29" s="321"/>
      <c r="H29" s="315" t="str">
        <f t="shared" si="0"/>
        <v xml:space="preserve"> </v>
      </c>
      <c r="I29" s="331" t="str">
        <f t="shared" si="1"/>
        <v xml:space="preserve"> </v>
      </c>
    </row>
    <row r="30" spans="1:10" x14ac:dyDescent="0.15">
      <c r="A30" s="330"/>
      <c r="F30" s="321"/>
      <c r="G30" s="321"/>
      <c r="H30" s="315" t="str">
        <f t="shared" si="0"/>
        <v xml:space="preserve"> </v>
      </c>
      <c r="I30" s="331" t="str">
        <f t="shared" si="1"/>
        <v xml:space="preserve"> </v>
      </c>
    </row>
    <row r="31" spans="1:10" x14ac:dyDescent="0.15">
      <c r="A31" s="330"/>
      <c r="F31" s="321"/>
      <c r="G31" s="321"/>
      <c r="H31" s="315" t="str">
        <f t="shared" si="0"/>
        <v xml:space="preserve"> </v>
      </c>
      <c r="I31" s="331" t="str">
        <f t="shared" si="1"/>
        <v xml:space="preserve"> </v>
      </c>
    </row>
    <row r="32" spans="1:10" x14ac:dyDescent="0.15">
      <c r="A32" s="330"/>
      <c r="F32" s="321"/>
      <c r="G32" s="321"/>
      <c r="H32" s="315" t="str">
        <f t="shared" si="0"/>
        <v xml:space="preserve"> </v>
      </c>
      <c r="I32" s="331" t="str">
        <f t="shared" si="1"/>
        <v xml:space="preserve"> </v>
      </c>
    </row>
    <row r="33" spans="1:9" x14ac:dyDescent="0.15">
      <c r="A33" s="330"/>
      <c r="F33" s="321"/>
      <c r="G33" s="321"/>
      <c r="H33" s="315" t="str">
        <f t="shared" si="0"/>
        <v xml:space="preserve"> </v>
      </c>
      <c r="I33" s="331" t="str">
        <f t="shared" si="1"/>
        <v xml:space="preserve"> </v>
      </c>
    </row>
    <row r="34" spans="1:9" x14ac:dyDescent="0.15">
      <c r="A34" s="330"/>
      <c r="F34" s="321"/>
      <c r="G34" s="321"/>
      <c r="H34" s="315" t="str">
        <f t="shared" si="0"/>
        <v xml:space="preserve"> </v>
      </c>
      <c r="I34" s="331" t="str">
        <f t="shared" si="1"/>
        <v xml:space="preserve"> </v>
      </c>
    </row>
    <row r="35" spans="1:9" x14ac:dyDescent="0.15">
      <c r="A35" s="330"/>
      <c r="F35" s="321"/>
      <c r="G35" s="321"/>
      <c r="H35" s="315" t="str">
        <f t="shared" si="0"/>
        <v xml:space="preserve"> </v>
      </c>
      <c r="I35" s="331" t="str">
        <f t="shared" si="1"/>
        <v xml:space="preserve"> </v>
      </c>
    </row>
    <row r="36" spans="1:9" x14ac:dyDescent="0.15">
      <c r="A36" s="330"/>
      <c r="F36" s="321"/>
      <c r="G36" s="321"/>
      <c r="H36" s="315" t="str">
        <f t="shared" si="0"/>
        <v xml:space="preserve"> </v>
      </c>
      <c r="I36" s="331" t="str">
        <f t="shared" si="1"/>
        <v xml:space="preserve"> </v>
      </c>
    </row>
    <row r="37" spans="1:9" x14ac:dyDescent="0.15">
      <c r="A37" s="330"/>
      <c r="F37" s="321"/>
      <c r="G37" s="321"/>
      <c r="H37" s="315" t="str">
        <f t="shared" si="0"/>
        <v xml:space="preserve"> </v>
      </c>
      <c r="I37" s="331" t="str">
        <f t="shared" si="1"/>
        <v xml:space="preserve"> </v>
      </c>
    </row>
    <row r="38" spans="1:9" x14ac:dyDescent="0.15">
      <c r="A38" s="330"/>
      <c r="F38" s="321"/>
      <c r="G38" s="321"/>
      <c r="H38" s="315" t="str">
        <f t="shared" si="0"/>
        <v xml:space="preserve"> </v>
      </c>
      <c r="I38" s="331" t="str">
        <f t="shared" si="1"/>
        <v xml:space="preserve"> </v>
      </c>
    </row>
    <row r="39" spans="1:9" x14ac:dyDescent="0.15">
      <c r="A39" s="330"/>
      <c r="F39" s="321"/>
      <c r="G39" s="321"/>
      <c r="H39" s="315" t="str">
        <f t="shared" si="0"/>
        <v xml:space="preserve"> </v>
      </c>
      <c r="I39" s="331" t="str">
        <f t="shared" si="1"/>
        <v xml:space="preserve"> </v>
      </c>
    </row>
    <row r="40" spans="1:9" x14ac:dyDescent="0.15">
      <c r="A40" s="330"/>
      <c r="F40" s="321"/>
      <c r="G40" s="321"/>
      <c r="H40" s="315" t="str">
        <f t="shared" si="0"/>
        <v xml:space="preserve"> </v>
      </c>
      <c r="I40" s="331" t="str">
        <f t="shared" si="1"/>
        <v xml:space="preserve"> </v>
      </c>
    </row>
    <row r="41" spans="1:9" x14ac:dyDescent="0.15">
      <c r="A41" s="330"/>
      <c r="F41" s="321"/>
      <c r="G41" s="321"/>
      <c r="H41" s="315" t="str">
        <f t="shared" si="0"/>
        <v xml:space="preserve"> </v>
      </c>
      <c r="I41" s="331" t="str">
        <f t="shared" si="1"/>
        <v xml:space="preserve"> </v>
      </c>
    </row>
    <row r="42" spans="1:9" x14ac:dyDescent="0.15">
      <c r="A42" s="330"/>
      <c r="F42" s="321"/>
      <c r="G42" s="321"/>
      <c r="H42" s="315" t="str">
        <f t="shared" si="0"/>
        <v xml:space="preserve"> </v>
      </c>
      <c r="I42" s="331" t="str">
        <f t="shared" si="1"/>
        <v xml:space="preserve"> </v>
      </c>
    </row>
    <row r="43" spans="1:9" x14ac:dyDescent="0.15">
      <c r="A43" s="330"/>
      <c r="F43" s="321"/>
      <c r="G43" s="321"/>
      <c r="H43" s="315" t="str">
        <f t="shared" si="0"/>
        <v xml:space="preserve"> </v>
      </c>
      <c r="I43" s="331" t="str">
        <f t="shared" si="1"/>
        <v xml:space="preserve"> </v>
      </c>
    </row>
    <row r="44" spans="1:9" x14ac:dyDescent="0.15">
      <c r="A44" s="330"/>
      <c r="F44" s="321"/>
      <c r="G44" s="321"/>
      <c r="H44" s="315" t="str">
        <f t="shared" si="0"/>
        <v xml:space="preserve"> </v>
      </c>
      <c r="I44" s="331" t="str">
        <f t="shared" si="1"/>
        <v xml:space="preserve"> </v>
      </c>
    </row>
    <row r="45" spans="1:9" x14ac:dyDescent="0.15">
      <c r="A45" s="330"/>
      <c r="F45" s="321"/>
      <c r="G45" s="321"/>
      <c r="H45" s="315" t="str">
        <f t="shared" si="0"/>
        <v xml:space="preserve"> </v>
      </c>
      <c r="I45" s="331" t="str">
        <f t="shared" si="1"/>
        <v xml:space="preserve"> </v>
      </c>
    </row>
    <row r="46" spans="1:9" x14ac:dyDescent="0.15">
      <c r="A46" s="330"/>
      <c r="F46" s="321"/>
      <c r="G46" s="321"/>
      <c r="H46" s="315" t="str">
        <f t="shared" si="0"/>
        <v xml:space="preserve"> </v>
      </c>
      <c r="I46" s="331" t="str">
        <f t="shared" si="1"/>
        <v xml:space="preserve"> </v>
      </c>
    </row>
    <row r="47" spans="1:9" x14ac:dyDescent="0.15">
      <c r="A47" s="330"/>
      <c r="F47" s="321"/>
      <c r="G47" s="321"/>
      <c r="H47" s="315" t="str">
        <f t="shared" si="0"/>
        <v xml:space="preserve"> </v>
      </c>
      <c r="I47" s="331" t="str">
        <f t="shared" si="1"/>
        <v xml:space="preserve"> </v>
      </c>
    </row>
    <row r="48" spans="1:9" x14ac:dyDescent="0.15">
      <c r="A48" s="330"/>
      <c r="F48" s="321"/>
      <c r="G48" s="321"/>
      <c r="H48" s="315" t="str">
        <f t="shared" si="0"/>
        <v xml:space="preserve"> </v>
      </c>
      <c r="I48" s="331" t="str">
        <f t="shared" si="1"/>
        <v xml:space="preserve"> </v>
      </c>
    </row>
    <row r="49" spans="1:9" x14ac:dyDescent="0.15">
      <c r="A49" s="330"/>
      <c r="F49" s="321"/>
      <c r="G49" s="321"/>
      <c r="H49" s="315" t="str">
        <f t="shared" si="0"/>
        <v xml:space="preserve"> </v>
      </c>
      <c r="I49" s="331" t="str">
        <f t="shared" si="1"/>
        <v xml:space="preserve"> </v>
      </c>
    </row>
    <row r="50" spans="1:9" x14ac:dyDescent="0.15">
      <c r="A50" s="330"/>
      <c r="F50" s="321"/>
      <c r="G50" s="321"/>
      <c r="H50" s="315" t="str">
        <f t="shared" si="0"/>
        <v xml:space="preserve"> </v>
      </c>
      <c r="I50" s="331" t="str">
        <f t="shared" si="1"/>
        <v xml:space="preserve"> </v>
      </c>
    </row>
    <row r="51" spans="1:9" x14ac:dyDescent="0.15">
      <c r="A51" s="330"/>
      <c r="F51" s="321"/>
      <c r="G51" s="321"/>
      <c r="H51" s="315" t="str">
        <f t="shared" si="0"/>
        <v xml:space="preserve"> </v>
      </c>
      <c r="I51" s="331" t="str">
        <f t="shared" si="1"/>
        <v xml:space="preserve"> </v>
      </c>
    </row>
    <row r="52" spans="1:9" x14ac:dyDescent="0.15">
      <c r="A52" s="330"/>
      <c r="F52" s="321"/>
      <c r="G52" s="321"/>
      <c r="H52" s="315" t="str">
        <f t="shared" si="0"/>
        <v xml:space="preserve"> </v>
      </c>
      <c r="I52" s="331" t="str">
        <f t="shared" si="1"/>
        <v xml:space="preserve"> </v>
      </c>
    </row>
    <row r="53" spans="1:9" x14ac:dyDescent="0.15">
      <c r="A53" s="330"/>
      <c r="F53" s="321"/>
      <c r="G53" s="321"/>
      <c r="H53" s="315" t="str">
        <f t="shared" si="0"/>
        <v xml:space="preserve"> </v>
      </c>
      <c r="I53" s="331" t="str">
        <f t="shared" si="1"/>
        <v xml:space="preserve"> </v>
      </c>
    </row>
    <row r="54" spans="1:9" x14ac:dyDescent="0.15">
      <c r="A54" s="330"/>
      <c r="F54" s="321"/>
      <c r="G54" s="321"/>
      <c r="H54" s="315" t="str">
        <f t="shared" si="0"/>
        <v xml:space="preserve"> </v>
      </c>
      <c r="I54" s="331" t="str">
        <f t="shared" si="1"/>
        <v xml:space="preserve"> </v>
      </c>
    </row>
    <row r="55" spans="1:9" x14ac:dyDescent="0.15">
      <c r="A55" s="330"/>
      <c r="F55" s="321"/>
      <c r="G55" s="321"/>
      <c r="H55" s="315" t="str">
        <f t="shared" si="0"/>
        <v xml:space="preserve"> </v>
      </c>
      <c r="I55" s="331" t="str">
        <f t="shared" si="1"/>
        <v xml:space="preserve"> </v>
      </c>
    </row>
    <row r="56" spans="1:9" x14ac:dyDescent="0.15">
      <c r="A56" s="330"/>
      <c r="F56" s="321"/>
      <c r="G56" s="321"/>
      <c r="H56" s="315" t="str">
        <f t="shared" si="0"/>
        <v xml:space="preserve"> </v>
      </c>
      <c r="I56" s="331" t="str">
        <f t="shared" si="1"/>
        <v xml:space="preserve"> </v>
      </c>
    </row>
    <row r="57" spans="1:9" x14ac:dyDescent="0.15">
      <c r="A57" s="330"/>
      <c r="F57" s="321"/>
      <c r="G57" s="321"/>
      <c r="H57" s="315" t="str">
        <f t="shared" si="0"/>
        <v xml:space="preserve"> </v>
      </c>
      <c r="I57" s="331" t="str">
        <f t="shared" si="1"/>
        <v xml:space="preserve"> </v>
      </c>
    </row>
    <row r="58" spans="1:9" x14ac:dyDescent="0.15">
      <c r="A58" s="330"/>
      <c r="F58" s="321"/>
      <c r="G58" s="321"/>
      <c r="H58" s="315" t="str">
        <f t="shared" si="0"/>
        <v xml:space="preserve"> </v>
      </c>
      <c r="I58" s="331" t="str">
        <f t="shared" si="1"/>
        <v xml:space="preserve"> </v>
      </c>
    </row>
    <row r="59" spans="1:9" x14ac:dyDescent="0.15">
      <c r="A59" s="330"/>
      <c r="F59" s="321"/>
      <c r="G59" s="321"/>
      <c r="H59" s="315" t="str">
        <f t="shared" si="0"/>
        <v xml:space="preserve"> </v>
      </c>
      <c r="I59" s="331" t="str">
        <f t="shared" si="1"/>
        <v xml:space="preserve"> </v>
      </c>
    </row>
    <row r="60" spans="1:9" x14ac:dyDescent="0.15">
      <c r="A60" s="330"/>
      <c r="F60" s="321"/>
      <c r="G60" s="321"/>
      <c r="H60" s="315" t="str">
        <f t="shared" si="0"/>
        <v xml:space="preserve"> </v>
      </c>
      <c r="I60" s="331" t="str">
        <f t="shared" si="1"/>
        <v xml:space="preserve"> </v>
      </c>
    </row>
    <row r="61" spans="1:9" x14ac:dyDescent="0.15">
      <c r="A61" s="330"/>
      <c r="F61" s="321"/>
      <c r="G61" s="321"/>
      <c r="H61" s="315" t="str">
        <f t="shared" si="0"/>
        <v xml:space="preserve"> </v>
      </c>
      <c r="I61" s="331" t="str">
        <f t="shared" si="1"/>
        <v xml:space="preserve"> </v>
      </c>
    </row>
    <row r="62" spans="1:9" x14ac:dyDescent="0.15">
      <c r="A62" s="330"/>
      <c r="F62" s="321"/>
      <c r="G62" s="321"/>
      <c r="H62" s="315" t="str">
        <f t="shared" si="0"/>
        <v xml:space="preserve"> </v>
      </c>
      <c r="I62" s="331" t="str">
        <f t="shared" si="1"/>
        <v xml:space="preserve"> </v>
      </c>
    </row>
    <row r="63" spans="1:9" x14ac:dyDescent="0.15">
      <c r="A63" s="330"/>
      <c r="F63" s="321"/>
      <c r="G63" s="321"/>
      <c r="H63" s="315" t="str">
        <f t="shared" si="0"/>
        <v xml:space="preserve"> </v>
      </c>
      <c r="I63" s="331" t="str">
        <f t="shared" si="1"/>
        <v xml:space="preserve"> </v>
      </c>
    </row>
    <row r="64" spans="1:9" x14ac:dyDescent="0.15">
      <c r="A64" s="330"/>
      <c r="F64" s="321"/>
      <c r="G64" s="321"/>
      <c r="H64" s="315" t="str">
        <f t="shared" si="0"/>
        <v xml:space="preserve"> </v>
      </c>
      <c r="I64" s="331" t="str">
        <f t="shared" si="1"/>
        <v xml:space="preserve"> </v>
      </c>
    </row>
    <row r="65" spans="1:9" x14ac:dyDescent="0.15">
      <c r="A65" s="330"/>
      <c r="F65" s="321"/>
      <c r="G65" s="321"/>
      <c r="H65" s="315" t="str">
        <f t="shared" si="0"/>
        <v xml:space="preserve"> </v>
      </c>
      <c r="I65" s="331" t="str">
        <f t="shared" si="1"/>
        <v xml:space="preserve"> </v>
      </c>
    </row>
    <row r="66" spans="1:9" x14ac:dyDescent="0.15">
      <c r="A66" s="330"/>
      <c r="F66" s="321"/>
      <c r="G66" s="321"/>
      <c r="H66" s="315" t="str">
        <f t="shared" si="0"/>
        <v xml:space="preserve"> </v>
      </c>
      <c r="I66" s="331" t="str">
        <f t="shared" si="1"/>
        <v xml:space="preserve"> </v>
      </c>
    </row>
    <row r="67" spans="1:9" x14ac:dyDescent="0.15">
      <c r="A67" s="330"/>
      <c r="F67" s="321"/>
      <c r="G67" s="321"/>
      <c r="H67" s="315" t="str">
        <f t="shared" si="0"/>
        <v xml:space="preserve"> </v>
      </c>
      <c r="I67" s="331" t="str">
        <f t="shared" si="1"/>
        <v xml:space="preserve"> </v>
      </c>
    </row>
    <row r="68" spans="1:9" x14ac:dyDescent="0.15">
      <c r="A68" s="330"/>
      <c r="F68" s="321"/>
      <c r="G68" s="321"/>
      <c r="H68" s="315" t="str">
        <f t="shared" ref="H68:H131" si="2">IF((F68&lt;&gt;0),IF((D68&gt;0)," ",F68)," ")</f>
        <v xml:space="preserve"> </v>
      </c>
      <c r="I68" s="331" t="str">
        <f t="shared" ref="I68:I131" si="3">IF((F68&lt;&gt;0),IF((D68&gt;0)," ",(I$1-A68))," ")</f>
        <v xml:space="preserve"> </v>
      </c>
    </row>
    <row r="69" spans="1:9" x14ac:dyDescent="0.15">
      <c r="A69" s="330"/>
      <c r="F69" s="321"/>
      <c r="G69" s="321"/>
      <c r="H69" s="315" t="str">
        <f t="shared" si="2"/>
        <v xml:space="preserve"> </v>
      </c>
      <c r="I69" s="331" t="str">
        <f t="shared" si="3"/>
        <v xml:space="preserve"> </v>
      </c>
    </row>
    <row r="70" spans="1:9" x14ac:dyDescent="0.15">
      <c r="A70" s="330"/>
      <c r="F70" s="321"/>
      <c r="G70" s="321"/>
      <c r="H70" s="315" t="str">
        <f t="shared" si="2"/>
        <v xml:space="preserve"> </v>
      </c>
      <c r="I70" s="331" t="str">
        <f t="shared" si="3"/>
        <v xml:space="preserve"> </v>
      </c>
    </row>
    <row r="71" spans="1:9" x14ac:dyDescent="0.15">
      <c r="A71" s="330"/>
      <c r="F71" s="321"/>
      <c r="G71" s="321"/>
      <c r="H71" s="315" t="str">
        <f t="shared" si="2"/>
        <v xml:space="preserve"> </v>
      </c>
      <c r="I71" s="331" t="str">
        <f t="shared" si="3"/>
        <v xml:space="preserve"> </v>
      </c>
    </row>
    <row r="72" spans="1:9" x14ac:dyDescent="0.15">
      <c r="A72" s="330"/>
      <c r="F72" s="321"/>
      <c r="G72" s="321"/>
      <c r="H72" s="315" t="str">
        <f t="shared" si="2"/>
        <v xml:space="preserve"> </v>
      </c>
      <c r="I72" s="331" t="str">
        <f t="shared" si="3"/>
        <v xml:space="preserve"> </v>
      </c>
    </row>
    <row r="73" spans="1:9" x14ac:dyDescent="0.15">
      <c r="A73" s="330"/>
      <c r="F73" s="321"/>
      <c r="G73" s="321"/>
      <c r="H73" s="315" t="str">
        <f t="shared" si="2"/>
        <v xml:space="preserve"> </v>
      </c>
      <c r="I73" s="331" t="str">
        <f t="shared" si="3"/>
        <v xml:space="preserve"> </v>
      </c>
    </row>
    <row r="74" spans="1:9" x14ac:dyDescent="0.15">
      <c r="A74" s="330"/>
      <c r="F74" s="321"/>
      <c r="G74" s="321"/>
      <c r="H74" s="315" t="str">
        <f t="shared" si="2"/>
        <v xml:space="preserve"> </v>
      </c>
      <c r="I74" s="331" t="str">
        <f t="shared" si="3"/>
        <v xml:space="preserve"> </v>
      </c>
    </row>
    <row r="75" spans="1:9" x14ac:dyDescent="0.15">
      <c r="A75" s="330"/>
      <c r="F75" s="321"/>
      <c r="G75" s="321"/>
      <c r="H75" s="315" t="str">
        <f t="shared" si="2"/>
        <v xml:space="preserve"> </v>
      </c>
      <c r="I75" s="331" t="str">
        <f t="shared" si="3"/>
        <v xml:space="preserve"> </v>
      </c>
    </row>
    <row r="76" spans="1:9" x14ac:dyDescent="0.15">
      <c r="A76" s="330"/>
      <c r="F76" s="321"/>
      <c r="G76" s="321"/>
      <c r="H76" s="315" t="str">
        <f t="shared" si="2"/>
        <v xml:space="preserve"> </v>
      </c>
      <c r="I76" s="331" t="str">
        <f t="shared" si="3"/>
        <v xml:space="preserve"> </v>
      </c>
    </row>
    <row r="77" spans="1:9" x14ac:dyDescent="0.15">
      <c r="A77" s="330"/>
      <c r="F77" s="321"/>
      <c r="G77" s="321"/>
      <c r="H77" s="315" t="str">
        <f t="shared" si="2"/>
        <v xml:space="preserve"> </v>
      </c>
      <c r="I77" s="331" t="str">
        <f t="shared" si="3"/>
        <v xml:space="preserve"> </v>
      </c>
    </row>
    <row r="78" spans="1:9" x14ac:dyDescent="0.15">
      <c r="A78" s="330"/>
      <c r="F78" s="321"/>
      <c r="G78" s="321"/>
      <c r="H78" s="315" t="str">
        <f t="shared" si="2"/>
        <v xml:space="preserve"> </v>
      </c>
      <c r="I78" s="331" t="str">
        <f t="shared" si="3"/>
        <v xml:space="preserve"> </v>
      </c>
    </row>
    <row r="79" spans="1:9" x14ac:dyDescent="0.15">
      <c r="A79" s="330"/>
      <c r="F79" s="321"/>
      <c r="G79" s="321"/>
      <c r="H79" s="315" t="str">
        <f t="shared" si="2"/>
        <v xml:space="preserve"> </v>
      </c>
      <c r="I79" s="331" t="str">
        <f t="shared" si="3"/>
        <v xml:space="preserve"> </v>
      </c>
    </row>
    <row r="80" spans="1:9" x14ac:dyDescent="0.15">
      <c r="A80" s="330"/>
      <c r="F80" s="321"/>
      <c r="G80" s="321"/>
      <c r="H80" s="315" t="str">
        <f t="shared" si="2"/>
        <v xml:space="preserve"> </v>
      </c>
      <c r="I80" s="331" t="str">
        <f t="shared" si="3"/>
        <v xml:space="preserve"> </v>
      </c>
    </row>
    <row r="81" spans="1:9" x14ac:dyDescent="0.15">
      <c r="A81" s="330"/>
      <c r="F81" s="321"/>
      <c r="G81" s="321"/>
      <c r="H81" s="315" t="str">
        <f t="shared" si="2"/>
        <v xml:space="preserve"> </v>
      </c>
      <c r="I81" s="331" t="str">
        <f t="shared" si="3"/>
        <v xml:space="preserve"> </v>
      </c>
    </row>
    <row r="82" spans="1:9" x14ac:dyDescent="0.15">
      <c r="A82" s="330"/>
      <c r="F82" s="321"/>
      <c r="G82" s="321"/>
      <c r="H82" s="315" t="str">
        <f t="shared" si="2"/>
        <v xml:space="preserve"> </v>
      </c>
      <c r="I82" s="331" t="str">
        <f t="shared" si="3"/>
        <v xml:space="preserve"> </v>
      </c>
    </row>
    <row r="83" spans="1:9" x14ac:dyDescent="0.15">
      <c r="A83" s="330"/>
      <c r="F83" s="321"/>
      <c r="G83" s="321"/>
      <c r="H83" s="315" t="str">
        <f t="shared" si="2"/>
        <v xml:space="preserve"> </v>
      </c>
      <c r="I83" s="331" t="str">
        <f t="shared" si="3"/>
        <v xml:space="preserve"> </v>
      </c>
    </row>
    <row r="84" spans="1:9" x14ac:dyDescent="0.15">
      <c r="A84" s="330"/>
      <c r="F84" s="321"/>
      <c r="G84" s="321"/>
      <c r="H84" s="315" t="str">
        <f t="shared" si="2"/>
        <v xml:space="preserve"> </v>
      </c>
      <c r="I84" s="331" t="str">
        <f t="shared" si="3"/>
        <v xml:space="preserve"> </v>
      </c>
    </row>
    <row r="85" spans="1:9" x14ac:dyDescent="0.15">
      <c r="A85" s="330"/>
      <c r="F85" s="321"/>
      <c r="G85" s="321"/>
      <c r="H85" s="315" t="str">
        <f t="shared" si="2"/>
        <v xml:space="preserve"> </v>
      </c>
      <c r="I85" s="331" t="str">
        <f t="shared" si="3"/>
        <v xml:space="preserve"> </v>
      </c>
    </row>
    <row r="86" spans="1:9" x14ac:dyDescent="0.15">
      <c r="A86" s="330"/>
      <c r="F86" s="321"/>
      <c r="G86" s="321"/>
      <c r="H86" s="315" t="str">
        <f t="shared" si="2"/>
        <v xml:space="preserve"> </v>
      </c>
      <c r="I86" s="331" t="str">
        <f t="shared" si="3"/>
        <v xml:space="preserve"> </v>
      </c>
    </row>
    <row r="87" spans="1:9" x14ac:dyDescent="0.15">
      <c r="A87" s="330"/>
      <c r="F87" s="321"/>
      <c r="G87" s="321"/>
      <c r="H87" s="315" t="str">
        <f t="shared" si="2"/>
        <v xml:space="preserve"> </v>
      </c>
      <c r="I87" s="331" t="str">
        <f t="shared" si="3"/>
        <v xml:space="preserve"> </v>
      </c>
    </row>
    <row r="88" spans="1:9" x14ac:dyDescent="0.15">
      <c r="A88" s="330"/>
      <c r="F88" s="321"/>
      <c r="G88" s="321"/>
      <c r="H88" s="315" t="str">
        <f t="shared" si="2"/>
        <v xml:space="preserve"> </v>
      </c>
      <c r="I88" s="331" t="str">
        <f t="shared" si="3"/>
        <v xml:space="preserve"> </v>
      </c>
    </row>
    <row r="89" spans="1:9" x14ac:dyDescent="0.15">
      <c r="A89" s="330"/>
      <c r="F89" s="321"/>
      <c r="G89" s="321"/>
      <c r="H89" s="315" t="str">
        <f t="shared" si="2"/>
        <v xml:space="preserve"> </v>
      </c>
      <c r="I89" s="331" t="str">
        <f t="shared" si="3"/>
        <v xml:space="preserve"> </v>
      </c>
    </row>
    <row r="90" spans="1:9" x14ac:dyDescent="0.15">
      <c r="A90" s="330"/>
      <c r="F90" s="321"/>
      <c r="G90" s="321"/>
      <c r="H90" s="315" t="str">
        <f t="shared" si="2"/>
        <v xml:space="preserve"> </v>
      </c>
      <c r="I90" s="331" t="str">
        <f t="shared" si="3"/>
        <v xml:space="preserve"> </v>
      </c>
    </row>
    <row r="91" spans="1:9" x14ac:dyDescent="0.15">
      <c r="A91" s="330"/>
      <c r="F91" s="321"/>
      <c r="G91" s="321"/>
      <c r="H91" s="315" t="str">
        <f t="shared" si="2"/>
        <v xml:space="preserve"> </v>
      </c>
      <c r="I91" s="331" t="str">
        <f t="shared" si="3"/>
        <v xml:space="preserve"> </v>
      </c>
    </row>
    <row r="92" spans="1:9" x14ac:dyDescent="0.15">
      <c r="A92" s="330"/>
      <c r="F92" s="321"/>
      <c r="G92" s="321"/>
      <c r="H92" s="315" t="str">
        <f t="shared" si="2"/>
        <v xml:space="preserve"> </v>
      </c>
      <c r="I92" s="331" t="str">
        <f t="shared" si="3"/>
        <v xml:space="preserve"> </v>
      </c>
    </row>
    <row r="93" spans="1:9" x14ac:dyDescent="0.15">
      <c r="A93" s="330"/>
      <c r="F93" s="321"/>
      <c r="G93" s="321"/>
      <c r="H93" s="315" t="str">
        <f t="shared" si="2"/>
        <v xml:space="preserve"> </v>
      </c>
      <c r="I93" s="331" t="str">
        <f t="shared" si="3"/>
        <v xml:space="preserve"> </v>
      </c>
    </row>
    <row r="94" spans="1:9" x14ac:dyDescent="0.15">
      <c r="A94" s="330"/>
      <c r="F94" s="321"/>
      <c r="G94" s="321"/>
      <c r="H94" s="315" t="str">
        <f t="shared" si="2"/>
        <v xml:space="preserve"> </v>
      </c>
      <c r="I94" s="331" t="str">
        <f t="shared" si="3"/>
        <v xml:space="preserve"> </v>
      </c>
    </row>
    <row r="95" spans="1:9" x14ac:dyDescent="0.15">
      <c r="A95" s="330"/>
      <c r="F95" s="321"/>
      <c r="G95" s="321"/>
      <c r="H95" s="315" t="str">
        <f t="shared" si="2"/>
        <v xml:space="preserve"> </v>
      </c>
      <c r="I95" s="331" t="str">
        <f t="shared" si="3"/>
        <v xml:space="preserve"> </v>
      </c>
    </row>
    <row r="96" spans="1:9" x14ac:dyDescent="0.15">
      <c r="A96" s="330"/>
      <c r="F96" s="321"/>
      <c r="G96" s="321"/>
      <c r="H96" s="315" t="str">
        <f t="shared" si="2"/>
        <v xml:space="preserve"> </v>
      </c>
      <c r="I96" s="331" t="str">
        <f t="shared" si="3"/>
        <v xml:space="preserve"> </v>
      </c>
    </row>
    <row r="97" spans="1:9" x14ac:dyDescent="0.15">
      <c r="A97" s="330"/>
      <c r="F97" s="321"/>
      <c r="G97" s="321"/>
      <c r="H97" s="315" t="str">
        <f t="shared" si="2"/>
        <v xml:space="preserve"> </v>
      </c>
      <c r="I97" s="331" t="str">
        <f t="shared" si="3"/>
        <v xml:space="preserve"> </v>
      </c>
    </row>
    <row r="98" spans="1:9" x14ac:dyDescent="0.15">
      <c r="A98" s="330"/>
      <c r="F98" s="321"/>
      <c r="G98" s="321"/>
      <c r="H98" s="315" t="str">
        <f t="shared" si="2"/>
        <v xml:space="preserve"> </v>
      </c>
      <c r="I98" s="331" t="str">
        <f t="shared" si="3"/>
        <v xml:space="preserve"> </v>
      </c>
    </row>
    <row r="99" spans="1:9" x14ac:dyDescent="0.15">
      <c r="A99" s="330"/>
      <c r="F99" s="321"/>
      <c r="G99" s="321"/>
      <c r="H99" s="315" t="str">
        <f t="shared" si="2"/>
        <v xml:space="preserve"> </v>
      </c>
      <c r="I99" s="331" t="str">
        <f t="shared" si="3"/>
        <v xml:space="preserve"> </v>
      </c>
    </row>
    <row r="100" spans="1:9" x14ac:dyDescent="0.15">
      <c r="A100" s="330"/>
      <c r="F100" s="321"/>
      <c r="G100" s="321"/>
      <c r="H100" s="315" t="str">
        <f t="shared" si="2"/>
        <v xml:space="preserve"> </v>
      </c>
      <c r="I100" s="331" t="str">
        <f t="shared" si="3"/>
        <v xml:space="preserve"> </v>
      </c>
    </row>
    <row r="101" spans="1:9" x14ac:dyDescent="0.15">
      <c r="A101" s="330"/>
      <c r="F101" s="321"/>
      <c r="G101" s="321"/>
      <c r="H101" s="315" t="str">
        <f t="shared" si="2"/>
        <v xml:space="preserve"> </v>
      </c>
      <c r="I101" s="331" t="str">
        <f t="shared" si="3"/>
        <v xml:space="preserve"> </v>
      </c>
    </row>
    <row r="102" spans="1:9" x14ac:dyDescent="0.15">
      <c r="A102" s="330"/>
      <c r="F102" s="321"/>
      <c r="G102" s="321"/>
      <c r="H102" s="315" t="str">
        <f t="shared" si="2"/>
        <v xml:space="preserve"> </v>
      </c>
      <c r="I102" s="331" t="str">
        <f t="shared" si="3"/>
        <v xml:space="preserve"> </v>
      </c>
    </row>
    <row r="103" spans="1:9" x14ac:dyDescent="0.15">
      <c r="A103" s="330"/>
      <c r="F103" s="321"/>
      <c r="G103" s="321"/>
      <c r="H103" s="315" t="str">
        <f t="shared" si="2"/>
        <v xml:space="preserve"> </v>
      </c>
      <c r="I103" s="331" t="str">
        <f t="shared" si="3"/>
        <v xml:space="preserve"> </v>
      </c>
    </row>
    <row r="104" spans="1:9" x14ac:dyDescent="0.15">
      <c r="A104" s="330"/>
      <c r="F104" s="321"/>
      <c r="G104" s="321"/>
      <c r="H104" s="315" t="str">
        <f t="shared" si="2"/>
        <v xml:space="preserve"> </v>
      </c>
      <c r="I104" s="331" t="str">
        <f t="shared" si="3"/>
        <v xml:space="preserve"> </v>
      </c>
    </row>
    <row r="105" spans="1:9" x14ac:dyDescent="0.15">
      <c r="A105" s="330"/>
      <c r="F105" s="321"/>
      <c r="G105" s="321"/>
      <c r="H105" s="315" t="str">
        <f t="shared" si="2"/>
        <v xml:space="preserve"> </v>
      </c>
      <c r="I105" s="331" t="str">
        <f t="shared" si="3"/>
        <v xml:space="preserve"> </v>
      </c>
    </row>
    <row r="106" spans="1:9" x14ac:dyDescent="0.15">
      <c r="A106" s="330"/>
      <c r="F106" s="321"/>
      <c r="G106" s="321"/>
      <c r="H106" s="315" t="str">
        <f t="shared" si="2"/>
        <v xml:space="preserve"> </v>
      </c>
      <c r="I106" s="331" t="str">
        <f t="shared" si="3"/>
        <v xml:space="preserve"> </v>
      </c>
    </row>
    <row r="107" spans="1:9" x14ac:dyDescent="0.15">
      <c r="A107" s="330"/>
      <c r="F107" s="321"/>
      <c r="G107" s="321"/>
      <c r="H107" s="315" t="str">
        <f t="shared" si="2"/>
        <v xml:space="preserve"> </v>
      </c>
      <c r="I107" s="331" t="str">
        <f t="shared" si="3"/>
        <v xml:space="preserve"> </v>
      </c>
    </row>
    <row r="108" spans="1:9" x14ac:dyDescent="0.15">
      <c r="A108" s="330"/>
      <c r="F108" s="321"/>
      <c r="G108" s="321"/>
      <c r="H108" s="315" t="str">
        <f t="shared" si="2"/>
        <v xml:space="preserve"> </v>
      </c>
      <c r="I108" s="331" t="str">
        <f t="shared" si="3"/>
        <v xml:space="preserve"> </v>
      </c>
    </row>
    <row r="109" spans="1:9" x14ac:dyDescent="0.15">
      <c r="A109" s="330"/>
      <c r="F109" s="321"/>
      <c r="G109" s="321"/>
      <c r="H109" s="315" t="str">
        <f t="shared" si="2"/>
        <v xml:space="preserve"> </v>
      </c>
      <c r="I109" s="331" t="str">
        <f t="shared" si="3"/>
        <v xml:space="preserve"> </v>
      </c>
    </row>
    <row r="110" spans="1:9" x14ac:dyDescent="0.15">
      <c r="A110" s="330"/>
      <c r="F110" s="321"/>
      <c r="G110" s="321"/>
      <c r="H110" s="315" t="str">
        <f t="shared" si="2"/>
        <v xml:space="preserve"> </v>
      </c>
      <c r="I110" s="331" t="str">
        <f t="shared" si="3"/>
        <v xml:space="preserve"> </v>
      </c>
    </row>
    <row r="111" spans="1:9" x14ac:dyDescent="0.15">
      <c r="A111" s="330"/>
      <c r="F111" s="321"/>
      <c r="G111" s="321"/>
      <c r="H111" s="315" t="str">
        <f t="shared" si="2"/>
        <v xml:space="preserve"> </v>
      </c>
      <c r="I111" s="331" t="str">
        <f t="shared" si="3"/>
        <v xml:space="preserve"> </v>
      </c>
    </row>
    <row r="112" spans="1:9" x14ac:dyDescent="0.15">
      <c r="A112" s="330"/>
      <c r="F112" s="321"/>
      <c r="G112" s="321"/>
      <c r="H112" s="315" t="str">
        <f t="shared" si="2"/>
        <v xml:space="preserve"> </v>
      </c>
      <c r="I112" s="331" t="str">
        <f t="shared" si="3"/>
        <v xml:space="preserve"> </v>
      </c>
    </row>
    <row r="113" spans="1:9" x14ac:dyDescent="0.15">
      <c r="A113" s="330"/>
      <c r="F113" s="321"/>
      <c r="G113" s="321"/>
      <c r="H113" s="315" t="str">
        <f t="shared" si="2"/>
        <v xml:space="preserve"> </v>
      </c>
      <c r="I113" s="331" t="str">
        <f t="shared" si="3"/>
        <v xml:space="preserve"> </v>
      </c>
    </row>
    <row r="114" spans="1:9" x14ac:dyDescent="0.15">
      <c r="A114" s="330"/>
      <c r="F114" s="321"/>
      <c r="G114" s="321"/>
      <c r="H114" s="315" t="str">
        <f t="shared" si="2"/>
        <v xml:space="preserve"> </v>
      </c>
      <c r="I114" s="331" t="str">
        <f t="shared" si="3"/>
        <v xml:space="preserve"> </v>
      </c>
    </row>
    <row r="115" spans="1:9" x14ac:dyDescent="0.15">
      <c r="A115" s="330"/>
      <c r="F115" s="321"/>
      <c r="G115" s="321"/>
      <c r="H115" s="315" t="str">
        <f t="shared" si="2"/>
        <v xml:space="preserve"> </v>
      </c>
      <c r="I115" s="331" t="str">
        <f t="shared" si="3"/>
        <v xml:space="preserve"> </v>
      </c>
    </row>
    <row r="116" spans="1:9" x14ac:dyDescent="0.15">
      <c r="A116" s="330"/>
      <c r="F116" s="321"/>
      <c r="G116" s="321"/>
      <c r="H116" s="315" t="str">
        <f t="shared" si="2"/>
        <v xml:space="preserve"> </v>
      </c>
      <c r="I116" s="331" t="str">
        <f t="shared" si="3"/>
        <v xml:space="preserve"> </v>
      </c>
    </row>
    <row r="117" spans="1:9" x14ac:dyDescent="0.15">
      <c r="A117" s="330"/>
      <c r="F117" s="321"/>
      <c r="G117" s="321"/>
      <c r="H117" s="315" t="str">
        <f t="shared" si="2"/>
        <v xml:space="preserve"> </v>
      </c>
      <c r="I117" s="331" t="str">
        <f t="shared" si="3"/>
        <v xml:space="preserve"> </v>
      </c>
    </row>
    <row r="118" spans="1:9" x14ac:dyDescent="0.15">
      <c r="A118" s="330"/>
      <c r="F118" s="321"/>
      <c r="G118" s="321"/>
      <c r="H118" s="315" t="str">
        <f t="shared" si="2"/>
        <v xml:space="preserve"> </v>
      </c>
      <c r="I118" s="331" t="str">
        <f t="shared" si="3"/>
        <v xml:space="preserve"> </v>
      </c>
    </row>
    <row r="119" spans="1:9" x14ac:dyDescent="0.15">
      <c r="A119" s="330"/>
      <c r="F119" s="321"/>
      <c r="G119" s="321"/>
      <c r="H119" s="315" t="str">
        <f t="shared" si="2"/>
        <v xml:space="preserve"> </v>
      </c>
      <c r="I119" s="331" t="str">
        <f t="shared" si="3"/>
        <v xml:space="preserve"> </v>
      </c>
    </row>
    <row r="120" spans="1:9" x14ac:dyDescent="0.15">
      <c r="A120" s="330"/>
      <c r="F120" s="321"/>
      <c r="G120" s="321"/>
      <c r="H120" s="315" t="str">
        <f t="shared" si="2"/>
        <v xml:space="preserve"> </v>
      </c>
      <c r="I120" s="331" t="str">
        <f t="shared" si="3"/>
        <v xml:space="preserve"> </v>
      </c>
    </row>
    <row r="121" spans="1:9" x14ac:dyDescent="0.15">
      <c r="A121" s="330"/>
      <c r="F121" s="321"/>
      <c r="G121" s="321"/>
      <c r="H121" s="315" t="str">
        <f t="shared" si="2"/>
        <v xml:space="preserve"> </v>
      </c>
      <c r="I121" s="331" t="str">
        <f t="shared" si="3"/>
        <v xml:space="preserve"> </v>
      </c>
    </row>
    <row r="122" spans="1:9" x14ac:dyDescent="0.15">
      <c r="A122" s="330"/>
      <c r="F122" s="321"/>
      <c r="G122" s="321"/>
      <c r="H122" s="315" t="str">
        <f t="shared" si="2"/>
        <v xml:space="preserve"> </v>
      </c>
      <c r="I122" s="331" t="str">
        <f t="shared" si="3"/>
        <v xml:space="preserve"> </v>
      </c>
    </row>
    <row r="123" spans="1:9" x14ac:dyDescent="0.15">
      <c r="A123" s="330"/>
      <c r="F123" s="321"/>
      <c r="G123" s="321"/>
      <c r="H123" s="315" t="str">
        <f t="shared" si="2"/>
        <v xml:space="preserve"> </v>
      </c>
      <c r="I123" s="331" t="str">
        <f t="shared" si="3"/>
        <v xml:space="preserve"> </v>
      </c>
    </row>
    <row r="124" spans="1:9" x14ac:dyDescent="0.15">
      <c r="A124" s="330"/>
      <c r="F124" s="321"/>
      <c r="G124" s="321"/>
      <c r="H124" s="315" t="str">
        <f t="shared" si="2"/>
        <v xml:space="preserve"> </v>
      </c>
      <c r="I124" s="331" t="str">
        <f t="shared" si="3"/>
        <v xml:space="preserve"> </v>
      </c>
    </row>
    <row r="125" spans="1:9" x14ac:dyDescent="0.15">
      <c r="A125" s="330"/>
      <c r="F125" s="321"/>
      <c r="G125" s="321"/>
      <c r="H125" s="315" t="str">
        <f t="shared" si="2"/>
        <v xml:space="preserve"> </v>
      </c>
      <c r="I125" s="331" t="str">
        <f t="shared" si="3"/>
        <v xml:space="preserve"> </v>
      </c>
    </row>
    <row r="126" spans="1:9" x14ac:dyDescent="0.15">
      <c r="A126" s="330"/>
      <c r="F126" s="321"/>
      <c r="G126" s="321"/>
      <c r="H126" s="315" t="str">
        <f t="shared" si="2"/>
        <v xml:space="preserve"> </v>
      </c>
      <c r="I126" s="331" t="str">
        <f t="shared" si="3"/>
        <v xml:space="preserve"> </v>
      </c>
    </row>
    <row r="127" spans="1:9" x14ac:dyDescent="0.15">
      <c r="A127" s="330"/>
      <c r="F127" s="321"/>
      <c r="G127" s="321"/>
      <c r="H127" s="315" t="str">
        <f t="shared" si="2"/>
        <v xml:space="preserve"> </v>
      </c>
      <c r="I127" s="331" t="str">
        <f t="shared" si="3"/>
        <v xml:space="preserve"> </v>
      </c>
    </row>
    <row r="128" spans="1:9" x14ac:dyDescent="0.15">
      <c r="A128" s="330"/>
      <c r="F128" s="321"/>
      <c r="G128" s="321"/>
      <c r="H128" s="315" t="str">
        <f t="shared" si="2"/>
        <v xml:space="preserve"> </v>
      </c>
      <c r="I128" s="331" t="str">
        <f t="shared" si="3"/>
        <v xml:space="preserve"> </v>
      </c>
    </row>
    <row r="129" spans="1:9" x14ac:dyDescent="0.15">
      <c r="A129" s="330"/>
      <c r="F129" s="321"/>
      <c r="G129" s="321"/>
      <c r="H129" s="315" t="str">
        <f t="shared" si="2"/>
        <v xml:space="preserve"> </v>
      </c>
      <c r="I129" s="331" t="str">
        <f t="shared" si="3"/>
        <v xml:space="preserve"> </v>
      </c>
    </row>
    <row r="130" spans="1:9" x14ac:dyDescent="0.15">
      <c r="A130" s="330"/>
      <c r="F130" s="321"/>
      <c r="G130" s="321"/>
      <c r="H130" s="315" t="str">
        <f t="shared" si="2"/>
        <v xml:space="preserve"> </v>
      </c>
      <c r="I130" s="331" t="str">
        <f t="shared" si="3"/>
        <v xml:space="preserve"> </v>
      </c>
    </row>
    <row r="131" spans="1:9" x14ac:dyDescent="0.15">
      <c r="A131" s="330"/>
      <c r="F131" s="321"/>
      <c r="G131" s="321"/>
      <c r="H131" s="315" t="str">
        <f t="shared" si="2"/>
        <v xml:space="preserve"> </v>
      </c>
      <c r="I131" s="331" t="str">
        <f t="shared" si="3"/>
        <v xml:space="preserve"> </v>
      </c>
    </row>
    <row r="132" spans="1:9" x14ac:dyDescent="0.15">
      <c r="A132" s="330"/>
      <c r="F132" s="321"/>
      <c r="G132" s="321"/>
      <c r="H132" s="315" t="str">
        <f t="shared" ref="H132:H195" si="4">IF((F132&lt;&gt;0),IF((D132&gt;0)," ",F132)," ")</f>
        <v xml:space="preserve"> </v>
      </c>
      <c r="I132" s="331" t="str">
        <f t="shared" ref="I132:I195" si="5">IF((F132&lt;&gt;0),IF((D132&gt;0)," ",(I$1-A132))," ")</f>
        <v xml:space="preserve"> </v>
      </c>
    </row>
    <row r="133" spans="1:9" x14ac:dyDescent="0.15">
      <c r="A133" s="330"/>
      <c r="F133" s="321"/>
      <c r="G133" s="321"/>
      <c r="H133" s="315" t="str">
        <f t="shared" si="4"/>
        <v xml:space="preserve"> </v>
      </c>
      <c r="I133" s="331" t="str">
        <f t="shared" si="5"/>
        <v xml:space="preserve"> </v>
      </c>
    </row>
    <row r="134" spans="1:9" x14ac:dyDescent="0.15">
      <c r="A134" s="330"/>
      <c r="F134" s="321"/>
      <c r="G134" s="321"/>
      <c r="H134" s="315" t="str">
        <f t="shared" si="4"/>
        <v xml:space="preserve"> </v>
      </c>
      <c r="I134" s="331" t="str">
        <f t="shared" si="5"/>
        <v xml:space="preserve"> </v>
      </c>
    </row>
    <row r="135" spans="1:9" x14ac:dyDescent="0.15">
      <c r="A135" s="330"/>
      <c r="F135" s="321"/>
      <c r="G135" s="321"/>
      <c r="H135" s="315" t="str">
        <f t="shared" si="4"/>
        <v xml:space="preserve"> </v>
      </c>
      <c r="I135" s="331" t="str">
        <f t="shared" si="5"/>
        <v xml:space="preserve"> </v>
      </c>
    </row>
    <row r="136" spans="1:9" x14ac:dyDescent="0.15">
      <c r="A136" s="330"/>
      <c r="F136" s="321"/>
      <c r="G136" s="321"/>
      <c r="H136" s="315" t="str">
        <f t="shared" si="4"/>
        <v xml:space="preserve"> </v>
      </c>
      <c r="I136" s="331" t="str">
        <f t="shared" si="5"/>
        <v xml:space="preserve"> </v>
      </c>
    </row>
    <row r="137" spans="1:9" x14ac:dyDescent="0.15">
      <c r="A137" s="330"/>
      <c r="F137" s="321"/>
      <c r="G137" s="321"/>
      <c r="H137" s="315" t="str">
        <f t="shared" si="4"/>
        <v xml:space="preserve"> </v>
      </c>
      <c r="I137" s="331" t="str">
        <f t="shared" si="5"/>
        <v xml:space="preserve"> </v>
      </c>
    </row>
    <row r="138" spans="1:9" x14ac:dyDescent="0.15">
      <c r="A138" s="330"/>
      <c r="F138" s="321"/>
      <c r="G138" s="321"/>
      <c r="H138" s="315" t="str">
        <f t="shared" si="4"/>
        <v xml:space="preserve"> </v>
      </c>
      <c r="I138" s="331" t="str">
        <f t="shared" si="5"/>
        <v xml:space="preserve"> </v>
      </c>
    </row>
    <row r="139" spans="1:9" x14ac:dyDescent="0.15">
      <c r="A139" s="330"/>
      <c r="F139" s="321"/>
      <c r="G139" s="321"/>
      <c r="H139" s="315" t="str">
        <f t="shared" si="4"/>
        <v xml:space="preserve"> </v>
      </c>
      <c r="I139" s="331" t="str">
        <f t="shared" si="5"/>
        <v xml:space="preserve"> </v>
      </c>
    </row>
    <row r="140" spans="1:9" x14ac:dyDescent="0.15">
      <c r="A140" s="330"/>
      <c r="F140" s="321"/>
      <c r="G140" s="321"/>
      <c r="H140" s="315" t="str">
        <f t="shared" si="4"/>
        <v xml:space="preserve"> </v>
      </c>
      <c r="I140" s="331" t="str">
        <f t="shared" si="5"/>
        <v xml:space="preserve"> </v>
      </c>
    </row>
    <row r="141" spans="1:9" x14ac:dyDescent="0.15">
      <c r="A141" s="330"/>
      <c r="F141" s="321"/>
      <c r="G141" s="321"/>
      <c r="H141" s="315" t="str">
        <f t="shared" si="4"/>
        <v xml:space="preserve"> </v>
      </c>
      <c r="I141" s="331" t="str">
        <f t="shared" si="5"/>
        <v xml:space="preserve"> </v>
      </c>
    </row>
    <row r="142" spans="1:9" x14ac:dyDescent="0.15">
      <c r="A142" s="330"/>
      <c r="F142" s="321"/>
      <c r="G142" s="321"/>
      <c r="H142" s="315" t="str">
        <f t="shared" si="4"/>
        <v xml:space="preserve"> </v>
      </c>
      <c r="I142" s="331" t="str">
        <f t="shared" si="5"/>
        <v xml:space="preserve"> </v>
      </c>
    </row>
    <row r="143" spans="1:9" x14ac:dyDescent="0.15">
      <c r="A143" s="330"/>
      <c r="F143" s="321"/>
      <c r="G143" s="321"/>
      <c r="H143" s="315" t="str">
        <f t="shared" si="4"/>
        <v xml:space="preserve"> </v>
      </c>
      <c r="I143" s="331" t="str">
        <f t="shared" si="5"/>
        <v xml:space="preserve"> </v>
      </c>
    </row>
    <row r="144" spans="1:9" x14ac:dyDescent="0.15">
      <c r="A144" s="330"/>
      <c r="F144" s="321"/>
      <c r="G144" s="321"/>
      <c r="H144" s="315" t="str">
        <f t="shared" si="4"/>
        <v xml:space="preserve"> </v>
      </c>
      <c r="I144" s="331" t="str">
        <f t="shared" si="5"/>
        <v xml:space="preserve"> </v>
      </c>
    </row>
    <row r="145" spans="1:9" x14ac:dyDescent="0.15">
      <c r="A145" s="330"/>
      <c r="F145" s="321"/>
      <c r="G145" s="321"/>
      <c r="H145" s="315" t="str">
        <f t="shared" si="4"/>
        <v xml:space="preserve"> </v>
      </c>
      <c r="I145" s="331" t="str">
        <f t="shared" si="5"/>
        <v xml:space="preserve"> </v>
      </c>
    </row>
    <row r="146" spans="1:9" x14ac:dyDescent="0.15">
      <c r="A146" s="330"/>
      <c r="F146" s="321"/>
      <c r="G146" s="321"/>
      <c r="H146" s="315" t="str">
        <f t="shared" si="4"/>
        <v xml:space="preserve"> </v>
      </c>
      <c r="I146" s="331" t="str">
        <f t="shared" si="5"/>
        <v xml:space="preserve"> </v>
      </c>
    </row>
    <row r="147" spans="1:9" x14ac:dyDescent="0.15">
      <c r="A147" s="330"/>
      <c r="F147" s="321"/>
      <c r="G147" s="321"/>
      <c r="H147" s="315" t="str">
        <f t="shared" si="4"/>
        <v xml:space="preserve"> </v>
      </c>
      <c r="I147" s="331" t="str">
        <f t="shared" si="5"/>
        <v xml:space="preserve"> </v>
      </c>
    </row>
    <row r="148" spans="1:9" x14ac:dyDescent="0.15">
      <c r="A148" s="330"/>
      <c r="F148" s="321"/>
      <c r="G148" s="321"/>
      <c r="H148" s="315" t="str">
        <f t="shared" si="4"/>
        <v xml:space="preserve"> </v>
      </c>
      <c r="I148" s="331" t="str">
        <f t="shared" si="5"/>
        <v xml:space="preserve"> </v>
      </c>
    </row>
    <row r="149" spans="1:9" x14ac:dyDescent="0.15">
      <c r="A149" s="330"/>
      <c r="F149" s="321"/>
      <c r="G149" s="321"/>
      <c r="H149" s="315" t="str">
        <f t="shared" si="4"/>
        <v xml:space="preserve"> </v>
      </c>
      <c r="I149" s="331" t="str">
        <f t="shared" si="5"/>
        <v xml:space="preserve"> </v>
      </c>
    </row>
    <row r="150" spans="1:9" x14ac:dyDescent="0.15">
      <c r="A150" s="330"/>
      <c r="F150" s="321"/>
      <c r="G150" s="321"/>
      <c r="H150" s="315" t="str">
        <f t="shared" si="4"/>
        <v xml:space="preserve"> </v>
      </c>
      <c r="I150" s="331" t="str">
        <f t="shared" si="5"/>
        <v xml:space="preserve"> </v>
      </c>
    </row>
    <row r="151" spans="1:9" x14ac:dyDescent="0.15">
      <c r="A151" s="330"/>
      <c r="F151" s="321"/>
      <c r="G151" s="321"/>
      <c r="H151" s="315" t="str">
        <f t="shared" si="4"/>
        <v xml:space="preserve"> </v>
      </c>
      <c r="I151" s="331" t="str">
        <f t="shared" si="5"/>
        <v xml:space="preserve"> </v>
      </c>
    </row>
    <row r="152" spans="1:9" x14ac:dyDescent="0.15">
      <c r="A152" s="330"/>
      <c r="F152" s="321"/>
      <c r="G152" s="321"/>
      <c r="H152" s="315" t="str">
        <f t="shared" si="4"/>
        <v xml:space="preserve"> </v>
      </c>
      <c r="I152" s="331" t="str">
        <f t="shared" si="5"/>
        <v xml:space="preserve"> </v>
      </c>
    </row>
    <row r="153" spans="1:9" x14ac:dyDescent="0.15">
      <c r="A153" s="330"/>
      <c r="F153" s="321"/>
      <c r="G153" s="321"/>
      <c r="H153" s="315" t="str">
        <f t="shared" si="4"/>
        <v xml:space="preserve"> </v>
      </c>
      <c r="I153" s="331" t="str">
        <f t="shared" si="5"/>
        <v xml:space="preserve"> </v>
      </c>
    </row>
    <row r="154" spans="1:9" x14ac:dyDescent="0.15">
      <c r="A154" s="330"/>
      <c r="F154" s="321"/>
      <c r="G154" s="321"/>
      <c r="H154" s="315" t="str">
        <f t="shared" si="4"/>
        <v xml:space="preserve"> </v>
      </c>
      <c r="I154" s="331" t="str">
        <f t="shared" si="5"/>
        <v xml:space="preserve"> </v>
      </c>
    </row>
    <row r="155" spans="1:9" x14ac:dyDescent="0.15">
      <c r="A155" s="330"/>
      <c r="F155" s="321"/>
      <c r="G155" s="321"/>
      <c r="H155" s="315" t="str">
        <f t="shared" si="4"/>
        <v xml:space="preserve"> </v>
      </c>
      <c r="I155" s="331" t="str">
        <f t="shared" si="5"/>
        <v xml:space="preserve"> </v>
      </c>
    </row>
    <row r="156" spans="1:9" x14ac:dyDescent="0.15">
      <c r="A156" s="330"/>
      <c r="F156" s="321"/>
      <c r="G156" s="321"/>
      <c r="H156" s="315" t="str">
        <f t="shared" si="4"/>
        <v xml:space="preserve"> </v>
      </c>
      <c r="I156" s="331" t="str">
        <f t="shared" si="5"/>
        <v xml:space="preserve"> </v>
      </c>
    </row>
    <row r="157" spans="1:9" x14ac:dyDescent="0.15">
      <c r="A157" s="330"/>
      <c r="F157" s="321"/>
      <c r="G157" s="321"/>
      <c r="H157" s="315" t="str">
        <f t="shared" si="4"/>
        <v xml:space="preserve"> </v>
      </c>
      <c r="I157" s="331" t="str">
        <f t="shared" si="5"/>
        <v xml:space="preserve"> </v>
      </c>
    </row>
    <row r="158" spans="1:9" x14ac:dyDescent="0.15">
      <c r="A158" s="330"/>
      <c r="F158" s="321"/>
      <c r="G158" s="321"/>
      <c r="H158" s="315" t="str">
        <f t="shared" si="4"/>
        <v xml:space="preserve"> </v>
      </c>
      <c r="I158" s="331" t="str">
        <f t="shared" si="5"/>
        <v xml:space="preserve"> </v>
      </c>
    </row>
    <row r="159" spans="1:9" x14ac:dyDescent="0.15">
      <c r="A159" s="330"/>
      <c r="F159" s="321"/>
      <c r="G159" s="321"/>
      <c r="H159" s="315" t="str">
        <f t="shared" si="4"/>
        <v xml:space="preserve"> </v>
      </c>
      <c r="I159" s="331" t="str">
        <f t="shared" si="5"/>
        <v xml:space="preserve"> </v>
      </c>
    </row>
    <row r="160" spans="1:9" x14ac:dyDescent="0.15">
      <c r="A160" s="330"/>
      <c r="F160" s="321"/>
      <c r="G160" s="321"/>
      <c r="H160" s="315" t="str">
        <f t="shared" si="4"/>
        <v xml:space="preserve"> </v>
      </c>
      <c r="I160" s="331" t="str">
        <f t="shared" si="5"/>
        <v xml:space="preserve"> </v>
      </c>
    </row>
    <row r="161" spans="1:9" x14ac:dyDescent="0.15">
      <c r="A161" s="330"/>
      <c r="F161" s="321"/>
      <c r="G161" s="321"/>
      <c r="H161" s="315" t="str">
        <f t="shared" si="4"/>
        <v xml:space="preserve"> </v>
      </c>
      <c r="I161" s="331" t="str">
        <f t="shared" si="5"/>
        <v xml:space="preserve"> </v>
      </c>
    </row>
    <row r="162" spans="1:9" x14ac:dyDescent="0.15">
      <c r="A162" s="330"/>
      <c r="F162" s="321"/>
      <c r="G162" s="321"/>
      <c r="H162" s="315" t="str">
        <f t="shared" si="4"/>
        <v xml:space="preserve"> </v>
      </c>
      <c r="I162" s="331" t="str">
        <f t="shared" si="5"/>
        <v xml:space="preserve"> </v>
      </c>
    </row>
    <row r="163" spans="1:9" x14ac:dyDescent="0.15">
      <c r="A163" s="330"/>
      <c r="F163" s="321"/>
      <c r="G163" s="321"/>
      <c r="H163" s="315" t="str">
        <f t="shared" si="4"/>
        <v xml:space="preserve"> </v>
      </c>
      <c r="I163" s="331" t="str">
        <f t="shared" si="5"/>
        <v xml:space="preserve"> </v>
      </c>
    </row>
    <row r="164" spans="1:9" x14ac:dyDescent="0.15">
      <c r="A164" s="330"/>
      <c r="F164" s="321"/>
      <c r="G164" s="321"/>
      <c r="H164" s="315" t="str">
        <f t="shared" si="4"/>
        <v xml:space="preserve"> </v>
      </c>
      <c r="I164" s="331" t="str">
        <f t="shared" si="5"/>
        <v xml:space="preserve"> </v>
      </c>
    </row>
    <row r="165" spans="1:9" x14ac:dyDescent="0.15">
      <c r="A165" s="330"/>
      <c r="F165" s="321"/>
      <c r="G165" s="321"/>
      <c r="H165" s="315" t="str">
        <f t="shared" si="4"/>
        <v xml:space="preserve"> </v>
      </c>
      <c r="I165" s="331" t="str">
        <f t="shared" si="5"/>
        <v xml:space="preserve"> </v>
      </c>
    </row>
    <row r="166" spans="1:9" x14ac:dyDescent="0.15">
      <c r="A166" s="330"/>
      <c r="F166" s="321"/>
      <c r="G166" s="321"/>
      <c r="H166" s="315" t="str">
        <f t="shared" si="4"/>
        <v xml:space="preserve"> </v>
      </c>
      <c r="I166" s="331" t="str">
        <f t="shared" si="5"/>
        <v xml:space="preserve"> </v>
      </c>
    </row>
    <row r="167" spans="1:9" x14ac:dyDescent="0.15">
      <c r="A167" s="330"/>
      <c r="F167" s="321"/>
      <c r="G167" s="321"/>
      <c r="H167" s="315" t="str">
        <f t="shared" si="4"/>
        <v xml:space="preserve"> </v>
      </c>
      <c r="I167" s="331" t="str">
        <f t="shared" si="5"/>
        <v xml:space="preserve"> </v>
      </c>
    </row>
    <row r="168" spans="1:9" x14ac:dyDescent="0.15">
      <c r="A168" s="330"/>
      <c r="F168" s="321"/>
      <c r="G168" s="321"/>
      <c r="H168" s="315" t="str">
        <f t="shared" si="4"/>
        <v xml:space="preserve"> </v>
      </c>
      <c r="I168" s="331" t="str">
        <f t="shared" si="5"/>
        <v xml:space="preserve"> </v>
      </c>
    </row>
    <row r="169" spans="1:9" x14ac:dyDescent="0.15">
      <c r="A169" s="330"/>
      <c r="F169" s="321"/>
      <c r="G169" s="321"/>
      <c r="H169" s="315" t="str">
        <f t="shared" si="4"/>
        <v xml:space="preserve"> </v>
      </c>
      <c r="I169" s="331" t="str">
        <f t="shared" si="5"/>
        <v xml:space="preserve"> </v>
      </c>
    </row>
    <row r="170" spans="1:9" x14ac:dyDescent="0.15">
      <c r="A170" s="330"/>
      <c r="F170" s="321"/>
      <c r="G170" s="321"/>
      <c r="H170" s="315" t="str">
        <f t="shared" si="4"/>
        <v xml:space="preserve"> </v>
      </c>
      <c r="I170" s="331" t="str">
        <f t="shared" si="5"/>
        <v xml:space="preserve"> </v>
      </c>
    </row>
    <row r="171" spans="1:9" x14ac:dyDescent="0.15">
      <c r="A171" s="330"/>
      <c r="F171" s="321"/>
      <c r="G171" s="321"/>
      <c r="H171" s="315" t="str">
        <f t="shared" si="4"/>
        <v xml:space="preserve"> </v>
      </c>
      <c r="I171" s="331" t="str">
        <f t="shared" si="5"/>
        <v xml:space="preserve"> </v>
      </c>
    </row>
    <row r="172" spans="1:9" x14ac:dyDescent="0.15">
      <c r="A172" s="330"/>
      <c r="F172" s="321"/>
      <c r="G172" s="321"/>
      <c r="H172" s="315" t="str">
        <f t="shared" si="4"/>
        <v xml:space="preserve"> </v>
      </c>
      <c r="I172" s="331" t="str">
        <f t="shared" si="5"/>
        <v xml:space="preserve"> </v>
      </c>
    </row>
    <row r="173" spans="1:9" x14ac:dyDescent="0.15">
      <c r="A173" s="330"/>
      <c r="F173" s="321"/>
      <c r="G173" s="321"/>
      <c r="H173" s="315" t="str">
        <f t="shared" si="4"/>
        <v xml:space="preserve"> </v>
      </c>
      <c r="I173" s="331" t="str">
        <f t="shared" si="5"/>
        <v xml:space="preserve"> </v>
      </c>
    </row>
    <row r="174" spans="1:9" x14ac:dyDescent="0.15">
      <c r="A174" s="330"/>
      <c r="F174" s="321"/>
      <c r="G174" s="321"/>
      <c r="H174" s="315" t="str">
        <f t="shared" si="4"/>
        <v xml:space="preserve"> </v>
      </c>
      <c r="I174" s="331" t="str">
        <f t="shared" si="5"/>
        <v xml:space="preserve"> </v>
      </c>
    </row>
    <row r="175" spans="1:9" x14ac:dyDescent="0.15">
      <c r="A175" s="330"/>
      <c r="F175" s="321"/>
      <c r="G175" s="321"/>
      <c r="H175" s="315" t="str">
        <f t="shared" si="4"/>
        <v xml:space="preserve"> </v>
      </c>
      <c r="I175" s="331" t="str">
        <f t="shared" si="5"/>
        <v xml:space="preserve"> </v>
      </c>
    </row>
    <row r="176" spans="1:9" x14ac:dyDescent="0.15">
      <c r="A176" s="330"/>
      <c r="F176" s="321"/>
      <c r="G176" s="321"/>
      <c r="H176" s="315" t="str">
        <f t="shared" si="4"/>
        <v xml:space="preserve"> </v>
      </c>
      <c r="I176" s="331" t="str">
        <f t="shared" si="5"/>
        <v xml:space="preserve"> </v>
      </c>
    </row>
    <row r="177" spans="1:9" x14ac:dyDescent="0.15">
      <c r="A177" s="330"/>
      <c r="F177" s="321"/>
      <c r="G177" s="321"/>
      <c r="H177" s="315" t="str">
        <f t="shared" si="4"/>
        <v xml:space="preserve"> </v>
      </c>
      <c r="I177" s="331" t="str">
        <f t="shared" si="5"/>
        <v xml:space="preserve"> </v>
      </c>
    </row>
    <row r="178" spans="1:9" x14ac:dyDescent="0.15">
      <c r="A178" s="330"/>
      <c r="F178" s="321"/>
      <c r="G178" s="321"/>
      <c r="H178" s="315" t="str">
        <f t="shared" si="4"/>
        <v xml:space="preserve"> </v>
      </c>
      <c r="I178" s="331" t="str">
        <f t="shared" si="5"/>
        <v xml:space="preserve"> </v>
      </c>
    </row>
    <row r="179" spans="1:9" x14ac:dyDescent="0.15">
      <c r="A179" s="330"/>
      <c r="F179" s="321"/>
      <c r="G179" s="321"/>
      <c r="H179" s="315" t="str">
        <f t="shared" si="4"/>
        <v xml:space="preserve"> </v>
      </c>
      <c r="I179" s="331" t="str">
        <f t="shared" si="5"/>
        <v xml:space="preserve"> </v>
      </c>
    </row>
    <row r="180" spans="1:9" x14ac:dyDescent="0.15">
      <c r="A180" s="330"/>
      <c r="F180" s="321"/>
      <c r="G180" s="321"/>
      <c r="H180" s="315" t="str">
        <f t="shared" si="4"/>
        <v xml:space="preserve"> </v>
      </c>
      <c r="I180" s="331" t="str">
        <f t="shared" si="5"/>
        <v xml:space="preserve"> </v>
      </c>
    </row>
    <row r="181" spans="1:9" x14ac:dyDescent="0.15">
      <c r="A181" s="330"/>
      <c r="F181" s="321"/>
      <c r="G181" s="321"/>
      <c r="H181" s="315" t="str">
        <f t="shared" si="4"/>
        <v xml:space="preserve"> </v>
      </c>
      <c r="I181" s="331" t="str">
        <f t="shared" si="5"/>
        <v xml:space="preserve"> </v>
      </c>
    </row>
    <row r="182" spans="1:9" x14ac:dyDescent="0.15">
      <c r="A182" s="330"/>
      <c r="F182" s="321"/>
      <c r="G182" s="321"/>
      <c r="H182" s="315" t="str">
        <f t="shared" si="4"/>
        <v xml:space="preserve"> </v>
      </c>
      <c r="I182" s="331" t="str">
        <f t="shared" si="5"/>
        <v xml:space="preserve"> </v>
      </c>
    </row>
    <row r="183" spans="1:9" x14ac:dyDescent="0.15">
      <c r="A183" s="330"/>
      <c r="F183" s="321"/>
      <c r="G183" s="321"/>
      <c r="H183" s="315" t="str">
        <f t="shared" si="4"/>
        <v xml:space="preserve"> </v>
      </c>
      <c r="I183" s="331" t="str">
        <f t="shared" si="5"/>
        <v xml:space="preserve"> </v>
      </c>
    </row>
    <row r="184" spans="1:9" x14ac:dyDescent="0.15">
      <c r="A184" s="330"/>
      <c r="F184" s="321"/>
      <c r="G184" s="321"/>
      <c r="H184" s="315" t="str">
        <f t="shared" si="4"/>
        <v xml:space="preserve"> </v>
      </c>
      <c r="I184" s="331" t="str">
        <f t="shared" si="5"/>
        <v xml:space="preserve"> </v>
      </c>
    </row>
    <row r="185" spans="1:9" x14ac:dyDescent="0.15">
      <c r="A185" s="330"/>
      <c r="F185" s="321"/>
      <c r="G185" s="321"/>
      <c r="H185" s="315" t="str">
        <f t="shared" si="4"/>
        <v xml:space="preserve"> </v>
      </c>
      <c r="I185" s="331" t="str">
        <f t="shared" si="5"/>
        <v xml:space="preserve"> </v>
      </c>
    </row>
    <row r="186" spans="1:9" x14ac:dyDescent="0.15">
      <c r="A186" s="330"/>
      <c r="F186" s="321"/>
      <c r="G186" s="321"/>
      <c r="H186" s="315" t="str">
        <f t="shared" si="4"/>
        <v xml:space="preserve"> </v>
      </c>
      <c r="I186" s="331" t="str">
        <f t="shared" si="5"/>
        <v xml:space="preserve"> </v>
      </c>
    </row>
    <row r="187" spans="1:9" x14ac:dyDescent="0.15">
      <c r="A187" s="330"/>
      <c r="F187" s="321"/>
      <c r="G187" s="321"/>
      <c r="H187" s="315" t="str">
        <f t="shared" si="4"/>
        <v xml:space="preserve"> </v>
      </c>
      <c r="I187" s="331" t="str">
        <f t="shared" si="5"/>
        <v xml:space="preserve"> </v>
      </c>
    </row>
    <row r="188" spans="1:9" x14ac:dyDescent="0.15">
      <c r="A188" s="330"/>
      <c r="F188" s="321"/>
      <c r="G188" s="321"/>
      <c r="H188" s="315" t="str">
        <f t="shared" si="4"/>
        <v xml:space="preserve"> </v>
      </c>
      <c r="I188" s="331" t="str">
        <f t="shared" si="5"/>
        <v xml:space="preserve"> </v>
      </c>
    </row>
    <row r="189" spans="1:9" x14ac:dyDescent="0.15">
      <c r="A189" s="330"/>
      <c r="F189" s="321"/>
      <c r="G189" s="321"/>
      <c r="H189" s="315" t="str">
        <f t="shared" si="4"/>
        <v xml:space="preserve"> </v>
      </c>
      <c r="I189" s="331" t="str">
        <f t="shared" si="5"/>
        <v xml:space="preserve"> </v>
      </c>
    </row>
    <row r="190" spans="1:9" x14ac:dyDescent="0.15">
      <c r="A190" s="330"/>
      <c r="F190" s="321"/>
      <c r="G190" s="321"/>
      <c r="H190" s="315" t="str">
        <f t="shared" si="4"/>
        <v xml:space="preserve"> </v>
      </c>
      <c r="I190" s="331" t="str">
        <f t="shared" si="5"/>
        <v xml:space="preserve"> </v>
      </c>
    </row>
    <row r="191" spans="1:9" x14ac:dyDescent="0.15">
      <c r="A191" s="330"/>
      <c r="F191" s="321"/>
      <c r="G191" s="321"/>
      <c r="H191" s="315" t="str">
        <f t="shared" si="4"/>
        <v xml:space="preserve"> </v>
      </c>
      <c r="I191" s="331" t="str">
        <f t="shared" si="5"/>
        <v xml:space="preserve"> </v>
      </c>
    </row>
    <row r="192" spans="1:9" x14ac:dyDescent="0.15">
      <c r="A192" s="330"/>
      <c r="F192" s="321"/>
      <c r="G192" s="321"/>
      <c r="H192" s="315" t="str">
        <f t="shared" si="4"/>
        <v xml:space="preserve"> </v>
      </c>
      <c r="I192" s="331" t="str">
        <f t="shared" si="5"/>
        <v xml:space="preserve"> </v>
      </c>
    </row>
    <row r="193" spans="1:9" x14ac:dyDescent="0.15">
      <c r="A193" s="330"/>
      <c r="F193" s="321"/>
      <c r="G193" s="321"/>
      <c r="H193" s="315" t="str">
        <f t="shared" si="4"/>
        <v xml:space="preserve"> </v>
      </c>
      <c r="I193" s="331" t="str">
        <f t="shared" si="5"/>
        <v xml:space="preserve"> </v>
      </c>
    </row>
    <row r="194" spans="1:9" x14ac:dyDescent="0.15">
      <c r="A194" s="330"/>
      <c r="F194" s="321"/>
      <c r="G194" s="321"/>
      <c r="H194" s="315" t="str">
        <f t="shared" si="4"/>
        <v xml:space="preserve"> </v>
      </c>
      <c r="I194" s="331" t="str">
        <f t="shared" si="5"/>
        <v xml:space="preserve"> </v>
      </c>
    </row>
    <row r="195" spans="1:9" x14ac:dyDescent="0.15">
      <c r="A195" s="330"/>
      <c r="F195" s="321"/>
      <c r="G195" s="321"/>
      <c r="H195" s="315" t="str">
        <f t="shared" si="4"/>
        <v xml:space="preserve"> </v>
      </c>
      <c r="I195" s="331" t="str">
        <f t="shared" si="5"/>
        <v xml:space="preserve"> </v>
      </c>
    </row>
    <row r="196" spans="1:9" x14ac:dyDescent="0.15">
      <c r="A196" s="330"/>
      <c r="F196" s="321"/>
      <c r="G196" s="321"/>
      <c r="H196" s="315" t="str">
        <f t="shared" ref="H196:H204" si="6">IF((F196&lt;&gt;0),IF((D196&gt;0)," ",F196)," ")</f>
        <v xml:space="preserve"> </v>
      </c>
      <c r="I196" s="331" t="str">
        <f t="shared" ref="I196:I204" si="7">IF((F196&lt;&gt;0),IF((D196&gt;0)," ",(I$1-A196))," ")</f>
        <v xml:space="preserve"> </v>
      </c>
    </row>
    <row r="197" spans="1:9" x14ac:dyDescent="0.15">
      <c r="A197" s="330"/>
      <c r="F197" s="321"/>
      <c r="G197" s="321"/>
      <c r="H197" s="315" t="str">
        <f t="shared" si="6"/>
        <v xml:space="preserve"> </v>
      </c>
      <c r="I197" s="331" t="str">
        <f t="shared" si="7"/>
        <v xml:space="preserve"> </v>
      </c>
    </row>
    <row r="198" spans="1:9" x14ac:dyDescent="0.15">
      <c r="A198" s="330"/>
      <c r="F198" s="321"/>
      <c r="G198" s="321"/>
      <c r="H198" s="315" t="str">
        <f t="shared" si="6"/>
        <v xml:space="preserve"> </v>
      </c>
      <c r="I198" s="331" t="str">
        <f t="shared" si="7"/>
        <v xml:space="preserve"> </v>
      </c>
    </row>
    <row r="199" spans="1:9" x14ac:dyDescent="0.15">
      <c r="A199" s="330"/>
      <c r="F199" s="321"/>
      <c r="G199" s="321"/>
      <c r="H199" s="315" t="str">
        <f t="shared" si="6"/>
        <v xml:space="preserve"> </v>
      </c>
      <c r="I199" s="331" t="str">
        <f t="shared" si="7"/>
        <v xml:space="preserve"> </v>
      </c>
    </row>
    <row r="200" spans="1:9" x14ac:dyDescent="0.15">
      <c r="A200" s="330"/>
      <c r="F200" s="321"/>
      <c r="G200" s="321"/>
      <c r="H200" s="315" t="str">
        <f t="shared" si="6"/>
        <v xml:space="preserve"> </v>
      </c>
      <c r="I200" s="331" t="str">
        <f t="shared" si="7"/>
        <v xml:space="preserve"> </v>
      </c>
    </row>
    <row r="201" spans="1:9" x14ac:dyDescent="0.15">
      <c r="A201" s="330"/>
      <c r="F201" s="321"/>
      <c r="G201" s="321"/>
      <c r="H201" s="315" t="str">
        <f t="shared" si="6"/>
        <v xml:space="preserve"> </v>
      </c>
      <c r="I201" s="331" t="str">
        <f t="shared" si="7"/>
        <v xml:space="preserve"> </v>
      </c>
    </row>
    <row r="202" spans="1:9" x14ac:dyDescent="0.15">
      <c r="A202" s="330"/>
      <c r="F202" s="321"/>
      <c r="G202" s="321"/>
      <c r="H202" s="315" t="str">
        <f t="shared" si="6"/>
        <v xml:space="preserve"> </v>
      </c>
      <c r="I202" s="331" t="str">
        <f t="shared" si="7"/>
        <v xml:space="preserve"> </v>
      </c>
    </row>
    <row r="203" spans="1:9" x14ac:dyDescent="0.15">
      <c r="A203" s="330"/>
      <c r="F203" s="321"/>
      <c r="G203" s="321"/>
      <c r="H203" s="315" t="str">
        <f t="shared" si="6"/>
        <v xml:space="preserve"> </v>
      </c>
      <c r="I203" s="331" t="str">
        <f t="shared" si="7"/>
        <v xml:space="preserve"> </v>
      </c>
    </row>
    <row r="204" spans="1:9" x14ac:dyDescent="0.15">
      <c r="A204" s="330"/>
      <c r="F204" s="321"/>
      <c r="G204" s="321"/>
      <c r="H204" s="315" t="str">
        <f t="shared" si="6"/>
        <v xml:space="preserve"> </v>
      </c>
      <c r="I204" s="331" t="str">
        <f t="shared" si="7"/>
        <v xml:space="preserve"> </v>
      </c>
    </row>
    <row r="205" spans="1:9" x14ac:dyDescent="0.15">
      <c r="A205" s="330"/>
      <c r="F205" s="321"/>
      <c r="G205" s="321"/>
    </row>
    <row r="206" spans="1:9" x14ac:dyDescent="0.15">
      <c r="A206" s="330"/>
      <c r="F206" s="321"/>
      <c r="G206" s="321"/>
    </row>
    <row r="207" spans="1:9" x14ac:dyDescent="0.15">
      <c r="A207" s="330"/>
      <c r="F207" s="321"/>
      <c r="G207" s="321"/>
    </row>
    <row r="208" spans="1:9" x14ac:dyDescent="0.15">
      <c r="A208" s="330"/>
      <c r="F208" s="321"/>
      <c r="G208" s="321"/>
    </row>
    <row r="209" spans="1:7" x14ac:dyDescent="0.15">
      <c r="A209" s="330"/>
      <c r="F209" s="321"/>
      <c r="G209" s="321"/>
    </row>
    <row r="210" spans="1:7" x14ac:dyDescent="0.15">
      <c r="A210" s="330"/>
      <c r="F210" s="321"/>
      <c r="G210" s="321"/>
    </row>
    <row r="211" spans="1:7" x14ac:dyDescent="0.15">
      <c r="A211" s="330"/>
      <c r="F211" s="321"/>
      <c r="G211" s="321"/>
    </row>
    <row r="212" spans="1:7" x14ac:dyDescent="0.15">
      <c r="A212" s="330"/>
      <c r="F212" s="321"/>
      <c r="G212" s="321"/>
    </row>
    <row r="213" spans="1:7" x14ac:dyDescent="0.15">
      <c r="A213" s="330"/>
      <c r="F213" s="321"/>
      <c r="G213" s="321"/>
    </row>
    <row r="214" spans="1:7" x14ac:dyDescent="0.15">
      <c r="A214" s="330"/>
      <c r="F214" s="321"/>
      <c r="G214" s="321"/>
    </row>
    <row r="215" spans="1:7" x14ac:dyDescent="0.15">
      <c r="A215" s="330"/>
      <c r="F215" s="321"/>
      <c r="G215" s="321"/>
    </row>
    <row r="216" spans="1:7" x14ac:dyDescent="0.15">
      <c r="A216" s="330"/>
      <c r="F216" s="321"/>
      <c r="G216" s="321"/>
    </row>
    <row r="217" spans="1:7" x14ac:dyDescent="0.15">
      <c r="A217" s="330"/>
      <c r="F217" s="321"/>
      <c r="G217" s="321"/>
    </row>
    <row r="218" spans="1:7" x14ac:dyDescent="0.15">
      <c r="A218" s="330"/>
      <c r="F218" s="321"/>
      <c r="G218" s="321"/>
    </row>
    <row r="219" spans="1:7" x14ac:dyDescent="0.15">
      <c r="A219" s="330"/>
      <c r="F219" s="321"/>
      <c r="G219" s="321"/>
    </row>
    <row r="220" spans="1:7" x14ac:dyDescent="0.15">
      <c r="A220" s="330"/>
      <c r="F220" s="321"/>
      <c r="G220" s="321"/>
    </row>
    <row r="221" spans="1:7" x14ac:dyDescent="0.15">
      <c r="A221" s="330"/>
      <c r="F221" s="321"/>
      <c r="G221" s="321"/>
    </row>
    <row r="222" spans="1:7" x14ac:dyDescent="0.15">
      <c r="A222" s="330"/>
      <c r="F222" s="321"/>
      <c r="G222" s="321"/>
    </row>
    <row r="223" spans="1:7" x14ac:dyDescent="0.15">
      <c r="A223" s="330"/>
      <c r="F223" s="321"/>
      <c r="G223" s="321"/>
    </row>
    <row r="224" spans="1:7" x14ac:dyDescent="0.15">
      <c r="A224" s="330"/>
      <c r="F224" s="321"/>
      <c r="G224" s="321"/>
    </row>
    <row r="225" spans="1:7" x14ac:dyDescent="0.15">
      <c r="A225" s="330"/>
      <c r="F225" s="321"/>
      <c r="G225" s="321"/>
    </row>
    <row r="226" spans="1:7" x14ac:dyDescent="0.15">
      <c r="A226" s="330"/>
      <c r="F226" s="321"/>
      <c r="G226" s="321"/>
    </row>
    <row r="227" spans="1:7" x14ac:dyDescent="0.15">
      <c r="A227" s="330"/>
      <c r="F227" s="321"/>
      <c r="G227" s="321"/>
    </row>
    <row r="228" spans="1:7" x14ac:dyDescent="0.15">
      <c r="A228" s="330"/>
      <c r="F228" s="321"/>
      <c r="G228" s="321"/>
    </row>
    <row r="229" spans="1:7" x14ac:dyDescent="0.15">
      <c r="A229" s="330"/>
      <c r="F229" s="321"/>
      <c r="G229" s="321"/>
    </row>
    <row r="230" spans="1:7" x14ac:dyDescent="0.15">
      <c r="A230" s="330"/>
      <c r="F230" s="321"/>
      <c r="G230" s="321"/>
    </row>
    <row r="231" spans="1:7" x14ac:dyDescent="0.15">
      <c r="A231" s="330"/>
      <c r="F231" s="321"/>
      <c r="G231" s="321"/>
    </row>
    <row r="232" spans="1:7" x14ac:dyDescent="0.15">
      <c r="A232" s="330"/>
      <c r="F232" s="321"/>
      <c r="G232" s="321"/>
    </row>
    <row r="233" spans="1:7" x14ac:dyDescent="0.15">
      <c r="A233" s="330"/>
      <c r="F233" s="321"/>
      <c r="G233" s="321"/>
    </row>
    <row r="234" spans="1:7" x14ac:dyDescent="0.15">
      <c r="A234" s="330"/>
      <c r="F234" s="321"/>
      <c r="G234" s="321"/>
    </row>
    <row r="235" spans="1:7" x14ac:dyDescent="0.15">
      <c r="A235" s="330"/>
      <c r="F235" s="321"/>
      <c r="G235" s="321"/>
    </row>
    <row r="236" spans="1:7" x14ac:dyDescent="0.15">
      <c r="A236" s="330"/>
      <c r="F236" s="321"/>
      <c r="G236" s="321"/>
    </row>
    <row r="237" spans="1:7" x14ac:dyDescent="0.15">
      <c r="A237" s="330"/>
      <c r="F237" s="321"/>
      <c r="G237" s="321"/>
    </row>
    <row r="238" spans="1:7" x14ac:dyDescent="0.15">
      <c r="A238" s="330"/>
      <c r="F238" s="321"/>
      <c r="G238" s="321"/>
    </row>
    <row r="239" spans="1:7" x14ac:dyDescent="0.15">
      <c r="A239" s="330"/>
      <c r="F239" s="321"/>
      <c r="G239" s="321"/>
    </row>
    <row r="240" spans="1:7" x14ac:dyDescent="0.15">
      <c r="A240" s="330"/>
      <c r="F240" s="321"/>
      <c r="G240" s="321"/>
    </row>
    <row r="241" spans="1:7" x14ac:dyDescent="0.15">
      <c r="A241" s="330"/>
      <c r="F241" s="321"/>
      <c r="G241" s="321"/>
    </row>
    <row r="242" spans="1:7" x14ac:dyDescent="0.15">
      <c r="A242" s="330"/>
      <c r="F242" s="321"/>
      <c r="G242" s="321"/>
    </row>
    <row r="243" spans="1:7" x14ac:dyDescent="0.15">
      <c r="A243" s="330"/>
      <c r="F243" s="321"/>
      <c r="G243" s="321"/>
    </row>
    <row r="244" spans="1:7" x14ac:dyDescent="0.15">
      <c r="A244" s="330"/>
      <c r="F244" s="321"/>
      <c r="G244" s="321"/>
    </row>
    <row r="245" spans="1:7" x14ac:dyDescent="0.15">
      <c r="A245" s="330"/>
      <c r="F245" s="321"/>
      <c r="G245" s="321"/>
    </row>
    <row r="246" spans="1:7" x14ac:dyDescent="0.15">
      <c r="A246" s="330"/>
      <c r="F246" s="321"/>
      <c r="G246" s="321"/>
    </row>
    <row r="247" spans="1:7" x14ac:dyDescent="0.15">
      <c r="A247" s="330"/>
      <c r="F247" s="321"/>
      <c r="G247" s="321"/>
    </row>
    <row r="248" spans="1:7" x14ac:dyDescent="0.15">
      <c r="A248" s="330"/>
      <c r="F248" s="321"/>
      <c r="G248" s="321"/>
    </row>
    <row r="249" spans="1:7" x14ac:dyDescent="0.15">
      <c r="A249" s="330"/>
      <c r="F249" s="321"/>
      <c r="G249" s="321"/>
    </row>
    <row r="250" spans="1:7" x14ac:dyDescent="0.15">
      <c r="A250" s="330"/>
      <c r="F250" s="321"/>
      <c r="G250" s="321"/>
    </row>
    <row r="251" spans="1:7" x14ac:dyDescent="0.15">
      <c r="A251" s="330"/>
      <c r="F251" s="321"/>
      <c r="G251" s="321"/>
    </row>
    <row r="252" spans="1:7" x14ac:dyDescent="0.15">
      <c r="A252" s="330"/>
      <c r="F252" s="321"/>
      <c r="G252" s="321"/>
    </row>
    <row r="253" spans="1:7" x14ac:dyDescent="0.15">
      <c r="A253" s="330"/>
      <c r="F253" s="321"/>
      <c r="G253" s="321"/>
    </row>
    <row r="254" spans="1:7" x14ac:dyDescent="0.15">
      <c r="A254" s="330"/>
      <c r="F254" s="321"/>
      <c r="G254" s="321"/>
    </row>
    <row r="255" spans="1:7" x14ac:dyDescent="0.15">
      <c r="A255" s="330"/>
      <c r="F255" s="321"/>
      <c r="G255" s="321"/>
    </row>
    <row r="256" spans="1:7" x14ac:dyDescent="0.15">
      <c r="A256" s="330"/>
      <c r="F256" s="321"/>
      <c r="G256" s="321"/>
    </row>
    <row r="257" spans="1:7" x14ac:dyDescent="0.15">
      <c r="A257" s="330"/>
      <c r="F257" s="321"/>
      <c r="G257" s="321"/>
    </row>
    <row r="258" spans="1:7" x14ac:dyDescent="0.15">
      <c r="A258" s="330"/>
      <c r="F258" s="321"/>
      <c r="G258" s="321"/>
    </row>
    <row r="259" spans="1:7" x14ac:dyDescent="0.15">
      <c r="A259" s="330"/>
      <c r="F259" s="321"/>
      <c r="G259" s="321"/>
    </row>
    <row r="260" spans="1:7" x14ac:dyDescent="0.15">
      <c r="A260" s="330"/>
      <c r="F260" s="321"/>
      <c r="G260" s="321"/>
    </row>
    <row r="261" spans="1:7" x14ac:dyDescent="0.15">
      <c r="A261" s="330"/>
      <c r="F261" s="321"/>
      <c r="G261" s="321"/>
    </row>
    <row r="262" spans="1:7" x14ac:dyDescent="0.15">
      <c r="A262" s="330"/>
      <c r="F262" s="321"/>
      <c r="G262" s="321"/>
    </row>
    <row r="263" spans="1:7" x14ac:dyDescent="0.15">
      <c r="A263" s="330"/>
      <c r="F263" s="321"/>
      <c r="G263" s="321"/>
    </row>
    <row r="264" spans="1:7" x14ac:dyDescent="0.15">
      <c r="A264" s="330"/>
      <c r="F264" s="321"/>
      <c r="G264" s="321"/>
    </row>
    <row r="265" spans="1:7" x14ac:dyDescent="0.15">
      <c r="A265" s="330"/>
      <c r="F265" s="321"/>
      <c r="G265" s="321"/>
    </row>
    <row r="266" spans="1:7" x14ac:dyDescent="0.15">
      <c r="A266" s="330"/>
      <c r="F266" s="321"/>
      <c r="G266" s="321"/>
    </row>
    <row r="267" spans="1:7" x14ac:dyDescent="0.15">
      <c r="A267" s="330"/>
      <c r="F267" s="321"/>
      <c r="G267" s="321"/>
    </row>
    <row r="268" spans="1:7" x14ac:dyDescent="0.15">
      <c r="A268" s="330"/>
      <c r="F268" s="321"/>
      <c r="G268" s="321"/>
    </row>
    <row r="269" spans="1:7" x14ac:dyDescent="0.15">
      <c r="A269" s="330"/>
      <c r="F269" s="321"/>
      <c r="G269" s="321"/>
    </row>
    <row r="270" spans="1:7" x14ac:dyDescent="0.15">
      <c r="A270" s="330"/>
      <c r="F270" s="321"/>
      <c r="G270" s="321"/>
    </row>
    <row r="271" spans="1:7" x14ac:dyDescent="0.15">
      <c r="A271" s="330"/>
      <c r="F271" s="321"/>
      <c r="G271" s="321"/>
    </row>
    <row r="272" spans="1:7" x14ac:dyDescent="0.15">
      <c r="A272" s="330"/>
      <c r="F272" s="321"/>
      <c r="G272" s="321"/>
    </row>
    <row r="273" spans="1:7" x14ac:dyDescent="0.15">
      <c r="A273" s="330"/>
      <c r="F273" s="321"/>
      <c r="G273" s="321"/>
    </row>
    <row r="274" spans="1:7" x14ac:dyDescent="0.15">
      <c r="A274" s="330"/>
      <c r="F274" s="321"/>
      <c r="G274" s="321"/>
    </row>
    <row r="275" spans="1:7" x14ac:dyDescent="0.15">
      <c r="A275" s="330"/>
      <c r="F275" s="321"/>
      <c r="G275" s="321"/>
    </row>
    <row r="276" spans="1:7" x14ac:dyDescent="0.15">
      <c r="A276" s="330"/>
      <c r="F276" s="321"/>
      <c r="G276" s="321"/>
    </row>
    <row r="277" spans="1:7" x14ac:dyDescent="0.15">
      <c r="A277" s="330"/>
      <c r="F277" s="321"/>
      <c r="G277" s="321"/>
    </row>
    <row r="278" spans="1:7" x14ac:dyDescent="0.15">
      <c r="A278" s="330"/>
      <c r="F278" s="321"/>
      <c r="G278" s="321"/>
    </row>
    <row r="279" spans="1:7" x14ac:dyDescent="0.15">
      <c r="A279" s="330"/>
      <c r="F279" s="321"/>
      <c r="G279" s="321"/>
    </row>
    <row r="280" spans="1:7" x14ac:dyDescent="0.15">
      <c r="A280" s="330"/>
      <c r="F280" s="321"/>
      <c r="G280" s="321"/>
    </row>
    <row r="281" spans="1:7" x14ac:dyDescent="0.15">
      <c r="A281" s="330"/>
      <c r="F281" s="321"/>
      <c r="G281" s="321"/>
    </row>
    <row r="282" spans="1:7" x14ac:dyDescent="0.15">
      <c r="A282" s="330"/>
      <c r="F282" s="321"/>
      <c r="G282" s="321"/>
    </row>
    <row r="283" spans="1:7" x14ac:dyDescent="0.15">
      <c r="A283" s="330"/>
      <c r="F283" s="321"/>
      <c r="G283" s="321"/>
    </row>
    <row r="284" spans="1:7" x14ac:dyDescent="0.15">
      <c r="A284" s="330"/>
      <c r="F284" s="321"/>
      <c r="G284" s="321"/>
    </row>
    <row r="285" spans="1:7" x14ac:dyDescent="0.15">
      <c r="A285" s="330"/>
      <c r="F285" s="321"/>
      <c r="G285" s="321"/>
    </row>
    <row r="286" spans="1:7" x14ac:dyDescent="0.15">
      <c r="A286" s="330"/>
      <c r="F286" s="321"/>
      <c r="G286" s="321"/>
    </row>
    <row r="287" spans="1:7" x14ac:dyDescent="0.15">
      <c r="A287" s="330"/>
      <c r="F287" s="321"/>
      <c r="G287" s="321"/>
    </row>
    <row r="288" spans="1:7" x14ac:dyDescent="0.15">
      <c r="A288" s="330"/>
      <c r="F288" s="321"/>
      <c r="G288" s="321"/>
    </row>
    <row r="289" spans="1:11" x14ac:dyDescent="0.15">
      <c r="A289" s="330"/>
      <c r="F289" s="321"/>
      <c r="G289" s="321"/>
    </row>
    <row r="290" spans="1:11" x14ac:dyDescent="0.15">
      <c r="A290" s="330"/>
      <c r="F290" s="321"/>
      <c r="G290" s="321"/>
    </row>
    <row r="291" spans="1:11" x14ac:dyDescent="0.15">
      <c r="A291" s="330"/>
      <c r="F291" s="321"/>
      <c r="G291" s="321"/>
    </row>
    <row r="292" spans="1:11" x14ac:dyDescent="0.15">
      <c r="A292" s="330"/>
      <c r="F292" s="321"/>
      <c r="G292" s="321"/>
    </row>
    <row r="293" spans="1:11" x14ac:dyDescent="0.15">
      <c r="A293" s="330"/>
      <c r="F293" s="321"/>
      <c r="G293" s="321"/>
    </row>
    <row r="294" spans="1:11" x14ac:dyDescent="0.15">
      <c r="A294" s="330"/>
      <c r="F294" s="321"/>
      <c r="G294" s="321"/>
    </row>
    <row r="295" spans="1:11" x14ac:dyDescent="0.15">
      <c r="A295" s="330"/>
      <c r="F295" s="321"/>
      <c r="G295" s="321"/>
    </row>
    <row r="296" spans="1:11" x14ac:dyDescent="0.15">
      <c r="A296" s="330"/>
      <c r="F296" s="321"/>
      <c r="G296" s="321"/>
    </row>
    <row r="297" spans="1:11" x14ac:dyDescent="0.15">
      <c r="A297" s="330"/>
      <c r="F297" s="321"/>
      <c r="G297" s="321"/>
    </row>
    <row r="298" spans="1:11" x14ac:dyDescent="0.15">
      <c r="A298" s="330"/>
      <c r="F298" s="321"/>
      <c r="G298" s="321"/>
    </row>
    <row r="299" spans="1:11" x14ac:dyDescent="0.15">
      <c r="A299" s="330"/>
      <c r="F299" s="321"/>
      <c r="G299" s="321"/>
    </row>
    <row r="300" spans="1:11" ht="14" thickBot="1" x14ac:dyDescent="0.2">
      <c r="A300" s="329"/>
      <c r="B300" s="322"/>
      <c r="C300" s="328"/>
      <c r="D300" s="327"/>
      <c r="E300" s="326"/>
      <c r="F300" s="325"/>
      <c r="G300" s="325"/>
      <c r="H300" s="324"/>
      <c r="I300" s="323"/>
      <c r="J300" s="322"/>
      <c r="K300" s="322"/>
    </row>
    <row r="301" spans="1:11" x14ac:dyDescent="0.15">
      <c r="A301" s="320" t="s">
        <v>229</v>
      </c>
      <c r="F301" s="321"/>
      <c r="G301" s="321"/>
    </row>
  </sheetData>
  <mergeCells count="10">
    <mergeCell ref="A1:A3"/>
    <mergeCell ref="B1:B3"/>
    <mergeCell ref="J2:K2"/>
    <mergeCell ref="C2:C3"/>
    <mergeCell ref="D2:D3"/>
    <mergeCell ref="E2:E3"/>
    <mergeCell ref="H2:H3"/>
    <mergeCell ref="G2:G3"/>
    <mergeCell ref="I2:I3"/>
    <mergeCell ref="F2:F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0800-0000000000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33</vt:i4>
      </vt:variant>
      <vt:variant>
        <vt:lpstr>Named Ranges</vt:lpstr>
      </vt:variant>
      <vt:variant>
        <vt:i4>49</vt:i4>
      </vt:variant>
    </vt:vector>
  </HeadingPairs>
  <TitlesOfParts>
    <vt:vector size="82" baseType="lpstr">
      <vt:lpstr>Home</vt:lpstr>
      <vt:lpstr>Business Details</vt:lpstr>
      <vt:lpstr>SE Short</vt:lpstr>
      <vt:lpstr>Profit &amp; Loss Acc</vt:lpstr>
      <vt:lpstr>Income Tax</vt:lpstr>
      <vt:lpstr>Fixed Assets</vt:lpstr>
      <vt:lpstr>PurchasesStock</vt:lpstr>
      <vt:lpstr>Debtors &amp; Creditors</vt:lpstr>
      <vt:lpstr>SalesApr13</vt:lpstr>
      <vt:lpstr>PurchasesApr13</vt:lpstr>
      <vt:lpstr>SalesMay13</vt:lpstr>
      <vt:lpstr>PurchasesMay13</vt:lpstr>
      <vt:lpstr>SalesJun13</vt:lpstr>
      <vt:lpstr>PurchasesJun13</vt:lpstr>
      <vt:lpstr>SalesJul13</vt:lpstr>
      <vt:lpstr>PurchasesJul13</vt:lpstr>
      <vt:lpstr>SalesAug13</vt:lpstr>
      <vt:lpstr>PurchasesAug13</vt:lpstr>
      <vt:lpstr>SalesSep13</vt:lpstr>
      <vt:lpstr>PurchasesSep13</vt:lpstr>
      <vt:lpstr>SalesOct13</vt:lpstr>
      <vt:lpstr>PurchasesOct13</vt:lpstr>
      <vt:lpstr>SalesNov13</vt:lpstr>
      <vt:lpstr>PurchasesNov13</vt:lpstr>
      <vt:lpstr>SalesDec13</vt:lpstr>
      <vt:lpstr>PurchasesDec13</vt:lpstr>
      <vt:lpstr>SalesJan14</vt:lpstr>
      <vt:lpstr>PurchasesJan14</vt:lpstr>
      <vt:lpstr>SalesFeb14</vt:lpstr>
      <vt:lpstr>PurchasesFeb14</vt:lpstr>
      <vt:lpstr>SalesMar14</vt:lpstr>
      <vt:lpstr>PurchasesMar14</vt:lpstr>
      <vt:lpstr>Admin</vt:lpstr>
      <vt:lpstr>PurchasesApr13!Print_Area</vt:lpstr>
      <vt:lpstr>PurchasesAug13!Print_Area</vt:lpstr>
      <vt:lpstr>PurchasesDec13!Print_Area</vt:lpstr>
      <vt:lpstr>PurchasesFeb14!Print_Area</vt:lpstr>
      <vt:lpstr>PurchasesJan14!Print_Area</vt:lpstr>
      <vt:lpstr>PurchasesJul13!Print_Area</vt:lpstr>
      <vt:lpstr>PurchasesJun13!Print_Area</vt:lpstr>
      <vt:lpstr>PurchasesMar14!Print_Area</vt:lpstr>
      <vt:lpstr>PurchasesMay13!Print_Area</vt:lpstr>
      <vt:lpstr>PurchasesNov13!Print_Area</vt:lpstr>
      <vt:lpstr>PurchasesOct13!Print_Area</vt:lpstr>
      <vt:lpstr>PurchasesSep13!Print_Area</vt:lpstr>
      <vt:lpstr>SalesApr13!Print_Area</vt:lpstr>
      <vt:lpstr>SalesAug13!Print_Area</vt:lpstr>
      <vt:lpstr>SalesDec13!Print_Area</vt:lpstr>
      <vt:lpstr>SalesFeb14!Print_Area</vt:lpstr>
      <vt:lpstr>SalesJan14!Print_Area</vt:lpstr>
      <vt:lpstr>SalesJul13!Print_Area</vt:lpstr>
      <vt:lpstr>SalesJun13!Print_Area</vt:lpstr>
      <vt:lpstr>SalesMar14!Print_Area</vt:lpstr>
      <vt:lpstr>SalesMay13!Print_Area</vt:lpstr>
      <vt:lpstr>SalesNov13!Print_Area</vt:lpstr>
      <vt:lpstr>SalesOct13!Print_Area</vt:lpstr>
      <vt:lpstr>SalesSep13!Print_Area</vt:lpstr>
      <vt:lpstr>'Profit &amp; Loss Acc'!Print_Titles</vt:lpstr>
      <vt:lpstr>PurchasesApr13!Print_Titles</vt:lpstr>
      <vt:lpstr>PurchasesAug13!Print_Titles</vt:lpstr>
      <vt:lpstr>PurchasesDec13!Print_Titles</vt:lpstr>
      <vt:lpstr>PurchasesFeb14!Print_Titles</vt:lpstr>
      <vt:lpstr>PurchasesJan14!Print_Titles</vt:lpstr>
      <vt:lpstr>PurchasesJul13!Print_Titles</vt:lpstr>
      <vt:lpstr>PurchasesJun13!Print_Titles</vt:lpstr>
      <vt:lpstr>PurchasesMar14!Print_Titles</vt:lpstr>
      <vt:lpstr>PurchasesMay13!Print_Titles</vt:lpstr>
      <vt:lpstr>PurchasesNov13!Print_Titles</vt:lpstr>
      <vt:lpstr>PurchasesOct13!Print_Titles</vt:lpstr>
      <vt:lpstr>PurchasesSep13!Print_Titles</vt:lpstr>
      <vt:lpstr>SalesApr13!Print_Titles</vt:lpstr>
      <vt:lpstr>SalesAug13!Print_Titles</vt:lpstr>
      <vt:lpstr>SalesDec13!Print_Titles</vt:lpstr>
      <vt:lpstr>SalesFeb14!Print_Titles</vt:lpstr>
      <vt:lpstr>SalesJan14!Print_Titles</vt:lpstr>
      <vt:lpstr>SalesJul13!Print_Titles</vt:lpstr>
      <vt:lpstr>SalesJun13!Print_Titles</vt:lpstr>
      <vt:lpstr>SalesMar14!Print_Titles</vt:lpstr>
      <vt:lpstr>SalesMay13!Print_Titles</vt:lpstr>
      <vt:lpstr>SalesNov13!Print_Titles</vt:lpstr>
      <vt:lpstr>SalesOct13!Print_Titles</vt:lpstr>
      <vt:lpstr>SalesSep13!Print_Titles</vt:lpstr>
    </vt:vector>
  </TitlesOfParts>
  <Company>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0607 Financial Accounts</dc:title>
  <dc:creator>Terry Cartwright</dc:creator>
  <cp:lastModifiedBy>DIY Accounting Customer Service</cp:lastModifiedBy>
  <cp:lastPrinted>2011-03-20T17:47:30Z</cp:lastPrinted>
  <dcterms:created xsi:type="dcterms:W3CDTF">2002-12-30T15:31:19Z</dcterms:created>
  <dcterms:modified xsi:type="dcterms:W3CDTF">2021-02-22T22:22:28Z</dcterms:modified>
</cp:coreProperties>
</file>