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180" windowHeight="8676" tabRatio="859"/>
  </bookViews>
  <sheets>
    <sheet name="Employee" sheetId="25" r:id="rId1"/>
    <sheet name="Apr14" sheetId="12" r:id="rId2"/>
    <sheet name="May14" sheetId="11" r:id="rId3"/>
    <sheet name="Jun14" sheetId="10" r:id="rId4"/>
    <sheet name="Jul14" sheetId="9" r:id="rId5"/>
    <sheet name="Aug14" sheetId="8" r:id="rId6"/>
    <sheet name="Sep14" sheetId="17" r:id="rId7"/>
    <sheet name="Oct14" sheetId="16" r:id="rId8"/>
    <sheet name="Nov14" sheetId="15" r:id="rId9"/>
    <sheet name="Dec14" sheetId="14" r:id="rId10"/>
    <sheet name="Jan15" sheetId="13" r:id="rId11"/>
    <sheet name="Feb15" sheetId="19" r:id="rId12"/>
    <sheet name="Mar15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'Apr14'!$E:$F,'Apr14'!$1:$6</definedName>
    <definedName name="_xlnm.Print_Titles" localSheetId="5">'Aug14'!$A:$D,'Aug14'!$2:$6</definedName>
    <definedName name="_xlnm.Print_Titles" localSheetId="9">'Dec14'!$A:$D,'Dec14'!$1:$6</definedName>
    <definedName name="_xlnm.Print_Titles" localSheetId="11">'Feb15'!$A:$D,'Feb15'!$1:$6</definedName>
    <definedName name="_xlnm.Print_Titles" localSheetId="10">'Jan15'!$A:$D,'Jan15'!$1:$6</definedName>
    <definedName name="_xlnm.Print_Titles" localSheetId="4">'Jul14'!$A:$D,'Jul14'!$2:$6</definedName>
    <definedName name="_xlnm.Print_Titles" localSheetId="3">'Jun14'!$A:$D,'Jun14'!$1:$6</definedName>
    <definedName name="_xlnm.Print_Titles" localSheetId="12">'Mar15'!$A:$D,'Mar15'!$1:$6</definedName>
    <definedName name="_xlnm.Print_Titles" localSheetId="2">'May14'!$A:$D,'May14'!$2:$6</definedName>
    <definedName name="_xlnm.Print_Titles" localSheetId="8">'Nov14'!$A:$D,'Nov14'!$1:$6</definedName>
    <definedName name="_xlnm.Print_Titles" localSheetId="7">'Oct14'!$A:$D,'Oct14'!$1:$6</definedName>
    <definedName name="_xlnm.Print_Titles" localSheetId="6">'Sep14'!$A:$D,'Sep14'!$1:$6</definedName>
  </definedNames>
  <calcPr calcId="145621"/>
</workbook>
</file>

<file path=xl/calcChain.xml><?xml version="1.0" encoding="utf-8"?>
<calcChain xmlns="http://schemas.openxmlformats.org/spreadsheetml/2006/main">
  <c r="M4" i="35" l="1"/>
  <c r="M5" i="35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 l="1"/>
  <c r="H4" i="34" l="1"/>
  <c r="H15" i="35" l="1"/>
  <c r="G15" i="35"/>
  <c r="F15" i="35"/>
  <c r="E15" i="35"/>
  <c r="H14" i="35"/>
  <c r="G14" i="35"/>
  <c r="F14" i="35"/>
  <c r="E14" i="35"/>
  <c r="H13" i="35"/>
  <c r="G13" i="35"/>
  <c r="F13" i="35"/>
  <c r="E13" i="35"/>
  <c r="H12" i="35"/>
  <c r="G12" i="35"/>
  <c r="F12" i="35"/>
  <c r="E12" i="35"/>
  <c r="H11" i="35"/>
  <c r="G11" i="35"/>
  <c r="F11" i="35"/>
  <c r="E11" i="35"/>
  <c r="H10" i="35"/>
  <c r="G10" i="35"/>
  <c r="F10" i="35"/>
  <c r="E10" i="35"/>
  <c r="H9" i="35"/>
  <c r="G9" i="35"/>
  <c r="F9" i="35"/>
  <c r="E9" i="35"/>
  <c r="H8" i="35"/>
  <c r="G8" i="35"/>
  <c r="F8" i="35"/>
  <c r="E8" i="35"/>
  <c r="H7" i="35"/>
  <c r="G7" i="35"/>
  <c r="F7" i="35"/>
  <c r="E7" i="35"/>
  <c r="H6" i="35"/>
  <c r="H16" i="35" s="1"/>
  <c r="G6" i="35"/>
  <c r="F6" i="35"/>
  <c r="E6" i="35"/>
  <c r="H5" i="35"/>
  <c r="G5" i="35"/>
  <c r="G16" i="35" s="1"/>
  <c r="F5" i="35"/>
  <c r="E5" i="35"/>
  <c r="H4" i="35"/>
  <c r="G4" i="35"/>
  <c r="F4" i="35"/>
  <c r="F16" i="35" s="1"/>
  <c r="E4" i="35"/>
  <c r="L16" i="35"/>
  <c r="C136" i="34"/>
  <c r="D136" i="34" l="1"/>
  <c r="E16" i="35"/>
  <c r="K69" i="12" l="1"/>
  <c r="K9" i="12"/>
  <c r="F260" i="25"/>
  <c r="F258" i="25"/>
  <c r="F234" i="25"/>
  <c r="F232" i="25"/>
  <c r="F208" i="25"/>
  <c r="F206" i="25"/>
  <c r="F182" i="25"/>
  <c r="F180" i="25"/>
  <c r="F156" i="25"/>
  <c r="F154" i="25"/>
  <c r="F130" i="25"/>
  <c r="F128" i="25"/>
  <c r="F104" i="25"/>
  <c r="F102" i="25"/>
  <c r="F78" i="25"/>
  <c r="F76" i="25"/>
  <c r="F52" i="25"/>
  <c r="F50" i="25"/>
  <c r="F26" i="25"/>
  <c r="F24" i="25"/>
  <c r="M9" i="25"/>
  <c r="B24" i="25" s="1"/>
  <c r="W2" i="25"/>
  <c r="C52" i="34"/>
  <c r="C66" i="34"/>
  <c r="C94" i="34"/>
  <c r="C80" i="34"/>
  <c r="C108" i="34"/>
  <c r="C38" i="34"/>
  <c r="C122" i="34"/>
  <c r="C10" i="34"/>
  <c r="C24" i="34"/>
  <c r="D122" i="34" l="1"/>
  <c r="D108" i="34"/>
  <c r="D94" i="34"/>
  <c r="D80" i="34"/>
  <c r="D66" i="34"/>
  <c r="D52" i="34"/>
  <c r="D38" i="34"/>
  <c r="D24" i="34"/>
  <c r="D10" i="34"/>
  <c r="H10" i="34"/>
  <c r="A2" i="32" l="1"/>
  <c r="E2" i="32"/>
  <c r="A3" i="32"/>
  <c r="B3" i="32"/>
  <c r="W3" i="25" s="1"/>
  <c r="A4" i="32"/>
  <c r="B4" i="32"/>
  <c r="A5" i="32"/>
  <c r="A6" i="32"/>
  <c r="A7" i="32"/>
  <c r="A8" i="32"/>
  <c r="H3" i="34" s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M106" i="34"/>
  <c r="L7" i="34"/>
  <c r="M78" i="34"/>
  <c r="M92" i="34"/>
  <c r="M134" i="34"/>
  <c r="M120" i="34"/>
  <c r="I10" i="34"/>
  <c r="G86" i="34" l="1"/>
  <c r="L86" i="34"/>
  <c r="H84" i="34"/>
  <c r="H86" i="34"/>
  <c r="D84" i="34"/>
  <c r="B84" i="34"/>
  <c r="G84" i="34"/>
  <c r="I77" i="34" s="1"/>
  <c r="M79" i="34"/>
  <c r="M86" i="34"/>
  <c r="I84" i="34"/>
  <c r="J80" i="34"/>
  <c r="F84" i="34"/>
  <c r="C84" i="34"/>
  <c r="J86" i="34"/>
  <c r="M84" i="34"/>
  <c r="B77" i="34" s="1"/>
  <c r="L84" i="34"/>
  <c r="J84" i="34"/>
  <c r="M80" i="34"/>
  <c r="I86" i="34"/>
  <c r="E84" i="34"/>
  <c r="M128" i="34"/>
  <c r="M126" i="34"/>
  <c r="H126" i="34"/>
  <c r="F126" i="34"/>
  <c r="D126" i="34"/>
  <c r="I126" i="34"/>
  <c r="G128" i="34"/>
  <c r="E126" i="34"/>
  <c r="M122" i="34"/>
  <c r="J126" i="34"/>
  <c r="B126" i="34"/>
  <c r="L126" i="34"/>
  <c r="M121" i="34"/>
  <c r="H128" i="34"/>
  <c r="I128" i="34"/>
  <c r="G126" i="34"/>
  <c r="J128" i="34"/>
  <c r="J122" i="34"/>
  <c r="C126" i="34"/>
  <c r="L128" i="34"/>
  <c r="M93" i="34"/>
  <c r="C98" i="34"/>
  <c r="D98" i="34"/>
  <c r="J100" i="34"/>
  <c r="G98" i="34"/>
  <c r="E98" i="34"/>
  <c r="L98" i="34"/>
  <c r="M94" i="34"/>
  <c r="G100" i="34"/>
  <c r="M100" i="34"/>
  <c r="L100" i="34"/>
  <c r="H98" i="34"/>
  <c r="H100" i="34"/>
  <c r="M98" i="34"/>
  <c r="B91" i="34" s="1"/>
  <c r="B98" i="34"/>
  <c r="J98" i="34"/>
  <c r="I98" i="34"/>
  <c r="J94" i="34"/>
  <c r="F98" i="34"/>
  <c r="I100" i="34"/>
  <c r="M107" i="34"/>
  <c r="J114" i="34"/>
  <c r="I112" i="34"/>
  <c r="H114" i="34"/>
  <c r="G112" i="34"/>
  <c r="B112" i="34"/>
  <c r="M112" i="34"/>
  <c r="E107" i="34" s="1"/>
  <c r="M114" i="34"/>
  <c r="L114" i="34"/>
  <c r="L112" i="34"/>
  <c r="H112" i="34"/>
  <c r="J108" i="34"/>
  <c r="J112" i="34"/>
  <c r="E112" i="34"/>
  <c r="D112" i="34"/>
  <c r="G114" i="34"/>
  <c r="M108" i="34"/>
  <c r="C112" i="34"/>
  <c r="F112" i="34"/>
  <c r="I114" i="34"/>
  <c r="I24" i="34"/>
  <c r="I38" i="34" s="1"/>
  <c r="I52" i="34" s="1"/>
  <c r="I66" i="34" s="1"/>
  <c r="I80" i="34" s="1"/>
  <c r="I94" i="34" s="1"/>
  <c r="I108" i="34" s="1"/>
  <c r="I122" i="34" s="1"/>
  <c r="I136" i="34" s="1"/>
  <c r="L140" i="34"/>
  <c r="B140" i="34"/>
  <c r="J142" i="34"/>
  <c r="G140" i="34"/>
  <c r="G133" i="34" s="1"/>
  <c r="E140" i="34"/>
  <c r="M136" i="34"/>
  <c r="G142" i="34"/>
  <c r="C140" i="34"/>
  <c r="L142" i="34"/>
  <c r="H140" i="34"/>
  <c r="H142" i="34"/>
  <c r="D140" i="34"/>
  <c r="J140" i="34"/>
  <c r="I142" i="34"/>
  <c r="M135" i="34"/>
  <c r="M142" i="34"/>
  <c r="I140" i="34"/>
  <c r="J136" i="34"/>
  <c r="F140" i="34"/>
  <c r="M140" i="34"/>
  <c r="B133" i="34" s="1"/>
  <c r="B5" i="32"/>
  <c r="W4" i="25"/>
  <c r="M3" i="34"/>
  <c r="I133" i="34"/>
  <c r="B134" i="34"/>
  <c r="G91" i="34"/>
  <c r="I91" i="34"/>
  <c r="B79" i="34" l="1"/>
  <c r="G77" i="34"/>
  <c r="B135" i="34"/>
  <c r="B78" i="34"/>
  <c r="E79" i="34"/>
  <c r="B92" i="34"/>
  <c r="B6" i="32"/>
  <c r="W5" i="25"/>
  <c r="B119" i="34"/>
  <c r="E121" i="34"/>
  <c r="B120" i="34"/>
  <c r="B121" i="34"/>
  <c r="B93" i="34"/>
  <c r="E93" i="34"/>
  <c r="E135" i="34"/>
  <c r="I3" i="34"/>
  <c r="I4" i="34"/>
  <c r="I119" i="34"/>
  <c r="G119" i="34"/>
  <c r="B106" i="34"/>
  <c r="B105" i="34"/>
  <c r="B107" i="34"/>
  <c r="I105" i="34"/>
  <c r="G105" i="34"/>
  <c r="E19" i="17"/>
  <c r="E46" i="13"/>
  <c r="M46" i="13" s="1"/>
  <c r="R46" i="13" s="1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E45" i="13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E61" i="14"/>
  <c r="B61" i="14" s="1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B31" i="17" s="1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E75" i="10"/>
  <c r="E76" i="10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E60" i="8"/>
  <c r="E61" i="8"/>
  <c r="P21" i="9"/>
  <c r="P81" i="9"/>
  <c r="E16" i="9"/>
  <c r="F16" i="9" s="1"/>
  <c r="E29" i="9"/>
  <c r="B29" i="9" s="1"/>
  <c r="E30" i="9"/>
  <c r="E31" i="9"/>
  <c r="E46" i="9"/>
  <c r="E61" i="9"/>
  <c r="P21" i="10"/>
  <c r="P96" i="10"/>
  <c r="P21" i="11"/>
  <c r="P81" i="11"/>
  <c r="E16" i="11"/>
  <c r="E31" i="11"/>
  <c r="E46" i="11"/>
  <c r="E59" i="11"/>
  <c r="E61" i="1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K32" i="12" s="1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6"/>
  <c r="B61" i="17"/>
  <c r="B61" i="8"/>
  <c r="B61" i="10"/>
  <c r="B61" i="11"/>
  <c r="B46" i="14"/>
  <c r="B46" i="8"/>
  <c r="B46" i="12"/>
  <c r="B31" i="13"/>
  <c r="B31" i="15"/>
  <c r="B31" i="9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K56" i="8" s="1"/>
  <c r="J56" i="8"/>
  <c r="I41" i="8"/>
  <c r="J41" i="8"/>
  <c r="I26" i="8"/>
  <c r="J26" i="8"/>
  <c r="I11" i="8"/>
  <c r="J11" i="8"/>
  <c r="I56" i="9"/>
  <c r="K56" i="9" s="1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K11" i="10" s="1"/>
  <c r="I56" i="11"/>
  <c r="J56" i="11"/>
  <c r="I41" i="11"/>
  <c r="J41" i="11"/>
  <c r="I26" i="11"/>
  <c r="K26" i="11" s="1"/>
  <c r="J26" i="11"/>
  <c r="I11" i="11"/>
  <c r="K11" i="11" s="1"/>
  <c r="J11" i="11"/>
  <c r="I56" i="12"/>
  <c r="J56" i="12"/>
  <c r="I41" i="12"/>
  <c r="J41" i="12"/>
  <c r="I26" i="12"/>
  <c r="J26" i="12"/>
  <c r="K26" i="12" s="1"/>
  <c r="F76" i="10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K20" i="13" s="1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K13" i="9" s="1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K15" i="17" s="1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K15" i="8" s="1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K75" i="14" s="1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K72" i="10" s="1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K63" i="19" s="1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K59" i="10" s="1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K63" i="11" s="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K42" i="19" s="1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K43" i="8" s="1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K46" i="10" s="1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K32" i="18" s="1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K28" i="18" s="1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K28" i="15" s="1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K44" i="12" s="1"/>
  <c r="J44" i="12"/>
  <c r="L44" i="12"/>
  <c r="H43" i="12"/>
  <c r="I43" i="12"/>
  <c r="J43" i="12"/>
  <c r="L43" i="12"/>
  <c r="H42" i="12"/>
  <c r="I42" i="12"/>
  <c r="K42" i="12" s="1"/>
  <c r="J42" i="12"/>
  <c r="L42" i="12"/>
  <c r="H41" i="12"/>
  <c r="L41" i="12"/>
  <c r="H35" i="12"/>
  <c r="I35" i="12"/>
  <c r="K35" i="12" s="1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K29" i="12" s="1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K90" i="17" s="1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K95" i="17" s="1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K74" i="8" s="1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K91" i="10" s="1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K75" i="11" s="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31" i="13"/>
  <c r="F61" i="16"/>
  <c r="F31" i="16"/>
  <c r="F31" i="15"/>
  <c r="F46" i="14"/>
  <c r="F61" i="17"/>
  <c r="F31" i="17"/>
  <c r="F61" i="8"/>
  <c r="F46" i="8"/>
  <c r="F31" i="9"/>
  <c r="F29" i="9"/>
  <c r="F61" i="10"/>
  <c r="F61" i="11"/>
  <c r="F59" i="11"/>
  <c r="F46" i="12"/>
  <c r="I9" i="34"/>
  <c r="F46" i="13" l="1"/>
  <c r="B46" i="13"/>
  <c r="B7" i="32"/>
  <c r="W6" i="25"/>
  <c r="K18" i="18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F46" i="16"/>
  <c r="F31" i="11"/>
  <c r="F29" i="12"/>
  <c r="B76" i="8"/>
  <c r="B30" i="9"/>
  <c r="F31" i="8"/>
  <c r="M16" i="12"/>
  <c r="R16" i="12" s="1"/>
  <c r="AA16" i="12" s="1"/>
  <c r="B16" i="17"/>
  <c r="M31" i="16"/>
  <c r="F74" i="19"/>
  <c r="F46" i="9"/>
  <c r="F75" i="11"/>
  <c r="B59" i="11"/>
  <c r="Q90" i="8"/>
  <c r="E45" i="11"/>
  <c r="B45" i="11" s="1"/>
  <c r="E45" i="8"/>
  <c r="B45" i="8" s="1"/>
  <c r="E60" i="10"/>
  <c r="M60" i="10" s="1"/>
  <c r="E30" i="17"/>
  <c r="F30" i="17" s="1"/>
  <c r="E60" i="16"/>
  <c r="F60" i="16" s="1"/>
  <c r="E30" i="13"/>
  <c r="M30" i="13" s="1"/>
  <c r="F75" i="10"/>
  <c r="B75" i="10"/>
  <c r="R90" i="8"/>
  <c r="E15" i="9"/>
  <c r="E75" i="12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E15" i="12"/>
  <c r="F15" i="12" s="1"/>
  <c r="E45" i="10"/>
  <c r="B45" i="10" s="1"/>
  <c r="E75" i="9"/>
  <c r="B75" i="9" s="1"/>
  <c r="T89" i="9" s="1"/>
  <c r="E15" i="17"/>
  <c r="E60" i="15"/>
  <c r="E90" i="14"/>
  <c r="M90" i="14" s="1"/>
  <c r="B46" i="17"/>
  <c r="R46" i="17"/>
  <c r="E60" i="12"/>
  <c r="E45" i="15"/>
  <c r="E90" i="18"/>
  <c r="M90" i="18" s="1"/>
  <c r="F60" i="8"/>
  <c r="F46" i="18"/>
  <c r="F76" i="8"/>
  <c r="F74" i="16"/>
  <c r="F90" i="8"/>
  <c r="E15" i="11"/>
  <c r="E45" i="9"/>
  <c r="M76" i="8"/>
  <c r="E15" i="8"/>
  <c r="E90" i="10"/>
  <c r="B90" i="10" s="1"/>
  <c r="E30" i="10"/>
  <c r="E30" i="16"/>
  <c r="E60" i="13"/>
  <c r="E75" i="19"/>
  <c r="E75" i="18"/>
  <c r="F46" i="17"/>
  <c r="F45" i="13"/>
  <c r="B15" i="10"/>
  <c r="M90" i="8"/>
  <c r="E60" i="11"/>
  <c r="B60" i="11" s="1"/>
  <c r="E45" i="12"/>
  <c r="E60" i="17"/>
  <c r="M60" i="17" s="1"/>
  <c r="E15" i="16"/>
  <c r="E45" i="14"/>
  <c r="F45" i="14" s="1"/>
  <c r="E60" i="18"/>
  <c r="B46" i="18"/>
  <c r="E30" i="12"/>
  <c r="E30" i="14"/>
  <c r="F30" i="14" s="1"/>
  <c r="E60" i="19"/>
  <c r="E30" i="18"/>
  <c r="M30" i="18" s="1"/>
  <c r="F46" i="19"/>
  <c r="F45" i="8"/>
  <c r="B16" i="9"/>
  <c r="I23" i="34"/>
  <c r="I37" i="34" s="1"/>
  <c r="I51" i="34" s="1"/>
  <c r="I65" i="34" s="1"/>
  <c r="I79" i="34" s="1"/>
  <c r="I93" i="34" s="1"/>
  <c r="I107" i="34" s="1"/>
  <c r="I121" i="34" s="1"/>
  <c r="I135" i="34" s="1"/>
  <c r="F44" i="16"/>
  <c r="B44" i="16"/>
  <c r="B15" i="18"/>
  <c r="M15" i="12"/>
  <c r="W15" i="12" s="1"/>
  <c r="F16" i="17"/>
  <c r="F76" i="13"/>
  <c r="B15" i="9"/>
  <c r="F44" i="19"/>
  <c r="B91" i="18"/>
  <c r="F76" i="12"/>
  <c r="F61" i="9"/>
  <c r="B31" i="8"/>
  <c r="B76" i="13"/>
  <c r="Q90" i="13" s="1"/>
  <c r="B90" i="14"/>
  <c r="O104" i="14" s="1"/>
  <c r="B29" i="12"/>
  <c r="B46" i="9"/>
  <c r="B44" i="19"/>
  <c r="B61" i="9"/>
  <c r="F15" i="9"/>
  <c r="F91" i="18"/>
  <c r="B46" i="19"/>
  <c r="F28" i="18"/>
  <c r="B28" i="18"/>
  <c r="B16" i="10"/>
  <c r="B31" i="16"/>
  <c r="E58" i="9"/>
  <c r="F76" i="11"/>
  <c r="F60" i="17"/>
  <c r="F76" i="16"/>
  <c r="B46" i="11"/>
  <c r="F16" i="10"/>
  <c r="B45" i="12"/>
  <c r="F16" i="11"/>
  <c r="F19" i="17"/>
  <c r="F45" i="15"/>
  <c r="B60" i="12"/>
  <c r="F91" i="10"/>
  <c r="B16" i="12"/>
  <c r="B31" i="10"/>
  <c r="F58" i="9"/>
  <c r="F76" i="17"/>
  <c r="B19" i="17"/>
  <c r="B45" i="9"/>
  <c r="F60" i="12"/>
  <c r="B16" i="11"/>
  <c r="F75" i="12"/>
  <c r="F16" i="12"/>
  <c r="B75" i="12"/>
  <c r="F89" i="12" s="1"/>
  <c r="W16" i="12"/>
  <c r="F16" i="18"/>
  <c r="B46" i="16"/>
  <c r="F30" i="9"/>
  <c r="F15" i="17"/>
  <c r="R61" i="12"/>
  <c r="B16" i="18"/>
  <c r="B61" i="12"/>
  <c r="B61" i="15"/>
  <c r="F45" i="10"/>
  <c r="F45" i="19"/>
  <c r="B60" i="8"/>
  <c r="B91" i="14"/>
  <c r="P105" i="14" s="1"/>
  <c r="B15" i="12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E32" i="13"/>
  <c r="E77" i="13"/>
  <c r="E47" i="17"/>
  <c r="E92" i="10"/>
  <c r="E47" i="9"/>
  <c r="E47" i="14"/>
  <c r="E17" i="17"/>
  <c r="E62" i="10"/>
  <c r="M62" i="10" s="1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M15" i="18"/>
  <c r="E49" i="18"/>
  <c r="E49" i="15"/>
  <c r="E64" i="17"/>
  <c r="E49" i="16"/>
  <c r="E79" i="16"/>
  <c r="E19" i="18"/>
  <c r="B19" i="18" s="1"/>
  <c r="E19" i="16"/>
  <c r="E49" i="12"/>
  <c r="E64" i="9"/>
  <c r="E34" i="11"/>
  <c r="E94" i="14"/>
  <c r="E64" i="8"/>
  <c r="M46" i="14"/>
  <c r="M16" i="11"/>
  <c r="P105" i="10"/>
  <c r="Q105" i="10"/>
  <c r="M16" i="8"/>
  <c r="M46" i="10"/>
  <c r="M31" i="14"/>
  <c r="B73" i="13"/>
  <c r="Q87" i="13" s="1"/>
  <c r="F73" i="13"/>
  <c r="B31" i="11"/>
  <c r="B30" i="13"/>
  <c r="F16" i="8"/>
  <c r="F31" i="14"/>
  <c r="B46" i="10"/>
  <c r="M30" i="9"/>
  <c r="B16" i="8"/>
  <c r="B76" i="11"/>
  <c r="T90" i="11" s="1"/>
  <c r="M76" i="11"/>
  <c r="M16" i="10"/>
  <c r="E73" i="11"/>
  <c r="E35" i="16"/>
  <c r="F35" i="16" s="1"/>
  <c r="M45" i="8"/>
  <c r="M29" i="12"/>
  <c r="E89" i="17"/>
  <c r="E29" i="10"/>
  <c r="M29" i="10" s="1"/>
  <c r="E59" i="10"/>
  <c r="E89" i="10"/>
  <c r="E59" i="8"/>
  <c r="E14" i="11"/>
  <c r="E29" i="15"/>
  <c r="E74" i="17"/>
  <c r="E14" i="9"/>
  <c r="M14" i="9" s="1"/>
  <c r="E44" i="9"/>
  <c r="E44" i="11"/>
  <c r="E14" i="12"/>
  <c r="E44" i="12"/>
  <c r="E59" i="13"/>
  <c r="E74" i="12"/>
  <c r="E14" i="8"/>
  <c r="E59" i="17"/>
  <c r="M59" i="17" s="1"/>
  <c r="E14" i="10"/>
  <c r="E44" i="10"/>
  <c r="M44" i="10" s="1"/>
  <c r="E74" i="10"/>
  <c r="E74" i="11"/>
  <c r="E44" i="8"/>
  <c r="E29" i="11"/>
  <c r="E14" i="15"/>
  <c r="E59" i="12"/>
  <c r="E29" i="8"/>
  <c r="E59" i="9"/>
  <c r="M45" i="10"/>
  <c r="M76" i="10"/>
  <c r="M15" i="16"/>
  <c r="M76" i="12"/>
  <c r="B76" i="12"/>
  <c r="F90" i="12" s="1"/>
  <c r="M76" i="16"/>
  <c r="B76" i="16"/>
  <c r="T90" i="16" s="1"/>
  <c r="M61" i="17"/>
  <c r="M74" i="16"/>
  <c r="B74" i="16"/>
  <c r="R88" i="16" s="1"/>
  <c r="M44" i="16"/>
  <c r="M45" i="15"/>
  <c r="M62" i="13"/>
  <c r="M74" i="19"/>
  <c r="B74" i="19"/>
  <c r="R88" i="19" s="1"/>
  <c r="F76" i="15"/>
  <c r="F16" i="13"/>
  <c r="B76" i="15"/>
  <c r="F19" i="18"/>
  <c r="B30" i="8"/>
  <c r="M16" i="13"/>
  <c r="M90" i="17"/>
  <c r="B90" i="17"/>
  <c r="P104" i="17" s="1"/>
  <c r="F90" i="17"/>
  <c r="M61" i="19"/>
  <c r="B16" i="13"/>
  <c r="B45" i="15"/>
  <c r="B62" i="10"/>
  <c r="B61" i="19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46" i="19"/>
  <c r="M64" i="8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31" i="13"/>
  <c r="M31" i="9"/>
  <c r="M45" i="9"/>
  <c r="M61" i="10"/>
  <c r="M73" i="13"/>
  <c r="M75" i="19"/>
  <c r="M94" i="14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58" i="9"/>
  <c r="M45" i="12"/>
  <c r="M77" i="18"/>
  <c r="M28" i="18"/>
  <c r="P1" i="12"/>
  <c r="P1" i="1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R104" i="14"/>
  <c r="N104" i="14"/>
  <c r="K93" i="10"/>
  <c r="K92" i="17"/>
  <c r="K46" i="9"/>
  <c r="K47" i="17"/>
  <c r="K49" i="14"/>
  <c r="R104" i="17"/>
  <c r="O104" i="17"/>
  <c r="T104" i="17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N104" i="17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F90" i="13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M59" i="9"/>
  <c r="M30" i="8"/>
  <c r="AG98" i="14"/>
  <c r="AG100" i="14" s="1"/>
  <c r="AG102" i="14" s="1"/>
  <c r="M59" i="11"/>
  <c r="AD83" i="16"/>
  <c r="M64" i="15"/>
  <c r="M76" i="13"/>
  <c r="M46" i="8"/>
  <c r="M91" i="10"/>
  <c r="AD83" i="15"/>
  <c r="B75" i="11"/>
  <c r="M75" i="11"/>
  <c r="M76" i="15"/>
  <c r="P1" i="19"/>
  <c r="M31" i="11"/>
  <c r="P1" i="13"/>
  <c r="P1" i="10"/>
  <c r="B180" i="25"/>
  <c r="M74" i="17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M35" i="16"/>
  <c r="Q1" i="10"/>
  <c r="P90" i="15"/>
  <c r="T90" i="15"/>
  <c r="O90" i="15"/>
  <c r="F90" i="15"/>
  <c r="Q90" i="15"/>
  <c r="N90" i="15"/>
  <c r="R90" i="15"/>
  <c r="M90" i="15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P1" i="8"/>
  <c r="AD98" i="17"/>
  <c r="M47" i="8"/>
  <c r="P1" i="14"/>
  <c r="P1" i="9"/>
  <c r="P1" i="16"/>
  <c r="AD83" i="11"/>
  <c r="AD83" i="8"/>
  <c r="P1" i="15"/>
  <c r="P1" i="17"/>
  <c r="B74" i="9"/>
  <c r="M74" i="9"/>
  <c r="T90" i="8"/>
  <c r="O90" i="8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36" i="34"/>
  <c r="M22" i="34"/>
  <c r="M64" i="34"/>
  <c r="M50" i="34"/>
  <c r="M8" i="34"/>
  <c r="M104" i="14" l="1"/>
  <c r="Q104" i="14"/>
  <c r="F104" i="14"/>
  <c r="F62" i="10"/>
  <c r="M30" i="14"/>
  <c r="B8" i="32"/>
  <c r="W7" i="25"/>
  <c r="M75" i="9"/>
  <c r="T75" i="9" s="1"/>
  <c r="T104" i="14"/>
  <c r="M60" i="16"/>
  <c r="T60" i="16" s="1"/>
  <c r="M45" i="14"/>
  <c r="M19" i="18"/>
  <c r="R19" i="18" s="1"/>
  <c r="B60" i="16"/>
  <c r="P89" i="12"/>
  <c r="P104" i="14"/>
  <c r="M60" i="9"/>
  <c r="T60" i="9" s="1"/>
  <c r="F30" i="11"/>
  <c r="O119" i="18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1" s="1"/>
  <c r="T30" i="18"/>
  <c r="T31" i="8"/>
  <c r="T30" i="14"/>
  <c r="M79" i="16"/>
  <c r="T47" i="8"/>
  <c r="T91" i="10"/>
  <c r="T91" i="14"/>
  <c r="B43" i="18"/>
  <c r="T46" i="19"/>
  <c r="T90" i="18"/>
  <c r="T45" i="15"/>
  <c r="T76" i="16"/>
  <c r="T76" i="11"/>
  <c r="T16" i="8"/>
  <c r="T31" i="10"/>
  <c r="B45" i="14"/>
  <c r="R76" i="8"/>
  <c r="T76" i="8"/>
  <c r="M15" i="17"/>
  <c r="T46" i="17"/>
  <c r="R61" i="16"/>
  <c r="T61" i="16"/>
  <c r="T61" i="9"/>
  <c r="R61" i="11"/>
  <c r="T61" i="11"/>
  <c r="T35" i="16"/>
  <c r="M43" i="14"/>
  <c r="T45" i="13"/>
  <c r="B77" i="8"/>
  <c r="T91" i="8" s="1"/>
  <c r="M15" i="8"/>
  <c r="T60" i="8"/>
  <c r="T60" i="10"/>
  <c r="T29" i="9"/>
  <c r="M33" i="8"/>
  <c r="T45" i="12"/>
  <c r="T44" i="10"/>
  <c r="R46" i="11"/>
  <c r="T46" i="11"/>
  <c r="M34" i="9"/>
  <c r="T44" i="19"/>
  <c r="T19" i="18"/>
  <c r="M59" i="10"/>
  <c r="T31" i="14"/>
  <c r="F94" i="14"/>
  <c r="M64" i="17"/>
  <c r="M47" i="15"/>
  <c r="M62" i="15"/>
  <c r="M32" i="17"/>
  <c r="M77" i="10"/>
  <c r="R77" i="10" s="1"/>
  <c r="B58" i="9"/>
  <c r="F90" i="18"/>
  <c r="F75" i="9"/>
  <c r="M105" i="18"/>
  <c r="R16" i="18"/>
  <c r="T16" i="18"/>
  <c r="T16" i="9"/>
  <c r="T64" i="15"/>
  <c r="T46" i="14"/>
  <c r="T74" i="9"/>
  <c r="T31" i="11"/>
  <c r="T30" i="8"/>
  <c r="P90" i="13"/>
  <c r="T28" i="18"/>
  <c r="T58" i="9"/>
  <c r="T31" i="17"/>
  <c r="T73" i="13"/>
  <c r="T31" i="9"/>
  <c r="M60" i="18"/>
  <c r="R60" i="18" s="1"/>
  <c r="T16" i="13"/>
  <c r="T74" i="19"/>
  <c r="T74" i="16"/>
  <c r="T15" i="16"/>
  <c r="M44" i="9"/>
  <c r="M73" i="11"/>
  <c r="T45" i="19"/>
  <c r="M34" i="11"/>
  <c r="T16" i="17"/>
  <c r="F92" i="14"/>
  <c r="M62" i="8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45" i="14"/>
  <c r="T29" i="10"/>
  <c r="M64" i="9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X16" i="12"/>
  <c r="AC16" i="12"/>
  <c r="P90" i="8"/>
  <c r="N90" i="8"/>
  <c r="R46" i="9"/>
  <c r="T46" i="9"/>
  <c r="T91" i="18"/>
  <c r="T64" i="8"/>
  <c r="T44" i="16"/>
  <c r="T45" i="8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3"/>
  <c r="T62" i="10"/>
  <c r="T61" i="17"/>
  <c r="X76" i="12"/>
  <c r="X76" i="11" s="1"/>
  <c r="T76" i="12"/>
  <c r="AC76" i="12" s="1"/>
  <c r="T76" i="10"/>
  <c r="M29" i="11"/>
  <c r="R29" i="11" s="1"/>
  <c r="T30" i="13"/>
  <c r="T15" i="18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R15" i="12"/>
  <c r="AA15" i="12" s="1"/>
  <c r="F105" i="14"/>
  <c r="M13" i="11"/>
  <c r="R13" i="11" s="1"/>
  <c r="O90" i="13"/>
  <c r="M32" i="16"/>
  <c r="M90" i="13"/>
  <c r="M17" i="12"/>
  <c r="R17" i="12" s="1"/>
  <c r="AA17" i="12" s="1"/>
  <c r="W31" i="12"/>
  <c r="R90" i="12"/>
  <c r="P88" i="16"/>
  <c r="M79" i="19"/>
  <c r="R79" i="19" s="1"/>
  <c r="M14" i="12"/>
  <c r="M88" i="16"/>
  <c r="F43" i="18"/>
  <c r="M43" i="18"/>
  <c r="M32" i="11"/>
  <c r="B94" i="14"/>
  <c r="T108" i="14" s="1"/>
  <c r="Q88" i="16"/>
  <c r="M79" i="10"/>
  <c r="R79" i="10" s="1"/>
  <c r="M49" i="16"/>
  <c r="B17" i="12"/>
  <c r="O90" i="11"/>
  <c r="M87" i="13"/>
  <c r="M49" i="12"/>
  <c r="M64" i="19"/>
  <c r="B49" i="12"/>
  <c r="M47" i="11"/>
  <c r="M77" i="8"/>
  <c r="R77" i="8" s="1"/>
  <c r="Q90" i="12"/>
  <c r="B74" i="11"/>
  <c r="T88" i="11" s="1"/>
  <c r="Q104" i="17"/>
  <c r="M49" i="15"/>
  <c r="M32" i="10"/>
  <c r="R32" i="10" s="1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O87" i="11"/>
  <c r="N89" i="12"/>
  <c r="Q105" i="14"/>
  <c r="O89" i="12"/>
  <c r="M105" i="14"/>
  <c r="Q89" i="12"/>
  <c r="M103" i="18"/>
  <c r="R103" i="18" s="1"/>
  <c r="M17" i="8"/>
  <c r="M90" i="12"/>
  <c r="T88" i="16"/>
  <c r="M92" i="14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46" i="14"/>
  <c r="B64" i="8"/>
  <c r="F64" i="8"/>
  <c r="B49" i="16"/>
  <c r="F49" i="16"/>
  <c r="R15" i="18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45" i="8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V17" i="12"/>
  <c r="W17" i="12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R30" i="11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R30" i="14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R64" i="9"/>
  <c r="R34" i="11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R45" i="14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R64" i="17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14" i="12"/>
  <c r="AA14" i="12" s="1"/>
  <c r="R62" i="13"/>
  <c r="R45" i="15"/>
  <c r="R46" i="19"/>
  <c r="R59" i="10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M74" i="18"/>
  <c r="F74" i="18"/>
  <c r="B74" i="18"/>
  <c r="R90" i="14"/>
  <c r="F64" i="19"/>
  <c r="B64" i="19"/>
  <c r="M79" i="12"/>
  <c r="B79" i="12"/>
  <c r="F79" i="12"/>
  <c r="B34" i="19"/>
  <c r="F34" i="19"/>
  <c r="M34" i="12"/>
  <c r="F34" i="12"/>
  <c r="B34" i="12"/>
  <c r="R61" i="19"/>
  <c r="M108" i="14"/>
  <c r="N108" i="14"/>
  <c r="R28" i="18"/>
  <c r="R58" i="9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R60" i="16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Q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O91" i="8"/>
  <c r="F91" i="8"/>
  <c r="AC31" i="12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73" i="11"/>
  <c r="R59" i="17"/>
  <c r="R31" i="8"/>
  <c r="R45" i="12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R62" i="8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62" i="15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R43" i="14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R30" i="8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77" i="12"/>
  <c r="AA77" i="12" s="1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R92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R43" i="18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AG105" i="10"/>
  <c r="AG90" i="9" s="1"/>
  <c r="AG90" i="8" s="1"/>
  <c r="AG105" i="17" s="1"/>
  <c r="AG90" i="16" s="1"/>
  <c r="AG90" i="15" s="1"/>
  <c r="AG105" i="14" s="1"/>
  <c r="AG90" i="13" s="1"/>
  <c r="AG90" i="19" s="1"/>
  <c r="AG120" i="18" s="1"/>
  <c r="M63" i="14"/>
  <c r="B63" i="14"/>
  <c r="F63" i="14"/>
  <c r="M18" i="15"/>
  <c r="B18" i="15"/>
  <c r="F18" i="15"/>
  <c r="M31" i="18"/>
  <c r="B31" i="18"/>
  <c r="F31" i="18"/>
  <c r="AF87" i="15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R47" i="11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R35" i="16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R75" i="9" l="1"/>
  <c r="N91" i="8"/>
  <c r="M91" i="8"/>
  <c r="Q108" i="14"/>
  <c r="F108" i="14"/>
  <c r="R91" i="8"/>
  <c r="Q91" i="8"/>
  <c r="P108" i="14"/>
  <c r="R108" i="14"/>
  <c r="R60" i="9"/>
  <c r="B9" i="32"/>
  <c r="M9" i="12"/>
  <c r="W8" i="25"/>
  <c r="P91" i="8"/>
  <c r="O108" i="14"/>
  <c r="M32" i="34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AC30" i="12" s="1"/>
  <c r="AC45" i="12" s="1"/>
  <c r="AC60" i="12" s="1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AC74" i="12" s="1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AC71" i="12" s="1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AC73" i="12" s="1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AC32" i="12" s="1"/>
  <c r="X17" i="12"/>
  <c r="X32" i="12" s="1"/>
  <c r="T13" i="11"/>
  <c r="T75" i="12"/>
  <c r="AC75" i="12" s="1"/>
  <c r="AC75" i="11" s="1"/>
  <c r="AC90" i="10" s="1"/>
  <c r="AC75" i="9" s="1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AA30" i="12" s="1"/>
  <c r="AA45" i="12" s="1"/>
  <c r="AA60" i="12" s="1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V32" i="12"/>
  <c r="AA16" i="1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R28" i="9"/>
  <c r="X74" i="12"/>
  <c r="V44" i="12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R11" i="8"/>
  <c r="M36" i="11"/>
  <c r="Q106" i="14"/>
  <c r="V92" i="10"/>
  <c r="V77" i="9" s="1"/>
  <c r="V77" i="8" s="1"/>
  <c r="V92" i="17" s="1"/>
  <c r="V77" i="16" s="1"/>
  <c r="V77" i="15" s="1"/>
  <c r="V92" i="14" s="1"/>
  <c r="V77" i="13" s="1"/>
  <c r="V77" i="19" s="1"/>
  <c r="V107" i="18" s="1"/>
  <c r="T106" i="14"/>
  <c r="N106" i="14"/>
  <c r="P106" i="14"/>
  <c r="V47" i="12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AA74" i="11" s="1"/>
  <c r="AA89" i="10" s="1"/>
  <c r="AA74" i="9" s="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AC79" i="12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AC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AC80" i="12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B10" i="32" l="1"/>
  <c r="K24" i="12"/>
  <c r="W9" i="25"/>
  <c r="X90" i="10"/>
  <c r="X75" i="9" s="1"/>
  <c r="AA44" i="12"/>
  <c r="AC91" i="17"/>
  <c r="AC76" i="16" s="1"/>
  <c r="AC76" i="15" s="1"/>
  <c r="AC91" i="14" s="1"/>
  <c r="AC76" i="13" s="1"/>
  <c r="AC73" i="1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AA15" i="1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AC15" i="1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AC75" i="8"/>
  <c r="AC90" i="17" s="1"/>
  <c r="AC75" i="16" s="1"/>
  <c r="AC75" i="15" s="1"/>
  <c r="AC90" i="14" s="1"/>
  <c r="AC75" i="13" s="1"/>
  <c r="AC75" i="19" s="1"/>
  <c r="AC105" i="18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59" i="12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74" i="8"/>
  <c r="AA89" i="17" s="1"/>
  <c r="AA74" i="16" s="1"/>
  <c r="AA74" i="15" s="1"/>
  <c r="AA89" i="14" s="1"/>
  <c r="AA74" i="13" s="1"/>
  <c r="AA74" i="19" s="1"/>
  <c r="AA104" i="18" s="1"/>
  <c r="AA91" i="17"/>
  <c r="AA76" i="16" s="1"/>
  <c r="AA76" i="15" s="1"/>
  <c r="AA91" i="14" s="1"/>
  <c r="AA76" i="13" s="1"/>
  <c r="AA76" i="19" s="1"/>
  <c r="AA106" i="18" s="1"/>
  <c r="N21" i="9"/>
  <c r="X43" i="12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88" i="10"/>
  <c r="AC73" i="9" s="1"/>
  <c r="AC73" i="8" s="1"/>
  <c r="AC88" i="17" s="1"/>
  <c r="AC73" i="16" s="1"/>
  <c r="AC73" i="15" s="1"/>
  <c r="AC88" i="14" s="1"/>
  <c r="AC73" i="13" s="1"/>
  <c r="AC73" i="19" s="1"/>
  <c r="AC103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AC76" i="19"/>
  <c r="AC106" i="18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B11" i="32" l="1"/>
  <c r="W10" i="25"/>
  <c r="T1" i="11"/>
  <c r="D5" i="35" s="1"/>
  <c r="I5" i="35" s="1"/>
  <c r="N1" i="9"/>
  <c r="AD85" i="11"/>
  <c r="T1" i="16"/>
  <c r="D10" i="35" s="1"/>
  <c r="T1" i="14"/>
  <c r="D12" i="35" s="1"/>
  <c r="I12" i="35" s="1"/>
  <c r="R1" i="8"/>
  <c r="O1" i="12"/>
  <c r="AD85" i="9"/>
  <c r="R1" i="9"/>
  <c r="N1" i="15"/>
  <c r="T1" i="9"/>
  <c r="D7" i="35" s="1"/>
  <c r="I7" i="35" s="1"/>
  <c r="N1" i="8"/>
  <c r="O1" i="9"/>
  <c r="R1" i="16"/>
  <c r="T1" i="8"/>
  <c r="D8" i="35" s="1"/>
  <c r="I8" i="35" s="1"/>
  <c r="N1" i="16"/>
  <c r="R1" i="18"/>
  <c r="R1" i="11"/>
  <c r="N1" i="18"/>
  <c r="R1" i="15"/>
  <c r="R1" i="17"/>
  <c r="N1" i="12"/>
  <c r="O1" i="8"/>
  <c r="N1" i="19"/>
  <c r="O1" i="16"/>
  <c r="T1" i="19"/>
  <c r="D14" i="35" s="1"/>
  <c r="I14" i="35" s="1"/>
  <c r="R1" i="12"/>
  <c r="AD85" i="8"/>
  <c r="O1" i="15"/>
  <c r="O1" i="10"/>
  <c r="O1" i="13"/>
  <c r="O1" i="17"/>
  <c r="N1" i="10"/>
  <c r="T1" i="13"/>
  <c r="D13" i="35" s="1"/>
  <c r="I13" i="35" s="1"/>
  <c r="R1" i="10"/>
  <c r="O1" i="19"/>
  <c r="T1" i="12"/>
  <c r="D4" i="35" s="1"/>
  <c r="I4" i="35" s="1"/>
  <c r="N1" i="13"/>
  <c r="N1" i="14"/>
  <c r="R1" i="19"/>
  <c r="O1" i="18"/>
  <c r="T1" i="15"/>
  <c r="D11" i="35" s="1"/>
  <c r="I11" i="35" s="1"/>
  <c r="N1" i="17"/>
  <c r="T1" i="17"/>
  <c r="D9" i="35" s="1"/>
  <c r="I9" i="35" s="1"/>
  <c r="R1" i="13"/>
  <c r="T1" i="18"/>
  <c r="D15" i="35" s="1"/>
  <c r="I15" i="35" s="1"/>
  <c r="O1" i="11"/>
  <c r="N1" i="11"/>
  <c r="T1" i="10"/>
  <c r="D6" i="35" s="1"/>
  <c r="I6" i="35" s="1"/>
  <c r="R1" i="14"/>
  <c r="O1" i="14"/>
  <c r="N4" i="35" l="1"/>
  <c r="N5" i="35" s="1"/>
  <c r="N6" i="35" s="1"/>
  <c r="N7" i="35" s="1"/>
  <c r="D16" i="35"/>
  <c r="I10" i="35"/>
  <c r="I16" i="35" s="1"/>
  <c r="N8" i="35"/>
  <c r="N9" i="35" s="1"/>
  <c r="B12" i="32"/>
  <c r="W11" i="25"/>
  <c r="AD100" i="14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B13" i="32" l="1"/>
  <c r="W12" i="25"/>
  <c r="N10" i="35"/>
  <c r="N11" i="35" s="1"/>
  <c r="N12" i="35" s="1"/>
  <c r="N13" i="35" s="1"/>
  <c r="N14" i="35" s="1"/>
  <c r="N15" i="35" s="1"/>
  <c r="G1" i="13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  <c r="B14" i="32" l="1"/>
  <c r="W13" i="25"/>
  <c r="B15" i="32" l="1"/>
  <c r="W14" i="25"/>
  <c r="B16" i="32" l="1"/>
  <c r="M24" i="12"/>
  <c r="W15" i="25"/>
  <c r="B17" i="32" l="1"/>
  <c r="K39" i="12"/>
  <c r="W16" i="25"/>
  <c r="B18" i="32" l="1"/>
  <c r="W17" i="25"/>
  <c r="B19" i="32" l="1"/>
  <c r="W18" i="25"/>
  <c r="B20" i="32" l="1"/>
  <c r="W19" i="25"/>
  <c r="B21" i="32" l="1"/>
  <c r="W20" i="25"/>
  <c r="B22" i="32" l="1"/>
  <c r="W21" i="25"/>
  <c r="B23" i="32" l="1"/>
  <c r="M39" i="12"/>
  <c r="W22" i="25"/>
  <c r="B24" i="32" l="1"/>
  <c r="K54" i="12"/>
  <c r="W23" i="25"/>
  <c r="B25" i="32" l="1"/>
  <c r="W24" i="25"/>
  <c r="B26" i="32" l="1"/>
  <c r="W25" i="25"/>
  <c r="B27" i="32" l="1"/>
  <c r="B4" i="35"/>
  <c r="W26" i="25"/>
  <c r="B28" i="32" l="1"/>
  <c r="W27" i="25"/>
  <c r="B29" i="32" l="1"/>
  <c r="W28" i="25"/>
  <c r="B30" i="32" l="1"/>
  <c r="W29" i="25"/>
  <c r="M54" i="12"/>
  <c r="B31" i="32" l="1"/>
  <c r="K9" i="11"/>
  <c r="W30" i="25"/>
  <c r="B32" i="32" l="1"/>
  <c r="M69" i="12"/>
  <c r="W31" i="25"/>
  <c r="B33" i="32" l="1"/>
  <c r="K69" i="11"/>
  <c r="W32" i="25"/>
  <c r="B34" i="32" l="1"/>
  <c r="W33" i="25"/>
  <c r="B35" i="32" l="1"/>
  <c r="W34" i="25"/>
  <c r="B36" i="32" l="1"/>
  <c r="W35" i="25"/>
  <c r="B37" i="32" l="1"/>
  <c r="M9" i="11"/>
  <c r="W36" i="25"/>
  <c r="B38" i="32" l="1"/>
  <c r="K24" i="11"/>
  <c r="W37" i="25"/>
  <c r="B39" i="32" l="1"/>
  <c r="W38" i="25"/>
  <c r="B40" i="32" l="1"/>
  <c r="W39" i="25"/>
  <c r="B41" i="32" l="1"/>
  <c r="W40" i="25"/>
  <c r="B42" i="32" l="1"/>
  <c r="W41" i="25"/>
  <c r="B43" i="32" l="1"/>
  <c r="W42" i="25"/>
  <c r="B44" i="32" l="1"/>
  <c r="M24" i="11"/>
  <c r="W43" i="25"/>
  <c r="B45" i="32" l="1"/>
  <c r="K39" i="11"/>
  <c r="W44" i="25"/>
  <c r="B46" i="32" l="1"/>
  <c r="C4" i="35"/>
  <c r="W45" i="25"/>
  <c r="B47" i="32" l="1"/>
  <c r="W46" i="25"/>
  <c r="B48" i="32" l="1"/>
  <c r="W47" i="25"/>
  <c r="B49" i="32" l="1"/>
  <c r="W48" i="25"/>
  <c r="B50" i="32" l="1"/>
  <c r="W49" i="25"/>
  <c r="B51" i="32" l="1"/>
  <c r="M39" i="11"/>
  <c r="W50" i="25"/>
  <c r="B52" i="32" l="1"/>
  <c r="K54" i="11"/>
  <c r="W51" i="25"/>
  <c r="B53" i="32" l="1"/>
  <c r="W52" i="25"/>
  <c r="B54" i="32" l="1"/>
  <c r="W53" i="25"/>
  <c r="B55" i="32" l="1"/>
  <c r="W54" i="25"/>
  <c r="B56" i="32" l="1"/>
  <c r="W55" i="25"/>
  <c r="B57" i="32" l="1"/>
  <c r="W56" i="25"/>
  <c r="B58" i="32" l="1"/>
  <c r="B5" i="35"/>
  <c r="M54" i="11"/>
  <c r="W57" i="25"/>
  <c r="B59" i="32" l="1"/>
  <c r="K9" i="10"/>
  <c r="W58" i="25"/>
  <c r="B60" i="32" l="1"/>
  <c r="W59" i="25"/>
  <c r="B61" i="32" l="1"/>
  <c r="W60" i="25"/>
  <c r="B62" i="32" l="1"/>
  <c r="W61" i="25"/>
  <c r="B63" i="32" l="1"/>
  <c r="W62" i="25"/>
  <c r="M69" i="11"/>
  <c r="B64" i="32" l="1"/>
  <c r="K84" i="10"/>
  <c r="W63" i="25"/>
  <c r="B65" i="32" l="1"/>
  <c r="M9" i="10"/>
  <c r="W64" i="25"/>
  <c r="B66" i="32" l="1"/>
  <c r="K24" i="10"/>
  <c r="W65" i="25"/>
  <c r="B67" i="32" l="1"/>
  <c r="W66" i="25"/>
  <c r="B68" i="32" l="1"/>
  <c r="W67" i="25"/>
  <c r="B69" i="32" l="1"/>
  <c r="W68" i="25"/>
  <c r="B70" i="32" l="1"/>
  <c r="W69" i="25"/>
  <c r="B71" i="32" l="1"/>
  <c r="W70" i="25"/>
  <c r="B72" i="32" l="1"/>
  <c r="W71" i="25"/>
  <c r="M24" i="10"/>
  <c r="B73" i="32" l="1"/>
  <c r="K39" i="10"/>
  <c r="W72" i="25"/>
  <c r="B74" i="32" l="1"/>
  <c r="W73" i="25"/>
  <c r="B75" i="32" l="1"/>
  <c r="W74" i="25"/>
  <c r="B76" i="32" l="1"/>
  <c r="W75" i="25"/>
  <c r="B77" i="32" l="1"/>
  <c r="C5" i="35"/>
  <c r="W76" i="25"/>
  <c r="B78" i="32" l="1"/>
  <c r="W77" i="25"/>
  <c r="B79" i="32" l="1"/>
  <c r="M39" i="10"/>
  <c r="W78" i="25"/>
  <c r="B80" i="32" l="1"/>
  <c r="K54" i="10"/>
  <c r="W79" i="25"/>
  <c r="B81" i="32" l="1"/>
  <c r="W80" i="25"/>
  <c r="B82" i="32" l="1"/>
  <c r="W81" i="25"/>
  <c r="B83" i="32" l="1"/>
  <c r="W82" i="25"/>
  <c r="B84" i="32" l="1"/>
  <c r="W83" i="25"/>
  <c r="B85" i="32" l="1"/>
  <c r="W84" i="25"/>
  <c r="B86" i="32" l="1"/>
  <c r="W85" i="25"/>
  <c r="M54" i="10"/>
  <c r="B87" i="32" l="1"/>
  <c r="K69" i="10"/>
  <c r="W86" i="25"/>
  <c r="B88" i="32" l="1"/>
  <c r="B6" i="35"/>
  <c r="W87" i="25"/>
  <c r="B89" i="32" l="1"/>
  <c r="W88" i="25"/>
  <c r="B90" i="32" l="1"/>
  <c r="W89" i="25"/>
  <c r="B91" i="32" l="1"/>
  <c r="W90" i="25"/>
  <c r="B92" i="32" l="1"/>
  <c r="W91" i="25"/>
  <c r="B93" i="32" l="1"/>
  <c r="M69" i="10"/>
  <c r="M84" i="10"/>
  <c r="W92" i="25"/>
  <c r="B94" i="32" l="1"/>
  <c r="K69" i="9"/>
  <c r="K9" i="9"/>
  <c r="W93" i="25"/>
  <c r="B95" i="32" l="1"/>
  <c r="W94" i="25"/>
  <c r="B96" i="32" l="1"/>
  <c r="W95" i="25"/>
  <c r="B97" i="32" l="1"/>
  <c r="W96" i="25"/>
  <c r="W97" i="25" l="1"/>
  <c r="B98" i="32"/>
  <c r="B99" i="32" l="1"/>
  <c r="W98" i="25"/>
  <c r="M9" i="9" l="1"/>
  <c r="W99" i="25"/>
  <c r="B100" i="32"/>
  <c r="B101" i="32" l="1"/>
  <c r="K24" i="9"/>
  <c r="W100" i="25"/>
  <c r="B102" i="32" l="1"/>
  <c r="W101" i="25"/>
  <c r="B103" i="32" l="1"/>
  <c r="W102" i="25"/>
  <c r="B104" i="32" l="1"/>
  <c r="W103" i="25"/>
  <c r="B105" i="32" l="1"/>
  <c r="W104" i="25"/>
  <c r="B106" i="32" l="1"/>
  <c r="W105" i="25"/>
  <c r="B107" i="32" l="1"/>
  <c r="C6" i="35"/>
  <c r="W106" i="25"/>
  <c r="M24" i="9"/>
  <c r="B108" i="32" l="1"/>
  <c r="K39" i="9"/>
  <c r="W107" i="25"/>
  <c r="B109" i="32" l="1"/>
  <c r="W108" i="25"/>
  <c r="B110" i="32" l="1"/>
  <c r="W109" i="25"/>
  <c r="B111" i="32" l="1"/>
  <c r="W110" i="25"/>
  <c r="B112" i="32" l="1"/>
  <c r="W111" i="25"/>
  <c r="B113" i="32" l="1"/>
  <c r="W112" i="25"/>
  <c r="B114" i="32" l="1"/>
  <c r="M39" i="9"/>
  <c r="W113" i="25"/>
  <c r="B115" i="32" l="1"/>
  <c r="K54" i="9"/>
  <c r="W114" i="25"/>
  <c r="B116" i="32" l="1"/>
  <c r="W115" i="25"/>
  <c r="B117" i="32" l="1"/>
  <c r="W116" i="25"/>
  <c r="B118" i="32" l="1"/>
  <c r="W117" i="25"/>
  <c r="B119" i="32" l="1"/>
  <c r="B7" i="35"/>
  <c r="W118" i="25"/>
  <c r="B120" i="32" l="1"/>
  <c r="W119" i="25"/>
  <c r="B121" i="32" l="1"/>
  <c r="M54" i="9"/>
  <c r="W120" i="25"/>
  <c r="B122" i="32" l="1"/>
  <c r="K9" i="8"/>
  <c r="W121" i="25"/>
  <c r="B123" i="32" l="1"/>
  <c r="W122" i="25"/>
  <c r="B124" i="32" l="1"/>
  <c r="M69" i="9"/>
  <c r="W123" i="25"/>
  <c r="B125" i="32" l="1"/>
  <c r="K69" i="8"/>
  <c r="W124" i="25"/>
  <c r="B126" i="32" l="1"/>
  <c r="W125" i="25"/>
  <c r="B127" i="32" l="1"/>
  <c r="W126" i="25"/>
  <c r="B128" i="32" l="1"/>
  <c r="W127" i="25"/>
  <c r="M9" i="8"/>
  <c r="B129" i="32" l="1"/>
  <c r="K24" i="8"/>
  <c r="W128" i="25"/>
  <c r="B130" i="32" l="1"/>
  <c r="W129" i="25"/>
  <c r="B131" i="32" l="1"/>
  <c r="W130" i="25"/>
  <c r="B132" i="32" l="1"/>
  <c r="W131" i="25"/>
  <c r="B133" i="32" l="1"/>
  <c r="W132" i="25"/>
  <c r="B134" i="32" l="1"/>
  <c r="W133" i="25"/>
  <c r="B135" i="32" l="1"/>
  <c r="M24" i="8"/>
  <c r="W134" i="25"/>
  <c r="B136" i="32" l="1"/>
  <c r="K39" i="8"/>
  <c r="W135" i="25"/>
  <c r="B137" i="32" l="1"/>
  <c r="W136" i="25"/>
  <c r="B138" i="32" l="1"/>
  <c r="C7" i="35"/>
  <c r="W137" i="25"/>
  <c r="B139" i="32" l="1"/>
  <c r="W138" i="25"/>
  <c r="B140" i="32" l="1"/>
  <c r="W139" i="25"/>
  <c r="B141" i="32" l="1"/>
  <c r="W140" i="25"/>
  <c r="B142" i="32" l="1"/>
  <c r="M39" i="8"/>
  <c r="W141" i="25"/>
  <c r="B143" i="32" l="1"/>
  <c r="K54" i="8"/>
  <c r="W142" i="25"/>
  <c r="B144" i="32" l="1"/>
  <c r="W143" i="25"/>
  <c r="B145" i="32" l="1"/>
  <c r="W144" i="25"/>
  <c r="B146" i="32" l="1"/>
  <c r="W145" i="25"/>
  <c r="B147" i="32" l="1"/>
  <c r="W146" i="25"/>
  <c r="B148" i="32" l="1"/>
  <c r="W147" i="25"/>
  <c r="B149" i="32" l="1"/>
  <c r="M54" i="8"/>
  <c r="W148" i="25"/>
  <c r="B150" i="32" l="1"/>
  <c r="B8" i="35"/>
  <c r="K9" i="17"/>
  <c r="W149" i="25"/>
  <c r="B151" i="32" l="1"/>
  <c r="W150" i="25"/>
  <c r="B152" i="32" l="1"/>
  <c r="W151" i="25"/>
  <c r="B153" i="32" l="1"/>
  <c r="W152" i="25"/>
  <c r="B154" i="32" l="1"/>
  <c r="W153" i="25"/>
  <c r="B155" i="32" l="1"/>
  <c r="W154" i="25"/>
  <c r="M69" i="8"/>
  <c r="B156" i="32" l="1"/>
  <c r="K84" i="17"/>
  <c r="M9" i="17"/>
  <c r="W155" i="25"/>
  <c r="B157" i="32" l="1"/>
  <c r="K24" i="17"/>
  <c r="W156" i="25"/>
  <c r="B158" i="32" l="1"/>
  <c r="W157" i="25"/>
  <c r="B159" i="32" l="1"/>
  <c r="W158" i="25"/>
  <c r="B160" i="32" l="1"/>
  <c r="W159" i="25"/>
  <c r="B161" i="32" l="1"/>
  <c r="W160" i="25"/>
  <c r="B162" i="32" l="1"/>
  <c r="W161" i="25"/>
  <c r="B163" i="32" l="1"/>
  <c r="W162" i="25"/>
  <c r="M24" i="17"/>
  <c r="B164" i="32" l="1"/>
  <c r="K39" i="17"/>
  <c r="W163" i="25"/>
  <c r="B165" i="32" l="1"/>
  <c r="W164" i="25"/>
  <c r="B166" i="32" l="1"/>
  <c r="W165" i="25"/>
  <c r="B167" i="32" l="1"/>
  <c r="W166" i="25"/>
  <c r="B168" i="32" l="1"/>
  <c r="W167" i="25"/>
  <c r="B169" i="32" l="1"/>
  <c r="C8" i="35"/>
  <c r="W168" i="25"/>
  <c r="B170" i="32" l="1"/>
  <c r="W169" i="25"/>
  <c r="M39" i="17"/>
  <c r="B171" i="32" l="1"/>
  <c r="K54" i="17"/>
  <c r="W170" i="25"/>
  <c r="B172" i="32" l="1"/>
  <c r="W171" i="25"/>
  <c r="B173" i="32" l="1"/>
  <c r="W172" i="25"/>
  <c r="B174" i="32" l="1"/>
  <c r="W173" i="25"/>
  <c r="B175" i="32" l="1"/>
  <c r="W174" i="25"/>
  <c r="B176" i="32" l="1"/>
  <c r="W175" i="25"/>
  <c r="B177" i="32" l="1"/>
  <c r="M54" i="17"/>
  <c r="W176" i="25"/>
  <c r="B178" i="32" l="1"/>
  <c r="W177" i="25"/>
  <c r="K69" i="17"/>
  <c r="B179" i="32" l="1"/>
  <c r="W178" i="25"/>
  <c r="B180" i="32" l="1"/>
  <c r="B9" i="35"/>
  <c r="W179" i="25"/>
  <c r="B181" i="32" l="1"/>
  <c r="W180" i="25"/>
  <c r="B182" i="32" l="1"/>
  <c r="W181" i="25"/>
  <c r="B183" i="32" l="1"/>
  <c r="W182" i="25"/>
  <c r="B184" i="32" l="1"/>
  <c r="W183" i="25"/>
  <c r="M69" i="17"/>
  <c r="B185" i="32" l="1"/>
  <c r="K9" i="16"/>
  <c r="M84" i="17"/>
  <c r="W184" i="25"/>
  <c r="B186" i="32" l="1"/>
  <c r="K69" i="16"/>
  <c r="W185" i="25"/>
  <c r="B187" i="32" l="1"/>
  <c r="W186" i="25"/>
  <c r="B188" i="32" l="1"/>
  <c r="W187" i="25"/>
  <c r="B189" i="32" l="1"/>
  <c r="W188" i="25"/>
  <c r="B190" i="32" l="1"/>
  <c r="W189" i="25"/>
  <c r="B191" i="32" l="1"/>
  <c r="M9" i="16"/>
  <c r="W190" i="25"/>
  <c r="B192" i="32" l="1"/>
  <c r="K24" i="16"/>
  <c r="W191" i="25"/>
  <c r="B193" i="32" l="1"/>
  <c r="W192" i="25"/>
  <c r="B194" i="32" l="1"/>
  <c r="W193" i="25"/>
  <c r="B195" i="32" l="1"/>
  <c r="W194" i="25"/>
  <c r="B196" i="32" l="1"/>
  <c r="W195" i="25"/>
  <c r="B197" i="32" l="1"/>
  <c r="W196" i="25"/>
  <c r="B198" i="32" l="1"/>
  <c r="W197" i="25"/>
  <c r="M24" i="16"/>
  <c r="B199" i="32" l="1"/>
  <c r="C9" i="35"/>
  <c r="K39" i="16"/>
  <c r="W198" i="25"/>
  <c r="B200" i="32" l="1"/>
  <c r="W199" i="25"/>
  <c r="B201" i="32" l="1"/>
  <c r="W200" i="25"/>
  <c r="B202" i="32" l="1"/>
  <c r="W201" i="25"/>
  <c r="B203" i="32" l="1"/>
  <c r="W202" i="25"/>
  <c r="B204" i="32" l="1"/>
  <c r="W203" i="25"/>
  <c r="B205" i="32" l="1"/>
  <c r="M39" i="16"/>
  <c r="W204" i="25"/>
  <c r="B206" i="32" l="1"/>
  <c r="K54" i="16"/>
  <c r="W205" i="25"/>
  <c r="B207" i="32" l="1"/>
  <c r="W206" i="25"/>
  <c r="B208" i="32" l="1"/>
  <c r="W207" i="25"/>
  <c r="B209" i="32" l="1"/>
  <c r="W208" i="25"/>
  <c r="B210" i="32" l="1"/>
  <c r="W209" i="25"/>
  <c r="B211" i="32" l="1"/>
  <c r="B10" i="35"/>
  <c r="W210" i="25"/>
  <c r="B212" i="32" l="1"/>
  <c r="W211" i="25"/>
  <c r="M54" i="16"/>
  <c r="B213" i="32" l="1"/>
  <c r="K9" i="15"/>
  <c r="W212" i="25"/>
  <c r="B214" i="32" l="1"/>
  <c r="W213" i="25"/>
  <c r="B215" i="32" l="1"/>
  <c r="W214" i="25"/>
  <c r="B216" i="32" l="1"/>
  <c r="M69" i="16"/>
  <c r="W215" i="25"/>
  <c r="B217" i="32" l="1"/>
  <c r="K69" i="15"/>
  <c r="W216" i="25"/>
  <c r="B218" i="32" l="1"/>
  <c r="W217" i="25"/>
  <c r="B219" i="32" l="1"/>
  <c r="M9" i="15"/>
  <c r="W218" i="25"/>
  <c r="B220" i="32" l="1"/>
  <c r="K24" i="15"/>
  <c r="W219" i="25"/>
  <c r="B221" i="32" l="1"/>
  <c r="W220" i="25"/>
  <c r="B222" i="32" l="1"/>
  <c r="W221" i="25"/>
  <c r="B223" i="32" l="1"/>
  <c r="W222" i="25"/>
  <c r="B224" i="32" l="1"/>
  <c r="W223" i="25"/>
  <c r="B225" i="32" l="1"/>
  <c r="W224" i="25"/>
  <c r="B226" i="32" l="1"/>
  <c r="W225" i="25"/>
  <c r="M24" i="15"/>
  <c r="B227" i="32" l="1"/>
  <c r="K39" i="15"/>
  <c r="W226" i="25"/>
  <c r="B228" i="32" l="1"/>
  <c r="W227" i="25"/>
  <c r="B229" i="32" l="1"/>
  <c r="W228" i="25"/>
  <c r="B230" i="32" l="1"/>
  <c r="C10" i="35"/>
  <c r="W229" i="25"/>
  <c r="B231" i="32" l="1"/>
  <c r="W230" i="25"/>
  <c r="B232" i="32" l="1"/>
  <c r="W231" i="25"/>
  <c r="B233" i="32" l="1"/>
  <c r="W232" i="25"/>
  <c r="M39" i="15"/>
  <c r="B234" i="32" l="1"/>
  <c r="K54" i="15"/>
  <c r="W233" i="25"/>
  <c r="B235" i="32" l="1"/>
  <c r="W234" i="25"/>
  <c r="B236" i="32" l="1"/>
  <c r="W235" i="25"/>
  <c r="B237" i="32" l="1"/>
  <c r="W236" i="25"/>
  <c r="B238" i="32" l="1"/>
  <c r="W237" i="25"/>
  <c r="B239" i="32" l="1"/>
  <c r="W238" i="25"/>
  <c r="B240" i="32" l="1"/>
  <c r="W239" i="25"/>
  <c r="M54" i="15"/>
  <c r="B241" i="32" l="1"/>
  <c r="B11" i="35"/>
  <c r="K9" i="14"/>
  <c r="W240" i="25"/>
  <c r="B242" i="32" l="1"/>
  <c r="W241" i="25"/>
  <c r="B243" i="32" l="1"/>
  <c r="W242" i="25"/>
  <c r="B244" i="32" l="1"/>
  <c r="W243" i="25"/>
  <c r="B245" i="32" l="1"/>
  <c r="W244" i="25"/>
  <c r="B246" i="32" l="1"/>
  <c r="W245" i="25"/>
  <c r="M69" i="15"/>
  <c r="B247" i="32" l="1"/>
  <c r="K84" i="14"/>
  <c r="M9" i="14"/>
  <c r="W246" i="25"/>
  <c r="B248" i="32" l="1"/>
  <c r="K24" i="14"/>
  <c r="W247" i="25"/>
  <c r="B249" i="32" l="1"/>
  <c r="W248" i="25"/>
  <c r="B250" i="32" l="1"/>
  <c r="W249" i="25"/>
  <c r="B251" i="32" l="1"/>
  <c r="W250" i="25"/>
  <c r="B252" i="32" l="1"/>
  <c r="W251" i="25"/>
  <c r="B253" i="32" l="1"/>
  <c r="W252" i="25"/>
  <c r="B254" i="32" l="1"/>
  <c r="W253" i="25"/>
  <c r="M24" i="14"/>
  <c r="B255" i="32" l="1"/>
  <c r="K39" i="14"/>
  <c r="W254" i="25"/>
  <c r="B256" i="32" l="1"/>
  <c r="W255" i="25"/>
  <c r="B257" i="32" l="1"/>
  <c r="W256" i="25"/>
  <c r="B258" i="32" l="1"/>
  <c r="W257" i="25"/>
  <c r="B259" i="32" l="1"/>
  <c r="W258" i="25"/>
  <c r="B260" i="32" l="1"/>
  <c r="C11" i="35"/>
  <c r="W259" i="25"/>
  <c r="B261" i="32" l="1"/>
  <c r="M39" i="14"/>
  <c r="W260" i="25"/>
  <c r="B262" i="32" l="1"/>
  <c r="K54" i="14"/>
  <c r="W261" i="25"/>
  <c r="B263" i="32" l="1"/>
  <c r="W262" i="25"/>
  <c r="B264" i="32" l="1"/>
  <c r="W263" i="25"/>
  <c r="B265" i="32" l="1"/>
  <c r="W264" i="25"/>
  <c r="B266" i="32" l="1"/>
  <c r="W265" i="25"/>
  <c r="B267" i="32" l="1"/>
  <c r="W266" i="25"/>
  <c r="B268" i="32" l="1"/>
  <c r="W267" i="25"/>
  <c r="M54" i="14"/>
  <c r="B269" i="32" l="1"/>
  <c r="W268" i="25"/>
  <c r="K69" i="14"/>
  <c r="B270" i="32" l="1"/>
  <c r="W269" i="25"/>
  <c r="B271" i="32" l="1"/>
  <c r="W270" i="25"/>
  <c r="B272" i="32" l="1"/>
  <c r="B12" i="35"/>
  <c r="W271" i="25"/>
  <c r="B273" i="32" l="1"/>
  <c r="W272" i="25"/>
  <c r="B274" i="32" l="1"/>
  <c r="W273" i="25"/>
  <c r="B275" i="32" l="1"/>
  <c r="M69" i="14"/>
  <c r="W274" i="25"/>
  <c r="B276" i="32" l="1"/>
  <c r="K9" i="13"/>
  <c r="W275" i="25"/>
  <c r="B277" i="32" l="1"/>
  <c r="W276" i="25"/>
  <c r="M84" i="14"/>
  <c r="B278" i="32" l="1"/>
  <c r="W277" i="25"/>
  <c r="K69" i="13"/>
  <c r="B279" i="32" l="1"/>
  <c r="W278" i="25"/>
  <c r="B280" i="32" l="1"/>
  <c r="W279" i="25"/>
  <c r="B281" i="32" l="1"/>
  <c r="W280" i="25"/>
  <c r="B282" i="32" l="1"/>
  <c r="W281" i="25"/>
  <c r="M9" i="13"/>
  <c r="B283" i="32" l="1"/>
  <c r="K24" i="13"/>
  <c r="W282" i="25"/>
  <c r="B284" i="32" l="1"/>
  <c r="W283" i="25"/>
  <c r="B285" i="32" l="1"/>
  <c r="W284" i="25"/>
  <c r="B286" i="32" l="1"/>
  <c r="W285" i="25"/>
  <c r="B287" i="32" l="1"/>
  <c r="W286" i="25"/>
  <c r="B288" i="32" l="1"/>
  <c r="W287" i="25"/>
  <c r="B289" i="32" l="1"/>
  <c r="W288" i="25"/>
  <c r="M24" i="13"/>
  <c r="B290" i="32" l="1"/>
  <c r="W289" i="25"/>
  <c r="K39" i="13"/>
  <c r="B291" i="32" l="1"/>
  <c r="C12" i="35"/>
  <c r="W290" i="25"/>
  <c r="B292" i="32" l="1"/>
  <c r="W291" i="25"/>
  <c r="B293" i="32" l="1"/>
  <c r="W292" i="25"/>
  <c r="B294" i="32" l="1"/>
  <c r="W293" i="25"/>
  <c r="B295" i="32" l="1"/>
  <c r="W294" i="25"/>
  <c r="B296" i="32" l="1"/>
  <c r="M39" i="13"/>
  <c r="W295" i="25"/>
  <c r="B297" i="32" l="1"/>
  <c r="K54" i="13"/>
  <c r="W296" i="25"/>
  <c r="B298" i="32" l="1"/>
  <c r="W297" i="25"/>
  <c r="B299" i="32" l="1"/>
  <c r="W298" i="25"/>
  <c r="B300" i="32" l="1"/>
  <c r="W299" i="25"/>
  <c r="B301" i="32" l="1"/>
  <c r="W300" i="25"/>
  <c r="B302" i="32" l="1"/>
  <c r="W301" i="25"/>
  <c r="B303" i="32" l="1"/>
  <c r="B13" i="35"/>
  <c r="M54" i="13"/>
  <c r="W302" i="25"/>
  <c r="B304" i="32" l="1"/>
  <c r="K9" i="19"/>
  <c r="W303" i="25"/>
  <c r="B305" i="32" l="1"/>
  <c r="W304" i="25"/>
  <c r="B306" i="32" l="1"/>
  <c r="W305" i="25"/>
  <c r="B307" i="32" l="1"/>
  <c r="W306" i="25"/>
  <c r="B308" i="32" l="1"/>
  <c r="M69" i="13"/>
  <c r="W307" i="25"/>
  <c r="B309" i="32" l="1"/>
  <c r="K69" i="19"/>
  <c r="W308" i="25"/>
  <c r="B310" i="32" l="1"/>
  <c r="W309" i="25"/>
  <c r="M9" i="19"/>
  <c r="B311" i="32" l="1"/>
  <c r="K24" i="19"/>
  <c r="W310" i="25"/>
  <c r="B312" i="32" l="1"/>
  <c r="W311" i="25"/>
  <c r="B313" i="32" l="1"/>
  <c r="W312" i="25"/>
  <c r="B314" i="32" l="1"/>
  <c r="W313" i="25"/>
  <c r="B315" i="32" l="1"/>
  <c r="W314" i="25"/>
  <c r="B316" i="32" l="1"/>
  <c r="W315" i="25"/>
  <c r="B317" i="32" l="1"/>
  <c r="M24" i="19"/>
  <c r="W316" i="25"/>
  <c r="B318" i="32" l="1"/>
  <c r="K39" i="19"/>
  <c r="W317" i="25"/>
  <c r="B319" i="32" l="1"/>
  <c r="W318" i="25"/>
  <c r="B320" i="32" l="1"/>
  <c r="W319" i="25"/>
  <c r="B321" i="32" l="1"/>
  <c r="W320" i="25"/>
  <c r="B322" i="32" l="1"/>
  <c r="C13" i="35"/>
  <c r="W321" i="25"/>
  <c r="B323" i="32" l="1"/>
  <c r="W322" i="25"/>
  <c r="B324" i="32" l="1"/>
  <c r="W323" i="25"/>
  <c r="M39" i="19"/>
  <c r="B325" i="32" l="1"/>
  <c r="W324" i="25"/>
  <c r="K54" i="19"/>
  <c r="B326" i="32" l="1"/>
  <c r="W325" i="25"/>
  <c r="B327" i="32" l="1"/>
  <c r="W326" i="25"/>
  <c r="B328" i="32" l="1"/>
  <c r="W327" i="25"/>
  <c r="B329" i="32" l="1"/>
  <c r="W328" i="25"/>
  <c r="B330" i="32" l="1"/>
  <c r="W329" i="25"/>
  <c r="B331" i="32" l="1"/>
  <c r="B14" i="35"/>
  <c r="M54" i="19"/>
  <c r="W330" i="25"/>
  <c r="B332" i="32" l="1"/>
  <c r="K9" i="18"/>
  <c r="W331" i="25"/>
  <c r="B333" i="32" l="1"/>
  <c r="W332" i="25"/>
  <c r="B334" i="32" l="1"/>
  <c r="W333" i="25"/>
  <c r="B335" i="32" l="1"/>
  <c r="W334" i="25"/>
  <c r="B336" i="32" l="1"/>
  <c r="W335" i="25"/>
  <c r="M69" i="19"/>
  <c r="B337" i="32" l="1"/>
  <c r="W336" i="25"/>
  <c r="K99" i="18"/>
  <c r="B338" i="32" l="1"/>
  <c r="W337" i="25"/>
  <c r="M9" i="18"/>
  <c r="B339" i="32" l="1"/>
  <c r="K24" i="18"/>
  <c r="W338" i="25"/>
  <c r="B340" i="32" l="1"/>
  <c r="W339" i="25"/>
  <c r="B341" i="32" l="1"/>
  <c r="W340" i="25"/>
  <c r="B342" i="32" l="1"/>
  <c r="W341" i="25"/>
  <c r="B343" i="32" l="1"/>
  <c r="W342" i="25"/>
  <c r="B344" i="32" l="1"/>
  <c r="W343" i="25"/>
  <c r="B345" i="32" l="1"/>
  <c r="W344" i="25"/>
  <c r="M24" i="18"/>
  <c r="B346" i="32" l="1"/>
  <c r="W345" i="25"/>
  <c r="K39" i="18"/>
  <c r="B347" i="32" l="1"/>
  <c r="W346" i="25"/>
  <c r="B348" i="32" l="1"/>
  <c r="W347" i="25"/>
  <c r="B349" i="32" l="1"/>
  <c r="W348" i="25"/>
  <c r="B350" i="32" l="1"/>
  <c r="W349" i="25"/>
  <c r="B351" i="32" l="1"/>
  <c r="C14" i="35"/>
  <c r="W350" i="25"/>
  <c r="B352" i="32" l="1"/>
  <c r="M39" i="18"/>
  <c r="W351" i="25"/>
  <c r="B353" i="32" l="1"/>
  <c r="K54" i="18"/>
  <c r="W352" i="25"/>
  <c r="B354" i="32" l="1"/>
  <c r="W353" i="25"/>
  <c r="B355" i="32" l="1"/>
  <c r="W354" i="25"/>
  <c r="B356" i="32" l="1"/>
  <c r="W355" i="25"/>
  <c r="B357" i="32" l="1"/>
  <c r="W356" i="25"/>
  <c r="B358" i="32" l="1"/>
  <c r="W357" i="25"/>
  <c r="B359" i="32" l="1"/>
  <c r="W358" i="25"/>
  <c r="M54" i="18"/>
  <c r="B360" i="32" l="1"/>
  <c r="K69" i="18"/>
  <c r="W359" i="25"/>
  <c r="B361" i="32" l="1"/>
  <c r="W360" i="25"/>
  <c r="B362" i="32" l="1"/>
  <c r="B15" i="35"/>
  <c r="W361" i="25"/>
  <c r="B363" i="32" l="1"/>
  <c r="W362" i="25"/>
  <c r="B364" i="32" l="1"/>
  <c r="W363" i="25"/>
  <c r="B365" i="32" l="1"/>
  <c r="W364" i="25"/>
  <c r="B366" i="32" l="1"/>
  <c r="W365" i="25"/>
  <c r="M69" i="18"/>
  <c r="K84" i="18" l="1"/>
  <c r="M99" i="18"/>
  <c r="M84" i="18"/>
  <c r="W366" i="25"/>
  <c r="O9" i="25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I1" i="32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<sst xmlns="http://schemas.openxmlformats.org/spreadsheetml/2006/main" count="2045" uniqueCount="143">
  <si>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</si>
  <si>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</si>
  <si>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</si>
  <si>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</si>
  <si>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</si>
  <si>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</si>
  <si>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</si>
  <si>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</si>
  <si>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</si>
  <si>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</si>
  <si>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</si>
  <si>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</si>
  <si>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</si>
  <si>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</si>
  <si>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</si>
  <si>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</si>
  <si>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</si>
  <si>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</si>
  <si>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</si>
  <si>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</si>
  <si>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</si>
  <si>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</si>
  <si>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</si>
  <si>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</si>
  <si>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</si>
  <si>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</si>
  <si>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</si>
  <si>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</si>
  <si>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</si>
  <si>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</si>
  <si>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</si>
  <si>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</si>
  <si>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</si>
  <si>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</si>
  <si>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</si>
  <si>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</si>
  <si>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</si>
  <si>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</si>
  <si>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</si>
  <si>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</si>
  <si>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</si>
  <si>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</si>
  <si>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</si>
  <si>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</si>
  <si>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</si>
  <si>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</si>
  <si>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</si>
  <si>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</si>
  <si>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</si>
  <si>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</si>
  <si>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</si>
  <si>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</si>
  <si>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</si>
  <si>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</si>
  <si>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</si>
  <si>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</si>
  <si>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</si>
  <si>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</si>
  <si>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</si>
  <si>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</si>
  <si>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</si>
  <si>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</si>
  <si>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</si>
  <si>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</si>
  <si>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</si>
  <si>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</si>
  <si>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</si>
  <si>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</si>
  <si>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</si>
  <si>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</si>
  <si>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</si>
  <si>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</si>
  <si>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</si>
  <si>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</si>
  <si>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</si>
  <si>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</si>
  <si>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</si>
  <si>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</si>
  <si>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</si>
  <si>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</si>
  <si>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</si>
  <si>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</si>
  <si>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</si>
  <si>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</si>
  <si>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</si>
  <si>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</si>
  <si>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</si>
  <si>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</si>
  <si>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</si>
  <si>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</si>
  <si>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</si>
  <si>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</si>
  <si>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</si>
  <si>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</si>
  <si>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</si>
  <si>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</si>
  <si>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</si>
  <si>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</si>
  <si>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</si>
  <si>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</si>
  <si>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</si>
  <si>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</si>
  <si>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</si>
  <si>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</si>
  <si>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</si>
  <si>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</si>
  <si>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</si>
  <si>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</si>
  <si>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</si>
  <si>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</si>
  <si>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</si>
  <si>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</si>
  <si>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</si>
  <si>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</si>
  <si>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</si>
  <si>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</si>
  <si>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</si>
  <si>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</si>
  <si>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</si>
  <si>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</si>
  <si>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</si>
  <si>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</si>
  <si>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</si>
  <si>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</si>
  <si>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</si>
  <si>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</si>
  <si>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</si>
  <si>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</si>
  <si>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</si>
  <si>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</si>
  <si>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</si>
  <si>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</si>
  <si>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</si>
  <si>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</si>
  <si>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</si>
  <si>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</si>
  <si>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</si>
  <si>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</si>
  <si>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</si>
  <si>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</si>
  <si>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</si>
  <si>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</si>
  <si>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(Apr14, May14,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</si>
</sst>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1" fontId="6" fillId="0" borderId="0" xfId="2" applyNumberFormat="1" applyFont="1" applyFill="1" applyBorder="1"/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37" xfId="0" applyFont="1" applyBorder="1" applyAlignment="1"/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6" fillId="0" borderId="3" xfId="0" applyFont="1" applyBorder="1" applyAlignment="1"/>
    <xf numFmtId="0" fontId="6" fillId="0" borderId="7" xfId="0" applyFont="1" applyBorder="1" applyAlignment="1"/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/>
    <xf numFmtId="0" fontId="2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0" xfId="0" applyFont="1" applyFill="1" applyBorder="1" applyAlignment="1" applyProtection="1"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H5" sqref="H5:O7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82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82"/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79"/>
    </row>
    <row r="2" spans="1:24" ht="6" customHeight="1" thickBo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9"/>
      <c r="W2" s="241">
        <f>Admin!B2</f>
        <v>41735</v>
      </c>
      <c r="X2" s="6">
        <v>1</v>
      </c>
    </row>
    <row r="3" spans="1:24" ht="17.25" customHeight="1" thickTop="1" thickBot="1" x14ac:dyDescent="0.35">
      <c r="A3" s="74"/>
      <c r="B3" s="98" t="s">
        <v>18</v>
      </c>
      <c r="C3" s="8"/>
      <c r="D3" s="8"/>
      <c r="E3" s="8"/>
      <c r="F3" s="8"/>
      <c r="G3" s="8"/>
      <c r="H3" s="377" t="s">
        <v>139</v>
      </c>
      <c r="I3" s="377"/>
      <c r="J3" s="377"/>
      <c r="K3" s="377"/>
      <c r="L3" s="377"/>
      <c r="M3" s="377"/>
      <c r="N3" s="10"/>
      <c r="O3" s="77"/>
      <c r="P3" s="174"/>
      <c r="Q3" s="373" t="s">
        <v>74</v>
      </c>
      <c r="R3" s="374"/>
      <c r="S3" s="375"/>
      <c r="T3" s="95"/>
      <c r="U3" s="379"/>
      <c r="W3" s="241">
        <f>Admin!B3</f>
        <v>41736</v>
      </c>
      <c r="X3" s="6">
        <f>X2+1</f>
        <v>2</v>
      </c>
    </row>
    <row r="4" spans="1:24" ht="3.75" customHeight="1" thickTop="1" x14ac:dyDescent="0.25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9"/>
      <c r="W4" s="241">
        <f>Admin!B4</f>
        <v>41737</v>
      </c>
      <c r="X4" s="6">
        <f t="shared" ref="X4:X53" si="0">X3+1</f>
        <v>3</v>
      </c>
    </row>
    <row r="5" spans="1:24" ht="12" customHeight="1" x14ac:dyDescent="0.25">
      <c r="A5" s="74"/>
      <c r="B5" s="8" t="s">
        <v>19</v>
      </c>
      <c r="C5" s="9"/>
      <c r="D5" s="364"/>
      <c r="E5" s="365"/>
      <c r="F5" s="366"/>
      <c r="G5" s="9"/>
      <c r="H5" s="376" t="s">
        <v>142</v>
      </c>
      <c r="I5" s="376"/>
      <c r="J5" s="376"/>
      <c r="K5" s="376"/>
      <c r="L5" s="376"/>
      <c r="M5" s="376"/>
      <c r="N5" s="376"/>
      <c r="O5" s="376"/>
      <c r="P5" s="8"/>
      <c r="Q5" s="8"/>
      <c r="R5" s="94"/>
      <c r="S5" s="94"/>
      <c r="T5" s="95"/>
      <c r="U5" s="379"/>
      <c r="V5" s="6" t="s">
        <v>85</v>
      </c>
      <c r="W5" s="241">
        <f>Admin!B5</f>
        <v>41738</v>
      </c>
      <c r="X5" s="6">
        <f t="shared" si="0"/>
        <v>4</v>
      </c>
    </row>
    <row r="6" spans="1:24" ht="12" customHeight="1" x14ac:dyDescent="0.25">
      <c r="A6" s="74"/>
      <c r="B6" s="8" t="s">
        <v>13</v>
      </c>
      <c r="C6" s="9"/>
      <c r="D6" s="364"/>
      <c r="E6" s="365"/>
      <c r="F6" s="366"/>
      <c r="G6" s="9"/>
      <c r="H6" s="376"/>
      <c r="I6" s="376"/>
      <c r="J6" s="376"/>
      <c r="K6" s="376"/>
      <c r="L6" s="376"/>
      <c r="M6" s="376"/>
      <c r="N6" s="376"/>
      <c r="O6" s="376"/>
      <c r="P6" s="175"/>
      <c r="Q6" s="8"/>
      <c r="R6" s="94"/>
      <c r="S6" s="94"/>
      <c r="T6" s="95"/>
      <c r="U6" s="379"/>
      <c r="V6" s="6" t="s">
        <v>86</v>
      </c>
      <c r="W6" s="241">
        <f>Admin!B6</f>
        <v>41739</v>
      </c>
      <c r="X6" s="6">
        <f t="shared" si="0"/>
        <v>5</v>
      </c>
    </row>
    <row r="7" spans="1:24" ht="12" customHeight="1" x14ac:dyDescent="0.25">
      <c r="A7" s="74"/>
      <c r="B7" s="8" t="s">
        <v>14</v>
      </c>
      <c r="C7" s="9"/>
      <c r="D7" s="364"/>
      <c r="E7" s="365"/>
      <c r="F7" s="366"/>
      <c r="G7" s="9"/>
      <c r="H7" s="376"/>
      <c r="I7" s="376"/>
      <c r="J7" s="376"/>
      <c r="K7" s="376"/>
      <c r="L7" s="376"/>
      <c r="M7" s="376"/>
      <c r="N7" s="376"/>
      <c r="O7" s="376"/>
      <c r="P7" s="8"/>
      <c r="Q7" s="8"/>
      <c r="R7" s="94"/>
      <c r="S7" s="94"/>
      <c r="T7" s="95"/>
      <c r="U7" s="379"/>
      <c r="V7" s="6" t="s">
        <v>87</v>
      </c>
      <c r="W7" s="241">
        <f>Admin!B7</f>
        <v>41740</v>
      </c>
      <c r="X7" s="6">
        <f t="shared" si="0"/>
        <v>6</v>
      </c>
    </row>
    <row r="8" spans="1:24" ht="12" customHeight="1" x14ac:dyDescent="0.25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9"/>
      <c r="V8" s="6" t="s">
        <v>85</v>
      </c>
      <c r="W8" s="241">
        <f>Admin!B8</f>
        <v>41741</v>
      </c>
      <c r="X8" s="6">
        <f t="shared" si="0"/>
        <v>7</v>
      </c>
    </row>
    <row r="9" spans="1:24" ht="12" customHeight="1" x14ac:dyDescent="0.25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41735</v>
      </c>
      <c r="N9" s="10"/>
      <c r="O9" s="198">
        <f>Admin!B366</f>
        <v>42099</v>
      </c>
      <c r="P9" s="176"/>
      <c r="Q9" s="171"/>
      <c r="R9" s="172"/>
      <c r="S9" s="172"/>
      <c r="T9" s="95"/>
      <c r="U9" s="379"/>
      <c r="W9" s="241">
        <f>Admin!B9</f>
        <v>41742</v>
      </c>
      <c r="X9" s="6">
        <f t="shared" si="0"/>
        <v>8</v>
      </c>
    </row>
    <row r="10" spans="1:24" ht="6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9"/>
      <c r="V10" s="6" t="s">
        <v>88</v>
      </c>
      <c r="W10" s="241">
        <f>Admin!B10</f>
        <v>41743</v>
      </c>
      <c r="X10" s="6">
        <f t="shared" si="0"/>
        <v>9</v>
      </c>
    </row>
    <row r="11" spans="1:24" ht="15" customHeight="1" thickBot="1" x14ac:dyDescent="0.3">
      <c r="A11" s="380"/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1"/>
      <c r="S11" s="381"/>
      <c r="T11" s="381"/>
      <c r="U11" s="379"/>
      <c r="W11" s="241">
        <f>Admin!B11</f>
        <v>41744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9"/>
      <c r="V12" s="6" t="s">
        <v>89</v>
      </c>
      <c r="W12" s="241">
        <f>Admin!B12</f>
        <v>41745</v>
      </c>
      <c r="X12" s="6">
        <f t="shared" si="0"/>
        <v>11</v>
      </c>
    </row>
    <row r="13" spans="1:24" ht="15" customHeight="1" thickTop="1" thickBot="1" x14ac:dyDescent="0.3">
      <c r="A13" s="18"/>
      <c r="B13" s="98" t="s">
        <v>34</v>
      </c>
      <c r="C13" s="65"/>
      <c r="D13" s="20"/>
      <c r="E13" s="20"/>
      <c r="F13" s="20"/>
      <c r="G13" s="20"/>
      <c r="H13" s="360" t="s">
        <v>58</v>
      </c>
      <c r="I13" s="20"/>
      <c r="J13" s="29"/>
      <c r="K13" s="98" t="s">
        <v>20</v>
      </c>
      <c r="L13" s="65"/>
      <c r="M13" s="85"/>
      <c r="N13" s="19"/>
      <c r="O13" s="362"/>
      <c r="P13" s="363"/>
      <c r="Q13" s="356"/>
      <c r="R13" s="66"/>
      <c r="S13" s="358"/>
      <c r="T13" s="21"/>
      <c r="U13" s="379"/>
      <c r="V13" s="6" t="s">
        <v>90</v>
      </c>
      <c r="W13" s="241">
        <f>Admin!B13</f>
        <v>41746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0"/>
      <c r="I14" s="20"/>
      <c r="J14" s="29"/>
      <c r="K14" s="65"/>
      <c r="L14" s="65"/>
      <c r="M14" s="85"/>
      <c r="N14" s="19"/>
      <c r="O14" s="20"/>
      <c r="P14" s="179"/>
      <c r="Q14" s="357"/>
      <c r="R14" s="20"/>
      <c r="S14" s="359"/>
      <c r="T14" s="21"/>
      <c r="U14" s="379"/>
      <c r="W14" s="241">
        <f>Admin!B14</f>
        <v>41747</v>
      </c>
      <c r="X14" s="6">
        <f t="shared" si="0"/>
        <v>13</v>
      </c>
    </row>
    <row r="15" spans="1:24" ht="14.4" thickTop="1" thickBot="1" x14ac:dyDescent="0.3">
      <c r="A15" s="18"/>
      <c r="B15" s="20" t="s">
        <v>63</v>
      </c>
      <c r="C15" s="20"/>
      <c r="D15" s="367"/>
      <c r="E15" s="368"/>
      <c r="F15" s="369"/>
      <c r="G15" s="22"/>
      <c r="H15" s="28" t="s">
        <v>59</v>
      </c>
      <c r="I15" s="22"/>
      <c r="J15" s="64"/>
      <c r="K15" s="20" t="s">
        <v>17</v>
      </c>
      <c r="L15" s="20"/>
      <c r="M15" s="370"/>
      <c r="N15" s="371"/>
      <c r="O15" s="372"/>
      <c r="P15" s="180"/>
      <c r="Q15" s="169"/>
      <c r="R15" s="167"/>
      <c r="S15" s="170"/>
      <c r="T15" s="21"/>
      <c r="U15" s="379"/>
      <c r="W15" s="241">
        <f>Admin!B15</f>
        <v>41748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67"/>
      <c r="E16" s="368"/>
      <c r="F16" s="369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9"/>
      <c r="W16" s="241">
        <f>Admin!B16</f>
        <v>41749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9"/>
      <c r="W17" s="241">
        <f>Admin!B17</f>
        <v>41750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9"/>
      <c r="W18" s="241">
        <f>Admin!B18</f>
        <v>41751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9"/>
      <c r="W19" s="241">
        <f>Admin!B19</f>
        <v>41752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9"/>
      <c r="W20" s="241">
        <f>Admin!B20</f>
        <v>41753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9"/>
      <c r="W21" s="241">
        <f>Admin!B21</f>
        <v>41754</v>
      </c>
      <c r="X21" s="6">
        <f t="shared" si="0"/>
        <v>20</v>
      </c>
    </row>
    <row r="22" spans="1:24" ht="15" customHeight="1" x14ac:dyDescent="0.25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9"/>
      <c r="W22" s="241">
        <f>Admin!B22</f>
        <v>41755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9"/>
      <c r="W23" s="241">
        <f>Admin!B23</f>
        <v>41756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06/04/14)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9"/>
      <c r="W24" s="241">
        <f>Admin!B24</f>
        <v>41757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9"/>
      <c r="W25" s="241">
        <f>Admin!B25</f>
        <v>41758</v>
      </c>
      <c r="X25" s="6">
        <f t="shared" si="0"/>
        <v>24</v>
      </c>
    </row>
    <row r="26" spans="1:24" ht="13.2" thickTop="1" thickBot="1" x14ac:dyDescent="0.3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9"/>
      <c r="W26" s="241">
        <f>Admin!B26</f>
        <v>41759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9"/>
      <c r="W27" s="241">
        <f>Admin!B27</f>
        <v>41760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9"/>
      <c r="W28" s="241">
        <f>Admin!B28</f>
        <v>41761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9"/>
      <c r="W29" s="241">
        <f>Admin!B29</f>
        <v>41762</v>
      </c>
      <c r="X29" s="6">
        <f t="shared" si="0"/>
        <v>28</v>
      </c>
    </row>
    <row r="30" spans="1:24" ht="13.5" customHeight="1" x14ac:dyDescent="0.25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9"/>
      <c r="W30" s="241">
        <f>Admin!B30</f>
        <v>41763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9"/>
      <c r="W31" s="241">
        <f>Admin!B31</f>
        <v>41764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9"/>
      <c r="W32" s="241">
        <f>Admin!B32</f>
        <v>41765</v>
      </c>
      <c r="X32" s="6">
        <f t="shared" si="0"/>
        <v>31</v>
      </c>
    </row>
    <row r="33" spans="1:24" ht="12" customHeight="1" x14ac:dyDescent="0.25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9"/>
      <c r="W33" s="241">
        <f>Admin!B33</f>
        <v>41766</v>
      </c>
      <c r="X33" s="6">
        <f t="shared" si="0"/>
        <v>32</v>
      </c>
    </row>
    <row r="34" spans="1:24" x14ac:dyDescent="0.25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9"/>
      <c r="W34" s="241">
        <f>Admin!B34</f>
        <v>41767</v>
      </c>
      <c r="X34" s="6">
        <f t="shared" si="0"/>
        <v>33</v>
      </c>
    </row>
    <row r="35" spans="1:24" ht="13.5" customHeight="1" x14ac:dyDescent="0.25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60"/>
      <c r="L35" s="360"/>
      <c r="M35" s="361"/>
      <c r="N35" s="361"/>
      <c r="O35" s="361"/>
      <c r="P35" s="361"/>
      <c r="Q35" s="361"/>
      <c r="R35" s="361"/>
      <c r="S35" s="361"/>
      <c r="T35" s="21"/>
      <c r="U35" s="379"/>
      <c r="W35" s="241">
        <f>Admin!B35</f>
        <v>41768</v>
      </c>
      <c r="X35" s="6">
        <f t="shared" si="0"/>
        <v>34</v>
      </c>
    </row>
    <row r="36" spans="1:24" ht="9" customHeight="1" thickBot="1" x14ac:dyDescent="0.3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9"/>
      <c r="W36" s="241">
        <f>Admin!B36</f>
        <v>41769</v>
      </c>
      <c r="X36" s="6">
        <f t="shared" si="0"/>
        <v>35</v>
      </c>
    </row>
    <row r="37" spans="1:24" ht="22.5" customHeight="1" thickBot="1" x14ac:dyDescent="0.3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57"/>
      <c r="W37" s="241">
        <f>Admin!B37</f>
        <v>41770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57"/>
      <c r="W38" s="241">
        <f>Admin!B38</f>
        <v>41771</v>
      </c>
      <c r="X38" s="6">
        <f t="shared" si="0"/>
        <v>37</v>
      </c>
    </row>
    <row r="39" spans="1:24" ht="15" customHeight="1" thickTop="1" thickBot="1" x14ac:dyDescent="0.3">
      <c r="A39" s="18"/>
      <c r="B39" s="98" t="s">
        <v>35</v>
      </c>
      <c r="C39" s="65"/>
      <c r="D39" s="20"/>
      <c r="E39" s="20"/>
      <c r="F39" s="20"/>
      <c r="G39" s="20"/>
      <c r="H39" s="360" t="s">
        <v>58</v>
      </c>
      <c r="I39" s="20"/>
      <c r="J39" s="29"/>
      <c r="K39" s="98" t="s">
        <v>20</v>
      </c>
      <c r="L39" s="65"/>
      <c r="M39" s="85"/>
      <c r="N39" s="19"/>
      <c r="O39" s="362"/>
      <c r="P39" s="363"/>
      <c r="Q39" s="356"/>
      <c r="R39" s="66"/>
      <c r="S39" s="358"/>
      <c r="T39" s="21"/>
      <c r="U39" s="357"/>
      <c r="W39" s="241">
        <f>Admin!B39</f>
        <v>41772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0"/>
      <c r="I40" s="20"/>
      <c r="J40" s="29"/>
      <c r="K40" s="65"/>
      <c r="L40" s="65"/>
      <c r="M40" s="85"/>
      <c r="N40" s="19"/>
      <c r="O40" s="20"/>
      <c r="P40" s="179"/>
      <c r="Q40" s="357"/>
      <c r="R40" s="20"/>
      <c r="S40" s="359"/>
      <c r="T40" s="21"/>
      <c r="U40" s="357"/>
      <c r="W40" s="241">
        <f>Admin!B40</f>
        <v>41773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67"/>
      <c r="E41" s="368"/>
      <c r="F41" s="369"/>
      <c r="G41" s="22"/>
      <c r="H41" s="28" t="s">
        <v>59</v>
      </c>
      <c r="I41" s="22"/>
      <c r="J41" s="64"/>
      <c r="K41" s="20" t="s">
        <v>17</v>
      </c>
      <c r="L41" s="20"/>
      <c r="M41" s="370"/>
      <c r="N41" s="371"/>
      <c r="O41" s="372"/>
      <c r="P41" s="180"/>
      <c r="Q41" s="169"/>
      <c r="R41" s="167"/>
      <c r="S41" s="170"/>
      <c r="T41" s="21"/>
      <c r="U41" s="357"/>
      <c r="W41" s="241">
        <f>Admin!B41</f>
        <v>41774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67"/>
      <c r="E42" s="368"/>
      <c r="F42" s="369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57"/>
      <c r="W42" s="241">
        <f>Admin!B42</f>
        <v>41775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57"/>
      <c r="W43" s="241">
        <f>Admin!B43</f>
        <v>41776</v>
      </c>
      <c r="X43" s="6">
        <f t="shared" si="0"/>
        <v>42</v>
      </c>
    </row>
    <row r="44" spans="1:24" x14ac:dyDescent="0.25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57"/>
      <c r="W44" s="241">
        <f>Admin!B44</f>
        <v>41777</v>
      </c>
      <c r="X44" s="6">
        <f t="shared" si="0"/>
        <v>43</v>
      </c>
    </row>
    <row r="45" spans="1:24" x14ac:dyDescent="0.25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57"/>
      <c r="W45" s="241">
        <f>Admin!B45</f>
        <v>41778</v>
      </c>
      <c r="X45" s="6">
        <f t="shared" si="0"/>
        <v>44</v>
      </c>
    </row>
    <row r="46" spans="1:24" x14ac:dyDescent="0.25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57"/>
      <c r="W46" s="241">
        <f>Admin!B46</f>
        <v>41779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57"/>
      <c r="W47" s="241">
        <f>Admin!B47</f>
        <v>41780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57"/>
      <c r="W48" s="241">
        <f>Admin!B48</f>
        <v>41781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57"/>
      <c r="W49" s="241">
        <f>Admin!B49</f>
        <v>41782</v>
      </c>
      <c r="X49" s="6">
        <f t="shared" si="0"/>
        <v>48</v>
      </c>
    </row>
    <row r="50" spans="1:24" ht="13.2" thickTop="1" thickBot="1" x14ac:dyDescent="0.3">
      <c r="A50" s="18"/>
      <c r="B50" s="20" t="str">
        <f>B$24</f>
        <v>Starting date (existing = 06/04/14)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57"/>
      <c r="W50" s="241">
        <f>Admin!B50</f>
        <v>41783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57"/>
      <c r="W51" s="241">
        <f>Admin!B51</f>
        <v>41784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57"/>
      <c r="W52" s="241">
        <f>Admin!B52</f>
        <v>41785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57"/>
      <c r="W53" s="241">
        <f>Admin!B53</f>
        <v>41786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57"/>
      <c r="W54" s="241">
        <f>Admin!B54</f>
        <v>41787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57"/>
      <c r="W55" s="241">
        <f>Admin!B55</f>
        <v>41788</v>
      </c>
    </row>
    <row r="56" spans="1:24" x14ac:dyDescent="0.25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57"/>
      <c r="W56" s="241">
        <f>Admin!B56</f>
        <v>41789</v>
      </c>
    </row>
    <row r="57" spans="1:24" ht="12" customHeight="1" x14ac:dyDescent="0.25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57"/>
      <c r="W57" s="241">
        <f>Admin!B57</f>
        <v>41790</v>
      </c>
    </row>
    <row r="58" spans="1:24" ht="6" customHeight="1" x14ac:dyDescent="0.25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57"/>
      <c r="W58" s="241">
        <f>Admin!B58</f>
        <v>41791</v>
      </c>
    </row>
    <row r="59" spans="1:24" ht="12" customHeight="1" x14ac:dyDescent="0.25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57"/>
      <c r="W59" s="241">
        <f>Admin!B59</f>
        <v>41792</v>
      </c>
    </row>
    <row r="60" spans="1:24" x14ac:dyDescent="0.25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57"/>
      <c r="W60" s="241">
        <f>Admin!B60</f>
        <v>41793</v>
      </c>
    </row>
    <row r="61" spans="1:24" ht="13.5" customHeight="1" x14ac:dyDescent="0.25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60"/>
      <c r="L61" s="360"/>
      <c r="M61" s="361"/>
      <c r="N61" s="361"/>
      <c r="O61" s="361"/>
      <c r="P61" s="361"/>
      <c r="Q61" s="361"/>
      <c r="R61" s="361"/>
      <c r="S61" s="361"/>
      <c r="T61" s="21"/>
      <c r="U61" s="357"/>
      <c r="W61" s="241">
        <f>Admin!B61</f>
        <v>41794</v>
      </c>
    </row>
    <row r="62" spans="1:24" ht="9" customHeight="1" thickBot="1" x14ac:dyDescent="0.3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57"/>
      <c r="W62" s="241">
        <f>Admin!B62</f>
        <v>41795</v>
      </c>
    </row>
    <row r="63" spans="1:24" ht="22.5" customHeight="1" thickBot="1" x14ac:dyDescent="0.3">
      <c r="A63" s="378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57"/>
      <c r="W63" s="241">
        <f>Admin!B63</f>
        <v>41796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57"/>
      <c r="W64" s="241">
        <f>Admin!B64</f>
        <v>41797</v>
      </c>
    </row>
    <row r="65" spans="1:23" ht="15" customHeight="1" thickTop="1" thickBot="1" x14ac:dyDescent="0.3">
      <c r="A65" s="18"/>
      <c r="B65" s="98" t="s">
        <v>36</v>
      </c>
      <c r="C65" s="65"/>
      <c r="D65" s="20"/>
      <c r="E65" s="20"/>
      <c r="F65" s="20"/>
      <c r="G65" s="20"/>
      <c r="H65" s="360" t="s">
        <v>58</v>
      </c>
      <c r="I65" s="20"/>
      <c r="J65" s="29"/>
      <c r="K65" s="98" t="s">
        <v>20</v>
      </c>
      <c r="L65" s="65"/>
      <c r="M65" s="85"/>
      <c r="N65" s="19"/>
      <c r="O65" s="362"/>
      <c r="P65" s="363"/>
      <c r="Q65" s="356"/>
      <c r="R65" s="66"/>
      <c r="S65" s="358"/>
      <c r="T65" s="21"/>
      <c r="U65" s="357"/>
      <c r="W65" s="241">
        <f>Admin!B65</f>
        <v>41798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0"/>
      <c r="I66" s="20"/>
      <c r="J66" s="29"/>
      <c r="K66" s="65"/>
      <c r="L66" s="65"/>
      <c r="M66" s="85"/>
      <c r="N66" s="19"/>
      <c r="O66" s="20"/>
      <c r="P66" s="179"/>
      <c r="Q66" s="357"/>
      <c r="R66" s="20"/>
      <c r="S66" s="359"/>
      <c r="T66" s="21"/>
      <c r="U66" s="357"/>
      <c r="W66" s="241">
        <f>Admin!B66</f>
        <v>41799</v>
      </c>
    </row>
    <row r="67" spans="1:23" ht="14.4" thickTop="1" thickBot="1" x14ac:dyDescent="0.3">
      <c r="A67" s="18"/>
      <c r="B67" s="20" t="s">
        <v>11</v>
      </c>
      <c r="C67" s="20"/>
      <c r="D67" s="367"/>
      <c r="E67" s="368"/>
      <c r="F67" s="369"/>
      <c r="G67" s="22"/>
      <c r="H67" s="28" t="s">
        <v>59</v>
      </c>
      <c r="I67" s="22"/>
      <c r="J67" s="64"/>
      <c r="K67" s="20" t="s">
        <v>17</v>
      </c>
      <c r="L67" s="20"/>
      <c r="M67" s="370"/>
      <c r="N67" s="371"/>
      <c r="O67" s="372"/>
      <c r="P67" s="180"/>
      <c r="Q67" s="169"/>
      <c r="R67" s="167"/>
      <c r="S67" s="170"/>
      <c r="T67" s="21"/>
      <c r="U67" s="357"/>
      <c r="W67" s="241">
        <f>Admin!B67</f>
        <v>41800</v>
      </c>
    </row>
    <row r="68" spans="1:23" ht="13.2" thickTop="1" thickBot="1" x14ac:dyDescent="0.3">
      <c r="A68" s="18"/>
      <c r="B68" s="20" t="s">
        <v>12</v>
      </c>
      <c r="C68" s="20"/>
      <c r="D68" s="367"/>
      <c r="E68" s="368"/>
      <c r="F68" s="369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57"/>
      <c r="W68" s="241">
        <f>Admin!B68</f>
        <v>41801</v>
      </c>
    </row>
    <row r="69" spans="1:23" ht="12.6" thickTop="1" x14ac:dyDescent="0.25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57"/>
      <c r="W69" s="241">
        <f>Admin!B69</f>
        <v>41802</v>
      </c>
    </row>
    <row r="70" spans="1:23" x14ac:dyDescent="0.25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57"/>
      <c r="W70" s="241">
        <f>Admin!B70</f>
        <v>41803</v>
      </c>
    </row>
    <row r="71" spans="1:23" x14ac:dyDescent="0.25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57"/>
      <c r="W71" s="241">
        <f>Admin!B71</f>
        <v>41804</v>
      </c>
    </row>
    <row r="72" spans="1:23" x14ac:dyDescent="0.25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57"/>
      <c r="W72" s="241">
        <f>Admin!B72</f>
        <v>41805</v>
      </c>
    </row>
    <row r="73" spans="1:23" ht="12" customHeight="1" x14ac:dyDescent="0.25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57"/>
      <c r="W73" s="241">
        <f>Admin!B73</f>
        <v>41806</v>
      </c>
    </row>
    <row r="74" spans="1:23" ht="15" customHeight="1" x14ac:dyDescent="0.25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57"/>
      <c r="W74" s="241">
        <f>Admin!B74</f>
        <v>41807</v>
      </c>
    </row>
    <row r="75" spans="1:23" ht="12.6" thickBot="1" x14ac:dyDescent="0.3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57"/>
      <c r="W75" s="241">
        <f>Admin!B75</f>
        <v>41808</v>
      </c>
    </row>
    <row r="76" spans="1:23" ht="13.2" thickTop="1" thickBot="1" x14ac:dyDescent="0.3">
      <c r="A76" s="18"/>
      <c r="B76" s="20" t="str">
        <f>B$24</f>
        <v>Starting date (existing = 06/04/14)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57"/>
      <c r="W76" s="241">
        <f>Admin!B76</f>
        <v>41809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57"/>
      <c r="W77" s="241">
        <f>Admin!B77</f>
        <v>41810</v>
      </c>
    </row>
    <row r="78" spans="1:23" ht="13.5" customHeight="1" thickTop="1" thickBot="1" x14ac:dyDescent="0.3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57"/>
      <c r="W78" s="241">
        <f>Admin!B78</f>
        <v>41811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57"/>
      <c r="W79" s="241">
        <f>Admin!B79</f>
        <v>41812</v>
      </c>
    </row>
    <row r="80" spans="1:23" ht="13.2" thickTop="1" thickBot="1" x14ac:dyDescent="0.3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57"/>
      <c r="W80" s="241">
        <f>Admin!B80</f>
        <v>41813</v>
      </c>
    </row>
    <row r="81" spans="1:23" ht="12.6" thickTop="1" x14ac:dyDescent="0.25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57"/>
      <c r="W81" s="241">
        <f>Admin!B81</f>
        <v>41814</v>
      </c>
    </row>
    <row r="82" spans="1:23" x14ac:dyDescent="0.25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57"/>
      <c r="W82" s="241">
        <f>Admin!B82</f>
        <v>41815</v>
      </c>
    </row>
    <row r="83" spans="1:23" ht="12" customHeight="1" x14ac:dyDescent="0.25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57"/>
      <c r="W83" s="241">
        <f>Admin!B83</f>
        <v>41816</v>
      </c>
    </row>
    <row r="84" spans="1:23" ht="6" customHeight="1" x14ac:dyDescent="0.25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57"/>
      <c r="W84" s="241">
        <f>Admin!B84</f>
        <v>41817</v>
      </c>
    </row>
    <row r="85" spans="1:23" ht="12" customHeight="1" x14ac:dyDescent="0.25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57"/>
      <c r="W85" s="241">
        <f>Admin!B85</f>
        <v>41818</v>
      </c>
    </row>
    <row r="86" spans="1:23" x14ac:dyDescent="0.25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57"/>
      <c r="W86" s="241">
        <f>Admin!B86</f>
        <v>41819</v>
      </c>
    </row>
    <row r="87" spans="1:23" ht="13.5" customHeight="1" x14ac:dyDescent="0.25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60"/>
      <c r="L87" s="360"/>
      <c r="M87" s="361"/>
      <c r="N87" s="361"/>
      <c r="O87" s="361"/>
      <c r="P87" s="361"/>
      <c r="Q87" s="361"/>
      <c r="R87" s="361"/>
      <c r="S87" s="361"/>
      <c r="T87" s="21"/>
      <c r="U87" s="357"/>
      <c r="W87" s="241">
        <f>Admin!B87</f>
        <v>41820</v>
      </c>
    </row>
    <row r="88" spans="1:23" ht="9" customHeight="1" thickBot="1" x14ac:dyDescent="0.3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57"/>
      <c r="W88" s="241">
        <f>Admin!B88</f>
        <v>41821</v>
      </c>
    </row>
    <row r="89" spans="1:23" ht="22.5" customHeight="1" thickBot="1" x14ac:dyDescent="0.3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57"/>
      <c r="W89" s="241">
        <f>Admin!B89</f>
        <v>41822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57"/>
      <c r="W90" s="241">
        <f>Admin!B90</f>
        <v>41823</v>
      </c>
    </row>
    <row r="91" spans="1:23" ht="15" customHeight="1" thickTop="1" thickBot="1" x14ac:dyDescent="0.3">
      <c r="A91" s="18"/>
      <c r="B91" s="98" t="s">
        <v>37</v>
      </c>
      <c r="C91" s="65"/>
      <c r="D91" s="20"/>
      <c r="E91" s="20"/>
      <c r="F91" s="20"/>
      <c r="G91" s="20"/>
      <c r="H91" s="360" t="s">
        <v>58</v>
      </c>
      <c r="I91" s="20"/>
      <c r="J91" s="29"/>
      <c r="K91" s="98" t="s">
        <v>20</v>
      </c>
      <c r="L91" s="65"/>
      <c r="M91" s="85"/>
      <c r="N91" s="19"/>
      <c r="O91" s="362"/>
      <c r="P91" s="363"/>
      <c r="Q91" s="356"/>
      <c r="R91" s="66"/>
      <c r="S91" s="358"/>
      <c r="T91" s="21"/>
      <c r="U91" s="357"/>
      <c r="W91" s="241">
        <f>Admin!B91</f>
        <v>41824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0"/>
      <c r="I92" s="20"/>
      <c r="J92" s="29"/>
      <c r="K92" s="65"/>
      <c r="L92" s="65"/>
      <c r="M92" s="85"/>
      <c r="N92" s="19"/>
      <c r="O92" s="20"/>
      <c r="P92" s="179"/>
      <c r="Q92" s="357"/>
      <c r="R92" s="20"/>
      <c r="S92" s="359"/>
      <c r="T92" s="21"/>
      <c r="U92" s="357"/>
      <c r="W92" s="241">
        <f>Admin!B92</f>
        <v>41825</v>
      </c>
    </row>
    <row r="93" spans="1:23" ht="14.4" thickTop="1" thickBot="1" x14ac:dyDescent="0.3">
      <c r="A93" s="18"/>
      <c r="B93" s="20" t="s">
        <v>11</v>
      </c>
      <c r="C93" s="20"/>
      <c r="D93" s="367"/>
      <c r="E93" s="368"/>
      <c r="F93" s="369"/>
      <c r="G93" s="22"/>
      <c r="H93" s="28" t="s">
        <v>59</v>
      </c>
      <c r="I93" s="22"/>
      <c r="J93" s="64"/>
      <c r="K93" s="20" t="s">
        <v>17</v>
      </c>
      <c r="L93" s="20"/>
      <c r="M93" s="370"/>
      <c r="N93" s="371"/>
      <c r="O93" s="372"/>
      <c r="P93" s="180"/>
      <c r="Q93" s="169"/>
      <c r="R93" s="167"/>
      <c r="S93" s="170"/>
      <c r="T93" s="21"/>
      <c r="U93" s="357"/>
      <c r="W93" s="241">
        <f>Admin!B93</f>
        <v>41826</v>
      </c>
    </row>
    <row r="94" spans="1:23" ht="13.2" thickTop="1" thickBot="1" x14ac:dyDescent="0.3">
      <c r="A94" s="18"/>
      <c r="B94" s="20" t="s">
        <v>12</v>
      </c>
      <c r="C94" s="20"/>
      <c r="D94" s="367"/>
      <c r="E94" s="368"/>
      <c r="F94" s="369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57"/>
      <c r="W94" s="241">
        <f>Admin!B94</f>
        <v>41827</v>
      </c>
    </row>
    <row r="95" spans="1:23" ht="12.6" thickTop="1" x14ac:dyDescent="0.25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57"/>
      <c r="W95" s="241">
        <f>Admin!B95</f>
        <v>41828</v>
      </c>
    </row>
    <row r="96" spans="1:23" x14ac:dyDescent="0.25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57"/>
      <c r="W96" s="241">
        <f>Admin!B96</f>
        <v>41829</v>
      </c>
    </row>
    <row r="97" spans="1:23" x14ac:dyDescent="0.25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57"/>
      <c r="W97" s="241">
        <f>Admin!B97</f>
        <v>41830</v>
      </c>
    </row>
    <row r="98" spans="1:23" x14ac:dyDescent="0.25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57"/>
      <c r="W98" s="241">
        <f>Admin!B98</f>
        <v>41831</v>
      </c>
    </row>
    <row r="99" spans="1:23" ht="12" customHeight="1" x14ac:dyDescent="0.25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57"/>
      <c r="W99" s="241">
        <f>Admin!B99</f>
        <v>41832</v>
      </c>
    </row>
    <row r="100" spans="1:23" ht="15" customHeight="1" x14ac:dyDescent="0.25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57"/>
      <c r="W100" s="241">
        <f>Admin!B100</f>
        <v>41833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57"/>
      <c r="W101" s="241">
        <f>Admin!B101</f>
        <v>41834</v>
      </c>
    </row>
    <row r="102" spans="1:23" ht="13.2" thickTop="1" thickBot="1" x14ac:dyDescent="0.3">
      <c r="A102" s="18"/>
      <c r="B102" s="20" t="str">
        <f>B$24</f>
        <v>Starting date (existing = 06/04/14)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57"/>
      <c r="W102" s="241">
        <f>Admin!B102</f>
        <v>41835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57"/>
      <c r="W103" s="241">
        <f>Admin!B103</f>
        <v>41836</v>
      </c>
    </row>
    <row r="104" spans="1:23" ht="13.5" customHeight="1" thickTop="1" thickBot="1" x14ac:dyDescent="0.3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57"/>
      <c r="W104" s="241">
        <f>Admin!B104</f>
        <v>41837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57"/>
      <c r="W105" s="241">
        <f>Admin!B105</f>
        <v>41838</v>
      </c>
    </row>
    <row r="106" spans="1:23" ht="13.2" thickTop="1" thickBot="1" x14ac:dyDescent="0.3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57"/>
      <c r="W106" s="241">
        <f>Admin!B106</f>
        <v>41839</v>
      </c>
    </row>
    <row r="107" spans="1:23" ht="12.6" thickTop="1" x14ac:dyDescent="0.25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57"/>
      <c r="W107" s="241">
        <f>Admin!B107</f>
        <v>41840</v>
      </c>
    </row>
    <row r="108" spans="1:23" x14ac:dyDescent="0.25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57"/>
      <c r="W108" s="241">
        <f>Admin!B108</f>
        <v>41841</v>
      </c>
    </row>
    <row r="109" spans="1:23" ht="12" customHeight="1" x14ac:dyDescent="0.25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57"/>
      <c r="W109" s="241">
        <f>Admin!B109</f>
        <v>41842</v>
      </c>
    </row>
    <row r="110" spans="1:23" ht="6" customHeight="1" x14ac:dyDescent="0.25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57"/>
      <c r="W110" s="241">
        <f>Admin!B110</f>
        <v>41843</v>
      </c>
    </row>
    <row r="111" spans="1:23" ht="12" customHeight="1" x14ac:dyDescent="0.25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57"/>
      <c r="W111" s="241">
        <f>Admin!B111</f>
        <v>41844</v>
      </c>
    </row>
    <row r="112" spans="1:23" x14ac:dyDescent="0.25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57"/>
      <c r="W112" s="241">
        <f>Admin!B112</f>
        <v>41845</v>
      </c>
    </row>
    <row r="113" spans="1:23" ht="13.5" customHeight="1" x14ac:dyDescent="0.25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60"/>
      <c r="L113" s="360"/>
      <c r="M113" s="361"/>
      <c r="N113" s="361"/>
      <c r="O113" s="361"/>
      <c r="P113" s="361"/>
      <c r="Q113" s="361"/>
      <c r="R113" s="361"/>
      <c r="S113" s="361"/>
      <c r="T113" s="21"/>
      <c r="U113" s="357"/>
      <c r="W113" s="241">
        <f>Admin!B113</f>
        <v>41846</v>
      </c>
    </row>
    <row r="114" spans="1:23" ht="9" customHeight="1" thickBot="1" x14ac:dyDescent="0.3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57"/>
      <c r="W114" s="241">
        <f>Admin!B114</f>
        <v>41847</v>
      </c>
    </row>
    <row r="115" spans="1:23" ht="22.5" customHeight="1" thickBot="1" x14ac:dyDescent="0.3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57"/>
      <c r="W115" s="241">
        <f>Admin!B115</f>
        <v>41848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57"/>
      <c r="W116" s="241">
        <f>Admin!B116</f>
        <v>41849</v>
      </c>
    </row>
    <row r="117" spans="1:23" ht="15" customHeight="1" thickTop="1" thickBot="1" x14ac:dyDescent="0.3">
      <c r="A117" s="18"/>
      <c r="B117" s="98" t="s">
        <v>38</v>
      </c>
      <c r="C117" s="65"/>
      <c r="D117" s="20"/>
      <c r="E117" s="20"/>
      <c r="F117" s="20"/>
      <c r="G117" s="20"/>
      <c r="H117" s="360" t="s">
        <v>58</v>
      </c>
      <c r="I117" s="20"/>
      <c r="J117" s="29"/>
      <c r="K117" s="98" t="s">
        <v>20</v>
      </c>
      <c r="L117" s="65"/>
      <c r="M117" s="85"/>
      <c r="N117" s="19"/>
      <c r="O117" s="362"/>
      <c r="P117" s="363"/>
      <c r="Q117" s="356"/>
      <c r="R117" s="66"/>
      <c r="S117" s="358"/>
      <c r="T117" s="21"/>
      <c r="U117" s="357"/>
      <c r="W117" s="241">
        <f>Admin!B117</f>
        <v>41850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0"/>
      <c r="I118" s="20"/>
      <c r="J118" s="29"/>
      <c r="K118" s="65"/>
      <c r="L118" s="65"/>
      <c r="M118" s="85"/>
      <c r="N118" s="19"/>
      <c r="O118" s="20"/>
      <c r="P118" s="179"/>
      <c r="Q118" s="357"/>
      <c r="R118" s="20"/>
      <c r="S118" s="359"/>
      <c r="T118" s="21"/>
      <c r="U118" s="357"/>
      <c r="W118" s="241">
        <f>Admin!B118</f>
        <v>41851</v>
      </c>
    </row>
    <row r="119" spans="1:23" ht="14.4" thickTop="1" thickBot="1" x14ac:dyDescent="0.3">
      <c r="A119" s="18"/>
      <c r="B119" s="20" t="s">
        <v>11</v>
      </c>
      <c r="C119" s="20"/>
      <c r="D119" s="367"/>
      <c r="E119" s="368"/>
      <c r="F119" s="369"/>
      <c r="G119" s="22"/>
      <c r="H119" s="28" t="s">
        <v>59</v>
      </c>
      <c r="I119" s="22"/>
      <c r="J119" s="64"/>
      <c r="K119" s="20" t="s">
        <v>17</v>
      </c>
      <c r="L119" s="20"/>
      <c r="M119" s="370"/>
      <c r="N119" s="371"/>
      <c r="O119" s="372"/>
      <c r="P119" s="180"/>
      <c r="Q119" s="169"/>
      <c r="R119" s="167"/>
      <c r="S119" s="170"/>
      <c r="T119" s="21"/>
      <c r="U119" s="357"/>
      <c r="W119" s="241">
        <f>Admin!B119</f>
        <v>41852</v>
      </c>
    </row>
    <row r="120" spans="1:23" ht="13.2" thickTop="1" thickBot="1" x14ac:dyDescent="0.3">
      <c r="A120" s="18"/>
      <c r="B120" s="20" t="s">
        <v>12</v>
      </c>
      <c r="C120" s="20"/>
      <c r="D120" s="367"/>
      <c r="E120" s="368"/>
      <c r="F120" s="369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57"/>
      <c r="W120" s="241">
        <f>Admin!B120</f>
        <v>41853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57"/>
      <c r="W121" s="241">
        <f>Admin!B121</f>
        <v>41854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57"/>
      <c r="W122" s="241">
        <f>Admin!B122</f>
        <v>41855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57"/>
      <c r="W123" s="241">
        <f>Admin!B123</f>
        <v>41856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57"/>
      <c r="W124" s="241">
        <f>Admin!B124</f>
        <v>41857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57"/>
      <c r="W125" s="241">
        <f>Admin!B125</f>
        <v>41858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57"/>
      <c r="W126" s="241">
        <f>Admin!B126</f>
        <v>41859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57"/>
      <c r="W127" s="241">
        <f>Admin!B127</f>
        <v>41860</v>
      </c>
    </row>
    <row r="128" spans="1:23" ht="13.2" thickTop="1" thickBot="1" x14ac:dyDescent="0.3">
      <c r="A128" s="18"/>
      <c r="B128" s="20" t="str">
        <f>B$24</f>
        <v>Starting date (existing = 06/04/14)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57"/>
      <c r="W128" s="241">
        <f>Admin!B128</f>
        <v>41861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57"/>
      <c r="W129" s="241">
        <f>Admin!B129</f>
        <v>41862</v>
      </c>
    </row>
    <row r="130" spans="1:23" ht="13.5" customHeight="1" thickTop="1" thickBot="1" x14ac:dyDescent="0.3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57"/>
      <c r="W130" s="241">
        <f>Admin!B130</f>
        <v>41863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57"/>
      <c r="W131" s="241">
        <f>Admin!B131</f>
        <v>41864</v>
      </c>
    </row>
    <row r="132" spans="1:23" ht="13.2" thickTop="1" thickBot="1" x14ac:dyDescent="0.3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57"/>
      <c r="W132" s="241">
        <f>Admin!B132</f>
        <v>41865</v>
      </c>
    </row>
    <row r="133" spans="1:23" ht="12.6" thickTop="1" x14ac:dyDescent="0.25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57"/>
      <c r="W133" s="241">
        <f>Admin!B133</f>
        <v>41866</v>
      </c>
    </row>
    <row r="134" spans="1:23" x14ac:dyDescent="0.25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57"/>
      <c r="W134" s="241">
        <f>Admin!B134</f>
        <v>41867</v>
      </c>
    </row>
    <row r="135" spans="1:23" ht="12" customHeight="1" x14ac:dyDescent="0.25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57"/>
      <c r="W135" s="241">
        <f>Admin!B135</f>
        <v>41868</v>
      </c>
    </row>
    <row r="136" spans="1:23" ht="6" customHeight="1" x14ac:dyDescent="0.25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57"/>
      <c r="W136" s="241">
        <f>Admin!B136</f>
        <v>41869</v>
      </c>
    </row>
    <row r="137" spans="1:23" ht="12" customHeight="1" x14ac:dyDescent="0.25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57"/>
      <c r="W137" s="241">
        <f>Admin!B137</f>
        <v>41870</v>
      </c>
    </row>
    <row r="138" spans="1:23" x14ac:dyDescent="0.25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57"/>
      <c r="W138" s="241">
        <f>Admin!B138</f>
        <v>41871</v>
      </c>
    </row>
    <row r="139" spans="1:23" ht="13.5" customHeight="1" x14ac:dyDescent="0.25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60"/>
      <c r="L139" s="360"/>
      <c r="M139" s="361"/>
      <c r="N139" s="361"/>
      <c r="O139" s="361"/>
      <c r="P139" s="361"/>
      <c r="Q139" s="361"/>
      <c r="R139" s="361"/>
      <c r="S139" s="361"/>
      <c r="T139" s="21"/>
      <c r="U139" s="357"/>
      <c r="W139" s="241">
        <f>Admin!B139</f>
        <v>41872</v>
      </c>
    </row>
    <row r="140" spans="1:23" ht="9" customHeight="1" thickBot="1" x14ac:dyDescent="0.3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57"/>
      <c r="W140" s="241">
        <f>Admin!B140</f>
        <v>41873</v>
      </c>
    </row>
    <row r="141" spans="1:23" ht="22.5" customHeight="1" thickBot="1" x14ac:dyDescent="0.3">
      <c r="A141" s="378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57"/>
      <c r="W141" s="241">
        <f>Admin!B141</f>
        <v>41874</v>
      </c>
    </row>
    <row r="142" spans="1:23" ht="9" customHeight="1" thickBot="1" x14ac:dyDescent="0.3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57"/>
      <c r="W142" s="241">
        <f>Admin!B142</f>
        <v>41875</v>
      </c>
    </row>
    <row r="143" spans="1:23" ht="15" customHeight="1" thickTop="1" thickBot="1" x14ac:dyDescent="0.3">
      <c r="A143" s="18"/>
      <c r="B143" s="98" t="s">
        <v>39</v>
      </c>
      <c r="C143" s="65"/>
      <c r="D143" s="20"/>
      <c r="E143" s="20"/>
      <c r="F143" s="20"/>
      <c r="G143" s="20"/>
      <c r="H143" s="360" t="s">
        <v>58</v>
      </c>
      <c r="I143" s="20"/>
      <c r="J143" s="29"/>
      <c r="K143" s="98" t="s">
        <v>20</v>
      </c>
      <c r="L143" s="65"/>
      <c r="M143" s="85"/>
      <c r="N143" s="19"/>
      <c r="O143" s="362"/>
      <c r="P143" s="363"/>
      <c r="Q143" s="356"/>
      <c r="R143" s="66"/>
      <c r="S143" s="358"/>
      <c r="T143" s="21"/>
      <c r="U143" s="357"/>
      <c r="W143" s="241">
        <f>Admin!B143</f>
        <v>41876</v>
      </c>
    </row>
    <row r="144" spans="1:23" ht="6" customHeight="1" thickTop="1" thickBot="1" x14ac:dyDescent="0.3">
      <c r="A144" s="18"/>
      <c r="B144" s="65"/>
      <c r="C144" s="65"/>
      <c r="D144" s="20"/>
      <c r="E144" s="20"/>
      <c r="F144" s="20"/>
      <c r="G144" s="20"/>
      <c r="H144" s="360"/>
      <c r="I144" s="20"/>
      <c r="J144" s="29"/>
      <c r="K144" s="65"/>
      <c r="L144" s="65"/>
      <c r="M144" s="85"/>
      <c r="N144" s="19"/>
      <c r="O144" s="20"/>
      <c r="P144" s="179"/>
      <c r="Q144" s="357"/>
      <c r="R144" s="20"/>
      <c r="S144" s="359"/>
      <c r="T144" s="21"/>
      <c r="U144" s="357"/>
      <c r="W144" s="241">
        <f>Admin!B144</f>
        <v>41877</v>
      </c>
    </row>
    <row r="145" spans="1:23" ht="14.4" thickTop="1" thickBot="1" x14ac:dyDescent="0.3">
      <c r="A145" s="18"/>
      <c r="B145" s="20" t="s">
        <v>11</v>
      </c>
      <c r="C145" s="20"/>
      <c r="D145" s="367"/>
      <c r="E145" s="368"/>
      <c r="F145" s="369"/>
      <c r="G145" s="22"/>
      <c r="H145" s="28" t="s">
        <v>59</v>
      </c>
      <c r="I145" s="22"/>
      <c r="J145" s="64"/>
      <c r="K145" s="20" t="s">
        <v>17</v>
      </c>
      <c r="L145" s="20"/>
      <c r="M145" s="370"/>
      <c r="N145" s="371"/>
      <c r="O145" s="372"/>
      <c r="P145" s="180"/>
      <c r="Q145" s="169"/>
      <c r="R145" s="167"/>
      <c r="S145" s="170"/>
      <c r="T145" s="21"/>
      <c r="U145" s="357"/>
      <c r="W145" s="241">
        <f>Admin!B145</f>
        <v>41878</v>
      </c>
    </row>
    <row r="146" spans="1:23" ht="13.2" thickTop="1" thickBot="1" x14ac:dyDescent="0.3">
      <c r="A146" s="18"/>
      <c r="B146" s="20" t="s">
        <v>12</v>
      </c>
      <c r="C146" s="20"/>
      <c r="D146" s="367"/>
      <c r="E146" s="368"/>
      <c r="F146" s="369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57"/>
      <c r="W146" s="241">
        <f>Admin!B146</f>
        <v>41879</v>
      </c>
    </row>
    <row r="147" spans="1:23" ht="12.6" thickTop="1" x14ac:dyDescent="0.25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57"/>
      <c r="W147" s="241">
        <f>Admin!B147</f>
        <v>41880</v>
      </c>
    </row>
    <row r="148" spans="1:23" x14ac:dyDescent="0.25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57"/>
      <c r="W148" s="241">
        <f>Admin!B148</f>
        <v>41881</v>
      </c>
    </row>
    <row r="149" spans="1:23" x14ac:dyDescent="0.25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57"/>
      <c r="W149" s="241">
        <f>Admin!B149</f>
        <v>41882</v>
      </c>
    </row>
    <row r="150" spans="1:23" x14ac:dyDescent="0.25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57"/>
      <c r="W150" s="241">
        <f>Admin!B150</f>
        <v>41883</v>
      </c>
    </row>
    <row r="151" spans="1:23" ht="12" customHeight="1" x14ac:dyDescent="0.25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57"/>
      <c r="W151" s="241">
        <f>Admin!B151</f>
        <v>41884</v>
      </c>
    </row>
    <row r="152" spans="1:23" ht="15" customHeight="1" x14ac:dyDescent="0.25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57"/>
      <c r="W152" s="241">
        <f>Admin!B152</f>
        <v>41885</v>
      </c>
    </row>
    <row r="153" spans="1:23" ht="12.6" thickBot="1" x14ac:dyDescent="0.3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57"/>
      <c r="W153" s="241">
        <f>Admin!B153</f>
        <v>41886</v>
      </c>
    </row>
    <row r="154" spans="1:23" ht="13.2" thickTop="1" thickBot="1" x14ac:dyDescent="0.3">
      <c r="A154" s="18"/>
      <c r="B154" s="20" t="str">
        <f>B$24</f>
        <v>Starting date (existing = 06/04/14)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57"/>
      <c r="W154" s="241">
        <f>Admin!B154</f>
        <v>41887</v>
      </c>
    </row>
    <row r="155" spans="1:23" ht="6" customHeight="1" thickTop="1" thickBot="1" x14ac:dyDescent="0.3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57"/>
      <c r="W155" s="241">
        <f>Admin!B155</f>
        <v>41888</v>
      </c>
    </row>
    <row r="156" spans="1:23" ht="13.5" customHeight="1" thickTop="1" thickBot="1" x14ac:dyDescent="0.3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57"/>
      <c r="W156" s="241">
        <f>Admin!B156</f>
        <v>41889</v>
      </c>
    </row>
    <row r="157" spans="1:23" ht="13.2" thickTop="1" thickBot="1" x14ac:dyDescent="0.3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57"/>
      <c r="W157" s="241">
        <f>Admin!B157</f>
        <v>41890</v>
      </c>
    </row>
    <row r="158" spans="1:23" ht="13.2" thickTop="1" thickBot="1" x14ac:dyDescent="0.3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57"/>
      <c r="W158" s="241">
        <f>Admin!B158</f>
        <v>41891</v>
      </c>
    </row>
    <row r="159" spans="1:23" ht="12.6" thickTop="1" x14ac:dyDescent="0.25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57"/>
      <c r="W159" s="241">
        <f>Admin!B159</f>
        <v>41892</v>
      </c>
    </row>
    <row r="160" spans="1:23" x14ac:dyDescent="0.25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57"/>
      <c r="W160" s="241">
        <f>Admin!B160</f>
        <v>41893</v>
      </c>
    </row>
    <row r="161" spans="1:23" ht="12" customHeight="1" x14ac:dyDescent="0.25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57"/>
      <c r="W161" s="241">
        <f>Admin!B161</f>
        <v>41894</v>
      </c>
    </row>
    <row r="162" spans="1:23" ht="6" customHeight="1" x14ac:dyDescent="0.25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57"/>
      <c r="W162" s="241">
        <f>Admin!B162</f>
        <v>41895</v>
      </c>
    </row>
    <row r="163" spans="1:23" ht="12" customHeight="1" x14ac:dyDescent="0.25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57"/>
      <c r="W163" s="241">
        <f>Admin!B163</f>
        <v>41896</v>
      </c>
    </row>
    <row r="164" spans="1:23" x14ac:dyDescent="0.25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57"/>
      <c r="W164" s="241">
        <f>Admin!B164</f>
        <v>41897</v>
      </c>
    </row>
    <row r="165" spans="1:23" ht="14.25" customHeight="1" x14ac:dyDescent="0.25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60"/>
      <c r="L165" s="360"/>
      <c r="M165" s="361"/>
      <c r="N165" s="361"/>
      <c r="O165" s="361"/>
      <c r="P165" s="361"/>
      <c r="Q165" s="361"/>
      <c r="R165" s="361"/>
      <c r="S165" s="361"/>
      <c r="T165" s="21"/>
      <c r="U165" s="357"/>
      <c r="W165" s="241">
        <f>Admin!B165</f>
        <v>41898</v>
      </c>
    </row>
    <row r="166" spans="1:23" ht="9" customHeight="1" thickBot="1" x14ac:dyDescent="0.3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57"/>
      <c r="W166" s="241">
        <f>Admin!B166</f>
        <v>41899</v>
      </c>
    </row>
    <row r="167" spans="1:23" ht="22.5" customHeight="1" thickBot="1" x14ac:dyDescent="0.3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8"/>
      <c r="N167" s="378"/>
      <c r="O167" s="378"/>
      <c r="P167" s="378"/>
      <c r="Q167" s="378"/>
      <c r="R167" s="378"/>
      <c r="S167" s="378"/>
      <c r="T167" s="378"/>
      <c r="U167" s="357"/>
      <c r="W167" s="241">
        <f>Admin!B167</f>
        <v>41900</v>
      </c>
    </row>
    <row r="168" spans="1:23" ht="8.25" customHeight="1" thickBot="1" x14ac:dyDescent="0.3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57"/>
      <c r="W168" s="241">
        <f>Admin!B168</f>
        <v>41901</v>
      </c>
    </row>
    <row r="169" spans="1:23" ht="15" customHeight="1" thickTop="1" thickBot="1" x14ac:dyDescent="0.3">
      <c r="A169" s="18"/>
      <c r="B169" s="98" t="s">
        <v>40</v>
      </c>
      <c r="C169" s="65"/>
      <c r="D169" s="20"/>
      <c r="E169" s="20"/>
      <c r="F169" s="20"/>
      <c r="G169" s="20"/>
      <c r="H169" s="360" t="s">
        <v>58</v>
      </c>
      <c r="I169" s="20"/>
      <c r="J169" s="29"/>
      <c r="K169" s="98" t="s">
        <v>20</v>
      </c>
      <c r="L169" s="65"/>
      <c r="M169" s="85"/>
      <c r="N169" s="19"/>
      <c r="O169" s="362"/>
      <c r="P169" s="363"/>
      <c r="Q169" s="356"/>
      <c r="R169" s="66"/>
      <c r="S169" s="358"/>
      <c r="T169" s="21"/>
      <c r="U169" s="357"/>
      <c r="W169" s="241">
        <f>Admin!B169</f>
        <v>41902</v>
      </c>
    </row>
    <row r="170" spans="1:23" ht="6" customHeight="1" thickTop="1" thickBot="1" x14ac:dyDescent="0.3">
      <c r="A170" s="18"/>
      <c r="B170" s="65"/>
      <c r="C170" s="65"/>
      <c r="D170" s="20"/>
      <c r="E170" s="20"/>
      <c r="F170" s="20"/>
      <c r="G170" s="20"/>
      <c r="H170" s="360"/>
      <c r="I170" s="20"/>
      <c r="J170" s="29"/>
      <c r="K170" s="65"/>
      <c r="L170" s="65"/>
      <c r="M170" s="85"/>
      <c r="N170" s="19"/>
      <c r="O170" s="20"/>
      <c r="P170" s="179"/>
      <c r="Q170" s="357"/>
      <c r="R170" s="20"/>
      <c r="S170" s="359"/>
      <c r="T170" s="21"/>
      <c r="U170" s="357"/>
      <c r="W170" s="241">
        <f>Admin!B170</f>
        <v>41903</v>
      </c>
    </row>
    <row r="171" spans="1:23" ht="14.4" thickTop="1" thickBot="1" x14ac:dyDescent="0.3">
      <c r="A171" s="18"/>
      <c r="B171" s="20" t="s">
        <v>11</v>
      </c>
      <c r="C171" s="20"/>
      <c r="D171" s="367"/>
      <c r="E171" s="368"/>
      <c r="F171" s="369"/>
      <c r="G171" s="22"/>
      <c r="H171" s="28" t="s">
        <v>59</v>
      </c>
      <c r="I171" s="22"/>
      <c r="J171" s="64"/>
      <c r="K171" s="20" t="s">
        <v>17</v>
      </c>
      <c r="L171" s="20"/>
      <c r="M171" s="370"/>
      <c r="N171" s="371"/>
      <c r="O171" s="372"/>
      <c r="P171" s="180"/>
      <c r="Q171" s="169"/>
      <c r="R171" s="167"/>
      <c r="S171" s="170"/>
      <c r="T171" s="21"/>
      <c r="U171" s="357"/>
      <c r="W171" s="241">
        <f>Admin!B171</f>
        <v>41904</v>
      </c>
    </row>
    <row r="172" spans="1:23" ht="13.2" thickTop="1" thickBot="1" x14ac:dyDescent="0.3">
      <c r="A172" s="18"/>
      <c r="B172" s="20" t="s">
        <v>12</v>
      </c>
      <c r="C172" s="20"/>
      <c r="D172" s="367"/>
      <c r="E172" s="368"/>
      <c r="F172" s="369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57"/>
      <c r="W172" s="241">
        <f>Admin!B172</f>
        <v>41905</v>
      </c>
    </row>
    <row r="173" spans="1:23" ht="12.6" thickTop="1" x14ac:dyDescent="0.25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57"/>
      <c r="W173" s="241">
        <f>Admin!B173</f>
        <v>41906</v>
      </c>
    </row>
    <row r="174" spans="1:23" x14ac:dyDescent="0.25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57"/>
      <c r="W174" s="241">
        <f>Admin!B174</f>
        <v>41907</v>
      </c>
    </row>
    <row r="175" spans="1:23" x14ac:dyDescent="0.25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57"/>
      <c r="W175" s="241">
        <f>Admin!B175</f>
        <v>41908</v>
      </c>
    </row>
    <row r="176" spans="1:23" x14ac:dyDescent="0.25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57"/>
      <c r="W176" s="241">
        <f>Admin!B176</f>
        <v>41909</v>
      </c>
    </row>
    <row r="177" spans="1:23" ht="12" customHeight="1" x14ac:dyDescent="0.25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57"/>
      <c r="W177" s="241">
        <f>Admin!B177</f>
        <v>41910</v>
      </c>
    </row>
    <row r="178" spans="1:23" ht="15" customHeight="1" x14ac:dyDescent="0.25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57"/>
      <c r="W178" s="241">
        <f>Admin!B178</f>
        <v>41911</v>
      </c>
    </row>
    <row r="179" spans="1:23" ht="12.6" thickBot="1" x14ac:dyDescent="0.3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57"/>
      <c r="W179" s="241">
        <f>Admin!B179</f>
        <v>41912</v>
      </c>
    </row>
    <row r="180" spans="1:23" ht="13.2" thickTop="1" thickBot="1" x14ac:dyDescent="0.3">
      <c r="A180" s="18"/>
      <c r="B180" s="20" t="str">
        <f>B$24</f>
        <v>Starting date (existing = 06/04/14)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57"/>
      <c r="W180" s="241">
        <f>Admin!B180</f>
        <v>41913</v>
      </c>
    </row>
    <row r="181" spans="1:23" ht="6" customHeight="1" thickTop="1" thickBot="1" x14ac:dyDescent="0.3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57"/>
      <c r="W181" s="241">
        <f>Admin!B181</f>
        <v>41914</v>
      </c>
    </row>
    <row r="182" spans="1:23" ht="14.25" customHeight="1" thickTop="1" thickBot="1" x14ac:dyDescent="0.3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57"/>
      <c r="W182" s="241">
        <f>Admin!B182</f>
        <v>41915</v>
      </c>
    </row>
    <row r="183" spans="1:23" ht="13.2" thickTop="1" thickBot="1" x14ac:dyDescent="0.3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57"/>
      <c r="W183" s="241">
        <f>Admin!B183</f>
        <v>41916</v>
      </c>
    </row>
    <row r="184" spans="1:23" ht="13.2" thickTop="1" thickBot="1" x14ac:dyDescent="0.3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57"/>
      <c r="W184" s="241">
        <f>Admin!B184</f>
        <v>41917</v>
      </c>
    </row>
    <row r="185" spans="1:23" ht="12.6" thickTop="1" x14ac:dyDescent="0.25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57"/>
      <c r="W185" s="241">
        <f>Admin!B185</f>
        <v>41918</v>
      </c>
    </row>
    <row r="186" spans="1:23" x14ac:dyDescent="0.25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57"/>
      <c r="W186" s="241">
        <f>Admin!B186</f>
        <v>41919</v>
      </c>
    </row>
    <row r="187" spans="1:23" ht="12" customHeight="1" x14ac:dyDescent="0.25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57"/>
      <c r="W187" s="241">
        <f>Admin!B187</f>
        <v>41920</v>
      </c>
    </row>
    <row r="188" spans="1:23" ht="6" customHeight="1" x14ac:dyDescent="0.25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57"/>
      <c r="W188" s="241">
        <f>Admin!B188</f>
        <v>41921</v>
      </c>
    </row>
    <row r="189" spans="1:23" ht="12" customHeight="1" x14ac:dyDescent="0.25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57"/>
      <c r="W189" s="241">
        <f>Admin!B189</f>
        <v>41922</v>
      </c>
    </row>
    <row r="190" spans="1:23" x14ac:dyDescent="0.25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57"/>
      <c r="W190" s="241">
        <f>Admin!B190</f>
        <v>41923</v>
      </c>
    </row>
    <row r="191" spans="1:23" ht="14.25" customHeight="1" x14ac:dyDescent="0.25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60"/>
      <c r="L191" s="360"/>
      <c r="M191" s="361"/>
      <c r="N191" s="361"/>
      <c r="O191" s="361"/>
      <c r="P191" s="361"/>
      <c r="Q191" s="361"/>
      <c r="R191" s="361"/>
      <c r="S191" s="361"/>
      <c r="T191" s="21"/>
      <c r="U191" s="357"/>
      <c r="W191" s="241">
        <f>Admin!B191</f>
        <v>41924</v>
      </c>
    </row>
    <row r="192" spans="1:23" ht="9" customHeight="1" thickBot="1" x14ac:dyDescent="0.3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57"/>
      <c r="W192" s="241">
        <f>Admin!B192</f>
        <v>41925</v>
      </c>
    </row>
    <row r="193" spans="1:23" ht="22.5" customHeight="1" thickBot="1" x14ac:dyDescent="0.3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8"/>
      <c r="N193" s="378"/>
      <c r="O193" s="378"/>
      <c r="P193" s="378"/>
      <c r="Q193" s="378"/>
      <c r="R193" s="378"/>
      <c r="S193" s="378"/>
      <c r="T193" s="378"/>
      <c r="U193" s="357"/>
      <c r="W193" s="241">
        <f>Admin!B193</f>
        <v>41926</v>
      </c>
    </row>
    <row r="194" spans="1:23" ht="9" customHeight="1" thickBot="1" x14ac:dyDescent="0.3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57"/>
      <c r="W194" s="241">
        <f>Admin!B194</f>
        <v>41927</v>
      </c>
    </row>
    <row r="195" spans="1:23" ht="15" customHeight="1" thickTop="1" thickBot="1" x14ac:dyDescent="0.3">
      <c r="A195" s="18"/>
      <c r="B195" s="98" t="s">
        <v>41</v>
      </c>
      <c r="C195" s="65"/>
      <c r="D195" s="20"/>
      <c r="E195" s="20"/>
      <c r="F195" s="20"/>
      <c r="G195" s="20"/>
      <c r="H195" s="360" t="s">
        <v>58</v>
      </c>
      <c r="I195" s="20"/>
      <c r="J195" s="29"/>
      <c r="K195" s="98" t="s">
        <v>20</v>
      </c>
      <c r="L195" s="65"/>
      <c r="M195" s="85"/>
      <c r="N195" s="19"/>
      <c r="O195" s="362"/>
      <c r="P195" s="363"/>
      <c r="Q195" s="356"/>
      <c r="R195" s="66"/>
      <c r="S195" s="358"/>
      <c r="T195" s="21"/>
      <c r="U195" s="357"/>
      <c r="W195" s="241">
        <f>Admin!B195</f>
        <v>41928</v>
      </c>
    </row>
    <row r="196" spans="1:23" ht="6" customHeight="1" thickTop="1" thickBot="1" x14ac:dyDescent="0.3">
      <c r="A196" s="18"/>
      <c r="B196" s="65"/>
      <c r="C196" s="65"/>
      <c r="D196" s="20"/>
      <c r="E196" s="20"/>
      <c r="F196" s="20"/>
      <c r="G196" s="20"/>
      <c r="H196" s="360"/>
      <c r="I196" s="20"/>
      <c r="J196" s="29"/>
      <c r="K196" s="65"/>
      <c r="L196" s="65"/>
      <c r="M196" s="85"/>
      <c r="N196" s="19"/>
      <c r="O196" s="20"/>
      <c r="P196" s="179"/>
      <c r="Q196" s="357"/>
      <c r="R196" s="20"/>
      <c r="S196" s="359"/>
      <c r="T196" s="21"/>
      <c r="U196" s="357"/>
      <c r="W196" s="241">
        <f>Admin!B196</f>
        <v>41929</v>
      </c>
    </row>
    <row r="197" spans="1:23" ht="14.4" thickTop="1" thickBot="1" x14ac:dyDescent="0.3">
      <c r="A197" s="18"/>
      <c r="B197" s="20" t="s">
        <v>11</v>
      </c>
      <c r="C197" s="20"/>
      <c r="D197" s="367"/>
      <c r="E197" s="368"/>
      <c r="F197" s="369"/>
      <c r="G197" s="22"/>
      <c r="H197" s="28" t="s">
        <v>59</v>
      </c>
      <c r="I197" s="22"/>
      <c r="J197" s="64"/>
      <c r="K197" s="20" t="s">
        <v>17</v>
      </c>
      <c r="L197" s="20"/>
      <c r="M197" s="370"/>
      <c r="N197" s="371"/>
      <c r="O197" s="372"/>
      <c r="P197" s="180"/>
      <c r="Q197" s="169"/>
      <c r="R197" s="167"/>
      <c r="S197" s="170"/>
      <c r="T197" s="21"/>
      <c r="U197" s="357"/>
      <c r="W197" s="241">
        <f>Admin!B197</f>
        <v>41930</v>
      </c>
    </row>
    <row r="198" spans="1:23" ht="13.2" thickTop="1" thickBot="1" x14ac:dyDescent="0.3">
      <c r="A198" s="18"/>
      <c r="B198" s="20" t="s">
        <v>12</v>
      </c>
      <c r="C198" s="20"/>
      <c r="D198" s="367"/>
      <c r="E198" s="368"/>
      <c r="F198" s="369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57"/>
      <c r="W198" s="241">
        <f>Admin!B198</f>
        <v>41931</v>
      </c>
    </row>
    <row r="199" spans="1:23" ht="12.6" thickTop="1" x14ac:dyDescent="0.25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57"/>
      <c r="W199" s="241">
        <f>Admin!B199</f>
        <v>41932</v>
      </c>
    </row>
    <row r="200" spans="1:23" x14ac:dyDescent="0.25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57"/>
      <c r="W200" s="241">
        <f>Admin!B200</f>
        <v>41933</v>
      </c>
    </row>
    <row r="201" spans="1:23" x14ac:dyDescent="0.25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57"/>
      <c r="W201" s="241">
        <f>Admin!B201</f>
        <v>41934</v>
      </c>
    </row>
    <row r="202" spans="1:23" x14ac:dyDescent="0.25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57"/>
      <c r="W202" s="241">
        <f>Admin!B202</f>
        <v>41935</v>
      </c>
    </row>
    <row r="203" spans="1:23" ht="12" customHeight="1" x14ac:dyDescent="0.25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57"/>
      <c r="W203" s="241">
        <f>Admin!B203</f>
        <v>41936</v>
      </c>
    </row>
    <row r="204" spans="1:23" ht="15" customHeight="1" x14ac:dyDescent="0.25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57"/>
      <c r="W204" s="241">
        <f>Admin!B204</f>
        <v>41937</v>
      </c>
    </row>
    <row r="205" spans="1:23" ht="12.6" thickBot="1" x14ac:dyDescent="0.3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57"/>
      <c r="W205" s="241">
        <f>Admin!B205</f>
        <v>41938</v>
      </c>
    </row>
    <row r="206" spans="1:23" ht="13.2" thickTop="1" thickBot="1" x14ac:dyDescent="0.3">
      <c r="A206" s="18"/>
      <c r="B206" s="20" t="str">
        <f>B$24</f>
        <v>Starting date (existing = 06/04/14)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57"/>
      <c r="W206" s="241">
        <f>Admin!B206</f>
        <v>41939</v>
      </c>
    </row>
    <row r="207" spans="1:23" ht="6" customHeight="1" thickTop="1" thickBot="1" x14ac:dyDescent="0.3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57"/>
      <c r="W207" s="241">
        <f>Admin!B207</f>
        <v>41940</v>
      </c>
    </row>
    <row r="208" spans="1:23" ht="12.75" customHeight="1" thickTop="1" thickBot="1" x14ac:dyDescent="0.3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57"/>
      <c r="W208" s="241">
        <f>Admin!B208</f>
        <v>41941</v>
      </c>
    </row>
    <row r="209" spans="1:23" ht="13.2" thickTop="1" thickBot="1" x14ac:dyDescent="0.3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57"/>
      <c r="W209" s="241">
        <f>Admin!B209</f>
        <v>41942</v>
      </c>
    </row>
    <row r="210" spans="1:23" ht="13.2" thickTop="1" thickBot="1" x14ac:dyDescent="0.3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57"/>
      <c r="W210" s="241">
        <f>Admin!B210</f>
        <v>41943</v>
      </c>
    </row>
    <row r="211" spans="1:23" ht="12.6" thickTop="1" x14ac:dyDescent="0.25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57"/>
      <c r="W211" s="241">
        <f>Admin!B211</f>
        <v>41944</v>
      </c>
    </row>
    <row r="212" spans="1:23" x14ac:dyDescent="0.25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57"/>
      <c r="W212" s="241">
        <f>Admin!B212</f>
        <v>41945</v>
      </c>
    </row>
    <row r="213" spans="1:23" ht="12" customHeight="1" x14ac:dyDescent="0.25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57"/>
      <c r="W213" s="241">
        <f>Admin!B213</f>
        <v>41946</v>
      </c>
    </row>
    <row r="214" spans="1:23" ht="6" customHeight="1" x14ac:dyDescent="0.25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57"/>
      <c r="W214" s="241">
        <f>Admin!B214</f>
        <v>41947</v>
      </c>
    </row>
    <row r="215" spans="1:23" ht="12" customHeight="1" x14ac:dyDescent="0.25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57"/>
      <c r="W215" s="241">
        <f>Admin!B215</f>
        <v>41948</v>
      </c>
    </row>
    <row r="216" spans="1:23" x14ac:dyDescent="0.25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57"/>
      <c r="W216" s="241">
        <f>Admin!B216</f>
        <v>41949</v>
      </c>
    </row>
    <row r="217" spans="1:23" ht="14.25" customHeight="1" x14ac:dyDescent="0.25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60"/>
      <c r="L217" s="360"/>
      <c r="M217" s="361"/>
      <c r="N217" s="361"/>
      <c r="O217" s="361"/>
      <c r="P217" s="361"/>
      <c r="Q217" s="361"/>
      <c r="R217" s="361"/>
      <c r="S217" s="361"/>
      <c r="T217" s="21"/>
      <c r="U217" s="357"/>
      <c r="W217" s="241">
        <f>Admin!B217</f>
        <v>41950</v>
      </c>
    </row>
    <row r="218" spans="1:23" ht="9" customHeight="1" thickBot="1" x14ac:dyDescent="0.3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57"/>
      <c r="W218" s="241">
        <f>Admin!B218</f>
        <v>41951</v>
      </c>
    </row>
    <row r="219" spans="1:23" ht="22.5" customHeight="1" thickBot="1" x14ac:dyDescent="0.3">
      <c r="A219" s="378"/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57"/>
      <c r="W219" s="241">
        <f>Admin!B219</f>
        <v>41952</v>
      </c>
    </row>
    <row r="220" spans="1:23" ht="9" customHeight="1" thickBot="1" x14ac:dyDescent="0.3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57"/>
      <c r="W220" s="241">
        <f>Admin!B220</f>
        <v>41953</v>
      </c>
    </row>
    <row r="221" spans="1:23" ht="15" customHeight="1" thickTop="1" thickBot="1" x14ac:dyDescent="0.3">
      <c r="A221" s="18"/>
      <c r="B221" s="98" t="s">
        <v>42</v>
      </c>
      <c r="C221" s="65"/>
      <c r="D221" s="20"/>
      <c r="E221" s="20"/>
      <c r="F221" s="20"/>
      <c r="G221" s="20"/>
      <c r="H221" s="360" t="s">
        <v>58</v>
      </c>
      <c r="I221" s="20"/>
      <c r="J221" s="29"/>
      <c r="K221" s="98" t="s">
        <v>20</v>
      </c>
      <c r="L221" s="65"/>
      <c r="M221" s="85"/>
      <c r="N221" s="19"/>
      <c r="O221" s="362"/>
      <c r="P221" s="363"/>
      <c r="Q221" s="356"/>
      <c r="R221" s="66"/>
      <c r="S221" s="358"/>
      <c r="T221" s="21"/>
      <c r="U221" s="357"/>
      <c r="W221" s="241">
        <f>Admin!B221</f>
        <v>41954</v>
      </c>
    </row>
    <row r="222" spans="1:23" ht="6" customHeight="1" thickTop="1" thickBot="1" x14ac:dyDescent="0.3">
      <c r="A222" s="18"/>
      <c r="B222" s="65"/>
      <c r="C222" s="65"/>
      <c r="D222" s="20"/>
      <c r="E222" s="20"/>
      <c r="F222" s="20"/>
      <c r="G222" s="20"/>
      <c r="H222" s="360"/>
      <c r="I222" s="20"/>
      <c r="J222" s="29"/>
      <c r="K222" s="65"/>
      <c r="L222" s="65"/>
      <c r="M222" s="85"/>
      <c r="N222" s="19"/>
      <c r="O222" s="20"/>
      <c r="P222" s="179"/>
      <c r="Q222" s="357"/>
      <c r="R222" s="20"/>
      <c r="S222" s="359"/>
      <c r="T222" s="21"/>
      <c r="U222" s="357"/>
      <c r="W222" s="241">
        <f>Admin!B222</f>
        <v>41955</v>
      </c>
    </row>
    <row r="223" spans="1:23" ht="14.4" thickTop="1" thickBot="1" x14ac:dyDescent="0.3">
      <c r="A223" s="18"/>
      <c r="B223" s="20" t="s">
        <v>11</v>
      </c>
      <c r="C223" s="20"/>
      <c r="D223" s="367"/>
      <c r="E223" s="368"/>
      <c r="F223" s="369"/>
      <c r="G223" s="22"/>
      <c r="H223" s="28" t="s">
        <v>59</v>
      </c>
      <c r="I223" s="22"/>
      <c r="J223" s="64"/>
      <c r="K223" s="20" t="s">
        <v>17</v>
      </c>
      <c r="L223" s="20"/>
      <c r="M223" s="370"/>
      <c r="N223" s="371"/>
      <c r="O223" s="372"/>
      <c r="P223" s="180"/>
      <c r="Q223" s="169"/>
      <c r="R223" s="167"/>
      <c r="S223" s="170"/>
      <c r="T223" s="21"/>
      <c r="U223" s="357"/>
      <c r="W223" s="241">
        <f>Admin!B223</f>
        <v>41956</v>
      </c>
    </row>
    <row r="224" spans="1:23" ht="13.2" thickTop="1" thickBot="1" x14ac:dyDescent="0.3">
      <c r="A224" s="18"/>
      <c r="B224" s="20" t="s">
        <v>12</v>
      </c>
      <c r="C224" s="20"/>
      <c r="D224" s="367"/>
      <c r="E224" s="368"/>
      <c r="F224" s="369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57"/>
      <c r="W224" s="241">
        <f>Admin!B224</f>
        <v>41957</v>
      </c>
    </row>
    <row r="225" spans="1:23" ht="12.6" thickTop="1" x14ac:dyDescent="0.25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57"/>
      <c r="W225" s="241">
        <f>Admin!B225</f>
        <v>41958</v>
      </c>
    </row>
    <row r="226" spans="1:23" x14ac:dyDescent="0.25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57"/>
      <c r="W226" s="241">
        <f>Admin!B226</f>
        <v>41959</v>
      </c>
    </row>
    <row r="227" spans="1:23" x14ac:dyDescent="0.25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57"/>
      <c r="W227" s="241">
        <f>Admin!B227</f>
        <v>41960</v>
      </c>
    </row>
    <row r="228" spans="1:23" x14ac:dyDescent="0.25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57"/>
      <c r="W228" s="241">
        <f>Admin!B228</f>
        <v>41961</v>
      </c>
    </row>
    <row r="229" spans="1:23" ht="12" customHeight="1" x14ac:dyDescent="0.25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57"/>
      <c r="W229" s="241">
        <f>Admin!B229</f>
        <v>41962</v>
      </c>
    </row>
    <row r="230" spans="1:23" ht="15" customHeight="1" x14ac:dyDescent="0.25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57"/>
      <c r="W230" s="241">
        <f>Admin!B230</f>
        <v>41963</v>
      </c>
    </row>
    <row r="231" spans="1:23" ht="12.6" thickBot="1" x14ac:dyDescent="0.3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57"/>
      <c r="W231" s="241">
        <f>Admin!B231</f>
        <v>41964</v>
      </c>
    </row>
    <row r="232" spans="1:23" ht="13.2" thickTop="1" thickBot="1" x14ac:dyDescent="0.3">
      <c r="A232" s="18"/>
      <c r="B232" s="20" t="str">
        <f>B$24</f>
        <v>Starting date (existing = 06/04/14)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57"/>
      <c r="W232" s="241">
        <f>Admin!B232</f>
        <v>41965</v>
      </c>
    </row>
    <row r="233" spans="1:23" ht="6" customHeight="1" thickTop="1" thickBot="1" x14ac:dyDescent="0.3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57"/>
      <c r="W233" s="241">
        <f>Admin!B233</f>
        <v>41966</v>
      </c>
    </row>
    <row r="234" spans="1:23" ht="13.5" customHeight="1" thickTop="1" thickBot="1" x14ac:dyDescent="0.3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57"/>
      <c r="W234" s="241">
        <f>Admin!B234</f>
        <v>41967</v>
      </c>
    </row>
    <row r="235" spans="1:23" ht="13.2" thickTop="1" thickBot="1" x14ac:dyDescent="0.3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57"/>
      <c r="W235" s="241">
        <f>Admin!B235</f>
        <v>41968</v>
      </c>
    </row>
    <row r="236" spans="1:23" ht="13.2" thickTop="1" thickBot="1" x14ac:dyDescent="0.3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57"/>
      <c r="W236" s="241">
        <f>Admin!B236</f>
        <v>41969</v>
      </c>
    </row>
    <row r="237" spans="1:23" ht="12.6" thickTop="1" x14ac:dyDescent="0.25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57"/>
      <c r="W237" s="241">
        <f>Admin!B237</f>
        <v>41970</v>
      </c>
    </row>
    <row r="238" spans="1:23" x14ac:dyDescent="0.25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57"/>
      <c r="W238" s="241">
        <f>Admin!B238</f>
        <v>41971</v>
      </c>
    </row>
    <row r="239" spans="1:23" ht="12" customHeight="1" x14ac:dyDescent="0.25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57"/>
      <c r="W239" s="241">
        <f>Admin!B239</f>
        <v>41972</v>
      </c>
    </row>
    <row r="240" spans="1:23" ht="6" customHeight="1" x14ac:dyDescent="0.25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57"/>
      <c r="W240" s="241">
        <f>Admin!B240</f>
        <v>41973</v>
      </c>
    </row>
    <row r="241" spans="1:23" ht="12" customHeight="1" x14ac:dyDescent="0.25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57"/>
      <c r="W241" s="241">
        <f>Admin!B241</f>
        <v>41974</v>
      </c>
    </row>
    <row r="242" spans="1:23" x14ac:dyDescent="0.25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57"/>
      <c r="W242" s="241">
        <f>Admin!B242</f>
        <v>41975</v>
      </c>
    </row>
    <row r="243" spans="1:23" ht="13.5" customHeight="1" x14ac:dyDescent="0.25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60"/>
      <c r="L243" s="360"/>
      <c r="M243" s="361"/>
      <c r="N243" s="361"/>
      <c r="O243" s="361"/>
      <c r="P243" s="361"/>
      <c r="Q243" s="361"/>
      <c r="R243" s="361"/>
      <c r="S243" s="361"/>
      <c r="T243" s="21"/>
      <c r="U243" s="357"/>
      <c r="W243" s="241">
        <f>Admin!B243</f>
        <v>41976</v>
      </c>
    </row>
    <row r="244" spans="1:23" ht="9" customHeight="1" thickBot="1" x14ac:dyDescent="0.3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57"/>
      <c r="W244" s="241">
        <f>Admin!B244</f>
        <v>41977</v>
      </c>
    </row>
    <row r="245" spans="1:23" ht="22.5" customHeight="1" thickBot="1" x14ac:dyDescent="0.3">
      <c r="A245" s="378"/>
      <c r="B245" s="378"/>
      <c r="C245" s="378"/>
      <c r="D245" s="385"/>
      <c r="E245" s="385"/>
      <c r="F245" s="385"/>
      <c r="G245" s="385"/>
      <c r="H245" s="385"/>
      <c r="I245" s="378"/>
      <c r="J245" s="378"/>
      <c r="K245" s="378"/>
      <c r="L245" s="378"/>
      <c r="M245" s="378"/>
      <c r="N245" s="378"/>
      <c r="O245" s="378"/>
      <c r="P245" s="378"/>
      <c r="Q245" s="378"/>
      <c r="R245" s="378"/>
      <c r="S245" s="378"/>
      <c r="T245" s="378"/>
      <c r="U245" s="357"/>
      <c r="W245" s="241">
        <f>Admin!B245</f>
        <v>41978</v>
      </c>
    </row>
    <row r="246" spans="1:23" ht="9" customHeight="1" thickBot="1" x14ac:dyDescent="0.3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57"/>
      <c r="W246" s="241">
        <f>Admin!B246</f>
        <v>41979</v>
      </c>
    </row>
    <row r="247" spans="1:23" ht="15" customHeight="1" thickTop="1" thickBot="1" x14ac:dyDescent="0.3">
      <c r="A247" s="18"/>
      <c r="B247" s="98" t="s">
        <v>43</v>
      </c>
      <c r="C247" s="65"/>
      <c r="D247" s="20"/>
      <c r="E247" s="20"/>
      <c r="F247" s="20"/>
      <c r="G247" s="20"/>
      <c r="H247" s="360" t="s">
        <v>58</v>
      </c>
      <c r="I247" s="20"/>
      <c r="J247" s="29"/>
      <c r="K247" s="98" t="s">
        <v>20</v>
      </c>
      <c r="L247" s="65"/>
      <c r="M247" s="85"/>
      <c r="N247" s="19"/>
      <c r="O247" s="362"/>
      <c r="P247" s="363"/>
      <c r="Q247" s="356"/>
      <c r="R247" s="66"/>
      <c r="S247" s="358"/>
      <c r="T247" s="21"/>
      <c r="U247" s="357"/>
      <c r="W247" s="241">
        <f>Admin!B247</f>
        <v>41980</v>
      </c>
    </row>
    <row r="248" spans="1:23" ht="6" customHeight="1" thickTop="1" thickBot="1" x14ac:dyDescent="0.3">
      <c r="A248" s="18"/>
      <c r="B248" s="65"/>
      <c r="C248" s="65"/>
      <c r="D248" s="20"/>
      <c r="E248" s="20"/>
      <c r="F248" s="20"/>
      <c r="G248" s="20"/>
      <c r="H248" s="360"/>
      <c r="I248" s="20"/>
      <c r="J248" s="29"/>
      <c r="K248" s="65"/>
      <c r="L248" s="65"/>
      <c r="M248" s="85"/>
      <c r="N248" s="19"/>
      <c r="O248" s="20"/>
      <c r="P248" s="179"/>
      <c r="Q248" s="357"/>
      <c r="R248" s="20"/>
      <c r="S248" s="359"/>
      <c r="T248" s="21"/>
      <c r="U248" s="357"/>
      <c r="W248" s="241">
        <f>Admin!B248</f>
        <v>41981</v>
      </c>
    </row>
    <row r="249" spans="1:23" ht="14.4" thickTop="1" thickBot="1" x14ac:dyDescent="0.3">
      <c r="A249" s="18"/>
      <c r="B249" s="20" t="s">
        <v>11</v>
      </c>
      <c r="C249" s="20"/>
      <c r="D249" s="367"/>
      <c r="E249" s="368"/>
      <c r="F249" s="369"/>
      <c r="G249" s="22"/>
      <c r="H249" s="28" t="s">
        <v>59</v>
      </c>
      <c r="I249" s="22"/>
      <c r="J249" s="64"/>
      <c r="K249" s="20" t="s">
        <v>17</v>
      </c>
      <c r="L249" s="20"/>
      <c r="M249" s="370"/>
      <c r="N249" s="371"/>
      <c r="O249" s="372"/>
      <c r="P249" s="180"/>
      <c r="Q249" s="169"/>
      <c r="R249" s="167"/>
      <c r="S249" s="170"/>
      <c r="T249" s="21"/>
      <c r="U249" s="357"/>
      <c r="W249" s="241">
        <f>Admin!B249</f>
        <v>41982</v>
      </c>
    </row>
    <row r="250" spans="1:23" ht="13.2" thickTop="1" thickBot="1" x14ac:dyDescent="0.3">
      <c r="A250" s="18"/>
      <c r="B250" s="20" t="s">
        <v>12</v>
      </c>
      <c r="C250" s="20"/>
      <c r="D250" s="367"/>
      <c r="E250" s="368"/>
      <c r="F250" s="369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57"/>
      <c r="W250" s="241">
        <f>Admin!B250</f>
        <v>41983</v>
      </c>
    </row>
    <row r="251" spans="1:23" ht="12.6" thickTop="1" x14ac:dyDescent="0.25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57"/>
      <c r="W251" s="241">
        <f>Admin!B251</f>
        <v>41984</v>
      </c>
    </row>
    <row r="252" spans="1:23" x14ac:dyDescent="0.25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57"/>
      <c r="W252" s="241">
        <f>Admin!B252</f>
        <v>41985</v>
      </c>
    </row>
    <row r="253" spans="1:23" x14ac:dyDescent="0.25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57"/>
      <c r="W253" s="241">
        <f>Admin!B253</f>
        <v>41986</v>
      </c>
    </row>
    <row r="254" spans="1:23" x14ac:dyDescent="0.25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57"/>
      <c r="W254" s="241">
        <f>Admin!B254</f>
        <v>41987</v>
      </c>
    </row>
    <row r="255" spans="1:23" ht="12" customHeight="1" x14ac:dyDescent="0.25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57"/>
      <c r="W255" s="241">
        <f>Admin!B255</f>
        <v>41988</v>
      </c>
    </row>
    <row r="256" spans="1:23" ht="15" customHeight="1" x14ac:dyDescent="0.25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57"/>
      <c r="W256" s="241">
        <f>Admin!B256</f>
        <v>41989</v>
      </c>
    </row>
    <row r="257" spans="1:23" ht="12.6" thickBot="1" x14ac:dyDescent="0.3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57"/>
      <c r="W257" s="241">
        <f>Admin!B257</f>
        <v>41990</v>
      </c>
    </row>
    <row r="258" spans="1:23" ht="13.2" thickTop="1" thickBot="1" x14ac:dyDescent="0.3">
      <c r="A258" s="18"/>
      <c r="B258" s="20" t="str">
        <f>B$24</f>
        <v>Starting date (existing = 06/04/14)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57"/>
      <c r="W258" s="241">
        <f>Admin!B258</f>
        <v>41991</v>
      </c>
    </row>
    <row r="259" spans="1:23" ht="6" customHeight="1" thickTop="1" thickBot="1" x14ac:dyDescent="0.3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140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57"/>
      <c r="W259" s="241">
        <f>Admin!B259</f>
        <v>41992</v>
      </c>
    </row>
    <row r="260" spans="1:23" ht="13.5" customHeight="1" thickTop="1" thickBot="1" x14ac:dyDescent="0.3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57"/>
      <c r="W260" s="241">
        <f>Admin!B260</f>
        <v>41993</v>
      </c>
    </row>
    <row r="261" spans="1:23" ht="13.2" thickTop="1" thickBot="1" x14ac:dyDescent="0.3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57"/>
      <c r="W261" s="241">
        <f>Admin!B261</f>
        <v>41994</v>
      </c>
    </row>
    <row r="262" spans="1:23" ht="13.2" thickTop="1" thickBot="1" x14ac:dyDescent="0.3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57"/>
      <c r="W262" s="241">
        <f>Admin!B262</f>
        <v>41995</v>
      </c>
    </row>
    <row r="263" spans="1:23" ht="12.6" thickTop="1" x14ac:dyDescent="0.25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57"/>
      <c r="W263" s="241">
        <f>Admin!B263</f>
        <v>41996</v>
      </c>
    </row>
    <row r="264" spans="1:23" x14ac:dyDescent="0.25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57"/>
      <c r="W264" s="241">
        <f>Admin!B264</f>
        <v>41997</v>
      </c>
    </row>
    <row r="265" spans="1:23" ht="12" customHeight="1" x14ac:dyDescent="0.25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57"/>
      <c r="W265" s="241">
        <f>Admin!B265</f>
        <v>41998</v>
      </c>
    </row>
    <row r="266" spans="1:23" ht="6" customHeight="1" x14ac:dyDescent="0.25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57"/>
      <c r="W266" s="241">
        <f>Admin!B266</f>
        <v>41999</v>
      </c>
    </row>
    <row r="267" spans="1:23" ht="12" customHeight="1" x14ac:dyDescent="0.25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57"/>
      <c r="W267" s="241">
        <f>Admin!B267</f>
        <v>42000</v>
      </c>
    </row>
    <row r="268" spans="1:23" x14ac:dyDescent="0.25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57"/>
      <c r="W268" s="241">
        <f>Admin!B268</f>
        <v>42001</v>
      </c>
    </row>
    <row r="269" spans="1:23" ht="13.5" customHeight="1" x14ac:dyDescent="0.25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60"/>
      <c r="L269" s="360"/>
      <c r="M269" s="361"/>
      <c r="N269" s="361"/>
      <c r="O269" s="361"/>
      <c r="P269" s="361"/>
      <c r="Q269" s="361"/>
      <c r="R269" s="361"/>
      <c r="S269" s="361"/>
      <c r="T269" s="21"/>
      <c r="U269" s="357"/>
      <c r="W269" s="241">
        <f>Admin!B269</f>
        <v>42002</v>
      </c>
    </row>
    <row r="270" spans="1:23" ht="9" customHeight="1" thickBot="1" x14ac:dyDescent="0.3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57"/>
      <c r="W270" s="241">
        <f>Admin!B270</f>
        <v>42003</v>
      </c>
    </row>
    <row r="271" spans="1:23" ht="22.5" customHeight="1" x14ac:dyDescent="0.25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84"/>
      <c r="O271" s="384"/>
      <c r="P271" s="384"/>
      <c r="Q271" s="384"/>
      <c r="R271" s="384"/>
      <c r="S271" s="384"/>
      <c r="T271" s="384"/>
      <c r="U271" s="357"/>
      <c r="W271" s="241">
        <f>Admin!B271</f>
        <v>42004</v>
      </c>
    </row>
    <row r="272" spans="1:23" x14ac:dyDescent="0.25">
      <c r="W272" s="241">
        <f>Admin!B272</f>
        <v>42005</v>
      </c>
    </row>
    <row r="273" spans="23:23" x14ac:dyDescent="0.25">
      <c r="W273" s="241">
        <f>Admin!B273</f>
        <v>42006</v>
      </c>
    </row>
    <row r="274" spans="23:23" x14ac:dyDescent="0.25">
      <c r="W274" s="241">
        <f>Admin!B274</f>
        <v>42007</v>
      </c>
    </row>
    <row r="275" spans="23:23" x14ac:dyDescent="0.25">
      <c r="W275" s="241">
        <f>Admin!B275</f>
        <v>42008</v>
      </c>
    </row>
    <row r="276" spans="23:23" x14ac:dyDescent="0.25">
      <c r="W276" s="241">
        <f>Admin!B276</f>
        <v>42009</v>
      </c>
    </row>
    <row r="277" spans="23:23" x14ac:dyDescent="0.25">
      <c r="W277" s="241">
        <f>Admin!B277</f>
        <v>42010</v>
      </c>
    </row>
    <row r="278" spans="23:23" x14ac:dyDescent="0.25">
      <c r="W278" s="241">
        <f>Admin!B278</f>
        <v>42011</v>
      </c>
    </row>
    <row r="279" spans="23:23" x14ac:dyDescent="0.25">
      <c r="W279" s="241">
        <f>Admin!B279</f>
        <v>42012</v>
      </c>
    </row>
    <row r="280" spans="23:23" x14ac:dyDescent="0.25">
      <c r="W280" s="241">
        <f>Admin!B280</f>
        <v>42013</v>
      </c>
    </row>
    <row r="281" spans="23:23" x14ac:dyDescent="0.25">
      <c r="W281" s="241">
        <f>Admin!B281</f>
        <v>42014</v>
      </c>
    </row>
    <row r="282" spans="23:23" x14ac:dyDescent="0.25">
      <c r="W282" s="241">
        <f>Admin!B282</f>
        <v>42015</v>
      </c>
    </row>
    <row r="283" spans="23:23" x14ac:dyDescent="0.25">
      <c r="W283" s="241">
        <f>Admin!B283</f>
        <v>42016</v>
      </c>
    </row>
    <row r="284" spans="23:23" x14ac:dyDescent="0.25">
      <c r="W284" s="241">
        <f>Admin!B284</f>
        <v>42017</v>
      </c>
    </row>
    <row r="285" spans="23:23" x14ac:dyDescent="0.25">
      <c r="W285" s="241">
        <f>Admin!B285</f>
        <v>42018</v>
      </c>
    </row>
    <row r="286" spans="23:23" x14ac:dyDescent="0.25">
      <c r="W286" s="241">
        <f>Admin!B286</f>
        <v>42019</v>
      </c>
    </row>
    <row r="287" spans="23:23" x14ac:dyDescent="0.25">
      <c r="W287" s="241">
        <f>Admin!B287</f>
        <v>42020</v>
      </c>
    </row>
    <row r="288" spans="23:23" x14ac:dyDescent="0.25">
      <c r="W288" s="241">
        <f>Admin!B288</f>
        <v>42021</v>
      </c>
    </row>
    <row r="289" spans="23:23" x14ac:dyDescent="0.25">
      <c r="W289" s="241">
        <f>Admin!B289</f>
        <v>42022</v>
      </c>
    </row>
    <row r="290" spans="23:23" x14ac:dyDescent="0.25">
      <c r="W290" s="241">
        <f>Admin!B290</f>
        <v>42023</v>
      </c>
    </row>
    <row r="291" spans="23:23" x14ac:dyDescent="0.25">
      <c r="W291" s="241">
        <f>Admin!B291</f>
        <v>42024</v>
      </c>
    </row>
    <row r="292" spans="23:23" x14ac:dyDescent="0.25">
      <c r="W292" s="241">
        <f>Admin!B292</f>
        <v>42025</v>
      </c>
    </row>
    <row r="293" spans="23:23" x14ac:dyDescent="0.25">
      <c r="W293" s="241">
        <f>Admin!B293</f>
        <v>42026</v>
      </c>
    </row>
    <row r="294" spans="23:23" x14ac:dyDescent="0.25">
      <c r="W294" s="241">
        <f>Admin!B294</f>
        <v>42027</v>
      </c>
    </row>
    <row r="295" spans="23:23" x14ac:dyDescent="0.25">
      <c r="W295" s="241">
        <f>Admin!B295</f>
        <v>42028</v>
      </c>
    </row>
    <row r="296" spans="23:23" x14ac:dyDescent="0.25">
      <c r="W296" s="241">
        <f>Admin!B296</f>
        <v>42029</v>
      </c>
    </row>
    <row r="297" spans="23:23" x14ac:dyDescent="0.25">
      <c r="W297" s="241">
        <f>Admin!B297</f>
        <v>42030</v>
      </c>
    </row>
    <row r="298" spans="23:23" x14ac:dyDescent="0.25">
      <c r="W298" s="241">
        <f>Admin!B298</f>
        <v>42031</v>
      </c>
    </row>
    <row r="299" spans="23:23" x14ac:dyDescent="0.25">
      <c r="W299" s="241">
        <f>Admin!B299</f>
        <v>42032</v>
      </c>
    </row>
    <row r="300" spans="23:23" x14ac:dyDescent="0.25">
      <c r="W300" s="241">
        <f>Admin!B300</f>
        <v>42033</v>
      </c>
    </row>
    <row r="301" spans="23:23" x14ac:dyDescent="0.25">
      <c r="W301" s="241">
        <f>Admin!B301</f>
        <v>42034</v>
      </c>
    </row>
    <row r="302" spans="23:23" x14ac:dyDescent="0.25">
      <c r="W302" s="241">
        <f>Admin!B302</f>
        <v>42035</v>
      </c>
    </row>
    <row r="303" spans="23:23" x14ac:dyDescent="0.25">
      <c r="W303" s="241">
        <f>Admin!B303</f>
        <v>42036</v>
      </c>
    </row>
    <row r="304" spans="23:23" x14ac:dyDescent="0.25">
      <c r="W304" s="241">
        <f>Admin!B304</f>
        <v>42037</v>
      </c>
    </row>
    <row r="305" spans="23:23" x14ac:dyDescent="0.25">
      <c r="W305" s="241">
        <f>Admin!B305</f>
        <v>42038</v>
      </c>
    </row>
    <row r="306" spans="23:23" x14ac:dyDescent="0.25">
      <c r="W306" s="241">
        <f>Admin!B306</f>
        <v>42039</v>
      </c>
    </row>
    <row r="307" spans="23:23" x14ac:dyDescent="0.25">
      <c r="W307" s="241">
        <f>Admin!B307</f>
        <v>42040</v>
      </c>
    </row>
    <row r="308" spans="23:23" x14ac:dyDescent="0.25">
      <c r="W308" s="241">
        <f>Admin!B308</f>
        <v>42041</v>
      </c>
    </row>
    <row r="309" spans="23:23" x14ac:dyDescent="0.25">
      <c r="W309" s="241">
        <f>Admin!B309</f>
        <v>42042</v>
      </c>
    </row>
    <row r="310" spans="23:23" x14ac:dyDescent="0.25">
      <c r="W310" s="241">
        <f>Admin!B310</f>
        <v>42043</v>
      </c>
    </row>
    <row r="311" spans="23:23" x14ac:dyDescent="0.25">
      <c r="W311" s="241">
        <f>Admin!B311</f>
        <v>42044</v>
      </c>
    </row>
    <row r="312" spans="23:23" x14ac:dyDescent="0.25">
      <c r="W312" s="241">
        <f>Admin!B312</f>
        <v>42045</v>
      </c>
    </row>
    <row r="313" spans="23:23" x14ac:dyDescent="0.25">
      <c r="W313" s="241">
        <f>Admin!B313</f>
        <v>42046</v>
      </c>
    </row>
    <row r="314" spans="23:23" x14ac:dyDescent="0.25">
      <c r="W314" s="241">
        <f>Admin!B314</f>
        <v>42047</v>
      </c>
    </row>
    <row r="315" spans="23:23" x14ac:dyDescent="0.25">
      <c r="W315" s="241">
        <f>Admin!B315</f>
        <v>42048</v>
      </c>
    </row>
    <row r="316" spans="23:23" x14ac:dyDescent="0.25">
      <c r="W316" s="241">
        <f>Admin!B316</f>
        <v>42049</v>
      </c>
    </row>
    <row r="317" spans="23:23" x14ac:dyDescent="0.25">
      <c r="W317" s="241">
        <f>Admin!B317</f>
        <v>42050</v>
      </c>
    </row>
    <row r="318" spans="23:23" x14ac:dyDescent="0.25">
      <c r="W318" s="241">
        <f>Admin!B318</f>
        <v>42051</v>
      </c>
    </row>
    <row r="319" spans="23:23" x14ac:dyDescent="0.25">
      <c r="W319" s="241">
        <f>Admin!B319</f>
        <v>42052</v>
      </c>
    </row>
    <row r="320" spans="23:23" x14ac:dyDescent="0.25">
      <c r="W320" s="241">
        <f>Admin!B320</f>
        <v>42053</v>
      </c>
    </row>
    <row r="321" spans="23:23" x14ac:dyDescent="0.25">
      <c r="W321" s="241">
        <f>Admin!B321</f>
        <v>42054</v>
      </c>
    </row>
    <row r="322" spans="23:23" x14ac:dyDescent="0.25">
      <c r="W322" s="241">
        <f>Admin!B322</f>
        <v>42055</v>
      </c>
    </row>
    <row r="323" spans="23:23" x14ac:dyDescent="0.25">
      <c r="W323" s="241">
        <f>Admin!B323</f>
        <v>42056</v>
      </c>
    </row>
    <row r="324" spans="23:23" x14ac:dyDescent="0.25">
      <c r="W324" s="241">
        <f>Admin!B324</f>
        <v>42057</v>
      </c>
    </row>
    <row r="325" spans="23:23" x14ac:dyDescent="0.25">
      <c r="W325" s="241">
        <f>Admin!B325</f>
        <v>42058</v>
      </c>
    </row>
    <row r="326" spans="23:23" x14ac:dyDescent="0.25">
      <c r="W326" s="241">
        <f>Admin!B326</f>
        <v>42059</v>
      </c>
    </row>
    <row r="327" spans="23:23" x14ac:dyDescent="0.25">
      <c r="W327" s="241">
        <f>Admin!B327</f>
        <v>42060</v>
      </c>
    </row>
    <row r="328" spans="23:23" x14ac:dyDescent="0.25">
      <c r="W328" s="241">
        <f>Admin!B328</f>
        <v>42061</v>
      </c>
    </row>
    <row r="329" spans="23:23" x14ac:dyDescent="0.25">
      <c r="W329" s="241">
        <f>Admin!B329</f>
        <v>42062</v>
      </c>
    </row>
    <row r="330" spans="23:23" x14ac:dyDescent="0.25">
      <c r="W330" s="241">
        <f>Admin!B330</f>
        <v>42063</v>
      </c>
    </row>
    <row r="331" spans="23:23" x14ac:dyDescent="0.25">
      <c r="W331" s="241">
        <f>Admin!B331</f>
        <v>42064</v>
      </c>
    </row>
    <row r="332" spans="23:23" x14ac:dyDescent="0.25">
      <c r="W332" s="241">
        <f>Admin!B332</f>
        <v>42065</v>
      </c>
    </row>
    <row r="333" spans="23:23" x14ac:dyDescent="0.25">
      <c r="W333" s="241">
        <f>Admin!B333</f>
        <v>42066</v>
      </c>
    </row>
    <row r="334" spans="23:23" x14ac:dyDescent="0.25">
      <c r="W334" s="241">
        <f>Admin!B334</f>
        <v>42067</v>
      </c>
    </row>
    <row r="335" spans="23:23" x14ac:dyDescent="0.25">
      <c r="W335" s="241">
        <f>Admin!B335</f>
        <v>42068</v>
      </c>
    </row>
    <row r="336" spans="23:23" x14ac:dyDescent="0.25">
      <c r="W336" s="241">
        <f>Admin!B336</f>
        <v>42069</v>
      </c>
    </row>
    <row r="337" spans="23:23" x14ac:dyDescent="0.25">
      <c r="W337" s="241">
        <f>Admin!B337</f>
        <v>42070</v>
      </c>
    </row>
    <row r="338" spans="23:23" x14ac:dyDescent="0.25">
      <c r="W338" s="241">
        <f>Admin!B338</f>
        <v>42071</v>
      </c>
    </row>
    <row r="339" spans="23:23" x14ac:dyDescent="0.25">
      <c r="W339" s="241">
        <f>Admin!B339</f>
        <v>42072</v>
      </c>
    </row>
    <row r="340" spans="23:23" x14ac:dyDescent="0.25">
      <c r="W340" s="241">
        <f>Admin!B340</f>
        <v>42073</v>
      </c>
    </row>
    <row r="341" spans="23:23" x14ac:dyDescent="0.25">
      <c r="W341" s="241">
        <f>Admin!B341</f>
        <v>42074</v>
      </c>
    </row>
    <row r="342" spans="23:23" x14ac:dyDescent="0.25">
      <c r="W342" s="241">
        <f>Admin!B342</f>
        <v>42075</v>
      </c>
    </row>
    <row r="343" spans="23:23" x14ac:dyDescent="0.25">
      <c r="W343" s="241">
        <f>Admin!B343</f>
        <v>42076</v>
      </c>
    </row>
    <row r="344" spans="23:23" x14ac:dyDescent="0.25">
      <c r="W344" s="241">
        <f>Admin!B344</f>
        <v>42077</v>
      </c>
    </row>
    <row r="345" spans="23:23" x14ac:dyDescent="0.25">
      <c r="W345" s="241">
        <f>Admin!B345</f>
        <v>42078</v>
      </c>
    </row>
    <row r="346" spans="23:23" x14ac:dyDescent="0.25">
      <c r="W346" s="241">
        <f>Admin!B346</f>
        <v>42079</v>
      </c>
    </row>
    <row r="347" spans="23:23" x14ac:dyDescent="0.25">
      <c r="W347" s="241">
        <f>Admin!B347</f>
        <v>42080</v>
      </c>
    </row>
    <row r="348" spans="23:23" x14ac:dyDescent="0.25">
      <c r="W348" s="241">
        <f>Admin!B348</f>
        <v>42081</v>
      </c>
    </row>
    <row r="349" spans="23:23" x14ac:dyDescent="0.25">
      <c r="W349" s="241">
        <f>Admin!B349</f>
        <v>42082</v>
      </c>
    </row>
    <row r="350" spans="23:23" x14ac:dyDescent="0.25">
      <c r="W350" s="241">
        <f>Admin!B350</f>
        <v>42083</v>
      </c>
    </row>
    <row r="351" spans="23:23" x14ac:dyDescent="0.25">
      <c r="W351" s="241">
        <f>Admin!B351</f>
        <v>42084</v>
      </c>
    </row>
    <row r="352" spans="23:23" x14ac:dyDescent="0.25">
      <c r="W352" s="241">
        <f>Admin!B352</f>
        <v>42085</v>
      </c>
    </row>
    <row r="353" spans="23:23" x14ac:dyDescent="0.25">
      <c r="W353" s="241">
        <f>Admin!B353</f>
        <v>42086</v>
      </c>
    </row>
    <row r="354" spans="23:23" x14ac:dyDescent="0.25">
      <c r="W354" s="241">
        <f>Admin!B354</f>
        <v>42087</v>
      </c>
    </row>
    <row r="355" spans="23:23" x14ac:dyDescent="0.25">
      <c r="W355" s="241">
        <f>Admin!B355</f>
        <v>42088</v>
      </c>
    </row>
    <row r="356" spans="23:23" x14ac:dyDescent="0.25">
      <c r="W356" s="241">
        <f>Admin!B356</f>
        <v>42089</v>
      </c>
    </row>
    <row r="357" spans="23:23" x14ac:dyDescent="0.25">
      <c r="W357" s="241">
        <f>Admin!B357</f>
        <v>42090</v>
      </c>
    </row>
    <row r="358" spans="23:23" x14ac:dyDescent="0.25">
      <c r="W358" s="241">
        <f>Admin!B358</f>
        <v>42091</v>
      </c>
    </row>
    <row r="359" spans="23:23" x14ac:dyDescent="0.25">
      <c r="W359" s="241">
        <f>Admin!B359</f>
        <v>42092</v>
      </c>
    </row>
    <row r="360" spans="23:23" x14ac:dyDescent="0.25">
      <c r="W360" s="241">
        <f>Admin!B360</f>
        <v>42093</v>
      </c>
    </row>
    <row r="361" spans="23:23" x14ac:dyDescent="0.25">
      <c r="W361" s="241">
        <f>Admin!B361</f>
        <v>42094</v>
      </c>
    </row>
    <row r="362" spans="23:23" x14ac:dyDescent="0.25">
      <c r="W362" s="241">
        <f>Admin!B362</f>
        <v>42095</v>
      </c>
    </row>
    <row r="363" spans="23:23" x14ac:dyDescent="0.25">
      <c r="W363" s="241">
        <f>Admin!B363</f>
        <v>42096</v>
      </c>
    </row>
    <row r="364" spans="23:23" x14ac:dyDescent="0.25">
      <c r="W364" s="241">
        <f>Admin!B364</f>
        <v>42097</v>
      </c>
    </row>
    <row r="365" spans="23:23" x14ac:dyDescent="0.25">
      <c r="W365" s="241">
        <f>Admin!B365</f>
        <v>42098</v>
      </c>
    </row>
    <row r="366" spans="23:23" x14ac:dyDescent="0.25">
      <c r="W366" s="241">
        <f>Admin!B366</f>
        <v>42099</v>
      </c>
    </row>
  </sheetData>
  <mergeCells count="99">
    <mergeCell ref="D120:F120"/>
    <mergeCell ref="A141:T141"/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H169:H170"/>
    <mergeCell ref="D171:F171"/>
    <mergeCell ref="D172:F172"/>
    <mergeCell ref="O143:P143"/>
    <mergeCell ref="D145:F145"/>
    <mergeCell ref="H117:H118"/>
    <mergeCell ref="Q117:Q118"/>
    <mergeCell ref="S117:S118"/>
    <mergeCell ref="S91:S92"/>
    <mergeCell ref="K113:S113"/>
    <mergeCell ref="O91:P91"/>
    <mergeCell ref="O117:P117"/>
    <mergeCell ref="H91:H92"/>
    <mergeCell ref="Q65:Q66"/>
    <mergeCell ref="S65:S66"/>
    <mergeCell ref="K87:S87"/>
    <mergeCell ref="D93:F93"/>
    <mergeCell ref="D94:F94"/>
    <mergeCell ref="D67:F67"/>
    <mergeCell ref="D68:F68"/>
    <mergeCell ref="H65:H66"/>
    <mergeCell ref="O65:P65"/>
    <mergeCell ref="A89:T89"/>
    <mergeCell ref="M93:O93"/>
    <mergeCell ref="Q91:Q92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O13:P13"/>
    <mergeCell ref="D7:F7"/>
    <mergeCell ref="H13:H14"/>
    <mergeCell ref="D41:F41"/>
    <mergeCell ref="D42:F42"/>
    <mergeCell ref="M41:O41"/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O169:P169"/>
  </mergeCells>
  <phoneticPr fontId="5" type="noConversion"/>
  <dataValidations disablePrompts="1"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35</v>
      </c>
      <c r="F9" s="61"/>
      <c r="G9" s="61"/>
      <c r="H9" s="420" t="s">
        <v>28</v>
      </c>
      <c r="I9" s="421"/>
      <c r="J9" s="422"/>
      <c r="K9" s="238">
        <f>Admin!B240</f>
        <v>41973</v>
      </c>
      <c r="L9" s="239" t="s">
        <v>84</v>
      </c>
      <c r="M9" s="240">
        <f>Admin!B246</f>
        <v>41979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IF(T$9="Y",'Nov14'!H56,0)</f>
        <v>0</v>
      </c>
      <c r="I11" s="105">
        <f>IF(T$9="Y",'Nov14'!I56,0)</f>
        <v>0</v>
      </c>
      <c r="J11" s="105">
        <f>IF(T$9="Y",'Nov14'!J56,0)</f>
        <v>0</v>
      </c>
      <c r="K11" s="105">
        <f>IF(T$9="Y",'Nov14'!K56,I11*J11)</f>
        <v>0</v>
      </c>
      <c r="L11" s="150">
        <f>IF(T$9="Y",'Nov14'!L56,0)</f>
        <v>0</v>
      </c>
      <c r="M11" s="129" t="str">
        <f>IF(E11=" "," ",IF(T$9="Y",'Nov14'!M56,IF((H11+K11+L11)&gt;0,H11+K11+L11,"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IF(Employee!H$34=E$9,Employee!D$34+SUM(M11)+'Nov14'!V56,SUM(M11)+'Nov14'!V56)</f>
        <v>0</v>
      </c>
      <c r="W11" s="59">
        <f>IF(Employee!H$34=E$9,Employee!D$35+SUM(N11)+'Nov14'!W56,SUM(N11)+'Nov14'!W56)</f>
        <v>0</v>
      </c>
      <c r="X11" s="59">
        <f>IF(O11=" ",'Nov14'!X56,O11+'Nov14'!X56)</f>
        <v>0</v>
      </c>
      <c r="Y11" s="59">
        <f>IF(P11=" ",'Nov14'!Y56,P11+'Nov14'!Y56)</f>
        <v>0</v>
      </c>
      <c r="Z11" s="59">
        <f>IF(Q11=" ",'Nov14'!Z56,Q11+'Nov14'!Z56)</f>
        <v>0</v>
      </c>
      <c r="AA11" s="59">
        <f>IF(R11=" ",'Nov14'!AA56,R11+'Nov14'!AA56)</f>
        <v>0</v>
      </c>
      <c r="AB11" s="60"/>
      <c r="AC11" s="59">
        <f>IF(T11=" ",'Nov14'!AC56,T11+'Nov14'!AC56)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IF(T$9="Y",'Nov14'!H57,0)</f>
        <v>0</v>
      </c>
      <c r="I12" s="108">
        <f>IF(T$9="Y",'Nov14'!I57,0)</f>
        <v>0</v>
      </c>
      <c r="J12" s="108">
        <f>IF(T$9="Y",'Nov14'!J57,0)</f>
        <v>0</v>
      </c>
      <c r="K12" s="108">
        <f>IF(T$9="Y",'Nov14'!K57,I12*J12)</f>
        <v>0</v>
      </c>
      <c r="L12" s="151">
        <f>IF(T$9="Y",'Nov14'!L57,0)</f>
        <v>0</v>
      </c>
      <c r="M12" s="130" t="str">
        <f>IF(E12=" "," ",IF(T$9="Y",'Nov14'!M57,IF((H12+K12+L12)&gt;0,H12+K12+L12,"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IF(Employee!H$60=E$9,Employee!D$60+SUM(M12)+'Nov14'!V57,SUM(M12)+'Nov14'!V57)</f>
        <v>0</v>
      </c>
      <c r="W12" s="59">
        <f>IF(Employee!H$60=E$9,Employee!D$61+SUM(N12)+'Nov14'!W57,SUM(N12)+'Nov14'!W57)</f>
        <v>0</v>
      </c>
      <c r="X12" s="59">
        <f>IF(O12=" ",'Nov14'!X57,O12+'Nov14'!X57)</f>
        <v>0</v>
      </c>
      <c r="Y12" s="59">
        <f>IF(P12=" ",'Nov14'!Y57,P12+'Nov14'!Y57)</f>
        <v>0</v>
      </c>
      <c r="Z12" s="59">
        <f>IF(Q12=" ",'Nov14'!Z57,Q12+'Nov14'!Z57)</f>
        <v>0</v>
      </c>
      <c r="AA12" s="59">
        <f>IF(R12=" ",'Nov14'!AA57,R12+'Nov14'!AA57)</f>
        <v>0</v>
      </c>
      <c r="AB12" s="60"/>
      <c r="AC12" s="59">
        <f>IF(T12=" ",'Nov14'!AC57,T12+'Nov14'!AC57)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IF(T$9="Y",'Nov14'!H58,0)</f>
        <v>0</v>
      </c>
      <c r="I13" s="108">
        <f>IF(T$9="Y",'Nov14'!I58,0)</f>
        <v>0</v>
      </c>
      <c r="J13" s="108">
        <f>IF(T$9="Y",'Nov14'!J58,0)</f>
        <v>0</v>
      </c>
      <c r="K13" s="108">
        <f>IF(T$9="Y",'Nov14'!K58,I13*J13)</f>
        <v>0</v>
      </c>
      <c r="L13" s="151">
        <f>IF(T$9="Y",'Nov14'!L58,0)</f>
        <v>0</v>
      </c>
      <c r="M13" s="130" t="str">
        <f>IF(E13=" "," ",IF(T$9="Y",'Nov14'!M58,IF((H13+K13+L13)&gt;0,H13+K13+L13,"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IF(Employee!H$86=E$9,Employee!D$86+SUM(M13)+'Nov14'!V58,SUM(M13)+'Nov14'!V58)</f>
        <v>0</v>
      </c>
      <c r="W13" s="59">
        <f>IF(Employee!H$86=E$9,Employee!D$87+SUM(N13)+'Nov14'!W58,SUM(N13)+'Nov14'!W58)</f>
        <v>0</v>
      </c>
      <c r="X13" s="59">
        <f>IF(O13=" ",'Nov14'!X58,O13+'Nov14'!X58)</f>
        <v>0</v>
      </c>
      <c r="Y13" s="59">
        <f>IF(P13=" ",'Nov14'!Y58,P13+'Nov14'!Y58)</f>
        <v>0</v>
      </c>
      <c r="Z13" s="59">
        <f>IF(Q13=" ",'Nov14'!Z58,Q13+'Nov14'!Z58)</f>
        <v>0</v>
      </c>
      <c r="AA13" s="59">
        <f>IF(R13=" ",'Nov14'!AA58,R13+'Nov14'!AA58)</f>
        <v>0</v>
      </c>
      <c r="AB13" s="60"/>
      <c r="AC13" s="59">
        <f>IF(T13=" ",'Nov14'!AC58,T13+'Nov14'!AC58)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IF(T$9="Y",'Nov14'!H59,0)</f>
        <v>0</v>
      </c>
      <c r="I14" s="108">
        <f>IF(T$9="Y",'Nov14'!I59,0)</f>
        <v>0</v>
      </c>
      <c r="J14" s="108">
        <f>IF(T$9="Y",'Nov14'!J59,0)</f>
        <v>0</v>
      </c>
      <c r="K14" s="108">
        <f>IF(T$9="Y",'Nov14'!K59,I14*J14)</f>
        <v>0</v>
      </c>
      <c r="L14" s="151">
        <f>IF(T$9="Y",'Nov14'!L59,0)</f>
        <v>0</v>
      </c>
      <c r="M14" s="130" t="str">
        <f>IF(E14=" "," ",IF(T$9="Y",'Nov14'!M59,IF((H14+K14+L14)&gt;0,H14+K14+L14,"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IF(Employee!H$112=E$9,Employee!D$112+SUM(M14)+'Nov14'!V59,SUM(M14)+'Nov14'!V59)</f>
        <v>0</v>
      </c>
      <c r="W14" s="59">
        <f>IF(Employee!H$112=E$9,Employee!D$113+SUM(N14)+'Nov14'!W59,SUM(N14)+'Nov14'!W59)</f>
        <v>0</v>
      </c>
      <c r="X14" s="59">
        <f>IF(O14=" ",'Nov14'!X59,O14+'Nov14'!X59)</f>
        <v>0</v>
      </c>
      <c r="Y14" s="59">
        <f>IF(P14=" ",'Nov14'!Y59,P14+'Nov14'!Y59)</f>
        <v>0</v>
      </c>
      <c r="Z14" s="59">
        <f>IF(Q14=" ",'Nov14'!Z59,Q14+'Nov14'!Z59)</f>
        <v>0</v>
      </c>
      <c r="AA14" s="59">
        <f>IF(R14=" ",'Nov14'!AA59,R14+'Nov14'!AA59)</f>
        <v>0</v>
      </c>
      <c r="AB14" s="60"/>
      <c r="AC14" s="59">
        <f>IF(T14=" ",'Nov14'!AC59,T14+'Nov14'!AC59)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IF(T$9="Y",'Nov14'!H60,0)</f>
        <v>0</v>
      </c>
      <c r="I15" s="108">
        <f>IF(T$9="Y",'Nov14'!I60,0)</f>
        <v>0</v>
      </c>
      <c r="J15" s="108">
        <f>IF(T$9="Y",'Nov14'!J60,0)</f>
        <v>0</v>
      </c>
      <c r="K15" s="108">
        <f>IF(T$9="Y",'Nov14'!K60,I15*J15)</f>
        <v>0</v>
      </c>
      <c r="L15" s="151">
        <f>IF(T$9="Y",'Nov14'!L60,0)</f>
        <v>0</v>
      </c>
      <c r="M15" s="130" t="str">
        <f>IF(E15=" "," ",IF(T$9="Y",'Nov14'!M60,IF((H15+K15+L15)&gt;0,H15+K15+L15,"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IF(Employee!H$138=E$9,Employee!D$138+SUM(M15)+'Nov14'!V60,SUM(M15)+'Nov14'!V60)</f>
        <v>0</v>
      </c>
      <c r="W15" s="59">
        <f>IF(Employee!H$138=E$9,Employee!D$139+SUM(N15)+'Nov14'!W60,SUM(N15)+'Nov14'!W60)</f>
        <v>0</v>
      </c>
      <c r="X15" s="59">
        <f>IF(O15=" ",'Nov14'!X60,O15+'Nov14'!X60)</f>
        <v>0</v>
      </c>
      <c r="Y15" s="59">
        <f>IF(P15=" ",'Nov14'!Y60,P15+'Nov14'!Y60)</f>
        <v>0</v>
      </c>
      <c r="Z15" s="59">
        <f>IF(Q15=" ",'Nov14'!Z60,Q15+'Nov14'!Z60)</f>
        <v>0</v>
      </c>
      <c r="AA15" s="59">
        <f>IF(R15=" ",'Nov14'!AA60,R15+'Nov14'!AA60)</f>
        <v>0</v>
      </c>
      <c r="AB15" s="60"/>
      <c r="AC15" s="59">
        <f>IF(T15=" ",'Nov14'!AC60,T15+'Nov14'!AC60)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IF(T$9="Y",'Nov14'!H61,0)</f>
        <v>0</v>
      </c>
      <c r="I16" s="108">
        <f>IF(T$9="Y",'Nov14'!I61,0)</f>
        <v>0</v>
      </c>
      <c r="J16" s="108">
        <f>IF(T$9="Y",'Nov14'!J61,0)</f>
        <v>0</v>
      </c>
      <c r="K16" s="108">
        <f>IF(T$9="Y",'Nov14'!K61,I16*J16)</f>
        <v>0</v>
      </c>
      <c r="L16" s="151">
        <f>IF(T$9="Y",'Nov14'!L61,0)</f>
        <v>0</v>
      </c>
      <c r="M16" s="130" t="str">
        <f>IF(E16=" "," ",IF(T$9="Y",'Nov14'!M61,IF((H16+K16+L16)&gt;0,H16+K16+L16,"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IF(Employee!H$164=E$9,Employee!D$164+SUM(M16)+'Nov14'!V61,SUM(M16)+'Nov14'!V61)</f>
        <v>0</v>
      </c>
      <c r="W16" s="59">
        <f>IF(Employee!H$164=E$9,Employee!D$165+SUM(N16)+'Nov14'!W61,SUM(N16)+'Nov14'!W61)</f>
        <v>0</v>
      </c>
      <c r="X16" s="59">
        <f>IF(O16=" ",'Nov14'!X61,O16+'Nov14'!X61)</f>
        <v>0</v>
      </c>
      <c r="Y16" s="59">
        <f>IF(P16=" ",'Nov14'!Y61,P16+'Nov14'!Y61)</f>
        <v>0</v>
      </c>
      <c r="Z16" s="59">
        <f>IF(Q16=" ",'Nov14'!Z61,Q16+'Nov14'!Z61)</f>
        <v>0</v>
      </c>
      <c r="AA16" s="59">
        <f>IF(R16=" ",'Nov14'!AA61,R16+'Nov14'!AA61)</f>
        <v>0</v>
      </c>
      <c r="AB16" s="60"/>
      <c r="AC16" s="59">
        <f>IF(T16=" ",'Nov14'!AC61,T16+'Nov14'!AC61)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IF(T$9="Y",'Nov14'!H62,0)</f>
        <v>0</v>
      </c>
      <c r="I17" s="108">
        <f>IF(T$9="Y",'Nov14'!I62,0)</f>
        <v>0</v>
      </c>
      <c r="J17" s="108">
        <f>IF(T$9="Y",'Nov14'!J62,0)</f>
        <v>0</v>
      </c>
      <c r="K17" s="108">
        <f>IF(T$9="Y",'Nov14'!K62,I17*J17)</f>
        <v>0</v>
      </c>
      <c r="L17" s="151">
        <f>IF(T$9="Y",'Nov14'!L62,0)</f>
        <v>0</v>
      </c>
      <c r="M17" s="130" t="str">
        <f>IF(E17=" "," ",IF(T$9="Y",'Nov14'!M62,IF((H17+K17+L17)&gt;0,H17+K17+L17,"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IF(Employee!H$190=E$9,Employee!D$190+SUM(M17)+'Nov14'!V62,SUM(M17)+'Nov14'!V62)</f>
        <v>0</v>
      </c>
      <c r="W17" s="59">
        <f>IF(Employee!H$190=E$9,Employee!D$191+SUM(N17)+'Nov14'!W62,SUM(N17)+'Nov14'!W62)</f>
        <v>0</v>
      </c>
      <c r="X17" s="59">
        <f>IF(O17=" ",'Nov14'!X62,O17+'Nov14'!X62)</f>
        <v>0</v>
      </c>
      <c r="Y17" s="59">
        <f>IF(P17=" ",'Nov14'!Y62,P17+'Nov14'!Y62)</f>
        <v>0</v>
      </c>
      <c r="Z17" s="59">
        <f>IF(Q17=" ",'Nov14'!Z62,Q17+'Nov14'!Z62)</f>
        <v>0</v>
      </c>
      <c r="AA17" s="59">
        <f>IF(R17=" ",'Nov14'!AA62,R17+'Nov14'!AA62)</f>
        <v>0</v>
      </c>
      <c r="AB17" s="60"/>
      <c r="AC17" s="59">
        <f>IF(T17=" ",'Nov14'!AC62,T17+'Nov14'!AC62)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IF(T$9="Y",'Nov14'!H63,0)</f>
        <v>0</v>
      </c>
      <c r="I18" s="108">
        <f>IF(T$9="Y",'Nov14'!I63,0)</f>
        <v>0</v>
      </c>
      <c r="J18" s="108">
        <f>IF(T$9="Y",'Nov14'!J63,0)</f>
        <v>0</v>
      </c>
      <c r="K18" s="108">
        <f>IF(T$9="Y",'Nov14'!K63,I18*J18)</f>
        <v>0</v>
      </c>
      <c r="L18" s="151">
        <f>IF(T$9="Y",'Nov14'!L63,0)</f>
        <v>0</v>
      </c>
      <c r="M18" s="130" t="str">
        <f>IF(E18=" "," ",IF(T$9="Y",'Nov14'!M63,IF((H18+K18+L18)&gt;0,H18+K18+L18,"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IF(Employee!H$216=E$9,Employee!D$216+SUM(M18)+'Nov14'!V63,SUM(M18)+'Nov14'!V63)</f>
        <v>0</v>
      </c>
      <c r="W18" s="59">
        <f>IF(Employee!H$216=E$9,Employee!D$217+SUM(N18)+'Nov14'!W63,SUM(N18)+'Nov14'!W63)</f>
        <v>0</v>
      </c>
      <c r="X18" s="59">
        <f>IF(O18=" ",'Nov14'!X63,O18+'Nov14'!X63)</f>
        <v>0</v>
      </c>
      <c r="Y18" s="59">
        <f>IF(P18=" ",'Nov14'!Y63,P18+'Nov14'!Y63)</f>
        <v>0</v>
      </c>
      <c r="Z18" s="59">
        <f>IF(Q18=" ",'Nov14'!Z63,Q18+'Nov14'!Z63)</f>
        <v>0</v>
      </c>
      <c r="AA18" s="59">
        <f>IF(R18=" ",'Nov14'!AA63,R18+'Nov14'!AA63)</f>
        <v>0</v>
      </c>
      <c r="AB18" s="60"/>
      <c r="AC18" s="59">
        <f>IF(T18=" ",'Nov14'!AC63,T18+'Nov14'!AC63)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IF(T$9="Y",'Nov14'!H64,0)</f>
        <v>0</v>
      </c>
      <c r="I19" s="108">
        <f>IF(T$9="Y",'Nov14'!I64,0)</f>
        <v>0</v>
      </c>
      <c r="J19" s="108">
        <f>IF(T$9="Y",'Nov14'!J64,0)</f>
        <v>0</v>
      </c>
      <c r="K19" s="108">
        <f>IF(T$9="Y",'Nov14'!K64,I19*J19)</f>
        <v>0</v>
      </c>
      <c r="L19" s="151">
        <f>IF(T$9="Y",'Nov14'!L64,0)</f>
        <v>0</v>
      </c>
      <c r="M19" s="130" t="str">
        <f>IF(E19=" "," ",IF(T$9="Y",'Nov14'!M64,IF((H19+K19+L19)&gt;0,H19+K19+L19,"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IF(Employee!H$242=E$9,Employee!D$242+SUM(M19)+'Nov14'!V64,SUM(M19)+'Nov14'!V64)</f>
        <v>0</v>
      </c>
      <c r="W19" s="59">
        <f>IF(Employee!H$242=E$9,Employee!D$243+SUM(N19)+'Nov14'!W64,SUM(N19)+'Nov14'!W64)</f>
        <v>0</v>
      </c>
      <c r="X19" s="59">
        <f>IF(O19=" ",'Nov14'!X64,O19+'Nov14'!X64)</f>
        <v>0</v>
      </c>
      <c r="Y19" s="59">
        <f>IF(P19=" ",'Nov14'!Y64,P19+'Nov14'!Y64)</f>
        <v>0</v>
      </c>
      <c r="Z19" s="59">
        <f>IF(Q19=" ",'Nov14'!Z64,Q19+'Nov14'!Z64)</f>
        <v>0</v>
      </c>
      <c r="AA19" s="59">
        <f>IF(R19=" ",'Nov14'!AA64,R19+'Nov14'!AA64)</f>
        <v>0</v>
      </c>
      <c r="AB19" s="60"/>
      <c r="AC19" s="59">
        <f>IF(T19=" ",'Nov14'!AC64,T19+'Nov14'!AC64)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IF(T$9="Y",'Nov14'!H65,0)</f>
        <v>0</v>
      </c>
      <c r="I20" s="133">
        <f>IF(T$9="Y",'Nov14'!I65,0)</f>
        <v>0</v>
      </c>
      <c r="J20" s="133">
        <f>IF(T$9="Y",'Nov14'!J65,0)</f>
        <v>0</v>
      </c>
      <c r="K20" s="133">
        <f>IF(T$9="Y",'Nov14'!K65,I20*J20)</f>
        <v>0</v>
      </c>
      <c r="L20" s="152">
        <f>IF(T$9="Y",'Nov14'!L65,0)</f>
        <v>0</v>
      </c>
      <c r="M20" s="131" t="str">
        <f>IF(E20=" "," ",IF(T$9="Y",'Nov14'!M65,IF((H20+K20+L20)&gt;0,H20+K20+L20,"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IF(Employee!H$268=E$9,Employee!D$268+SUM(M20)+'Nov14'!V65,SUM(M20)+'Nov14'!V65)</f>
        <v>0</v>
      </c>
      <c r="W20" s="59">
        <f>IF(Employee!H$268=E$9,Employee!D$269+SUM(N20)+'Nov14'!W65,SUM(N20)+'Nov14'!W65)</f>
        <v>0</v>
      </c>
      <c r="X20" s="59">
        <f>IF(O20=" ",'Nov14'!X65,O20+'Nov14'!X65)</f>
        <v>0</v>
      </c>
      <c r="Y20" s="59">
        <f>IF(P20=" ",'Nov14'!Y65,P20+'Nov14'!Y65)</f>
        <v>0</v>
      </c>
      <c r="Z20" s="59">
        <f>IF(Q20=" ",'Nov14'!Z65,Q20+'Nov14'!Z65)</f>
        <v>0</v>
      </c>
      <c r="AA20" s="59">
        <f>IF(R20=" ",'Nov14'!AA65,R20+'Nov14'!AA65)</f>
        <v>0</v>
      </c>
      <c r="AB20" s="60"/>
      <c r="AC20" s="59">
        <f>IF(T20=" ",'Nov14'!AC65,T20+'Nov14'!AC65)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36</v>
      </c>
      <c r="F24" s="61"/>
      <c r="G24" s="61"/>
      <c r="H24" s="420" t="s">
        <v>28</v>
      </c>
      <c r="I24" s="421"/>
      <c r="J24" s="422"/>
      <c r="K24" s="238">
        <f>Admin!B247</f>
        <v>41980</v>
      </c>
      <c r="L24" s="239" t="s">
        <v>84</v>
      </c>
      <c r="M24" s="240">
        <f>Admin!B253</f>
        <v>41986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37</v>
      </c>
      <c r="F39" s="61"/>
      <c r="G39" s="61"/>
      <c r="H39" s="420" t="s">
        <v>28</v>
      </c>
      <c r="I39" s="421"/>
      <c r="J39" s="422"/>
      <c r="K39" s="238">
        <f>Admin!B254</f>
        <v>41987</v>
      </c>
      <c r="L39" s="239" t="s">
        <v>84</v>
      </c>
      <c r="M39" s="240">
        <f>Admin!B260</f>
        <v>41993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38</v>
      </c>
      <c r="F54" s="61"/>
      <c r="G54" s="61"/>
      <c r="H54" s="420" t="s">
        <v>28</v>
      </c>
      <c r="I54" s="461"/>
      <c r="J54" s="462"/>
      <c r="K54" s="238">
        <f>Admin!B261</f>
        <v>41994</v>
      </c>
      <c r="L54" s="239" t="s">
        <v>84</v>
      </c>
      <c r="M54" s="240">
        <f>Admin!B267</f>
        <v>42000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39</v>
      </c>
      <c r="F69" s="61"/>
      <c r="G69" s="61"/>
      <c r="H69" s="420" t="s">
        <v>28</v>
      </c>
      <c r="I69" s="461"/>
      <c r="J69" s="462"/>
      <c r="K69" s="238">
        <f>Admin!B268</f>
        <v>42001</v>
      </c>
      <c r="L69" s="239" t="s">
        <v>84</v>
      </c>
      <c r="M69" s="240">
        <f>Admin!B274</f>
        <v>42007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9</v>
      </c>
      <c r="F84" s="61"/>
      <c r="G84" s="61"/>
      <c r="H84" s="420" t="s">
        <v>28</v>
      </c>
      <c r="I84" s="421"/>
      <c r="J84" s="422"/>
      <c r="K84" s="238">
        <f>Admin!B246</f>
        <v>41979</v>
      </c>
      <c r="L84" s="239" t="s">
        <v>84</v>
      </c>
      <c r="M84" s="240">
        <f>Admin!B276</f>
        <v>42009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IF(T$84="Y",'Nov14'!H71,0)</f>
        <v>0</v>
      </c>
      <c r="I86" s="105">
        <f>IF(T$84="Y",'Nov14'!I71,0)</f>
        <v>0</v>
      </c>
      <c r="J86" s="105">
        <f>IF(T$84="Y",'Nov14'!J71,0)</f>
        <v>0</v>
      </c>
      <c r="K86" s="105">
        <f>IF(T$84="Y",'Nov14'!K71,I86*J86)</f>
        <v>0</v>
      </c>
      <c r="L86" s="150">
        <f>IF(T$84="Y",'Nov14'!L71,0)</f>
        <v>0</v>
      </c>
      <c r="M86" s="117" t="str">
        <f>IF(E86=" "," ",IF(T$84="Y",'Nov14'!M71,IF((H86+K86+L86)&gt;0,H86+K86+L86,"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IF(Employee!H$35=E$84,Employee!D$34+SUM(M86)+'Nov14'!V71,SUM(M86)+'Nov14'!V71)</f>
        <v>0</v>
      </c>
      <c r="W86" s="59">
        <f>IF(Employee!H$35=E$84,Employee!D$35+SUM(N86)+'Nov14'!W71,SUM(N86)+'Nov14'!W71)</f>
        <v>0</v>
      </c>
      <c r="X86" s="59">
        <f>IF(O86=" ",'Nov14'!X71,O86+'Nov14'!X71)</f>
        <v>0</v>
      </c>
      <c r="Y86" s="59">
        <f>IF(P86=" ",'Nov14'!Y71,P86+'Nov14'!Y71)</f>
        <v>0</v>
      </c>
      <c r="Z86" s="59">
        <f>IF(Q86=" ",'Nov14'!Z71,Q86+'Nov14'!Z71)</f>
        <v>0</v>
      </c>
      <c r="AA86" s="59">
        <f>IF(R86=" ",'Nov14'!AA71,R86+'Nov14'!AA71)</f>
        <v>0</v>
      </c>
      <c r="AB86" s="60"/>
      <c r="AC86" s="59">
        <f>IF(T86=" ",'Nov14'!AC71,T86+'Nov14'!AC71)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IF(T$84="Y",'Nov14'!H72,0)</f>
        <v>0</v>
      </c>
      <c r="I87" s="108">
        <f>IF(T$84="Y",'Nov14'!I72,0)</f>
        <v>0</v>
      </c>
      <c r="J87" s="108">
        <f>IF(T$84="Y",'Nov14'!J72,0)</f>
        <v>0</v>
      </c>
      <c r="K87" s="108">
        <f>IF(T$84="Y",'Nov14'!K72,I87*J87)</f>
        <v>0</v>
      </c>
      <c r="L87" s="151">
        <f>IF(T$84="Y",'Nov14'!L72,0)</f>
        <v>0</v>
      </c>
      <c r="M87" s="118" t="str">
        <f>IF(E87=" "," ",IF(T$84="Y",'Nov14'!M72,IF((H87+K87+L87)&gt;0,H87+K87+L87,"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IF(Employee!H$61=E$84,Employee!D$60+SUM(M87)+'Nov14'!V72,SUM(M87)+'Nov14'!V72)</f>
        <v>0</v>
      </c>
      <c r="W87" s="59">
        <f>IF(Employee!H$61=E$84,Employee!D$61+SUM(N87)+'Nov14'!W72,SUM(N87)+'Nov14'!W72)</f>
        <v>0</v>
      </c>
      <c r="X87" s="59">
        <f>IF(O87=" ",'Nov14'!X72,O87+'Nov14'!X72)</f>
        <v>0</v>
      </c>
      <c r="Y87" s="59">
        <f>IF(P87=" ",'Nov14'!Y72,P87+'Nov14'!Y72)</f>
        <v>0</v>
      </c>
      <c r="Z87" s="59">
        <f>IF(Q87=" ",'Nov14'!Z72,Q87+'Nov14'!Z72)</f>
        <v>0</v>
      </c>
      <c r="AA87" s="59">
        <f>IF(R87=" ",'Nov14'!AA72,R87+'Nov14'!AA72)</f>
        <v>0</v>
      </c>
      <c r="AB87" s="60"/>
      <c r="AC87" s="59">
        <f>IF(T87=" ",'Nov14'!AC72,T87+'Nov14'!AC72)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IF(T$84="Y",'Nov14'!H73,0)</f>
        <v>0</v>
      </c>
      <c r="I88" s="108">
        <f>IF(T$84="Y",'Nov14'!I73,0)</f>
        <v>0</v>
      </c>
      <c r="J88" s="108">
        <f>IF(T$84="Y",'Nov14'!J73,0)</f>
        <v>0</v>
      </c>
      <c r="K88" s="108">
        <f>IF(T$84="Y",'Nov14'!K73,I88*J88)</f>
        <v>0</v>
      </c>
      <c r="L88" s="151">
        <f>IF(T$84="Y",'Nov14'!L73,0)</f>
        <v>0</v>
      </c>
      <c r="M88" s="118" t="str">
        <f>IF(E88=" "," ",IF(T$84="Y",'Nov14'!M73,IF((H88+K88+L88)&gt;0,H88+K88+L88,"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IF(Employee!H$87=E$84,Employee!D$86+SUM(M88)+'Nov14'!V73,SUM(M88)+'Nov14'!V73)</f>
        <v>0</v>
      </c>
      <c r="W88" s="59">
        <f>IF(Employee!H$87=E$84,Employee!D$87+SUM(N88)+'Nov14'!W73,SUM(N88)+'Nov14'!W73)</f>
        <v>0</v>
      </c>
      <c r="X88" s="59">
        <f>IF(O88=" ",'Nov14'!X73,O88+'Nov14'!X73)</f>
        <v>0</v>
      </c>
      <c r="Y88" s="59">
        <f>IF(P88=" ",'Nov14'!Y73,P88+'Nov14'!Y73)</f>
        <v>0</v>
      </c>
      <c r="Z88" s="59">
        <f>IF(Q88=" ",'Nov14'!Z73,Q88+'Nov14'!Z73)</f>
        <v>0</v>
      </c>
      <c r="AA88" s="59">
        <f>IF(R88=" ",'Nov14'!AA73,R88+'Nov14'!AA73)</f>
        <v>0</v>
      </c>
      <c r="AB88" s="60"/>
      <c r="AC88" s="59">
        <f>IF(T88=" ",'Nov14'!AC73,T88+'Nov14'!AC73)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IF(T$84="Y",'Nov14'!H74,0)</f>
        <v>0</v>
      </c>
      <c r="I89" s="108">
        <f>IF(T$84="Y",'Nov14'!I74,0)</f>
        <v>0</v>
      </c>
      <c r="J89" s="108">
        <f>IF(T$84="Y",'Nov14'!J74,0)</f>
        <v>0</v>
      </c>
      <c r="K89" s="108">
        <f>IF(T$84="Y",'Nov14'!K74,I89*J89)</f>
        <v>0</v>
      </c>
      <c r="L89" s="151">
        <f>IF(T$84="Y",'Nov14'!L74,0)</f>
        <v>0</v>
      </c>
      <c r="M89" s="118" t="str">
        <f>IF(E89=" "," ",IF(T$84="Y",'Nov14'!M74,IF((H89+K89+L89)&gt;0,H89+K89+L89,"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IF(Employee!H$113=E$84,Employee!D$112+SUM(M89)+'Nov14'!V74,SUM(M89)+'Nov14'!V74)</f>
        <v>0</v>
      </c>
      <c r="W89" s="59">
        <f>IF(Employee!H$113=E$84,Employee!D$113+SUM(N89)+'Nov14'!W74,SUM(N89)+'Nov14'!W74)</f>
        <v>0</v>
      </c>
      <c r="X89" s="59">
        <f>IF(O89=" ",'Nov14'!X74,O89+'Nov14'!X74)</f>
        <v>0</v>
      </c>
      <c r="Y89" s="59">
        <f>IF(P89=" ",'Nov14'!Y74,P89+'Nov14'!Y74)</f>
        <v>0</v>
      </c>
      <c r="Z89" s="59">
        <f>IF(Q89=" ",'Nov14'!Z74,Q89+'Nov14'!Z74)</f>
        <v>0</v>
      </c>
      <c r="AA89" s="59">
        <f>IF(R89=" ",'Nov14'!AA74,R89+'Nov14'!AA74)</f>
        <v>0</v>
      </c>
      <c r="AB89" s="60"/>
      <c r="AC89" s="59">
        <f>IF(T89=" ",'Nov14'!AC74,T89+'Nov14'!AC74)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IF(T$84="Y",'Nov14'!H75,0)</f>
        <v>0</v>
      </c>
      <c r="I90" s="108">
        <f>IF(T$84="Y",'Nov14'!I75,0)</f>
        <v>0</v>
      </c>
      <c r="J90" s="108">
        <f>IF(T$84="Y",'Nov14'!J75,0)</f>
        <v>0</v>
      </c>
      <c r="K90" s="108">
        <f>IF(T$84="Y",'Nov14'!K75,I90*J90)</f>
        <v>0</v>
      </c>
      <c r="L90" s="151">
        <f>IF(T$84="Y",'Nov14'!L75,0)</f>
        <v>0</v>
      </c>
      <c r="M90" s="118" t="str">
        <f>IF(E90=" "," ",IF(T$84="Y",'Nov14'!M75,IF((H90+K90+L90)&gt;0,H90+K90+L90,"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IF(Employee!H$139=E$84,Employee!D$138+SUM(M90)+'Nov14'!V75,SUM(M90)+'Nov14'!V75)</f>
        <v>0</v>
      </c>
      <c r="W90" s="59">
        <f>IF(Employee!H$139=E$84,Employee!D$139+SUM(N90)+'Nov14'!W75,SUM(N90)+'Nov14'!W75)</f>
        <v>0</v>
      </c>
      <c r="X90" s="59">
        <f>IF(O90=" ",'Nov14'!X75,O90+'Nov14'!X75)</f>
        <v>0</v>
      </c>
      <c r="Y90" s="59">
        <f>IF(P90=" ",'Nov14'!Y75,P90+'Nov14'!Y75)</f>
        <v>0</v>
      </c>
      <c r="Z90" s="59">
        <f>IF(Q90=" ",'Nov14'!Z75,Q90+'Nov14'!Z75)</f>
        <v>0</v>
      </c>
      <c r="AA90" s="59">
        <f>IF(R90=" ",'Nov14'!AA75,R90+'Nov14'!AA75)</f>
        <v>0</v>
      </c>
      <c r="AB90" s="60"/>
      <c r="AC90" s="59">
        <f>IF(T90=" ",'Nov14'!AC75,T90+'Nov14'!AC75)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IF(T$84="Y",'Nov14'!H76,0)</f>
        <v>0</v>
      </c>
      <c r="I91" s="108">
        <f>IF(T$84="Y",'Nov14'!I76,0)</f>
        <v>0</v>
      </c>
      <c r="J91" s="108">
        <f>IF(T$84="Y",'Nov14'!J76,0)</f>
        <v>0</v>
      </c>
      <c r="K91" s="108">
        <f>IF(T$84="Y",'Nov14'!K76,I91*J91)</f>
        <v>0</v>
      </c>
      <c r="L91" s="151">
        <f>IF(T$84="Y",'Nov14'!L76,0)</f>
        <v>0</v>
      </c>
      <c r="M91" s="118" t="str">
        <f>IF(E91=" "," ",IF(T$84="Y",'Nov14'!M76,IF((H91+K91+L91)&gt;0,H91+K91+L91,"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IF(Employee!H$165=E$84,Employee!D$164+SUM(M91)+'Nov14'!V76,SUM(M91)+'Nov14'!V76)</f>
        <v>0</v>
      </c>
      <c r="W91" s="59">
        <f>IF(Employee!H$165=E$84,Employee!D$165+SUM(N91)+'Nov14'!W76,SUM(N91)+'Nov14'!W76)</f>
        <v>0</v>
      </c>
      <c r="X91" s="59">
        <f>IF(O91=" ",'Nov14'!X76,O91+'Nov14'!X76)</f>
        <v>0</v>
      </c>
      <c r="Y91" s="59">
        <f>IF(P91=" ",'Nov14'!Y76,P91+'Nov14'!Y76)</f>
        <v>0</v>
      </c>
      <c r="Z91" s="59">
        <f>IF(Q91=" ",'Nov14'!Z76,Q91+'Nov14'!Z76)</f>
        <v>0</v>
      </c>
      <c r="AA91" s="59">
        <f>IF(R91=" ",'Nov14'!AA76,R91+'Nov14'!AA76)</f>
        <v>0</v>
      </c>
      <c r="AB91" s="60"/>
      <c r="AC91" s="59">
        <f>IF(T91=" ",'Nov14'!AC76,T91+'Nov14'!AC76)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IF(T$84="Y",'Nov14'!H77,0)</f>
        <v>0</v>
      </c>
      <c r="I92" s="108">
        <f>IF(T$84="Y",'Nov14'!I77,0)</f>
        <v>0</v>
      </c>
      <c r="J92" s="108">
        <f>IF(T$84="Y",'Nov14'!J77,0)</f>
        <v>0</v>
      </c>
      <c r="K92" s="108">
        <f>IF(T$84="Y",'Nov14'!K77,I92*J92)</f>
        <v>0</v>
      </c>
      <c r="L92" s="151">
        <f>IF(T$84="Y",'Nov14'!L77,0)</f>
        <v>0</v>
      </c>
      <c r="M92" s="118" t="str">
        <f>IF(E92=" "," ",IF(T$84="Y",'Nov14'!M77,IF((H92+K92+L92)&gt;0,H92+K92+L92,"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IF(Employee!H$191=E$84,Employee!D$190+SUM(M92)+'Nov14'!V77,SUM(M92)+'Nov14'!V77)</f>
        <v>0</v>
      </c>
      <c r="W92" s="59">
        <f>IF(Employee!H$191=E$84,Employee!D$191+SUM(N92)+'Nov14'!W77,SUM(N92)+'Nov14'!W77)</f>
        <v>0</v>
      </c>
      <c r="X92" s="59">
        <f>IF(O92=" ",'Nov14'!X77,O92+'Nov14'!X77)</f>
        <v>0</v>
      </c>
      <c r="Y92" s="59">
        <f>IF(P92=" ",'Nov14'!Y77,P92+'Nov14'!Y77)</f>
        <v>0</v>
      </c>
      <c r="Z92" s="59">
        <f>IF(Q92=" ",'Nov14'!Z77,Q92+'Nov14'!Z77)</f>
        <v>0</v>
      </c>
      <c r="AA92" s="59">
        <f>IF(R92=" ",'Nov14'!AA77,R92+'Nov14'!AA77)</f>
        <v>0</v>
      </c>
      <c r="AB92" s="60"/>
      <c r="AC92" s="59">
        <f>IF(T92=" ",'Nov14'!AC77,T92+'Nov14'!AC77)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IF(T$84="Y",'Nov14'!H78,0)</f>
        <v>0</v>
      </c>
      <c r="I93" s="108">
        <f>IF(T$84="Y",'Nov14'!I78,0)</f>
        <v>0</v>
      </c>
      <c r="J93" s="108">
        <f>IF(T$84="Y",'Nov14'!J78,0)</f>
        <v>0</v>
      </c>
      <c r="K93" s="108">
        <f>IF(T$84="Y",'Nov14'!K78,I93*J93)</f>
        <v>0</v>
      </c>
      <c r="L93" s="151">
        <f>IF(T$84="Y",'Nov14'!L78,0)</f>
        <v>0</v>
      </c>
      <c r="M93" s="118" t="str">
        <f>IF(E93=" "," ",IF(T$84="Y",'Nov14'!M78,IF((H93+K93+L93)&gt;0,H93+K93+L93,"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IF(Employee!H$217=E$84,Employee!D$216+SUM(M93)+'Nov14'!V78,SUM(M93)+'Nov14'!V78)</f>
        <v>0</v>
      </c>
      <c r="W93" s="59">
        <f>IF(Employee!H$217=E$84,Employee!D$217+SUM(N93)+'Nov14'!W78,SUM(N93)+'Nov14'!W78)</f>
        <v>0</v>
      </c>
      <c r="X93" s="59">
        <f>IF(O93=" ",'Nov14'!X78,O93+'Nov14'!X78)</f>
        <v>0</v>
      </c>
      <c r="Y93" s="59">
        <f>IF(P93=" ",'Nov14'!Y78,P93+'Nov14'!Y78)</f>
        <v>0</v>
      </c>
      <c r="Z93" s="59">
        <f>IF(Q93=" ",'Nov14'!Z78,Q93+'Nov14'!Z78)</f>
        <v>0</v>
      </c>
      <c r="AA93" s="59">
        <f>IF(R93=" ",'Nov14'!AA78,R93+'Nov14'!AA78)</f>
        <v>0</v>
      </c>
      <c r="AB93" s="60"/>
      <c r="AC93" s="59">
        <f>IF(T93=" ",'Nov14'!AC78,T93+'Nov14'!AC78)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IF(T$84="Y",'Nov14'!H79,0)</f>
        <v>0</v>
      </c>
      <c r="I94" s="108">
        <f>IF(T$84="Y",'Nov14'!I79,0)</f>
        <v>0</v>
      </c>
      <c r="J94" s="108">
        <f>IF(T$84="Y",'Nov14'!J79,0)</f>
        <v>0</v>
      </c>
      <c r="K94" s="108">
        <f>IF(T$84="Y",'Nov14'!K79,I94*J94)</f>
        <v>0</v>
      </c>
      <c r="L94" s="151">
        <f>IF(T$84="Y",'Nov14'!L79,0)</f>
        <v>0</v>
      </c>
      <c r="M94" s="118" t="str">
        <f>IF(E94=" "," ",IF(T$84="Y",'Nov14'!M79,IF((H94+K94+L94)&gt;0,H94+K94+L94,"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IF(Employee!H$243=E$84,Employee!D$242+SUM(M94)+'Nov14'!V79,SUM(M94)+'Nov14'!V79)</f>
        <v>0</v>
      </c>
      <c r="W94" s="59">
        <f>IF(Employee!H$243=E$84,Employee!D$243+SUM(N94)+'Nov14'!W79,SUM(N94)+'Nov14'!W79)</f>
        <v>0</v>
      </c>
      <c r="X94" s="59">
        <f>IF(O94=" ",'Nov14'!X79,O94+'Nov14'!X79)</f>
        <v>0</v>
      </c>
      <c r="Y94" s="59">
        <f>IF(P94=" ",'Nov14'!Y79,P94+'Nov14'!Y79)</f>
        <v>0</v>
      </c>
      <c r="Z94" s="59">
        <f>IF(Q94=" ",'Nov14'!Z79,Q94+'Nov14'!Z79)</f>
        <v>0</v>
      </c>
      <c r="AA94" s="59">
        <f>IF(R94=" ",'Nov14'!AA79,R94+'Nov14'!AA79)</f>
        <v>0</v>
      </c>
      <c r="AB94" s="60"/>
      <c r="AC94" s="59">
        <f>IF(T94=" ",'Nov14'!AC79,T94+'Nov14'!AC79)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IF(T$84="Y",'Nov14'!H80,0)</f>
        <v>0</v>
      </c>
      <c r="I95" s="133">
        <f>IF(T$84="Y",'Nov14'!I80,0)</f>
        <v>0</v>
      </c>
      <c r="J95" s="133">
        <f>IF(T$84="Y",'Nov14'!J80,0)</f>
        <v>0</v>
      </c>
      <c r="K95" s="133">
        <f>IF(T$84="Y",'Nov14'!K80,I95*J95)</f>
        <v>0</v>
      </c>
      <c r="L95" s="152">
        <f>IF(T$84="Y",'Nov14'!L80,0)</f>
        <v>0</v>
      </c>
      <c r="M95" s="118" t="str">
        <f>IF(E95=" "," ",IF(T$84="Y",'Nov14'!M80,IF((H95+K95+L95)&gt;0,H95+K95+L95,"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IF(Employee!H$269=E$84,Employee!D$268+SUM(M95)+'Nov14'!V80,SUM(M95)+'Nov14'!V80)</f>
        <v>0</v>
      </c>
      <c r="W95" s="59">
        <f>IF(Employee!H$269=E$84,Employee!D$269+SUM(N95)+'Nov14'!W80,SUM(N95)+'Nov14'!W80)</f>
        <v>0</v>
      </c>
      <c r="X95" s="59">
        <f>IF(O95=" ",'Nov14'!X80,O95+'Nov14'!X80)</f>
        <v>0</v>
      </c>
      <c r="Y95" s="59">
        <f>IF(P95=" ",'Nov14'!Y80,P95+'Nov14'!Y80)</f>
        <v>0</v>
      </c>
      <c r="Z95" s="59">
        <f>IF(Q95=" ",'Nov14'!Z80,Q95+'Nov14'!Z80)</f>
        <v>0</v>
      </c>
      <c r="AA95" s="59">
        <f>IF(R95=" ",'Nov14'!AA80,R95+'Nov14'!AA80)</f>
        <v>0</v>
      </c>
      <c r="AB95" s="60"/>
      <c r="AC95" s="59">
        <f>IF(T95=" ",'Nov14'!AC80,T95+'Nov14'!AC80)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AD100+'Nov14'!AD90</f>
        <v>0</v>
      </c>
      <c r="AE105" s="190">
        <f>AE100+'Nov14'!AE90</f>
        <v>0</v>
      </c>
      <c r="AF105" s="190">
        <f>AF100+'Nov14'!AF90</f>
        <v>0</v>
      </c>
      <c r="AG105" s="190">
        <f>AG100+'Nov14'!AG90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AE102+'Nov14'!AE92</f>
        <v>0</v>
      </c>
      <c r="AF107" s="190">
        <f>AF102+'Nov14'!AF92</f>
        <v>0</v>
      </c>
      <c r="AG107" s="190">
        <f>AG102+'Nov14'!AG92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G2:H2"/>
    <mergeCell ref="I2:L2"/>
    <mergeCell ref="AD3:AD6"/>
    <mergeCell ref="AE3:AE6"/>
    <mergeCell ref="AF3:AF6"/>
    <mergeCell ref="AC3:AC6"/>
    <mergeCell ref="AD1:AG2"/>
  </mergeCells>
  <phoneticPr fontId="5" type="noConversion"/>
  <dataValidations disablePrompts="1"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40</v>
      </c>
      <c r="F9" s="61"/>
      <c r="G9" s="61"/>
      <c r="H9" s="420" t="s">
        <v>28</v>
      </c>
      <c r="I9" s="421"/>
      <c r="J9" s="422"/>
      <c r="K9" s="238">
        <f>Admin!B275</f>
        <v>42008</v>
      </c>
      <c r="L9" s="239" t="s">
        <v>84</v>
      </c>
      <c r="M9" s="240">
        <f>Admin!B281</f>
        <v>42014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IF(T$9="Y",'Dec14'!H71,0)</f>
        <v>0</v>
      </c>
      <c r="I11" s="105">
        <f>IF(T$9="Y",'Dec14'!I71,0)</f>
        <v>0</v>
      </c>
      <c r="J11" s="105">
        <f>IF(T$9="Y",'Dec14'!J71,0)</f>
        <v>0</v>
      </c>
      <c r="K11" s="105">
        <f>IF(T$9="Y",'Dec14'!K71,I11*J11)</f>
        <v>0</v>
      </c>
      <c r="L11" s="105">
        <f>IF(T$9="Y",'Dec14'!L71,0)</f>
        <v>0</v>
      </c>
      <c r="M11" s="129" t="str">
        <f>IF(E11=" "," ",IF(T$9="Y",'Dec14'!M71,IF((H11+K11+L11)&gt;0,H11+K11+L11,"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IF(Employee!H$34=E$9,Employee!D$34+SUM(M11)+'Dec14'!V71,SUM(M11)+'Dec14'!V71)</f>
        <v>0</v>
      </c>
      <c r="W11" s="59">
        <f>IF(Employee!H$34=E$9,Employee!D$35+SUM(N11)+'Dec14'!W71,SUM(N11)+'Dec14'!W71)</f>
        <v>0</v>
      </c>
      <c r="X11" s="59">
        <f>IF(O11=" ",'Dec14'!X71,O11+'Dec14'!X71)</f>
        <v>0</v>
      </c>
      <c r="Y11" s="59">
        <f>IF(P11=" ",'Dec14'!Y71,P11+'Dec14'!Y71)</f>
        <v>0</v>
      </c>
      <c r="Z11" s="59">
        <f>IF(Q11=" ",'Dec14'!Z71,Q11+'Dec14'!Z71)</f>
        <v>0</v>
      </c>
      <c r="AA11" s="59">
        <f>IF(R11=" ",'Dec14'!AA71,R11+'Dec14'!AA71)</f>
        <v>0</v>
      </c>
      <c r="AB11" s="60"/>
      <c r="AC11" s="59">
        <f>IF(T11=" ",'Dec14'!AC71,T11+'Dec14'!AC71)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IF(T$9="Y",'Dec14'!H72,0)</f>
        <v>0</v>
      </c>
      <c r="I12" s="108">
        <f>IF(T$9="Y",'Dec14'!I72,0)</f>
        <v>0</v>
      </c>
      <c r="J12" s="108">
        <f>IF(T$9="Y",'Dec14'!J72,0)</f>
        <v>0</v>
      </c>
      <c r="K12" s="108">
        <f>IF(T$9="Y",'Dec14'!K72,I12*J12)</f>
        <v>0</v>
      </c>
      <c r="L12" s="108">
        <f>IF(T$9="Y",'Dec14'!L72,0)</f>
        <v>0</v>
      </c>
      <c r="M12" s="130" t="str">
        <f>IF(E12=" "," ",IF(T$9="Y",'Dec14'!M72,IF((H12+K12+L12)&gt;0,H12+K12+L12,"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IF(Employee!H$60=E$9,Employee!D$60+SUM(M12)+'Dec14'!V72,SUM(M12)+'Dec14'!V72)</f>
        <v>0</v>
      </c>
      <c r="W12" s="59">
        <f>IF(Employee!H$60=E$9,Employee!D$61+SUM(N12)+'Dec14'!W72,SUM(N12)+'Dec14'!W72)</f>
        <v>0</v>
      </c>
      <c r="X12" s="59">
        <f>IF(O12=" ",'Dec14'!X72,O12+'Dec14'!X72)</f>
        <v>0</v>
      </c>
      <c r="Y12" s="59">
        <f>IF(P12=" ",'Dec14'!Y72,P12+'Dec14'!Y72)</f>
        <v>0</v>
      </c>
      <c r="Z12" s="59">
        <f>IF(Q12=" ",'Dec14'!Z72,Q12+'Dec14'!Z72)</f>
        <v>0</v>
      </c>
      <c r="AA12" s="59">
        <f>IF(R12=" ",'Dec14'!AA72,R12+'Dec14'!AA72)</f>
        <v>0</v>
      </c>
      <c r="AB12" s="60"/>
      <c r="AC12" s="59">
        <f>IF(T12=" ",'Dec14'!AC72,T12+'Dec14'!AC72)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IF(T$9="Y",'Dec14'!H73,0)</f>
        <v>0</v>
      </c>
      <c r="I13" s="108">
        <f>IF(T$9="Y",'Dec14'!I73,0)</f>
        <v>0</v>
      </c>
      <c r="J13" s="108">
        <f>IF(T$9="Y",'Dec14'!J73,0)</f>
        <v>0</v>
      </c>
      <c r="K13" s="108">
        <f>IF(T$9="Y",'Dec14'!K73,I13*J13)</f>
        <v>0</v>
      </c>
      <c r="L13" s="108">
        <f>IF(T$9="Y",'Dec14'!L73,0)</f>
        <v>0</v>
      </c>
      <c r="M13" s="130" t="str">
        <f>IF(E13=" "," ",IF(T$9="Y",'Dec14'!M73,IF((H13+K13+L13)&gt;0,H13+K13+L13,"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IF(Employee!H$86=E$9,Employee!D$86+SUM(M13)+'Dec14'!V73,SUM(M13)+'Dec14'!V73)</f>
        <v>0</v>
      </c>
      <c r="W13" s="59">
        <f>IF(Employee!H$86=E$9,Employee!D$87+SUM(N13)+'Dec14'!W73,SUM(N13)+'Dec14'!W73)</f>
        <v>0</v>
      </c>
      <c r="X13" s="59">
        <f>IF(O13=" ",'Dec14'!X73,O13+'Dec14'!X73)</f>
        <v>0</v>
      </c>
      <c r="Y13" s="59">
        <f>IF(P13=" ",'Dec14'!Y73,P13+'Dec14'!Y73)</f>
        <v>0</v>
      </c>
      <c r="Z13" s="59">
        <f>IF(Q13=" ",'Dec14'!Z73,Q13+'Dec14'!Z73)</f>
        <v>0</v>
      </c>
      <c r="AA13" s="59">
        <f>IF(R13=" ",'Dec14'!AA73,R13+'Dec14'!AA73)</f>
        <v>0</v>
      </c>
      <c r="AB13" s="60"/>
      <c r="AC13" s="59">
        <f>IF(T13=" ",'Dec14'!AC73,T13+'Dec14'!AC73)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IF(T$9="Y",'Dec14'!H74,0)</f>
        <v>0</v>
      </c>
      <c r="I14" s="108">
        <f>IF(T$9="Y",'Dec14'!I74,0)</f>
        <v>0</v>
      </c>
      <c r="J14" s="108">
        <f>IF(T$9="Y",'Dec14'!J74,0)</f>
        <v>0</v>
      </c>
      <c r="K14" s="108">
        <f>IF(T$9="Y",'Dec14'!K74,I14*J14)</f>
        <v>0</v>
      </c>
      <c r="L14" s="108">
        <f>IF(T$9="Y",'Dec14'!L74,0)</f>
        <v>0</v>
      </c>
      <c r="M14" s="130" t="str">
        <f>IF(E14=" "," ",IF(T$9="Y",'Dec14'!M74,IF((H14+K14+L14)&gt;0,H14+K14+L14,"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IF(Employee!H$112=E$9,Employee!D$112+SUM(M14)+'Dec14'!V74,SUM(M14)+'Dec14'!V74)</f>
        <v>0</v>
      </c>
      <c r="W14" s="59">
        <f>IF(Employee!H$112=E$9,Employee!D$113+SUM(N14)+'Dec14'!W74,SUM(N14)+'Dec14'!W74)</f>
        <v>0</v>
      </c>
      <c r="X14" s="59">
        <f>IF(O14=" ",'Dec14'!X74,O14+'Dec14'!X74)</f>
        <v>0</v>
      </c>
      <c r="Y14" s="59">
        <f>IF(P14=" ",'Dec14'!Y74,P14+'Dec14'!Y74)</f>
        <v>0</v>
      </c>
      <c r="Z14" s="59">
        <f>IF(Q14=" ",'Dec14'!Z74,Q14+'Dec14'!Z74)</f>
        <v>0</v>
      </c>
      <c r="AA14" s="59">
        <f>IF(R14=" ",'Dec14'!AA74,R14+'Dec14'!AA74)</f>
        <v>0</v>
      </c>
      <c r="AB14" s="60"/>
      <c r="AC14" s="59">
        <f>IF(T14=" ",'Dec14'!AC74,T14+'Dec14'!AC74)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IF(T$9="Y",'Dec14'!H75,0)</f>
        <v>0</v>
      </c>
      <c r="I15" s="108">
        <f>IF(T$9="Y",'Dec14'!I75,0)</f>
        <v>0</v>
      </c>
      <c r="J15" s="108">
        <f>IF(T$9="Y",'Dec14'!J75,0)</f>
        <v>0</v>
      </c>
      <c r="K15" s="108">
        <f>IF(T$9="Y",'Dec14'!K75,I15*J15)</f>
        <v>0</v>
      </c>
      <c r="L15" s="108">
        <f>IF(T$9="Y",'Dec14'!L75,0)</f>
        <v>0</v>
      </c>
      <c r="M15" s="130" t="str">
        <f>IF(E15=" "," ",IF(T$9="Y",'Dec14'!M75,IF((H15+K15+L15)&gt;0,H15+K15+L15,"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IF(Employee!H$138=E$9,Employee!D$138+SUM(M15)+'Dec14'!V75,SUM(M15)+'Dec14'!V75)</f>
        <v>0</v>
      </c>
      <c r="W15" s="59">
        <f>IF(Employee!H$138=E$9,Employee!D$139+SUM(N15)+'Dec14'!W75,SUM(N15)+'Dec14'!W75)</f>
        <v>0</v>
      </c>
      <c r="X15" s="59">
        <f>IF(O15=" ",'Dec14'!X75,O15+'Dec14'!X75)</f>
        <v>0</v>
      </c>
      <c r="Y15" s="59">
        <f>IF(P15=" ",'Dec14'!Y75,P15+'Dec14'!Y75)</f>
        <v>0</v>
      </c>
      <c r="Z15" s="59">
        <f>IF(Q15=" ",'Dec14'!Z75,Q15+'Dec14'!Z75)</f>
        <v>0</v>
      </c>
      <c r="AA15" s="59">
        <f>IF(R15=" ",'Dec14'!AA75,R15+'Dec14'!AA75)</f>
        <v>0</v>
      </c>
      <c r="AB15" s="60"/>
      <c r="AC15" s="59">
        <f>IF(T15=" ",'Dec14'!AC75,T15+'Dec14'!AC75)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IF(T$9="Y",'Dec14'!H76,0)</f>
        <v>0</v>
      </c>
      <c r="I16" s="108">
        <f>IF(T$9="Y",'Dec14'!I76,0)</f>
        <v>0</v>
      </c>
      <c r="J16" s="108">
        <f>IF(T$9="Y",'Dec14'!J76,0)</f>
        <v>0</v>
      </c>
      <c r="K16" s="108">
        <f>IF(T$9="Y",'Dec14'!K76,I16*J16)</f>
        <v>0</v>
      </c>
      <c r="L16" s="108">
        <f>IF(T$9="Y",'Dec14'!L76,0)</f>
        <v>0</v>
      </c>
      <c r="M16" s="130" t="str">
        <f>IF(E16=" "," ",IF(T$9="Y",'Dec14'!M76,IF((H16+K16+L16)&gt;0,H16+K16+L16,"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IF(Employee!H$164=E$9,Employee!D$164+SUM(M16)+'Dec14'!V76,SUM(M16)+'Dec14'!V76)</f>
        <v>0</v>
      </c>
      <c r="W16" s="59">
        <f>IF(Employee!H$164=E$9,Employee!D$165+SUM(N16)+'Dec14'!W76,SUM(N16)+'Dec14'!W76)</f>
        <v>0</v>
      </c>
      <c r="X16" s="59">
        <f>IF(O16=" ",'Dec14'!X76,O16+'Dec14'!X76)</f>
        <v>0</v>
      </c>
      <c r="Y16" s="59">
        <f>IF(P16=" ",'Dec14'!Y76,P16+'Dec14'!Y76)</f>
        <v>0</v>
      </c>
      <c r="Z16" s="59">
        <f>IF(Q16=" ",'Dec14'!Z76,Q16+'Dec14'!Z76)</f>
        <v>0</v>
      </c>
      <c r="AA16" s="59">
        <f>IF(R16=" ",'Dec14'!AA76,R16+'Dec14'!AA76)</f>
        <v>0</v>
      </c>
      <c r="AB16" s="60"/>
      <c r="AC16" s="59">
        <f>IF(T16=" ",'Dec14'!AC76,T16+'Dec14'!AC76)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IF(T$9="Y",'Dec14'!H77,0)</f>
        <v>0</v>
      </c>
      <c r="I17" s="108">
        <f>IF(T$9="Y",'Dec14'!I77,0)</f>
        <v>0</v>
      </c>
      <c r="J17" s="108">
        <f>IF(T$9="Y",'Dec14'!J77,0)</f>
        <v>0</v>
      </c>
      <c r="K17" s="108">
        <f>IF(T$9="Y",'Dec14'!K77,I17*J17)</f>
        <v>0</v>
      </c>
      <c r="L17" s="108">
        <f>IF(T$9="Y",'Dec14'!L77,0)</f>
        <v>0</v>
      </c>
      <c r="M17" s="130" t="str">
        <f>IF(E17=" "," ",IF(T$9="Y",'Dec14'!M77,IF((H17+K17+L17)&gt;0,H17+K17+L17,"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IF(Employee!H$190=E$9,Employee!D$190+SUM(M17)+'Dec14'!V77,SUM(M17)+'Dec14'!V77)</f>
        <v>0</v>
      </c>
      <c r="W17" s="59">
        <f>IF(Employee!H$190=E$9,Employee!D$191+SUM(N17)+'Dec14'!W77,SUM(N17)+'Dec14'!W77)</f>
        <v>0</v>
      </c>
      <c r="X17" s="59">
        <f>IF(O17=" ",'Dec14'!X77,O17+'Dec14'!X77)</f>
        <v>0</v>
      </c>
      <c r="Y17" s="59">
        <f>IF(P17=" ",'Dec14'!Y77,P17+'Dec14'!Y77)</f>
        <v>0</v>
      </c>
      <c r="Z17" s="59">
        <f>IF(Q17=" ",'Dec14'!Z77,Q17+'Dec14'!Z77)</f>
        <v>0</v>
      </c>
      <c r="AA17" s="59">
        <f>IF(R17=" ",'Dec14'!AA77,R17+'Dec14'!AA77)</f>
        <v>0</v>
      </c>
      <c r="AB17" s="60"/>
      <c r="AC17" s="59">
        <f>IF(T17=" ",'Dec14'!AC77,T17+'Dec14'!AC77)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IF(T$9="Y",'Dec14'!H78,0)</f>
        <v>0</v>
      </c>
      <c r="I18" s="108">
        <f>IF(T$9="Y",'Dec14'!I78,0)</f>
        <v>0</v>
      </c>
      <c r="J18" s="108">
        <f>IF(T$9="Y",'Dec14'!J78,0)</f>
        <v>0</v>
      </c>
      <c r="K18" s="108">
        <f>IF(T$9="Y",'Dec14'!K78,I18*J18)</f>
        <v>0</v>
      </c>
      <c r="L18" s="108">
        <f>IF(T$9="Y",'Dec14'!L78,0)</f>
        <v>0</v>
      </c>
      <c r="M18" s="130" t="str">
        <f>IF(E18=" "," ",IF(T$9="Y",'Dec14'!M78,IF((H18+K18+L18)&gt;0,H18+K18+L18,"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IF(Employee!H$216=E$9,Employee!D$216+SUM(M18)+'Dec14'!V78,SUM(M18)+'Dec14'!V78)</f>
        <v>0</v>
      </c>
      <c r="W18" s="59">
        <f>IF(Employee!H$216=E$9,Employee!D$217+SUM(N18)+'Dec14'!W78,SUM(N18)+'Dec14'!W78)</f>
        <v>0</v>
      </c>
      <c r="X18" s="59">
        <f>IF(O18=" ",'Dec14'!X78,O18+'Dec14'!X78)</f>
        <v>0</v>
      </c>
      <c r="Y18" s="59">
        <f>IF(P18=" ",'Dec14'!Y78,P18+'Dec14'!Y78)</f>
        <v>0</v>
      </c>
      <c r="Z18" s="59">
        <f>IF(Q18=" ",'Dec14'!Z78,Q18+'Dec14'!Z78)</f>
        <v>0</v>
      </c>
      <c r="AA18" s="59">
        <f>IF(R18=" ",'Dec14'!AA78,R18+'Dec14'!AA78)</f>
        <v>0</v>
      </c>
      <c r="AB18" s="60"/>
      <c r="AC18" s="59">
        <f>IF(T18=" ",'Dec14'!AC78,T18+'Dec14'!AC78)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IF(T$9="Y",'Dec14'!H79,0)</f>
        <v>0</v>
      </c>
      <c r="I19" s="108">
        <f>IF(T$9="Y",'Dec14'!I79,0)</f>
        <v>0</v>
      </c>
      <c r="J19" s="108">
        <f>IF(T$9="Y",'Dec14'!J79,0)</f>
        <v>0</v>
      </c>
      <c r="K19" s="108">
        <f>IF(T$9="Y",'Dec14'!K79,I19*J19)</f>
        <v>0</v>
      </c>
      <c r="L19" s="108">
        <f>IF(T$9="Y",'Dec14'!L79,0)</f>
        <v>0</v>
      </c>
      <c r="M19" s="130" t="str">
        <f>IF(E19=" "," ",IF(T$9="Y",'Dec14'!M79,IF((H19+K19+L19)&gt;0,H19+K19+L19,"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IF(Employee!H$242=E$9,Employee!D$242+SUM(M19)+'Dec14'!V79,SUM(M19)+'Dec14'!V79)</f>
        <v>0</v>
      </c>
      <c r="W19" s="59">
        <f>IF(Employee!H$242=E$9,Employee!D$243+SUM(N19)+'Dec14'!W79,SUM(N19)+'Dec14'!W79)</f>
        <v>0</v>
      </c>
      <c r="X19" s="59">
        <f>IF(O19=" ",'Dec14'!X79,O19+'Dec14'!X79)</f>
        <v>0</v>
      </c>
      <c r="Y19" s="59">
        <f>IF(P19=" ",'Dec14'!Y79,P19+'Dec14'!Y79)</f>
        <v>0</v>
      </c>
      <c r="Z19" s="59">
        <f>IF(Q19=" ",'Dec14'!Z79,Q19+'Dec14'!Z79)</f>
        <v>0</v>
      </c>
      <c r="AA19" s="59">
        <f>IF(R19=" ",'Dec14'!AA79,R19+'Dec14'!AA79)</f>
        <v>0</v>
      </c>
      <c r="AB19" s="60"/>
      <c r="AC19" s="59">
        <f>IF(T19=" ",'Dec14'!AC79,T19+'Dec14'!AC79)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IF(T$9="Y",'Dec14'!H80,0)</f>
        <v>0</v>
      </c>
      <c r="I20" s="133">
        <f>IF(T$9="Y",'Dec14'!I80,0)</f>
        <v>0</v>
      </c>
      <c r="J20" s="133">
        <f>IF(T$9="Y",'Dec14'!J80,0)</f>
        <v>0</v>
      </c>
      <c r="K20" s="133">
        <f>IF(T$9="Y",'Dec14'!K80,I20*J20)</f>
        <v>0</v>
      </c>
      <c r="L20" s="133">
        <f>IF(T$9="Y",'Dec14'!L80,0)</f>
        <v>0</v>
      </c>
      <c r="M20" s="131" t="str">
        <f>IF(E20=" "," ",IF(T$9="Y",'Dec14'!M80,IF((H20+K20+L20)&gt;0,H20+K20+L20,"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IF(Employee!H$268=E$9,Employee!D$268+SUM(M20)+'Dec14'!V80,SUM(M20)+'Dec14'!V80)</f>
        <v>0</v>
      </c>
      <c r="W20" s="59">
        <f>IF(Employee!H$268=E$9,Employee!D$269+SUM(N20)+'Dec14'!W80,SUM(N20)+'Dec14'!W80)</f>
        <v>0</v>
      </c>
      <c r="X20" s="59">
        <f>IF(O20=" ",'Dec14'!X80,O20+'Dec14'!X80)</f>
        <v>0</v>
      </c>
      <c r="Y20" s="59">
        <f>IF(P20=" ",'Dec14'!Y80,P20+'Dec14'!Y80)</f>
        <v>0</v>
      </c>
      <c r="Z20" s="59">
        <f>IF(Q20=" ",'Dec14'!Z80,Q20+'Dec14'!Z80)</f>
        <v>0</v>
      </c>
      <c r="AA20" s="59">
        <f>IF(R20=" ",'Dec14'!AA80,R20+'Dec14'!AA80)</f>
        <v>0</v>
      </c>
      <c r="AB20" s="60"/>
      <c r="AC20" s="59">
        <f>IF(T20=" ",'Dec14'!AC80,T20+'Dec14'!AC80)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41</v>
      </c>
      <c r="F24" s="61"/>
      <c r="G24" s="61"/>
      <c r="H24" s="420" t="s">
        <v>28</v>
      </c>
      <c r="I24" s="421"/>
      <c r="J24" s="422"/>
      <c r="K24" s="238">
        <f>Admin!B282</f>
        <v>42015</v>
      </c>
      <c r="L24" s="239" t="s">
        <v>84</v>
      </c>
      <c r="M24" s="240">
        <f>Admin!B288</f>
        <v>42021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42</v>
      </c>
      <c r="F39" s="61"/>
      <c r="G39" s="61"/>
      <c r="H39" s="420" t="s">
        <v>28</v>
      </c>
      <c r="I39" s="421"/>
      <c r="J39" s="422"/>
      <c r="K39" s="238">
        <f>Admin!B289</f>
        <v>42022</v>
      </c>
      <c r="L39" s="239" t="s">
        <v>84</v>
      </c>
      <c r="M39" s="240">
        <f>Admin!B295</f>
        <v>42028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43</v>
      </c>
      <c r="F54" s="61"/>
      <c r="G54" s="61"/>
      <c r="H54" s="420" t="s">
        <v>28</v>
      </c>
      <c r="I54" s="461"/>
      <c r="J54" s="462"/>
      <c r="K54" s="238">
        <f>Admin!B296</f>
        <v>42029</v>
      </c>
      <c r="L54" s="239" t="s">
        <v>84</v>
      </c>
      <c r="M54" s="240">
        <f>Admin!B302</f>
        <v>42035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10</v>
      </c>
      <c r="F69" s="61"/>
      <c r="G69" s="61"/>
      <c r="H69" s="420" t="s">
        <v>28</v>
      </c>
      <c r="I69" s="421"/>
      <c r="J69" s="422"/>
      <c r="K69" s="238">
        <f>Admin!B277</f>
        <v>42010</v>
      </c>
      <c r="L69" s="239" t="s">
        <v>84</v>
      </c>
      <c r="M69" s="240">
        <f>Admin!B307</f>
        <v>42040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IF(T$69="Y",'Dec14'!H86,0)</f>
        <v>0</v>
      </c>
      <c r="I71" s="105">
        <f>IF(T$69="Y",'Dec14'!I86,0)</f>
        <v>0</v>
      </c>
      <c r="J71" s="105">
        <f>IF(T$69="Y",'Dec14'!J86,0)</f>
        <v>0</v>
      </c>
      <c r="K71" s="105">
        <f>IF(T$69="Y",'Dec14'!K86,I71*J71)</f>
        <v>0</v>
      </c>
      <c r="L71" s="105">
        <f>IF(T$69="Y",'Dec14'!L86,0)</f>
        <v>0</v>
      </c>
      <c r="M71" s="117" t="str">
        <f>IF(E71=" "," ",IF(T$69="Y",'Dec14'!M86,IF((H71+K71+L71)&gt;0,H71+K71+L71,"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IF(Employee!H$35=E$69,Employee!D$34+SUM(M71)+'Dec14'!V86,SUM(M71)+'Dec14'!V86)</f>
        <v>0</v>
      </c>
      <c r="W71" s="59">
        <f>IF(Employee!H$35=E$69,Employee!D$35+SUM(N71)+'Dec14'!W86,SUM(N71)+'Dec14'!W86)</f>
        <v>0</v>
      </c>
      <c r="X71" s="59">
        <f>IF(O71=" ",'Dec14'!X86,O71+'Dec14'!X86)</f>
        <v>0</v>
      </c>
      <c r="Y71" s="59">
        <f>IF(P71=" ",'Dec14'!Y86,P71+'Dec14'!Y86)</f>
        <v>0</v>
      </c>
      <c r="Z71" s="59">
        <f>IF(Q71=" ",'Dec14'!Z86,Q71+'Dec14'!Z86)</f>
        <v>0</v>
      </c>
      <c r="AA71" s="59">
        <f>IF(R71=" ",'Dec14'!AA86,R71+'Dec14'!AA86)</f>
        <v>0</v>
      </c>
      <c r="AB71" s="60"/>
      <c r="AC71" s="59">
        <f>IF(T71=" ",'Dec14'!AC86,T71+'Dec14'!AC86)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IF(T$69="Y",'Dec14'!H87,0)</f>
        <v>0</v>
      </c>
      <c r="I72" s="108">
        <f>IF(T$69="Y",'Dec14'!I87,0)</f>
        <v>0</v>
      </c>
      <c r="J72" s="108">
        <f>IF(T$69="Y",'Dec14'!J87,0)</f>
        <v>0</v>
      </c>
      <c r="K72" s="108">
        <f>IF(T$69="Y",'Dec14'!K87,I72*J72)</f>
        <v>0</v>
      </c>
      <c r="L72" s="108">
        <f>IF(T$69="Y",'Dec14'!L87,0)</f>
        <v>0</v>
      </c>
      <c r="M72" s="118" t="str">
        <f>IF(E72=" "," ",IF(T$69="Y",'Dec14'!M87,IF((H72+K72+L72)&gt;0,H72+K72+L72,"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IF(Employee!H$61=E$69,Employee!D$60+SUM(M72)+'Dec14'!V87,SUM(M72)+'Dec14'!V87)</f>
        <v>0</v>
      </c>
      <c r="W72" s="59">
        <f>IF(Employee!H$61=E$69,Employee!D$61+SUM(N72)+'Dec14'!W87,SUM(N72)+'Dec14'!W87)</f>
        <v>0</v>
      </c>
      <c r="X72" s="59">
        <f>IF(O72=" ",'Dec14'!X87,O72+'Dec14'!X87)</f>
        <v>0</v>
      </c>
      <c r="Y72" s="59">
        <f>IF(P72=" ",'Dec14'!Y87,P72+'Dec14'!Y87)</f>
        <v>0</v>
      </c>
      <c r="Z72" s="59">
        <f>IF(Q72=" ",'Dec14'!Z87,Q72+'Dec14'!Z87)</f>
        <v>0</v>
      </c>
      <c r="AA72" s="59">
        <f>IF(R72=" ",'Dec14'!AA87,R72+'Dec14'!AA87)</f>
        <v>0</v>
      </c>
      <c r="AB72" s="60"/>
      <c r="AC72" s="59">
        <f>IF(T72=" ",'Dec14'!AC87,T72+'Dec14'!AC87)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IF(T$69="Y",'Dec14'!H88,0)</f>
        <v>0</v>
      </c>
      <c r="I73" s="108">
        <f>IF(T$69="Y",'Dec14'!I88,0)</f>
        <v>0</v>
      </c>
      <c r="J73" s="108">
        <f>IF(T$69="Y",'Dec14'!J88,0)</f>
        <v>0</v>
      </c>
      <c r="K73" s="108">
        <f>IF(T$69="Y",'Dec14'!K88,I73*J73)</f>
        <v>0</v>
      </c>
      <c r="L73" s="108">
        <f>IF(T$69="Y",'Dec14'!L88,0)</f>
        <v>0</v>
      </c>
      <c r="M73" s="118" t="str">
        <f>IF(E73=" "," ",IF(T$69="Y",'Dec14'!M88,IF((H73+K73+L73)&gt;0,H73+K73+L73,"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IF(Employee!H$87=E$69,Employee!D$86+SUM(M73)+'Dec14'!V88,SUM(M73)+'Dec14'!V88)</f>
        <v>0</v>
      </c>
      <c r="W73" s="59">
        <f>IF(Employee!H$87=E$69,Employee!D$87+SUM(N73)+'Dec14'!W88,SUM(N73)+'Dec14'!W88)</f>
        <v>0</v>
      </c>
      <c r="X73" s="59">
        <f>IF(O73=" ",'Dec14'!X88,O73+'Dec14'!X88)</f>
        <v>0</v>
      </c>
      <c r="Y73" s="59">
        <f>IF(P73=" ",'Dec14'!Y88,P73+'Dec14'!Y88)</f>
        <v>0</v>
      </c>
      <c r="Z73" s="59">
        <f>IF(Q73=" ",'Dec14'!Z88,Q73+'Dec14'!Z88)</f>
        <v>0</v>
      </c>
      <c r="AA73" s="59">
        <f>IF(R73=" ",'Dec14'!AA88,R73+'Dec14'!AA88)</f>
        <v>0</v>
      </c>
      <c r="AB73" s="60"/>
      <c r="AC73" s="59">
        <f>IF(T73=" ",'Dec14'!AC88,T73+'Dec14'!AC88)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IF(T$69="Y",'Dec14'!H89,0)</f>
        <v>0</v>
      </c>
      <c r="I74" s="108">
        <f>IF(T$69="Y",'Dec14'!I89,0)</f>
        <v>0</v>
      </c>
      <c r="J74" s="108">
        <f>IF(T$69="Y",'Dec14'!J89,0)</f>
        <v>0</v>
      </c>
      <c r="K74" s="108">
        <f>IF(T$69="Y",'Dec14'!K89,I74*J74)</f>
        <v>0</v>
      </c>
      <c r="L74" s="108">
        <f>IF(T$69="Y",'Dec14'!L89,0)</f>
        <v>0</v>
      </c>
      <c r="M74" s="118" t="str">
        <f>IF(E74=" "," ",IF(T$69="Y",'Dec14'!M89,IF((H74+K74+L74)&gt;0,H74+K74+L74,"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IF(Employee!H$113=E$69,Employee!D$112+SUM(M74)+'Dec14'!V89,SUM(M74)+'Dec14'!V89)</f>
        <v>0</v>
      </c>
      <c r="W74" s="59">
        <f>IF(Employee!H$113=E$69,Employee!D$113+SUM(N74)+'Dec14'!W89,SUM(N74)+'Dec14'!W89)</f>
        <v>0</v>
      </c>
      <c r="X74" s="59">
        <f>IF(O74=" ",'Dec14'!X89,O74+'Dec14'!X89)</f>
        <v>0</v>
      </c>
      <c r="Y74" s="59">
        <f>IF(P74=" ",'Dec14'!Y89,P74+'Dec14'!Y89)</f>
        <v>0</v>
      </c>
      <c r="Z74" s="59">
        <f>IF(Q74=" ",'Dec14'!Z89,Q74+'Dec14'!Z89)</f>
        <v>0</v>
      </c>
      <c r="AA74" s="59">
        <f>IF(R74=" ",'Dec14'!AA89,R74+'Dec14'!AA89)</f>
        <v>0</v>
      </c>
      <c r="AB74" s="60"/>
      <c r="AC74" s="59">
        <f>IF(T74=" ",'Dec14'!AC89,T74+'Dec14'!AC89)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IF(T$69="Y",'Dec14'!H90,0)</f>
        <v>0</v>
      </c>
      <c r="I75" s="108">
        <f>IF(T$69="Y",'Dec14'!I90,0)</f>
        <v>0</v>
      </c>
      <c r="J75" s="108">
        <f>IF(T$69="Y",'Dec14'!J90,0)</f>
        <v>0</v>
      </c>
      <c r="K75" s="108">
        <f>IF(T$69="Y",'Dec14'!K90,I75*J75)</f>
        <v>0</v>
      </c>
      <c r="L75" s="108">
        <f>IF(T$69="Y",'Dec14'!L90,0)</f>
        <v>0</v>
      </c>
      <c r="M75" s="118" t="str">
        <f>IF(E75=" "," ",IF(T$69="Y",'Dec14'!M90,IF((H75+K75+L75)&gt;0,H75+K75+L75,"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IF(Employee!H$139=E$69,Employee!D$138+SUM(M75)+'Dec14'!V90,SUM(M75)+'Dec14'!V90)</f>
        <v>0</v>
      </c>
      <c r="W75" s="59">
        <f>IF(Employee!H$139=E$69,Employee!D$139+SUM(N75)+'Dec14'!W90,SUM(N75)+'Dec14'!W90)</f>
        <v>0</v>
      </c>
      <c r="X75" s="59">
        <f>IF(O75=" ",'Dec14'!X90,O75+'Dec14'!X90)</f>
        <v>0</v>
      </c>
      <c r="Y75" s="59">
        <f>IF(P75=" ",'Dec14'!Y90,P75+'Dec14'!Y90)</f>
        <v>0</v>
      </c>
      <c r="Z75" s="59">
        <f>IF(Q75=" ",'Dec14'!Z90,Q75+'Dec14'!Z90)</f>
        <v>0</v>
      </c>
      <c r="AA75" s="59">
        <f>IF(R75=" ",'Dec14'!AA90,R75+'Dec14'!AA90)</f>
        <v>0</v>
      </c>
      <c r="AB75" s="60"/>
      <c r="AC75" s="59">
        <f>IF(T75=" ",'Dec14'!AC90,T75+'Dec14'!AC90)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IF(T$69="Y",'Dec14'!H91,0)</f>
        <v>0</v>
      </c>
      <c r="I76" s="108">
        <f>IF(T$69="Y",'Dec14'!I91,0)</f>
        <v>0</v>
      </c>
      <c r="J76" s="108">
        <f>IF(T$69="Y",'Dec14'!J91,0)</f>
        <v>0</v>
      </c>
      <c r="K76" s="108">
        <f>IF(T$69="Y",'Dec14'!K91,I76*J76)</f>
        <v>0</v>
      </c>
      <c r="L76" s="108">
        <f>IF(T$69="Y",'Dec14'!L91,0)</f>
        <v>0</v>
      </c>
      <c r="M76" s="118" t="str">
        <f>IF(E76=" "," ",IF(T$69="Y",'Dec14'!M91,IF((H76+K76+L76)&gt;0,H76+K76+L76,"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IF(Employee!H$165=E$69,Employee!D$164+SUM(M76)+'Dec14'!V91,SUM(M76)+'Dec14'!V91)</f>
        <v>0</v>
      </c>
      <c r="W76" s="59">
        <f>IF(Employee!H$165=E$69,Employee!D$165+SUM(N76)+'Dec14'!W91,SUM(N76)+'Dec14'!W91)</f>
        <v>0</v>
      </c>
      <c r="X76" s="59">
        <f>IF(O76=" ",'Dec14'!X91,O76+'Dec14'!X91)</f>
        <v>0</v>
      </c>
      <c r="Y76" s="59">
        <f>IF(P76=" ",'Dec14'!Y91,P76+'Dec14'!Y91)</f>
        <v>0</v>
      </c>
      <c r="Z76" s="59">
        <f>IF(Q76=" ",'Dec14'!Z91,Q76+'Dec14'!Z91)</f>
        <v>0</v>
      </c>
      <c r="AA76" s="59">
        <f>IF(R76=" ",'Dec14'!AA91,R76+'Dec14'!AA91)</f>
        <v>0</v>
      </c>
      <c r="AB76" s="60"/>
      <c r="AC76" s="59">
        <f>IF(T76=" ",'Dec14'!AC91,T76+'Dec14'!AC91)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IF(T$69="Y",'Dec14'!H92,0)</f>
        <v>0</v>
      </c>
      <c r="I77" s="108">
        <f>IF(T$69="Y",'Dec14'!I92,0)</f>
        <v>0</v>
      </c>
      <c r="J77" s="108">
        <f>IF(T$69="Y",'Dec14'!J92,0)</f>
        <v>0</v>
      </c>
      <c r="K77" s="108">
        <f>IF(T$69="Y",'Dec14'!K92,I77*J77)</f>
        <v>0</v>
      </c>
      <c r="L77" s="108">
        <f>IF(T$69="Y",'Dec14'!L92,0)</f>
        <v>0</v>
      </c>
      <c r="M77" s="118" t="str">
        <f>IF(E77=" "," ",IF(T$69="Y",'Dec14'!M92,IF((H77+K77+L77)&gt;0,H77+K77+L77,"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IF(Employee!H$191=E$69,Employee!D$190+SUM(M77)+'Dec14'!V92,SUM(M77)+'Dec14'!V92)</f>
        <v>0</v>
      </c>
      <c r="W77" s="59">
        <f>IF(Employee!H$191=E$69,Employee!D$191+SUM(N77)+'Dec14'!W92,SUM(N77)+'Dec14'!W92)</f>
        <v>0</v>
      </c>
      <c r="X77" s="59">
        <f>IF(O77=" ",'Dec14'!X92,O77+'Dec14'!X92)</f>
        <v>0</v>
      </c>
      <c r="Y77" s="59">
        <f>IF(P77=" ",'Dec14'!Y92,P77+'Dec14'!Y92)</f>
        <v>0</v>
      </c>
      <c r="Z77" s="59">
        <f>IF(Q77=" ",'Dec14'!Z92,Q77+'Dec14'!Z92)</f>
        <v>0</v>
      </c>
      <c r="AA77" s="59">
        <f>IF(R77=" ",'Dec14'!AA92,R77+'Dec14'!AA92)</f>
        <v>0</v>
      </c>
      <c r="AB77" s="60"/>
      <c r="AC77" s="59">
        <f>IF(T77=" ",'Dec14'!AC92,T77+'Dec14'!AC92)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IF(T$69="Y",'Dec14'!H93,0)</f>
        <v>0</v>
      </c>
      <c r="I78" s="108">
        <f>IF(T$69="Y",'Dec14'!I93,0)</f>
        <v>0</v>
      </c>
      <c r="J78" s="108">
        <f>IF(T$69="Y",'Dec14'!J93,0)</f>
        <v>0</v>
      </c>
      <c r="K78" s="108">
        <f>IF(T$69="Y",'Dec14'!K93,I78*J78)</f>
        <v>0</v>
      </c>
      <c r="L78" s="108">
        <f>IF(T$69="Y",'Dec14'!L93,0)</f>
        <v>0</v>
      </c>
      <c r="M78" s="118" t="str">
        <f>IF(E78=" "," ",IF(T$69="Y",'Dec14'!M93,IF((H78+K78+L78)&gt;0,H78+K78+L78,"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IF(Employee!H$217=E$69,Employee!D$216+SUM(M78)+'Dec14'!V93,SUM(M78)+'Dec14'!V93)</f>
        <v>0</v>
      </c>
      <c r="W78" s="59">
        <f>IF(Employee!H$217=E$69,Employee!D$217+SUM(N78)+'Dec14'!W93,SUM(N78)+'Dec14'!W93)</f>
        <v>0</v>
      </c>
      <c r="X78" s="59">
        <f>IF(O78=" ",'Dec14'!X93,O78+'Dec14'!X93)</f>
        <v>0</v>
      </c>
      <c r="Y78" s="59">
        <f>IF(P78=" ",'Dec14'!Y93,P78+'Dec14'!Y93)</f>
        <v>0</v>
      </c>
      <c r="Z78" s="59">
        <f>IF(Q78=" ",'Dec14'!Z93,Q78+'Dec14'!Z93)</f>
        <v>0</v>
      </c>
      <c r="AA78" s="59">
        <f>IF(R78=" ",'Dec14'!AA93,R78+'Dec14'!AA93)</f>
        <v>0</v>
      </c>
      <c r="AB78" s="60"/>
      <c r="AC78" s="59">
        <f>IF(T78=" ",'Dec14'!AC93,T78+'Dec14'!AC93)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IF(T$69="Y",'Dec14'!H94,0)</f>
        <v>0</v>
      </c>
      <c r="I79" s="108">
        <f>IF(T$69="Y",'Dec14'!I94,0)</f>
        <v>0</v>
      </c>
      <c r="J79" s="108">
        <f>IF(T$69="Y",'Dec14'!J94,0)</f>
        <v>0</v>
      </c>
      <c r="K79" s="108">
        <f>IF(T$69="Y",'Dec14'!K94,I79*J79)</f>
        <v>0</v>
      </c>
      <c r="L79" s="108">
        <f>IF(T$69="Y",'Dec14'!L94,0)</f>
        <v>0</v>
      </c>
      <c r="M79" s="118" t="str">
        <f>IF(E79=" "," ",IF(T$69="Y",'Dec14'!M94,IF((H79+K79+L79)&gt;0,H79+K79+L79,"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IF(Employee!H$243=E$69,Employee!D$242+SUM(M79)+'Dec14'!V94,SUM(M79)+'Dec14'!V94)</f>
        <v>0</v>
      </c>
      <c r="W79" s="59">
        <f>IF(Employee!H$243=E$69,Employee!D$243+SUM(N79)+'Dec14'!W94,SUM(N79)+'Dec14'!W94)</f>
        <v>0</v>
      </c>
      <c r="X79" s="59">
        <f>IF(O79=" ",'Dec14'!X94,O79+'Dec14'!X94)</f>
        <v>0</v>
      </c>
      <c r="Y79" s="59">
        <f>IF(P79=" ",'Dec14'!Y94,P79+'Dec14'!Y94)</f>
        <v>0</v>
      </c>
      <c r="Z79" s="59">
        <f>IF(Q79=" ",'Dec14'!Z94,Q79+'Dec14'!Z94)</f>
        <v>0</v>
      </c>
      <c r="AA79" s="59">
        <f>IF(R79=" ",'Dec14'!AA94,R79+'Dec14'!AA94)</f>
        <v>0</v>
      </c>
      <c r="AB79" s="60"/>
      <c r="AC79" s="59">
        <f>IF(T79=" ",'Dec14'!AC94,T79+'Dec14'!AC94)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IF(T$69="Y",'Dec14'!H95,0)</f>
        <v>0</v>
      </c>
      <c r="I80" s="133">
        <f>IF(T$69="Y",'Dec14'!I95,0)</f>
        <v>0</v>
      </c>
      <c r="J80" s="133">
        <f>IF(T$69="Y",'Dec14'!J95,0)</f>
        <v>0</v>
      </c>
      <c r="K80" s="133">
        <f>IF(T$69="Y",'Dec14'!K95,I80*J80)</f>
        <v>0</v>
      </c>
      <c r="L80" s="133">
        <f>IF(T$69="Y",'Dec14'!L95,0)</f>
        <v>0</v>
      </c>
      <c r="M80" s="118" t="str">
        <f>IF(E80=" "," ",IF(T$69="Y",'Dec14'!M95,IF((H80+K80+L80)&gt;0,H80+K80+L80,"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IF(Employee!H$269=E$69,Employee!D$268+SUM(M80)+'Dec14'!V95,SUM(M80)+'Dec14'!V95)</f>
        <v>0</v>
      </c>
      <c r="W80" s="59">
        <f>IF(Employee!H$269=E$69,Employee!D$269+SUM(N80)+'Dec14'!W95,SUM(N80)+'Dec14'!W95)</f>
        <v>0</v>
      </c>
      <c r="X80" s="59">
        <f>IF(O80=" ",'Dec14'!X95,O80+'Dec14'!X95)</f>
        <v>0</v>
      </c>
      <c r="Y80" s="59">
        <f>IF(P80=" ",'Dec14'!Y95,P80+'Dec14'!Y95)</f>
        <v>0</v>
      </c>
      <c r="Z80" s="59">
        <f>IF(Q80=" ",'Dec14'!Z95,Q80+'Dec14'!Z95)</f>
        <v>0</v>
      </c>
      <c r="AA80" s="59">
        <f>IF(R80=" ",'Dec14'!AA95,R80+'Dec14'!AA95)</f>
        <v>0</v>
      </c>
      <c r="AB80" s="60"/>
      <c r="AC80" s="59">
        <f>IF(T80=" ",'Dec14'!AC95,T80+'Dec14'!AC95)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AD85+'Dec14'!AD105</f>
        <v>0</v>
      </c>
      <c r="AE90" s="190">
        <f>AE85+'Dec14'!AE105</f>
        <v>0</v>
      </c>
      <c r="AF90" s="190">
        <f>AF85+'Dec14'!AF105</f>
        <v>0</v>
      </c>
      <c r="AG90" s="190">
        <f>AG85+'Dec14'!AG105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AE87+'Dec14'!AE107</f>
        <v>0</v>
      </c>
      <c r="AF92" s="190">
        <f>AF87+'Dec14'!AF107</f>
        <v>0</v>
      </c>
      <c r="AG92" s="190">
        <f>AG87+'Dec14'!AG107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3.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3.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44</v>
      </c>
      <c r="F9" s="61"/>
      <c r="G9" s="61"/>
      <c r="H9" s="420" t="s">
        <v>28</v>
      </c>
      <c r="I9" s="421"/>
      <c r="J9" s="422"/>
      <c r="K9" s="238">
        <f>Admin!B303</f>
        <v>42036</v>
      </c>
      <c r="L9" s="239" t="s">
        <v>84</v>
      </c>
      <c r="M9" s="240">
        <f>Admin!B309</f>
        <v>42042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IF(T$9="Y",'Jan15'!H56,0)</f>
        <v>0</v>
      </c>
      <c r="I11" s="105">
        <f>IF(T$9="Y",'Jan15'!I56,0)</f>
        <v>0</v>
      </c>
      <c r="J11" s="105">
        <f>IF(T$9="Y",'Jan15'!J56,0)</f>
        <v>0</v>
      </c>
      <c r="K11" s="105">
        <f>IF(T$9="Y",'Jan15'!K56,I11*J11)</f>
        <v>0</v>
      </c>
      <c r="L11" s="105">
        <f>IF(T$9="Y",'Jan15'!L56,0)</f>
        <v>0</v>
      </c>
      <c r="M11" s="129" t="str">
        <f>IF(E11=" "," ",IF(T$9="Y",'Jan15'!M56,IF((H11+K11+L11)&gt;0,H11+K11+L11,"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IF(Employee!H$34=E$9,Employee!D$34+SUM(M11)+'Jan15'!V56,SUM(M11)+'Jan15'!V56)</f>
        <v>0</v>
      </c>
      <c r="W11" s="59">
        <f>IF(Employee!H$34=E$9,Employee!D$35+SUM(N11)+'Jan15'!W56,SUM(N11)+'Jan15'!W56)</f>
        <v>0</v>
      </c>
      <c r="X11" s="59">
        <f>IF(O11=" ",'Jan15'!X56,O11+'Jan15'!X56)</f>
        <v>0</v>
      </c>
      <c r="Y11" s="59">
        <f>IF(P11=" ",'Jan15'!Y56,P11+'Jan15'!Y56)</f>
        <v>0</v>
      </c>
      <c r="Z11" s="59">
        <f>IF(Q11=" ",'Jan15'!Z56,Q11+'Jan15'!Z56)</f>
        <v>0</v>
      </c>
      <c r="AA11" s="59">
        <f>IF(R11=" ",'Jan15'!AA56,R11+'Jan15'!AA56)</f>
        <v>0</v>
      </c>
      <c r="AB11" s="60"/>
      <c r="AC11" s="59">
        <f>IF(T11=" ",'Jan15'!AC56,T11+'Jan15'!AC56)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IF(T$9="Y",'Jan15'!H57,0)</f>
        <v>0</v>
      </c>
      <c r="I12" s="108">
        <f>IF(T$9="Y",'Jan15'!I57,0)</f>
        <v>0</v>
      </c>
      <c r="J12" s="108">
        <f>IF(T$9="Y",'Jan15'!J57,0)</f>
        <v>0</v>
      </c>
      <c r="K12" s="108">
        <f>IF(T$9="Y",'Jan15'!K57,I12*J12)</f>
        <v>0</v>
      </c>
      <c r="L12" s="108">
        <f>IF(T$9="Y",'Jan15'!L57,0)</f>
        <v>0</v>
      </c>
      <c r="M12" s="130" t="str">
        <f>IF(E12=" "," ",IF(T$9="Y",'Jan15'!M57,IF((H12+K12+L12)&gt;0,H12+K12+L12,"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IF(Employee!H$60=E$9,Employee!D$60+SUM(M12)+'Jan15'!V57,SUM(M12)+'Jan15'!V57)</f>
        <v>0</v>
      </c>
      <c r="W12" s="59">
        <f>IF(Employee!H$60=E$9,Employee!D$61+SUM(N12)+'Jan15'!W57,SUM(N12)+'Jan15'!W57)</f>
        <v>0</v>
      </c>
      <c r="X12" s="59">
        <f>IF(O12=" ",'Jan15'!X57,O12+'Jan15'!X57)</f>
        <v>0</v>
      </c>
      <c r="Y12" s="59">
        <f>IF(P12=" ",'Jan15'!Y57,P12+'Jan15'!Y57)</f>
        <v>0</v>
      </c>
      <c r="Z12" s="59">
        <f>IF(Q12=" ",'Jan15'!Z57,Q12+'Jan15'!Z57)</f>
        <v>0</v>
      </c>
      <c r="AA12" s="59">
        <f>IF(R12=" ",'Jan15'!AA57,R12+'Jan15'!AA57)</f>
        <v>0</v>
      </c>
      <c r="AB12" s="60"/>
      <c r="AC12" s="59">
        <f>IF(T12=" ",'Jan15'!AC57,T12+'Jan15'!AC57)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IF(T$9="Y",'Jan15'!H58,0)</f>
        <v>0</v>
      </c>
      <c r="I13" s="108">
        <f>IF(T$9="Y",'Jan15'!I58,0)</f>
        <v>0</v>
      </c>
      <c r="J13" s="108">
        <f>IF(T$9="Y",'Jan15'!J58,0)</f>
        <v>0</v>
      </c>
      <c r="K13" s="108">
        <f>IF(T$9="Y",'Jan15'!K58,I13*J13)</f>
        <v>0</v>
      </c>
      <c r="L13" s="108">
        <f>IF(T$9="Y",'Jan15'!L58,0)</f>
        <v>0</v>
      </c>
      <c r="M13" s="130" t="str">
        <f>IF(E13=" "," ",IF(T$9="Y",'Jan15'!M58,IF((H13+K13+L13)&gt;0,H13+K13+L13,"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IF(Employee!H$86=E$9,Employee!D$86+SUM(M13)+'Jan15'!V58,SUM(M13)+'Jan15'!V58)</f>
        <v>0</v>
      </c>
      <c r="W13" s="59">
        <f>IF(Employee!H$86=E$9,Employee!D$87+SUM(N13)+'Jan15'!W58,SUM(N13)+'Jan15'!W58)</f>
        <v>0</v>
      </c>
      <c r="X13" s="59">
        <f>IF(O13=" ",'Jan15'!X58,O13+'Jan15'!X58)</f>
        <v>0</v>
      </c>
      <c r="Y13" s="59">
        <f>IF(P13=" ",'Jan15'!Y58,P13+'Jan15'!Y58)</f>
        <v>0</v>
      </c>
      <c r="Z13" s="59">
        <f>IF(Q13=" ",'Jan15'!Z58,Q13+'Jan15'!Z58)</f>
        <v>0</v>
      </c>
      <c r="AA13" s="59">
        <f>IF(R13=" ",'Jan15'!AA58,R13+'Jan15'!AA58)</f>
        <v>0</v>
      </c>
      <c r="AB13" s="60"/>
      <c r="AC13" s="59">
        <f>IF(T13=" ",'Jan15'!AC58,T13+'Jan15'!AC58)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IF(T$9="Y",'Jan15'!H59,0)</f>
        <v>0</v>
      </c>
      <c r="I14" s="108">
        <f>IF(T$9="Y",'Jan15'!I59,0)</f>
        <v>0</v>
      </c>
      <c r="J14" s="108">
        <f>IF(T$9="Y",'Jan15'!J59,0)</f>
        <v>0</v>
      </c>
      <c r="K14" s="108">
        <f>IF(T$9="Y",'Jan15'!K59,I14*J14)</f>
        <v>0</v>
      </c>
      <c r="L14" s="108">
        <f>IF(T$9="Y",'Jan15'!L59,0)</f>
        <v>0</v>
      </c>
      <c r="M14" s="130" t="str">
        <f>IF(E14=" "," ",IF(T$9="Y",'Jan15'!M59,IF((H14+K14+L14)&gt;0,H14+K14+L14,"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IF(Employee!H$112=E$9,Employee!D$112+SUM(M14)+'Jan15'!V59,SUM(M14)+'Jan15'!V59)</f>
        <v>0</v>
      </c>
      <c r="W14" s="59">
        <f>IF(Employee!H$112=E$9,Employee!D$113+SUM(N14)+'Jan15'!W59,SUM(N14)+'Jan15'!W59)</f>
        <v>0</v>
      </c>
      <c r="X14" s="59">
        <f>IF(O14=" ",'Jan15'!X59,O14+'Jan15'!X59)</f>
        <v>0</v>
      </c>
      <c r="Y14" s="59">
        <f>IF(P14=" ",'Jan15'!Y59,P14+'Jan15'!Y59)</f>
        <v>0</v>
      </c>
      <c r="Z14" s="59">
        <f>IF(Q14=" ",'Jan15'!Z59,Q14+'Jan15'!Z59)</f>
        <v>0</v>
      </c>
      <c r="AA14" s="59">
        <f>IF(R14=" ",'Jan15'!AA59,R14+'Jan15'!AA59)</f>
        <v>0</v>
      </c>
      <c r="AB14" s="60"/>
      <c r="AC14" s="59">
        <f>IF(T14=" ",'Jan15'!AC59,T14+'Jan15'!AC59)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IF(T$9="Y",'Jan15'!H60,0)</f>
        <v>0</v>
      </c>
      <c r="I15" s="108">
        <f>IF(T$9="Y",'Jan15'!I60,0)</f>
        <v>0</v>
      </c>
      <c r="J15" s="108">
        <f>IF(T$9="Y",'Jan15'!J60,0)</f>
        <v>0</v>
      </c>
      <c r="K15" s="108">
        <f>IF(T$9="Y",'Jan15'!K60,I15*J15)</f>
        <v>0</v>
      </c>
      <c r="L15" s="108">
        <f>IF(T$9="Y",'Jan15'!L60,0)</f>
        <v>0</v>
      </c>
      <c r="M15" s="130" t="str">
        <f>IF(E15=" "," ",IF(T$9="Y",'Jan15'!M60,IF((H15+K15+L15)&gt;0,H15+K15+L15,"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IF(Employee!H$138=E$9,Employee!D$138+SUM(M15)+'Jan15'!V60,SUM(M15)+'Jan15'!V60)</f>
        <v>0</v>
      </c>
      <c r="W15" s="59">
        <f>IF(Employee!H$138=E$9,Employee!D$139+SUM(N15)+'Jan15'!W60,SUM(N15)+'Jan15'!W60)</f>
        <v>0</v>
      </c>
      <c r="X15" s="59">
        <f>IF(O15=" ",'Jan15'!X60,O15+'Jan15'!X60)</f>
        <v>0</v>
      </c>
      <c r="Y15" s="59">
        <f>IF(P15=" ",'Jan15'!Y60,P15+'Jan15'!Y60)</f>
        <v>0</v>
      </c>
      <c r="Z15" s="59">
        <f>IF(Q15=" ",'Jan15'!Z60,Q15+'Jan15'!Z60)</f>
        <v>0</v>
      </c>
      <c r="AA15" s="59">
        <f>IF(R15=" ",'Jan15'!AA60,R15+'Jan15'!AA60)</f>
        <v>0</v>
      </c>
      <c r="AB15" s="60"/>
      <c r="AC15" s="59">
        <f>IF(T15=" ",'Jan15'!AC60,T15+'Jan15'!AC60)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IF(T$9="Y",'Jan15'!H61,0)</f>
        <v>0</v>
      </c>
      <c r="I16" s="108">
        <f>IF(T$9="Y",'Jan15'!I61,0)</f>
        <v>0</v>
      </c>
      <c r="J16" s="108">
        <f>IF(T$9="Y",'Jan15'!J61,0)</f>
        <v>0</v>
      </c>
      <c r="K16" s="108">
        <f>IF(T$9="Y",'Jan15'!K61,I16*J16)</f>
        <v>0</v>
      </c>
      <c r="L16" s="108">
        <f>IF(T$9="Y",'Jan15'!L61,0)</f>
        <v>0</v>
      </c>
      <c r="M16" s="130" t="str">
        <f>IF(E16=" "," ",IF(T$9="Y",'Jan15'!M61,IF((H16+K16+L16)&gt;0,H16+K16+L16,"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IF(Employee!H$164=E$9,Employee!D$164+SUM(M16)+'Jan15'!V61,SUM(M16)+'Jan15'!V61)</f>
        <v>0</v>
      </c>
      <c r="W16" s="59">
        <f>IF(Employee!H$164=E$9,Employee!D$165+SUM(N16)+'Jan15'!W61,SUM(N16)+'Jan15'!W61)</f>
        <v>0</v>
      </c>
      <c r="X16" s="59">
        <f>IF(O16=" ",'Jan15'!X61,O16+'Jan15'!X61)</f>
        <v>0</v>
      </c>
      <c r="Y16" s="59">
        <f>IF(P16=" ",'Jan15'!Y61,P16+'Jan15'!Y61)</f>
        <v>0</v>
      </c>
      <c r="Z16" s="59">
        <f>IF(Q16=" ",'Jan15'!Z61,Q16+'Jan15'!Z61)</f>
        <v>0</v>
      </c>
      <c r="AA16" s="59">
        <f>IF(R16=" ",'Jan15'!AA61,R16+'Jan15'!AA61)</f>
        <v>0</v>
      </c>
      <c r="AB16" s="60"/>
      <c r="AC16" s="59">
        <f>IF(T16=" ",'Jan15'!AC61,T16+'Jan15'!AC61)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IF(T$9="Y",'Jan15'!H62,0)</f>
        <v>0</v>
      </c>
      <c r="I17" s="108">
        <f>IF(T$9="Y",'Jan15'!I62,0)</f>
        <v>0</v>
      </c>
      <c r="J17" s="108">
        <f>IF(T$9="Y",'Jan15'!J62,0)</f>
        <v>0</v>
      </c>
      <c r="K17" s="108">
        <f>IF(T$9="Y",'Jan15'!K62,I17*J17)</f>
        <v>0</v>
      </c>
      <c r="L17" s="108">
        <f>IF(T$9="Y",'Jan15'!L62,0)</f>
        <v>0</v>
      </c>
      <c r="M17" s="130" t="str">
        <f>IF(E17=" "," ",IF(T$9="Y",'Jan15'!M62,IF((H17+K17+L17)&gt;0,H17+K17+L17,"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IF(Employee!H$190=E$9,Employee!D$190+SUM(M17)+'Jan15'!V62,SUM(M17)+'Jan15'!V62)</f>
        <v>0</v>
      </c>
      <c r="W17" s="59">
        <f>IF(Employee!H$190=E$9,Employee!D$191+SUM(N17)+'Jan15'!W62,SUM(N17)+'Jan15'!W62)</f>
        <v>0</v>
      </c>
      <c r="X17" s="59">
        <f>IF(O17=" ",'Jan15'!X62,O17+'Jan15'!X62)</f>
        <v>0</v>
      </c>
      <c r="Y17" s="59">
        <f>IF(P17=" ",'Jan15'!Y62,P17+'Jan15'!Y62)</f>
        <v>0</v>
      </c>
      <c r="Z17" s="59">
        <f>IF(Q17=" ",'Jan15'!Z62,Q17+'Jan15'!Z62)</f>
        <v>0</v>
      </c>
      <c r="AA17" s="59">
        <f>IF(R17=" ",'Jan15'!AA62,R17+'Jan15'!AA62)</f>
        <v>0</v>
      </c>
      <c r="AB17" s="60"/>
      <c r="AC17" s="59">
        <f>IF(T17=" ",'Jan15'!AC62,T17+'Jan15'!AC62)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IF(T$9="Y",'Jan15'!H63,0)</f>
        <v>0</v>
      </c>
      <c r="I18" s="108">
        <f>IF(T$9="Y",'Jan15'!I63,0)</f>
        <v>0</v>
      </c>
      <c r="J18" s="108">
        <f>IF(T$9="Y",'Jan15'!J63,0)</f>
        <v>0</v>
      </c>
      <c r="K18" s="108">
        <f>IF(T$9="Y",'Jan15'!K63,I18*J18)</f>
        <v>0</v>
      </c>
      <c r="L18" s="108">
        <f>IF(T$9="Y",'Jan15'!L63,0)</f>
        <v>0</v>
      </c>
      <c r="M18" s="130" t="str">
        <f>IF(E18=" "," ",IF(T$9="Y",'Jan15'!M63,IF((H18+K18+L18)&gt;0,H18+K18+L18,"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IF(Employee!H$216=E$9,Employee!D$216+SUM(M18)+'Jan15'!V63,SUM(M18)+'Jan15'!V63)</f>
        <v>0</v>
      </c>
      <c r="W18" s="59">
        <f>IF(Employee!H$216=E$9,Employee!D$217+SUM(N18)+'Jan15'!W63,SUM(N18)+'Jan15'!W63)</f>
        <v>0</v>
      </c>
      <c r="X18" s="59">
        <f>IF(O18=" ",'Jan15'!X63,O18+'Jan15'!X63)</f>
        <v>0</v>
      </c>
      <c r="Y18" s="59">
        <f>IF(P18=" ",'Jan15'!Y63,P18+'Jan15'!Y63)</f>
        <v>0</v>
      </c>
      <c r="Z18" s="59">
        <f>IF(Q18=" ",'Jan15'!Z63,Q18+'Jan15'!Z63)</f>
        <v>0</v>
      </c>
      <c r="AA18" s="59">
        <f>IF(R18=" ",'Jan15'!AA63,R18+'Jan15'!AA63)</f>
        <v>0</v>
      </c>
      <c r="AB18" s="60"/>
      <c r="AC18" s="59">
        <f>IF(T18=" ",'Jan15'!AC63,T18+'Jan15'!AC63)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IF(T$9="Y",'Jan15'!H64,0)</f>
        <v>0</v>
      </c>
      <c r="I19" s="108">
        <f>IF(T$9="Y",'Jan15'!I64,0)</f>
        <v>0</v>
      </c>
      <c r="J19" s="108">
        <f>IF(T$9="Y",'Jan15'!J64,0)</f>
        <v>0</v>
      </c>
      <c r="K19" s="108">
        <f>IF(T$9="Y",'Jan15'!K64,I19*J19)</f>
        <v>0</v>
      </c>
      <c r="L19" s="108">
        <f>IF(T$9="Y",'Jan15'!L64,0)</f>
        <v>0</v>
      </c>
      <c r="M19" s="130" t="str">
        <f>IF(E19=" "," ",IF(T$9="Y",'Jan15'!M64,IF((H19+K19+L19)&gt;0,H19+K19+L19,"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IF(Employee!H$242=E$9,Employee!D$242+SUM(M19)+'Jan15'!V64,SUM(M19)+'Jan15'!V64)</f>
        <v>0</v>
      </c>
      <c r="W19" s="59">
        <f>IF(Employee!H$242=E$9,Employee!D$243+SUM(N19)+'Jan15'!W64,SUM(N19)+'Jan15'!W64)</f>
        <v>0</v>
      </c>
      <c r="X19" s="59">
        <f>IF(O19=" ",'Jan15'!X64,O19+'Jan15'!X64)</f>
        <v>0</v>
      </c>
      <c r="Y19" s="59">
        <f>IF(P19=" ",'Jan15'!Y64,P19+'Jan15'!Y64)</f>
        <v>0</v>
      </c>
      <c r="Z19" s="59">
        <f>IF(Q19=" ",'Jan15'!Z64,Q19+'Jan15'!Z64)</f>
        <v>0</v>
      </c>
      <c r="AA19" s="59">
        <f>IF(R19=" ",'Jan15'!AA64,R19+'Jan15'!AA64)</f>
        <v>0</v>
      </c>
      <c r="AB19" s="60"/>
      <c r="AC19" s="59">
        <f>IF(T19=" ",'Jan15'!AC64,T19+'Jan15'!AC64)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IF(T$9="Y",'Jan15'!H65,0)</f>
        <v>0</v>
      </c>
      <c r="I20" s="133">
        <f>IF(T$9="Y",'Jan15'!I65,0)</f>
        <v>0</v>
      </c>
      <c r="J20" s="133">
        <f>IF(T$9="Y",'Jan15'!J65,0)</f>
        <v>0</v>
      </c>
      <c r="K20" s="133">
        <f>IF(T$9="Y",'Jan15'!K65,I20*J20)</f>
        <v>0</v>
      </c>
      <c r="L20" s="133">
        <f>IF(T$9="Y",'Jan15'!L65,0)</f>
        <v>0</v>
      </c>
      <c r="M20" s="131" t="str">
        <f>IF(E20=" "," ",IF(T$9="Y",'Jan15'!M65,IF((H20+K20+L20)&gt;0,H20+K20+L20,"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IF(Employee!H$268=E$9,Employee!D$268+SUM(M20)+'Jan15'!V65,SUM(M20)+'Jan15'!V65)</f>
        <v>0</v>
      </c>
      <c r="W20" s="59">
        <f>IF(Employee!H$268=E$9,Employee!D$269+SUM(N20)+'Jan15'!W65,SUM(N20)+'Jan15'!W65)</f>
        <v>0</v>
      </c>
      <c r="X20" s="59">
        <f>IF(O20=" ",'Jan15'!X65,O20+'Jan15'!X65)</f>
        <v>0</v>
      </c>
      <c r="Y20" s="59">
        <f>IF(P20=" ",'Jan15'!Y65,P20+'Jan15'!Y65)</f>
        <v>0</v>
      </c>
      <c r="Z20" s="59">
        <f>IF(Q20=" ",'Jan15'!Z65,Q20+'Jan15'!Z65)</f>
        <v>0</v>
      </c>
      <c r="AA20" s="59">
        <f>IF(R20=" ",'Jan15'!AA65,R20+'Jan15'!AA65)</f>
        <v>0</v>
      </c>
      <c r="AB20" s="60"/>
      <c r="AC20" s="59">
        <f>IF(T20=" ",'Jan15'!AC65,T20+'Jan15'!AC65)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45</v>
      </c>
      <c r="F24" s="61"/>
      <c r="G24" s="61"/>
      <c r="H24" s="420" t="s">
        <v>28</v>
      </c>
      <c r="I24" s="421"/>
      <c r="J24" s="422"/>
      <c r="K24" s="238">
        <f>Admin!B310</f>
        <v>42043</v>
      </c>
      <c r="L24" s="239" t="s">
        <v>84</v>
      </c>
      <c r="M24" s="240">
        <f>Admin!B316</f>
        <v>42049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46</v>
      </c>
      <c r="F39" s="61"/>
      <c r="G39" s="61"/>
      <c r="H39" s="420" t="s">
        <v>28</v>
      </c>
      <c r="I39" s="421"/>
      <c r="J39" s="422"/>
      <c r="K39" s="238">
        <f>Admin!B317</f>
        <v>42050</v>
      </c>
      <c r="L39" s="239" t="s">
        <v>84</v>
      </c>
      <c r="M39" s="240">
        <f>Admin!B323</f>
        <v>42056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47</v>
      </c>
      <c r="F54" s="61"/>
      <c r="G54" s="61"/>
      <c r="H54" s="420" t="s">
        <v>28</v>
      </c>
      <c r="I54" s="461"/>
      <c r="J54" s="462"/>
      <c r="K54" s="238">
        <f>Admin!B324</f>
        <v>42057</v>
      </c>
      <c r="L54" s="239" t="s">
        <v>84</v>
      </c>
      <c r="M54" s="240">
        <f>Admin!B330</f>
        <v>42063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11</v>
      </c>
      <c r="F69" s="61"/>
      <c r="G69" s="61"/>
      <c r="H69" s="420" t="s">
        <v>28</v>
      </c>
      <c r="I69" s="421"/>
      <c r="J69" s="422"/>
      <c r="K69" s="238">
        <f>Admin!B308</f>
        <v>42041</v>
      </c>
      <c r="L69" s="239" t="s">
        <v>84</v>
      </c>
      <c r="M69" s="240">
        <f>Admin!B335</f>
        <v>42068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IF(T$69="Y",'Jan15'!H71,0)</f>
        <v>0</v>
      </c>
      <c r="I71" s="105">
        <f>IF(T$69="Y",'Jan15'!I71,0)</f>
        <v>0</v>
      </c>
      <c r="J71" s="105">
        <f>IF(T$69="Y",'Jan15'!J71,0)</f>
        <v>0</v>
      </c>
      <c r="K71" s="105">
        <f>IF(T$69="Y",'Jan15'!K71,I71*J71)</f>
        <v>0</v>
      </c>
      <c r="L71" s="150">
        <f>IF(T$69="Y",'Jan15'!L71,0)</f>
        <v>0</v>
      </c>
      <c r="M71" s="117" t="str">
        <f>IF(E71=" "," ",IF(T$69="Y",'Jan15'!M71,IF((H71+K71+L71)&gt;0,H71+K71+L71,"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IF(Employee!H$35=E$69,Employee!D$34+SUM(M71)+'Jan15'!V71,SUM(M71)+'Jan15'!V71)</f>
        <v>0</v>
      </c>
      <c r="W71" s="59">
        <f>IF(Employee!H$35=E$69,Employee!D$35+SUM(N71)+'Jan15'!W71,SUM(N71)+'Jan15'!W71)</f>
        <v>0</v>
      </c>
      <c r="X71" s="59">
        <f>IF(O71=" ",'Jan15'!X71,O71+'Jan15'!X71)</f>
        <v>0</v>
      </c>
      <c r="Y71" s="59">
        <f>IF(P71=" ",'Jan15'!Y71,P71+'Jan15'!Y71)</f>
        <v>0</v>
      </c>
      <c r="Z71" s="59">
        <f>IF(Q71=" ",'Jan15'!Z71,Q71+'Jan15'!Z71)</f>
        <v>0</v>
      </c>
      <c r="AA71" s="59">
        <f>IF(R71=" ",'Jan15'!AA71,R71+'Jan15'!AA71)</f>
        <v>0</v>
      </c>
      <c r="AB71" s="60"/>
      <c r="AC71" s="59">
        <f>IF(T71=" ",'Jan15'!AC71,T71+'Jan15'!AC71)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IF(T$69="Y",'Jan15'!H72,0)</f>
        <v>0</v>
      </c>
      <c r="I72" s="108">
        <f>IF(T$69="Y",'Jan15'!I72,0)</f>
        <v>0</v>
      </c>
      <c r="J72" s="108">
        <f>IF(T$69="Y",'Jan15'!J72,0)</f>
        <v>0</v>
      </c>
      <c r="K72" s="108">
        <f>IF(T$69="Y",'Jan15'!K72,I72*J72)</f>
        <v>0</v>
      </c>
      <c r="L72" s="151">
        <f>IF(T$69="Y",'Jan15'!L72,0)</f>
        <v>0</v>
      </c>
      <c r="M72" s="118" t="str">
        <f>IF(E72=" "," ",IF(T$69="Y",'Jan15'!M72,IF((H72+K72+L72)&gt;0,H72+K72+L72,"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IF(Employee!H$61=E$69,Employee!D$60+SUM(M72)+'Jan15'!V72,SUM(M72)+'Jan15'!V72)</f>
        <v>0</v>
      </c>
      <c r="W72" s="59">
        <f>IF(Employee!H$61=E$69,Employee!D$61+SUM(N72)+'Jan15'!W72,SUM(N72)+'Jan15'!W72)</f>
        <v>0</v>
      </c>
      <c r="X72" s="59">
        <f>IF(O72=" ",'Jan15'!X72,O72+'Jan15'!X72)</f>
        <v>0</v>
      </c>
      <c r="Y72" s="59">
        <f>IF(P72=" ",'Jan15'!Y72,P72+'Jan15'!Y72)</f>
        <v>0</v>
      </c>
      <c r="Z72" s="59">
        <f>IF(Q72=" ",'Jan15'!Z72,Q72+'Jan15'!Z72)</f>
        <v>0</v>
      </c>
      <c r="AA72" s="59">
        <f>IF(R72=" ",'Jan15'!AA72,R72+'Jan15'!AA72)</f>
        <v>0</v>
      </c>
      <c r="AB72" s="60"/>
      <c r="AC72" s="59">
        <f>IF(T72=" ",'Jan15'!AC72,T72+'Jan15'!AC72)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IF(T$69="Y",'Jan15'!H73,0)</f>
        <v>0</v>
      </c>
      <c r="I73" s="108">
        <f>IF(T$69="Y",'Jan15'!I73,0)</f>
        <v>0</v>
      </c>
      <c r="J73" s="108">
        <f>IF(T$69="Y",'Jan15'!J73,0)</f>
        <v>0</v>
      </c>
      <c r="K73" s="108">
        <f>IF(T$69="Y",'Jan15'!K73,I73*J73)</f>
        <v>0</v>
      </c>
      <c r="L73" s="151">
        <f>IF(T$69="Y",'Jan15'!L73,0)</f>
        <v>0</v>
      </c>
      <c r="M73" s="118" t="str">
        <f>IF(E73=" "," ",IF(T$69="Y",'Jan15'!M73,IF((H73+K73+L73)&gt;0,H73+K73+L73,"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IF(Employee!H$87=E$69,Employee!D$86+SUM(M73)+'Jan15'!V73,SUM(M73)+'Jan15'!V73)</f>
        <v>0</v>
      </c>
      <c r="W73" s="59">
        <f>IF(Employee!H$87=E$69,Employee!D$87+SUM(N73)+'Jan15'!W73,SUM(N73)+'Jan15'!W73)</f>
        <v>0</v>
      </c>
      <c r="X73" s="59">
        <f>IF(O73=" ",'Jan15'!X73,O73+'Jan15'!X73)</f>
        <v>0</v>
      </c>
      <c r="Y73" s="59">
        <f>IF(P73=" ",'Jan15'!Y73,P73+'Jan15'!Y73)</f>
        <v>0</v>
      </c>
      <c r="Z73" s="59">
        <f>IF(Q73=" ",'Jan15'!Z73,Q73+'Jan15'!Z73)</f>
        <v>0</v>
      </c>
      <c r="AA73" s="59">
        <f>IF(R73=" ",'Jan15'!AA73,R73+'Jan15'!AA73)</f>
        <v>0</v>
      </c>
      <c r="AB73" s="60"/>
      <c r="AC73" s="59">
        <f>IF(T73=" ",'Jan15'!AC73,T73+'Jan15'!AC73)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IF(T$69="Y",'Jan15'!H74,0)</f>
        <v>0</v>
      </c>
      <c r="I74" s="108">
        <f>IF(T$69="Y",'Jan15'!I74,0)</f>
        <v>0</v>
      </c>
      <c r="J74" s="108">
        <f>IF(T$69="Y",'Jan15'!J74,0)</f>
        <v>0</v>
      </c>
      <c r="K74" s="108">
        <f>IF(T$69="Y",'Jan15'!K74,I74*J74)</f>
        <v>0</v>
      </c>
      <c r="L74" s="151">
        <f>IF(T$69="Y",'Jan15'!L74,0)</f>
        <v>0</v>
      </c>
      <c r="M74" s="118" t="str">
        <f>IF(E74=" "," ",IF(T$69="Y",'Jan15'!M74,IF((H74+K74+L74)&gt;0,H74+K74+L74,"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IF(Employee!H$113=E$69,Employee!D$112+SUM(M74)+'Jan15'!V74,SUM(M74)+'Jan15'!V74)</f>
        <v>0</v>
      </c>
      <c r="W74" s="59">
        <f>IF(Employee!H$113=E$69,Employee!D$113+SUM(N74)+'Jan15'!W74,SUM(N74)+'Jan15'!W74)</f>
        <v>0</v>
      </c>
      <c r="X74" s="59">
        <f>IF(O74=" ",'Jan15'!X74,O74+'Jan15'!X74)</f>
        <v>0</v>
      </c>
      <c r="Y74" s="59">
        <f>IF(P74=" ",'Jan15'!Y74,P74+'Jan15'!Y74)</f>
        <v>0</v>
      </c>
      <c r="Z74" s="59">
        <f>IF(Q74=" ",'Jan15'!Z74,Q74+'Jan15'!Z74)</f>
        <v>0</v>
      </c>
      <c r="AA74" s="59">
        <f>IF(R74=" ",'Jan15'!AA74,R74+'Jan15'!AA74)</f>
        <v>0</v>
      </c>
      <c r="AB74" s="60"/>
      <c r="AC74" s="59">
        <f>IF(T74=" ",'Jan15'!AC74,T74+'Jan15'!AC74)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IF(T$69="Y",'Jan15'!H75,0)</f>
        <v>0</v>
      </c>
      <c r="I75" s="108">
        <f>IF(T$69="Y",'Jan15'!I75,0)</f>
        <v>0</v>
      </c>
      <c r="J75" s="108">
        <f>IF(T$69="Y",'Jan15'!J75,0)</f>
        <v>0</v>
      </c>
      <c r="K75" s="108">
        <f>IF(T$69="Y",'Jan15'!K75,I75*J75)</f>
        <v>0</v>
      </c>
      <c r="L75" s="151">
        <f>IF(T$69="Y",'Jan15'!L75,0)</f>
        <v>0</v>
      </c>
      <c r="M75" s="118" t="str">
        <f>IF(E75=" "," ",IF(T$69="Y",'Jan15'!M75,IF((H75+K75+L75)&gt;0,H75+K75+L75,"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IF(Employee!H$139=E$69,Employee!D$138+SUM(M75)+'Jan15'!V75,SUM(M75)+'Jan15'!V75)</f>
        <v>0</v>
      </c>
      <c r="W75" s="59">
        <f>IF(Employee!H$139=E$69,Employee!D$139+SUM(N75)+'Jan15'!W75,SUM(N75)+'Jan15'!W75)</f>
        <v>0</v>
      </c>
      <c r="X75" s="59">
        <f>IF(O75=" ",'Jan15'!X75,O75+'Jan15'!X75)</f>
        <v>0</v>
      </c>
      <c r="Y75" s="59">
        <f>IF(P75=" ",'Jan15'!Y75,P75+'Jan15'!Y75)</f>
        <v>0</v>
      </c>
      <c r="Z75" s="59">
        <f>IF(Q75=" ",'Jan15'!Z75,Q75+'Jan15'!Z75)</f>
        <v>0</v>
      </c>
      <c r="AA75" s="59">
        <f>IF(R75=" ",'Jan15'!AA75,R75+'Jan15'!AA75)</f>
        <v>0</v>
      </c>
      <c r="AB75" s="60"/>
      <c r="AC75" s="59">
        <f>IF(T75=" ",'Jan15'!AC75,T75+'Jan15'!AC75)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IF(T$69="Y",'Jan15'!H76,0)</f>
        <v>0</v>
      </c>
      <c r="I76" s="108">
        <f>IF(T$69="Y",'Jan15'!I76,0)</f>
        <v>0</v>
      </c>
      <c r="J76" s="108">
        <f>IF(T$69="Y",'Jan15'!J76,0)</f>
        <v>0</v>
      </c>
      <c r="K76" s="108">
        <f>IF(T$69="Y",'Jan15'!K76,I76*J76)</f>
        <v>0</v>
      </c>
      <c r="L76" s="151">
        <f>IF(T$69="Y",'Jan15'!L76,0)</f>
        <v>0</v>
      </c>
      <c r="M76" s="118" t="str">
        <f>IF(E76=" "," ",IF(T$69="Y",'Jan15'!M76,IF((H76+K76+L76)&gt;0,H76+K76+L76,"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IF(Employee!H$165=E$69,Employee!D$164+SUM(M76)+'Jan15'!V76,SUM(M76)+'Jan15'!V76)</f>
        <v>0</v>
      </c>
      <c r="W76" s="59">
        <f>IF(Employee!H$165=E$69,Employee!D$165+SUM(N76)+'Jan15'!W76,SUM(N76)+'Jan15'!W76)</f>
        <v>0</v>
      </c>
      <c r="X76" s="59">
        <f>IF(O76=" ",'Jan15'!X76,O76+'Jan15'!X76)</f>
        <v>0</v>
      </c>
      <c r="Y76" s="59">
        <f>IF(P76=" ",'Jan15'!Y76,P76+'Jan15'!Y76)</f>
        <v>0</v>
      </c>
      <c r="Z76" s="59">
        <f>IF(Q76=" ",'Jan15'!Z76,Q76+'Jan15'!Z76)</f>
        <v>0</v>
      </c>
      <c r="AA76" s="59">
        <f>IF(R76=" ",'Jan15'!AA76,R76+'Jan15'!AA76)</f>
        <v>0</v>
      </c>
      <c r="AB76" s="60"/>
      <c r="AC76" s="59">
        <f>IF(T76=" ",'Jan15'!AC76,T76+'Jan15'!AC76)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IF(T$69="Y",'Jan15'!H77,0)</f>
        <v>0</v>
      </c>
      <c r="I77" s="108">
        <f>IF(T$69="Y",'Jan15'!I77,0)</f>
        <v>0</v>
      </c>
      <c r="J77" s="108">
        <f>IF(T$69="Y",'Jan15'!J77,0)</f>
        <v>0</v>
      </c>
      <c r="K77" s="108">
        <f>IF(T$69="Y",'Jan15'!K77,I77*J77)</f>
        <v>0</v>
      </c>
      <c r="L77" s="151">
        <f>IF(T$69="Y",'Jan15'!L77,0)</f>
        <v>0</v>
      </c>
      <c r="M77" s="118" t="str">
        <f>IF(E77=" "," ",IF(T$69="Y",'Jan15'!M77,IF((H77+K77+L77)&gt;0,H77+K77+L77,"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IF(Employee!H$191=E$69,Employee!D$190+SUM(M77)+'Jan15'!V77,SUM(M77)+'Jan15'!V77)</f>
        <v>0</v>
      </c>
      <c r="W77" s="59">
        <f>IF(Employee!H$191=E$69,Employee!D$191+SUM(N77)+'Jan15'!W77,SUM(N77)+'Jan15'!W77)</f>
        <v>0</v>
      </c>
      <c r="X77" s="59">
        <f>IF(O77=" ",'Jan15'!X77,O77+'Jan15'!X77)</f>
        <v>0</v>
      </c>
      <c r="Y77" s="59">
        <f>IF(P77=" ",'Jan15'!Y77,P77+'Jan15'!Y77)</f>
        <v>0</v>
      </c>
      <c r="Z77" s="59">
        <f>IF(Q77=" ",'Jan15'!Z77,Q77+'Jan15'!Z77)</f>
        <v>0</v>
      </c>
      <c r="AA77" s="59">
        <f>IF(R77=" ",'Jan15'!AA77,R77+'Jan15'!AA77)</f>
        <v>0</v>
      </c>
      <c r="AB77" s="60"/>
      <c r="AC77" s="59">
        <f>IF(T77=" ",'Jan15'!AC77,T77+'Jan15'!AC77)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IF(T$69="Y",'Jan15'!H78,0)</f>
        <v>0</v>
      </c>
      <c r="I78" s="108">
        <f>IF(T$69="Y",'Jan15'!I78,0)</f>
        <v>0</v>
      </c>
      <c r="J78" s="108">
        <f>IF(T$69="Y",'Jan15'!J78,0)</f>
        <v>0</v>
      </c>
      <c r="K78" s="108">
        <f>IF(T$69="Y",'Jan15'!K78,I78*J78)</f>
        <v>0</v>
      </c>
      <c r="L78" s="151">
        <f>IF(T$69="Y",'Jan15'!L78,0)</f>
        <v>0</v>
      </c>
      <c r="M78" s="118" t="str">
        <f>IF(E78=" "," ",IF(T$69="Y",'Jan15'!M78,IF((H78+K78+L78)&gt;0,H78+K78+L78,"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IF(Employee!H$217=E$69,Employee!D$216+SUM(M78)+'Jan15'!V78,SUM(M78)+'Jan15'!V78)</f>
        <v>0</v>
      </c>
      <c r="W78" s="59">
        <f>IF(Employee!H$217=E$69,Employee!D$217+SUM(N78)+'Jan15'!W78,SUM(N78)+'Jan15'!W78)</f>
        <v>0</v>
      </c>
      <c r="X78" s="59">
        <f>IF(O78=" ",'Jan15'!X78,O78+'Jan15'!X78)</f>
        <v>0</v>
      </c>
      <c r="Y78" s="59">
        <f>IF(P78=" ",'Jan15'!Y78,P78+'Jan15'!Y78)</f>
        <v>0</v>
      </c>
      <c r="Z78" s="59">
        <f>IF(Q78=" ",'Jan15'!Z78,Q78+'Jan15'!Z78)</f>
        <v>0</v>
      </c>
      <c r="AA78" s="59">
        <f>IF(R78=" ",'Jan15'!AA78,R78+'Jan15'!AA78)</f>
        <v>0</v>
      </c>
      <c r="AB78" s="60"/>
      <c r="AC78" s="59">
        <f>IF(T78=" ",'Jan15'!AC78,T78+'Jan15'!AC78)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IF(T$69="Y",'Jan15'!H79,0)</f>
        <v>0</v>
      </c>
      <c r="I79" s="108">
        <f>IF(T$69="Y",'Jan15'!I79,0)</f>
        <v>0</v>
      </c>
      <c r="J79" s="108">
        <f>IF(T$69="Y",'Jan15'!J79,0)</f>
        <v>0</v>
      </c>
      <c r="K79" s="108">
        <f>IF(T$69="Y",'Jan15'!K79,I79*J79)</f>
        <v>0</v>
      </c>
      <c r="L79" s="151">
        <f>IF(T$69="Y",'Jan15'!L79,0)</f>
        <v>0</v>
      </c>
      <c r="M79" s="118" t="str">
        <f>IF(E79=" "," ",IF(T$69="Y",'Jan15'!M79,IF((H79+K79+L79)&gt;0,H79+K79+L79,"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IF(Employee!H$243=E$69,Employee!D$242+SUM(M79)+'Jan15'!V79,SUM(M79)+'Jan15'!V79)</f>
        <v>0</v>
      </c>
      <c r="W79" s="59">
        <f>IF(Employee!H$243=E$69,Employee!D$243+SUM(N79)+'Jan15'!W79,SUM(N79)+'Jan15'!W79)</f>
        <v>0</v>
      </c>
      <c r="X79" s="59">
        <f>IF(O79=" ",'Jan15'!X79,O79+'Jan15'!X79)</f>
        <v>0</v>
      </c>
      <c r="Y79" s="59">
        <f>IF(P79=" ",'Jan15'!Y79,P79+'Jan15'!Y79)</f>
        <v>0</v>
      </c>
      <c r="Z79" s="59">
        <f>IF(Q79=" ",'Jan15'!Z79,Q79+'Jan15'!Z79)</f>
        <v>0</v>
      </c>
      <c r="AA79" s="59">
        <f>IF(R79=" ",'Jan15'!AA79,R79+'Jan15'!AA79)</f>
        <v>0</v>
      </c>
      <c r="AB79" s="60"/>
      <c r="AC79" s="59">
        <f>IF(T79=" ",'Jan15'!AC79,T79+'Jan15'!AC79)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IF(T$69="Y",'Jan15'!H80,0)</f>
        <v>0</v>
      </c>
      <c r="I80" s="133">
        <f>IF(T$69="Y",'Jan15'!I80,0)</f>
        <v>0</v>
      </c>
      <c r="J80" s="133">
        <f>IF(T$69="Y",'Jan15'!J80,0)</f>
        <v>0</v>
      </c>
      <c r="K80" s="133">
        <f>IF(T$69="Y",'Jan15'!K80,I80*J80)</f>
        <v>0</v>
      </c>
      <c r="L80" s="152">
        <f>IF(T$69="Y",'Jan15'!L80,0)</f>
        <v>0</v>
      </c>
      <c r="M80" s="118" t="str">
        <f>IF(E80=" "," ",IF(T$69="Y",'Jan15'!M80,IF((H80+K80+L80)&gt;0,H80+K80+L80,"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IF(Employee!H$269=E$69,Employee!D$268+SUM(M80)+'Jan15'!V80,SUM(M80)+'Jan15'!V80)</f>
        <v>0</v>
      </c>
      <c r="W80" s="59">
        <f>IF(Employee!H$269=E$69,Employee!D$269+SUM(N80)+'Jan15'!W80,SUM(N80)+'Jan15'!W80)</f>
        <v>0</v>
      </c>
      <c r="X80" s="59">
        <f>IF(O80=" ",'Jan15'!X80,O80+'Jan15'!X80)</f>
        <v>0</v>
      </c>
      <c r="Y80" s="59">
        <f>IF(P80=" ",'Jan15'!Y80,P80+'Jan15'!Y80)</f>
        <v>0</v>
      </c>
      <c r="Z80" s="59">
        <f>IF(Q80=" ",'Jan15'!Z80,Q80+'Jan15'!Z80)</f>
        <v>0</v>
      </c>
      <c r="AA80" s="59">
        <f>IF(R80=" ",'Jan15'!AA80,R80+'Jan15'!AA80)</f>
        <v>0</v>
      </c>
      <c r="AB80" s="60"/>
      <c r="AC80" s="59">
        <f>IF(T80=" ",'Jan15'!AC80,T80+'Jan15'!AC80)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AD85+'Jan15'!AD90</f>
        <v>0</v>
      </c>
      <c r="AE90" s="190">
        <f>AE85+'Jan15'!AE90</f>
        <v>0</v>
      </c>
      <c r="AF90" s="190">
        <f>AF85+'Jan15'!AF90</f>
        <v>0</v>
      </c>
      <c r="AG90" s="190">
        <f>AG85+'Jan15'!AG90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AE87+'Jan15'!AE92</f>
        <v>0</v>
      </c>
      <c r="AF92" s="190">
        <f>AF87+'Jan15'!AF92</f>
        <v>0</v>
      </c>
      <c r="AG92" s="190">
        <f>AG87+'Jan15'!AG92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SUM(AD115:AG115)+SUM(AE117:AG117)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48</v>
      </c>
      <c r="F9" s="61"/>
      <c r="G9" s="61"/>
      <c r="H9" s="420" t="s">
        <v>28</v>
      </c>
      <c r="I9" s="421"/>
      <c r="J9" s="422"/>
      <c r="K9" s="238">
        <f>Admin!B331</f>
        <v>42064</v>
      </c>
      <c r="L9" s="239" t="s">
        <v>84</v>
      </c>
      <c r="M9" s="240">
        <f>Admin!B337</f>
        <v>42070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IF(T$9="Y",'Feb15'!H56,0)</f>
        <v>0</v>
      </c>
      <c r="I11" s="105">
        <f>IF(T$9="Y",'Feb15'!I56,0)</f>
        <v>0</v>
      </c>
      <c r="J11" s="105">
        <f>IF(T$9="Y",'Feb15'!J56,0)</f>
        <v>0</v>
      </c>
      <c r="K11" s="105">
        <f>IF(T$9="Y",'Feb15'!K56,I11*J11)</f>
        <v>0</v>
      </c>
      <c r="L11" s="150">
        <f>IF(T$9="Y",'Feb15'!L56,0)</f>
        <v>0</v>
      </c>
      <c r="M11" s="129" t="str">
        <f>IF(E11=" "," ",IF(T$9="Y",'Feb15'!M56,IF((H11+K11+L11)&gt;0,H11+K11+L11,"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IF(Employee!H$34=E$9,Employee!D$34+SUM(M11)+'Feb15'!V56,SUM(M11)+'Feb15'!V56)</f>
        <v>0</v>
      </c>
      <c r="W11" s="59">
        <f>IF(Employee!H$34=E$9,Employee!D$35+SUM(N11)+'Feb15'!W56,SUM(N11)+'Feb15'!W56)</f>
        <v>0</v>
      </c>
      <c r="X11" s="59">
        <f>IF(O11=" ",'Feb15'!X56,O11+'Feb15'!X56)</f>
        <v>0</v>
      </c>
      <c r="Y11" s="59">
        <f>IF(P11=" ",'Feb15'!Y56,P11+'Feb15'!Y56)</f>
        <v>0</v>
      </c>
      <c r="Z11" s="59">
        <f>IF(Q11=" ",'Feb15'!Z56,Q11+'Feb15'!Z56)</f>
        <v>0</v>
      </c>
      <c r="AA11" s="59">
        <f>IF(R11=" ",'Feb15'!AA56,R11+'Feb15'!AA56)</f>
        <v>0</v>
      </c>
      <c r="AB11" s="60"/>
      <c r="AC11" s="59">
        <f>IF(T11=" ",'Feb15'!AC56,T11+'Feb15'!AC56)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IF(T$9="Y",'Feb15'!H57,0)</f>
        <v>0</v>
      </c>
      <c r="I12" s="108">
        <f>IF(T$9="Y",'Feb15'!I57,0)</f>
        <v>0</v>
      </c>
      <c r="J12" s="108">
        <f>IF(T$9="Y",'Feb15'!J57,0)</f>
        <v>0</v>
      </c>
      <c r="K12" s="108">
        <f>IF(T$9="Y",'Feb15'!K57,I12*J12)</f>
        <v>0</v>
      </c>
      <c r="L12" s="151">
        <f>IF(T$9="Y",'Feb15'!L57,0)</f>
        <v>0</v>
      </c>
      <c r="M12" s="130" t="str">
        <f>IF(E12=" "," ",IF(T$9="Y",'Feb15'!M57,IF((H12+K12+L12)&gt;0,H12+K12+L12,"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IF(Employee!H$60=E$9,Employee!D$60+SUM(M12)+'Feb15'!V57,SUM(M12)+'Feb15'!V57)</f>
        <v>0</v>
      </c>
      <c r="W12" s="59">
        <f>IF(Employee!H$60=E$9,Employee!D$61+SUM(N12)+'Feb15'!W57,SUM(N12)+'Feb15'!W57)</f>
        <v>0</v>
      </c>
      <c r="X12" s="59">
        <f>IF(O12=" ",'Feb15'!X57,O12+'Feb15'!X57)</f>
        <v>0</v>
      </c>
      <c r="Y12" s="59">
        <f>IF(P12=" ",'Feb15'!Y57,P12+'Feb15'!Y57)</f>
        <v>0</v>
      </c>
      <c r="Z12" s="59">
        <f>IF(Q12=" ",'Feb15'!Z57,Q12+'Feb15'!Z57)</f>
        <v>0</v>
      </c>
      <c r="AA12" s="59">
        <f>IF(R12=" ",'Feb15'!AA57,R12+'Feb15'!AA57)</f>
        <v>0</v>
      </c>
      <c r="AB12" s="60"/>
      <c r="AC12" s="59">
        <f>IF(T12=" ",'Feb15'!AC57,T12+'Feb15'!AC57)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IF(T$9="Y",'Feb15'!H58,0)</f>
        <v>0</v>
      </c>
      <c r="I13" s="108">
        <f>IF(T$9="Y",'Feb15'!I58,0)</f>
        <v>0</v>
      </c>
      <c r="J13" s="108">
        <f>IF(T$9="Y",'Feb15'!J58,0)</f>
        <v>0</v>
      </c>
      <c r="K13" s="108">
        <f>IF(T$9="Y",'Feb15'!K58,I13*J13)</f>
        <v>0</v>
      </c>
      <c r="L13" s="151">
        <f>IF(T$9="Y",'Feb15'!L58,0)</f>
        <v>0</v>
      </c>
      <c r="M13" s="130" t="str">
        <f>IF(E13=" "," ",IF(T$9="Y",'Feb15'!M58,IF((H13+K13+L13)&gt;0,H13+K13+L13,"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IF(Employee!H$86=E$9,Employee!D$86+SUM(M13)+'Feb15'!V58,SUM(M13)+'Feb15'!V58)</f>
        <v>0</v>
      </c>
      <c r="W13" s="59">
        <f>IF(Employee!H$86=E$9,Employee!D$87+SUM(N13)+'Feb15'!W58,SUM(N13)+'Feb15'!W58)</f>
        <v>0</v>
      </c>
      <c r="X13" s="59">
        <f>IF(O13=" ",'Feb15'!X58,O13+'Feb15'!X58)</f>
        <v>0</v>
      </c>
      <c r="Y13" s="59">
        <f>IF(P13=" ",'Feb15'!Y58,P13+'Feb15'!Y58)</f>
        <v>0</v>
      </c>
      <c r="Z13" s="59">
        <f>IF(Q13=" ",'Feb15'!Z58,Q13+'Feb15'!Z58)</f>
        <v>0</v>
      </c>
      <c r="AA13" s="59">
        <f>IF(R13=" ",'Feb15'!AA58,R13+'Feb15'!AA58)</f>
        <v>0</v>
      </c>
      <c r="AB13" s="60"/>
      <c r="AC13" s="59">
        <f>IF(T13=" ",'Feb15'!AC58,T13+'Feb15'!AC58)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IF(T$9="Y",'Feb15'!H59,0)</f>
        <v>0</v>
      </c>
      <c r="I14" s="108">
        <f>IF(T$9="Y",'Feb15'!I59,0)</f>
        <v>0</v>
      </c>
      <c r="J14" s="108">
        <f>IF(T$9="Y",'Feb15'!J59,0)</f>
        <v>0</v>
      </c>
      <c r="K14" s="108">
        <f>IF(T$9="Y",'Feb15'!K59,I14*J14)</f>
        <v>0</v>
      </c>
      <c r="L14" s="151">
        <f>IF(T$9="Y",'Feb15'!L59,0)</f>
        <v>0</v>
      </c>
      <c r="M14" s="130" t="str">
        <f>IF(E14=" "," ",IF(T$9="Y",'Feb15'!M59,IF((H14+K14+L14)&gt;0,H14+K14+L14,"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IF(Employee!H$112=E$9,Employee!D$112+SUM(M14)+'Feb15'!V59,SUM(M14)+'Feb15'!V59)</f>
        <v>0</v>
      </c>
      <c r="W14" s="59">
        <f>IF(Employee!H$112=E$9,Employee!D$113+SUM(N14)+'Feb15'!W59,SUM(N14)+'Feb15'!W59)</f>
        <v>0</v>
      </c>
      <c r="X14" s="59">
        <f>IF(O14=" ",'Feb15'!X59,O14+'Feb15'!X59)</f>
        <v>0</v>
      </c>
      <c r="Y14" s="59">
        <f>IF(P14=" ",'Feb15'!Y59,P14+'Feb15'!Y59)</f>
        <v>0</v>
      </c>
      <c r="Z14" s="59">
        <f>IF(Q14=" ",'Feb15'!Z59,Q14+'Feb15'!Z59)</f>
        <v>0</v>
      </c>
      <c r="AA14" s="59">
        <f>IF(R14=" ",'Feb15'!AA59,R14+'Feb15'!AA59)</f>
        <v>0</v>
      </c>
      <c r="AB14" s="60"/>
      <c r="AC14" s="59">
        <f>IF(T14=" ",'Feb15'!AC59,T14+'Feb15'!AC59)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IF(T$9="Y",'Feb15'!H60,0)</f>
        <v>0</v>
      </c>
      <c r="I15" s="108">
        <f>IF(T$9="Y",'Feb15'!I60,0)</f>
        <v>0</v>
      </c>
      <c r="J15" s="108">
        <f>IF(T$9="Y",'Feb15'!J60,0)</f>
        <v>0</v>
      </c>
      <c r="K15" s="108">
        <f>IF(T$9="Y",'Feb15'!K60,I15*J15)</f>
        <v>0</v>
      </c>
      <c r="L15" s="151">
        <f>IF(T$9="Y",'Feb15'!L60,0)</f>
        <v>0</v>
      </c>
      <c r="M15" s="130" t="str">
        <f>IF(E15=" "," ",IF(T$9="Y",'Feb15'!M60,IF((H15+K15+L15)&gt;0,H15+K15+L15,"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IF(Employee!H$138=E$9,Employee!D$138+SUM(M15)+'Feb15'!V60,SUM(M15)+'Feb15'!V60)</f>
        <v>0</v>
      </c>
      <c r="W15" s="59">
        <f>IF(Employee!H$138=E$9,Employee!D$139+SUM(N15)+'Feb15'!W60,SUM(N15)+'Feb15'!W60)</f>
        <v>0</v>
      </c>
      <c r="X15" s="59">
        <f>IF(O15=" ",'Feb15'!X60,O15+'Feb15'!X60)</f>
        <v>0</v>
      </c>
      <c r="Y15" s="59">
        <f>IF(P15=" ",'Feb15'!Y60,P15+'Feb15'!Y60)</f>
        <v>0</v>
      </c>
      <c r="Z15" s="59">
        <f>IF(Q15=" ",'Feb15'!Z60,Q15+'Feb15'!Z60)</f>
        <v>0</v>
      </c>
      <c r="AA15" s="59">
        <f>IF(R15=" ",'Feb15'!AA60,R15+'Feb15'!AA60)</f>
        <v>0</v>
      </c>
      <c r="AB15" s="60"/>
      <c r="AC15" s="59">
        <f>IF(T15=" ",'Feb15'!AC60,T15+'Feb15'!AC60)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IF(T$9="Y",'Feb15'!H61,0)</f>
        <v>0</v>
      </c>
      <c r="I16" s="108">
        <f>IF(T$9="Y",'Feb15'!I61,0)</f>
        <v>0</v>
      </c>
      <c r="J16" s="108">
        <f>IF(T$9="Y",'Feb15'!J61,0)</f>
        <v>0</v>
      </c>
      <c r="K16" s="108">
        <f>IF(T$9="Y",'Feb15'!K61,I16*J16)</f>
        <v>0</v>
      </c>
      <c r="L16" s="151">
        <f>IF(T$9="Y",'Feb15'!L61,0)</f>
        <v>0</v>
      </c>
      <c r="M16" s="130" t="str">
        <f>IF(E16=" "," ",IF(T$9="Y",'Feb15'!M61,IF((H16+K16+L16)&gt;0,H16+K16+L16,"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IF(Employee!H$164=E$9,Employee!D$164+SUM(M16)+'Feb15'!V61,SUM(M16)+'Feb15'!V61)</f>
        <v>0</v>
      </c>
      <c r="W16" s="59">
        <f>IF(Employee!H$164=E$9,Employee!D$165+SUM(N16)+'Feb15'!W61,SUM(N16)+'Feb15'!W61)</f>
        <v>0</v>
      </c>
      <c r="X16" s="59">
        <f>IF(O16=" ",'Feb15'!X61,O16+'Feb15'!X61)</f>
        <v>0</v>
      </c>
      <c r="Y16" s="59">
        <f>IF(P16=" ",'Feb15'!Y61,P16+'Feb15'!Y61)</f>
        <v>0</v>
      </c>
      <c r="Z16" s="59">
        <f>IF(Q16=" ",'Feb15'!Z61,Q16+'Feb15'!Z61)</f>
        <v>0</v>
      </c>
      <c r="AA16" s="59">
        <f>IF(R16=" ",'Feb15'!AA61,R16+'Feb15'!AA61)</f>
        <v>0</v>
      </c>
      <c r="AB16" s="60"/>
      <c r="AC16" s="59">
        <f>IF(T16=" ",'Feb15'!AC61,T16+'Feb15'!AC61)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IF(T$9="Y",'Feb15'!H62,0)</f>
        <v>0</v>
      </c>
      <c r="I17" s="108">
        <f>IF(T$9="Y",'Feb15'!I62,0)</f>
        <v>0</v>
      </c>
      <c r="J17" s="108">
        <f>IF(T$9="Y",'Feb15'!J62,0)</f>
        <v>0</v>
      </c>
      <c r="K17" s="108">
        <f>IF(T$9="Y",'Feb15'!K62,I17*J17)</f>
        <v>0</v>
      </c>
      <c r="L17" s="151">
        <f>IF(T$9="Y",'Feb15'!L62,0)</f>
        <v>0</v>
      </c>
      <c r="M17" s="130" t="str">
        <f>IF(E17=" "," ",IF(T$9="Y",'Feb15'!M62,IF((H17+K17+L17)&gt;0,H17+K17+L17,"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IF(Employee!H$190=E$9,Employee!D$190+SUM(M17)+'Feb15'!V62,SUM(M17)+'Feb15'!V62)</f>
        <v>0</v>
      </c>
      <c r="W17" s="59">
        <f>IF(Employee!H$190=E$9,Employee!D$191+SUM(N17)+'Feb15'!W62,SUM(N17)+'Feb15'!W62)</f>
        <v>0</v>
      </c>
      <c r="X17" s="59">
        <f>IF(O17=" ",'Feb15'!X62,O17+'Feb15'!X62)</f>
        <v>0</v>
      </c>
      <c r="Y17" s="59">
        <f>IF(P17=" ",'Feb15'!Y62,P17+'Feb15'!Y62)</f>
        <v>0</v>
      </c>
      <c r="Z17" s="59">
        <f>IF(Q17=" ",'Feb15'!Z62,Q17+'Feb15'!Z62)</f>
        <v>0</v>
      </c>
      <c r="AA17" s="59">
        <f>IF(R17=" ",'Feb15'!AA62,R17+'Feb15'!AA62)</f>
        <v>0</v>
      </c>
      <c r="AB17" s="60"/>
      <c r="AC17" s="59">
        <f>IF(T17=" ",'Feb15'!AC62,T17+'Feb15'!AC62)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IF(T$9="Y",'Feb15'!H63,0)</f>
        <v>0</v>
      </c>
      <c r="I18" s="108">
        <f>IF(T$9="Y",'Feb15'!I63,0)</f>
        <v>0</v>
      </c>
      <c r="J18" s="108">
        <f>IF(T$9="Y",'Feb15'!J63,0)</f>
        <v>0</v>
      </c>
      <c r="K18" s="108">
        <f>IF(T$9="Y",'Feb15'!K63,I18*J18)</f>
        <v>0</v>
      </c>
      <c r="L18" s="151">
        <f>IF(T$9="Y",'Feb15'!L63,0)</f>
        <v>0</v>
      </c>
      <c r="M18" s="130" t="str">
        <f>IF(E18=" "," ",IF(T$9="Y",'Feb15'!M63,IF((H18+K18+L18)&gt;0,H18+K18+L18,"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IF(Employee!H$216=E$9,Employee!D$216+SUM(M18)+'Feb15'!V63,SUM(M18)+'Feb15'!V63)</f>
        <v>0</v>
      </c>
      <c r="W18" s="59">
        <f>IF(Employee!H$216=E$9,Employee!D$217+SUM(N18)+'Feb15'!W63,SUM(N18)+'Feb15'!W63)</f>
        <v>0</v>
      </c>
      <c r="X18" s="59">
        <f>IF(O18=" ",'Feb15'!X63,O18+'Feb15'!X63)</f>
        <v>0</v>
      </c>
      <c r="Y18" s="59">
        <f>IF(P18=" ",'Feb15'!Y63,P18+'Feb15'!Y63)</f>
        <v>0</v>
      </c>
      <c r="Z18" s="59">
        <f>IF(Q18=" ",'Feb15'!Z63,Q18+'Feb15'!Z63)</f>
        <v>0</v>
      </c>
      <c r="AA18" s="59">
        <f>IF(R18=" ",'Feb15'!AA63,R18+'Feb15'!AA63)</f>
        <v>0</v>
      </c>
      <c r="AB18" s="60"/>
      <c r="AC18" s="59">
        <f>IF(T18=" ",'Feb15'!AC63,T18+'Feb15'!AC63)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IF(T$9="Y",'Feb15'!H64,0)</f>
        <v>0</v>
      </c>
      <c r="I19" s="108">
        <f>IF(T$9="Y",'Feb15'!I64,0)</f>
        <v>0</v>
      </c>
      <c r="J19" s="108">
        <f>IF(T$9="Y",'Feb15'!J64,0)</f>
        <v>0</v>
      </c>
      <c r="K19" s="108">
        <f>IF(T$9="Y",'Feb15'!K64,I19*J19)</f>
        <v>0</v>
      </c>
      <c r="L19" s="151">
        <f>IF(T$9="Y",'Feb15'!L64,0)</f>
        <v>0</v>
      </c>
      <c r="M19" s="130" t="str">
        <f>IF(E19=" "," ",IF(T$9="Y",'Feb15'!M64,IF((H19+K19+L19)&gt;0,H19+K19+L19,"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IF(Employee!H$242=E$9,Employee!D$242+SUM(M19)+'Feb15'!V64,SUM(M19)+'Feb15'!V64)</f>
        <v>0</v>
      </c>
      <c r="W19" s="59">
        <f>IF(Employee!H$242=E$9,Employee!D$243+SUM(N19)+'Feb15'!W64,SUM(N19)+'Feb15'!W64)</f>
        <v>0</v>
      </c>
      <c r="X19" s="59">
        <f>IF(O19=" ",'Feb15'!X64,O19+'Feb15'!X64)</f>
        <v>0</v>
      </c>
      <c r="Y19" s="59">
        <f>IF(P19=" ",'Feb15'!Y64,P19+'Feb15'!Y64)</f>
        <v>0</v>
      </c>
      <c r="Z19" s="59">
        <f>IF(Q19=" ",'Feb15'!Z64,Q19+'Feb15'!Z64)</f>
        <v>0</v>
      </c>
      <c r="AA19" s="59">
        <f>IF(R19=" ",'Feb15'!AA64,R19+'Feb15'!AA64)</f>
        <v>0</v>
      </c>
      <c r="AB19" s="60"/>
      <c r="AC19" s="59">
        <f>IF(T19=" ",'Feb15'!AC64,T19+'Feb15'!AC64)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IF(T$9="Y",'Feb15'!H65,0)</f>
        <v>0</v>
      </c>
      <c r="I20" s="133">
        <f>IF(T$9="Y",'Feb15'!I65,0)</f>
        <v>0</v>
      </c>
      <c r="J20" s="133">
        <f>IF(T$9="Y",'Feb15'!J65,0)</f>
        <v>0</v>
      </c>
      <c r="K20" s="133">
        <f>IF(T$9="Y",'Feb15'!K65,I20*J20)</f>
        <v>0</v>
      </c>
      <c r="L20" s="152">
        <f>IF(T$9="Y",'Feb15'!L65,0)</f>
        <v>0</v>
      </c>
      <c r="M20" s="131" t="str">
        <f>IF(E20=" "," ",IF(T$9="Y",'Feb15'!M65,IF((H20+K20+L20)&gt;0,H20+K20+L20,"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IF(Employee!H$268=E$9,Employee!D$268+SUM(M20)+'Feb15'!V65,SUM(M20)+'Feb15'!V65)</f>
        <v>0</v>
      </c>
      <c r="W20" s="59">
        <f>IF(Employee!H$268=E$9,Employee!D$269+SUM(N20)+'Feb15'!W65,SUM(N20)+'Feb15'!W65)</f>
        <v>0</v>
      </c>
      <c r="X20" s="59">
        <f>IF(O20=" ",'Feb15'!X65,O20+'Feb15'!X65)</f>
        <v>0</v>
      </c>
      <c r="Y20" s="59">
        <f>IF(P20=" ",'Feb15'!Y65,P20+'Feb15'!Y65)</f>
        <v>0</v>
      </c>
      <c r="Z20" s="59">
        <f>IF(Q20=" ",'Feb15'!Z65,Q20+'Feb15'!Z65)</f>
        <v>0</v>
      </c>
      <c r="AA20" s="59">
        <f>IF(R20=" ",'Feb15'!AA65,R20+'Feb15'!AA65)</f>
        <v>0</v>
      </c>
      <c r="AB20" s="60"/>
      <c r="AC20" s="59">
        <f>IF(T20=" ",'Feb15'!AC65,T20+'Feb15'!AC65)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49</v>
      </c>
      <c r="F24" s="61"/>
      <c r="G24" s="61"/>
      <c r="H24" s="420" t="s">
        <v>28</v>
      </c>
      <c r="I24" s="421"/>
      <c r="J24" s="422"/>
      <c r="K24" s="238">
        <f>Admin!B338</f>
        <v>42071</v>
      </c>
      <c r="L24" s="239" t="s">
        <v>84</v>
      </c>
      <c r="M24" s="240">
        <f>Admin!B344</f>
        <v>42077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50</v>
      </c>
      <c r="F39" s="61"/>
      <c r="G39" s="61"/>
      <c r="H39" s="420" t="s">
        <v>28</v>
      </c>
      <c r="I39" s="421"/>
      <c r="J39" s="422"/>
      <c r="K39" s="238">
        <f>Admin!B345</f>
        <v>42078</v>
      </c>
      <c r="L39" s="239" t="s">
        <v>84</v>
      </c>
      <c r="M39" s="240">
        <f>Admin!B351</f>
        <v>42084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51</v>
      </c>
      <c r="F54" s="61"/>
      <c r="G54" s="61"/>
      <c r="H54" s="420" t="s">
        <v>28</v>
      </c>
      <c r="I54" s="461"/>
      <c r="J54" s="462"/>
      <c r="K54" s="238">
        <f>Admin!B352</f>
        <v>42085</v>
      </c>
      <c r="L54" s="239" t="s">
        <v>84</v>
      </c>
      <c r="M54" s="240">
        <f>Admin!B358</f>
        <v>42091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52</v>
      </c>
      <c r="F69" s="61"/>
      <c r="G69" s="61"/>
      <c r="H69" s="420" t="s">
        <v>28</v>
      </c>
      <c r="I69" s="461"/>
      <c r="J69" s="462"/>
      <c r="K69" s="238">
        <f>Admin!B359</f>
        <v>42092</v>
      </c>
      <c r="L69" s="239" t="s">
        <v>84</v>
      </c>
      <c r="M69" s="240">
        <f>Admin!B365</f>
        <v>42098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23</v>
      </c>
      <c r="C83" s="459"/>
      <c r="D83" s="459"/>
      <c r="E83" s="460"/>
      <c r="F83" s="40"/>
      <c r="G83" s="40"/>
      <c r="H83" s="41"/>
      <c r="I83" s="41"/>
      <c r="J83" s="41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9</v>
      </c>
      <c r="C84" s="461"/>
      <c r="D84" s="462"/>
      <c r="E84" s="188">
        <v>53</v>
      </c>
      <c r="F84" s="61"/>
      <c r="G84" s="61"/>
      <c r="H84" s="420" t="s">
        <v>28</v>
      </c>
      <c r="I84" s="461"/>
      <c r="J84" s="462"/>
      <c r="K84" s="238">
        <f>Admin!B366</f>
        <v>42099</v>
      </c>
      <c r="L84" s="239" t="s">
        <v>84</v>
      </c>
      <c r="M84" s="240">
        <f>Admin!B366</f>
        <v>42099</v>
      </c>
      <c r="N84" s="27"/>
      <c r="O84" s="427" t="s">
        <v>71</v>
      </c>
      <c r="P84" s="463"/>
      <c r="Q84" s="463"/>
      <c r="R84" s="464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466" t="s">
        <v>73</v>
      </c>
      <c r="C85" s="467"/>
      <c r="D85" s="467"/>
      <c r="E85" s="467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65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3">
      <c r="A97" s="127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3">
      <c r="A98" s="39"/>
      <c r="B98" s="423" t="s">
        <v>24</v>
      </c>
      <c r="C98" s="421"/>
      <c r="D98" s="421"/>
      <c r="E98" s="422"/>
      <c r="F98" s="40"/>
      <c r="G98" s="40"/>
      <c r="H98" s="53"/>
      <c r="I98" s="53"/>
      <c r="J98" s="53"/>
      <c r="K98" s="56"/>
      <c r="L98" s="56"/>
      <c r="M98" s="53"/>
      <c r="N98" s="41"/>
      <c r="O98" s="414" t="s">
        <v>28</v>
      </c>
      <c r="P98" s="415"/>
      <c r="Q98" s="416"/>
      <c r="R98" s="417"/>
      <c r="S98" s="418"/>
      <c r="T98" s="418"/>
      <c r="U98" s="42"/>
      <c r="AH98" s="61"/>
    </row>
    <row r="99" spans="1:34" ht="18" customHeight="1" thickTop="1" thickBot="1" x14ac:dyDescent="0.3">
      <c r="A99" s="43"/>
      <c r="B99" s="420" t="s">
        <v>10</v>
      </c>
      <c r="C99" s="421"/>
      <c r="D99" s="422"/>
      <c r="E99" s="188">
        <v>12</v>
      </c>
      <c r="F99" s="61"/>
      <c r="G99" s="61"/>
      <c r="H99" s="420" t="s">
        <v>28</v>
      </c>
      <c r="I99" s="421"/>
      <c r="J99" s="422"/>
      <c r="K99" s="238">
        <f>Admin!B336</f>
        <v>42069</v>
      </c>
      <c r="L99" s="239" t="s">
        <v>84</v>
      </c>
      <c r="M99" s="240">
        <f>Admin!B366</f>
        <v>42099</v>
      </c>
      <c r="N99" s="27"/>
      <c r="O99" s="427" t="s">
        <v>72</v>
      </c>
      <c r="P99" s="428"/>
      <c r="Q99" s="428"/>
      <c r="R99" s="429"/>
      <c r="S99" s="44"/>
      <c r="T99" s="163"/>
      <c r="U99" s="46"/>
      <c r="AH99" s="61"/>
    </row>
    <row r="100" spans="1:34" ht="18" customHeight="1" thickTop="1" x14ac:dyDescent="0.25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5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141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IF(T$99="Y",'Feb15'!H71,0)</f>
        <v>0</v>
      </c>
      <c r="I101" s="105">
        <f>IF(T$99="Y",'Feb15'!I71,0)</f>
        <v>0</v>
      </c>
      <c r="J101" s="105">
        <f>IF(T$99="Y",'Feb15'!J71,0)</f>
        <v>0</v>
      </c>
      <c r="K101" s="105">
        <f>IF(T$99="Y",'Feb15'!K71,I101*J101)</f>
        <v>0</v>
      </c>
      <c r="L101" s="150">
        <f>IF(T$99="Y",'Feb15'!L71,0)</f>
        <v>0</v>
      </c>
      <c r="M101" s="117" t="str">
        <f>IF(E101=" "," ",IF(T$99="Y",'Feb15'!M71,IF((H101+K101+L101)&gt;0,H101+K101+L101,"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IF(Employee!H$35=E$99,Employee!D$34+SUM(M101)+'Feb15'!V71,SUM(M101)+'Feb15'!V71)</f>
        <v>0</v>
      </c>
      <c r="W101" s="59">
        <f>IF(Employee!H$35=E$99,Employee!D$35+SUM(N101)+'Feb15'!W71,SUM(N101)+'Feb15'!W71)</f>
        <v>0</v>
      </c>
      <c r="X101" s="59">
        <f>IF(O101=" ",'Feb15'!X71,O101+'Feb15'!X71)</f>
        <v>0</v>
      </c>
      <c r="Y101" s="59">
        <f>IF(P101=" ",'Feb15'!Y71,P101+'Feb15'!Y71)</f>
        <v>0</v>
      </c>
      <c r="Z101" s="59">
        <f>IF(Q101=" ",'Feb15'!Z71,Q101+'Feb15'!Z71)</f>
        <v>0</v>
      </c>
      <c r="AA101" s="59">
        <f>IF(R101=" ",'Feb15'!AA71,R101+'Feb15'!AA71)</f>
        <v>0</v>
      </c>
      <c r="AB101" s="60"/>
      <c r="AC101" s="59">
        <f>IF(T101=" ",'Feb15'!AC71,T101+'Feb15'!AC71)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5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141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IF(T$99="Y",'Feb15'!H72,0)</f>
        <v>0</v>
      </c>
      <c r="I102" s="108">
        <f>IF(T$99="Y",'Feb15'!I72,0)</f>
        <v>0</v>
      </c>
      <c r="J102" s="108">
        <f>IF(T$99="Y",'Feb15'!J72,0)</f>
        <v>0</v>
      </c>
      <c r="K102" s="108">
        <f>IF(T$99="Y",'Feb15'!K72,I102*J102)</f>
        <v>0</v>
      </c>
      <c r="L102" s="151">
        <f>IF(T$99="Y",'Feb15'!L72,0)</f>
        <v>0</v>
      </c>
      <c r="M102" s="118" t="str">
        <f>IF(E102=" "," ",IF(T$99="Y",'Feb15'!M72,IF((H102+K102+L102)&gt;0,H102+K102+L102,"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IF(Employee!H$61=E$99,Employee!D$60+SUM(M102)+'Feb15'!V72,SUM(M102)+'Feb15'!V72)</f>
        <v>0</v>
      </c>
      <c r="W102" s="59">
        <f>IF(Employee!H$61=E$99,Employee!D$61+SUM(N102)+'Feb15'!W72,SUM(N102)+'Feb15'!W72)</f>
        <v>0</v>
      </c>
      <c r="X102" s="59">
        <f>IF(O102=" ",'Feb15'!X72,O102+'Feb15'!X72)</f>
        <v>0</v>
      </c>
      <c r="Y102" s="59">
        <f>IF(P102=" ",'Feb15'!Y72,P102+'Feb15'!Y72)</f>
        <v>0</v>
      </c>
      <c r="Z102" s="59">
        <f>IF(Q102=" ",'Feb15'!Z72,Q102+'Feb15'!Z72)</f>
        <v>0</v>
      </c>
      <c r="AA102" s="59">
        <f>IF(R102=" ",'Feb15'!AA72,R102+'Feb15'!AA72)</f>
        <v>0</v>
      </c>
      <c r="AB102" s="60"/>
      <c r="AC102" s="59">
        <f>IF(T102=" ",'Feb15'!AC72,T102+'Feb15'!AC72)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5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141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IF(T$99="Y",'Feb15'!H73,0)</f>
        <v>0</v>
      </c>
      <c r="I103" s="108">
        <f>IF(T$99="Y",'Feb15'!I73,0)</f>
        <v>0</v>
      </c>
      <c r="J103" s="108">
        <f>IF(T$99="Y",'Feb15'!J73,0)</f>
        <v>0</v>
      </c>
      <c r="K103" s="108">
        <f>IF(T$99="Y",'Feb15'!K73,I103*J103)</f>
        <v>0</v>
      </c>
      <c r="L103" s="151">
        <f>IF(T$99="Y",'Feb15'!L73,0)</f>
        <v>0</v>
      </c>
      <c r="M103" s="118" t="str">
        <f>IF(E103=" "," ",IF(T$99="Y",'Feb15'!M73,IF((H103+K103+L103)&gt;0,H103+K103+L103,"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IF(Employee!H$87=E$99,Employee!D$86+SUM(M103)+'Feb15'!V73,SUM(M103)+'Feb15'!V73)</f>
        <v>0</v>
      </c>
      <c r="W103" s="59">
        <f>IF(Employee!H$87=E$99,Employee!D$87+SUM(N103)+'Feb15'!W73,SUM(N103)+'Feb15'!W73)</f>
        <v>0</v>
      </c>
      <c r="X103" s="59">
        <f>IF(O103=" ",'Feb15'!X73,O103+'Feb15'!X73)</f>
        <v>0</v>
      </c>
      <c r="Y103" s="59">
        <f>IF(P103=" ",'Feb15'!Y73,P103+'Feb15'!Y73)</f>
        <v>0</v>
      </c>
      <c r="Z103" s="59">
        <f>IF(Q103=" ",'Feb15'!Z73,Q103+'Feb15'!Z73)</f>
        <v>0</v>
      </c>
      <c r="AA103" s="59">
        <f>IF(R103=" ",'Feb15'!AA73,R103+'Feb15'!AA73)</f>
        <v>0</v>
      </c>
      <c r="AB103" s="60"/>
      <c r="AC103" s="59">
        <f>IF(T103=" ",'Feb15'!AC73,T103+'Feb15'!AC73)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5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141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IF(T$99="Y",'Feb15'!H74,0)</f>
        <v>0</v>
      </c>
      <c r="I104" s="108">
        <f>IF(T$99="Y",'Feb15'!I74,0)</f>
        <v>0</v>
      </c>
      <c r="J104" s="108">
        <f>IF(T$99="Y",'Feb15'!J74,0)</f>
        <v>0</v>
      </c>
      <c r="K104" s="108">
        <f>IF(T$99="Y",'Feb15'!K74,I104*J104)</f>
        <v>0</v>
      </c>
      <c r="L104" s="151">
        <f>IF(T$99="Y",'Feb15'!L74,0)</f>
        <v>0</v>
      </c>
      <c r="M104" s="118" t="str">
        <f>IF(E104=" "," ",IF(T$99="Y",'Feb15'!M74,IF((H104+K104+L104)&gt;0,H104+K104+L104,"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IF(Employee!H$113=E$99,Employee!D$112+SUM(M104)+'Feb15'!V74,SUM(M104)+'Feb15'!V74)</f>
        <v>0</v>
      </c>
      <c r="W104" s="59">
        <f>IF(Employee!H$113=E$99,Employee!D$113+SUM(N104)+'Feb15'!W74,SUM(N104)+'Feb15'!W74)</f>
        <v>0</v>
      </c>
      <c r="X104" s="59">
        <f>IF(O104=" ",'Feb15'!X74,O104+'Feb15'!X74)</f>
        <v>0</v>
      </c>
      <c r="Y104" s="59">
        <f>IF(P104=" ",'Feb15'!Y74,P104+'Feb15'!Y74)</f>
        <v>0</v>
      </c>
      <c r="Z104" s="59">
        <f>IF(Q104=" ",'Feb15'!Z74,Q104+'Feb15'!Z74)</f>
        <v>0</v>
      </c>
      <c r="AA104" s="59">
        <f>IF(R104=" ",'Feb15'!AA74,R104+'Feb15'!AA74)</f>
        <v>0</v>
      </c>
      <c r="AB104" s="60"/>
      <c r="AC104" s="59">
        <f>IF(T104=" ",'Feb15'!AC74,T104+'Feb15'!AC74)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5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141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IF(T$99="Y",'Feb15'!H75,0)</f>
        <v>0</v>
      </c>
      <c r="I105" s="108">
        <f>IF(T$99="Y",'Feb15'!I75,0)</f>
        <v>0</v>
      </c>
      <c r="J105" s="108">
        <f>IF(T$99="Y",'Feb15'!J75,0)</f>
        <v>0</v>
      </c>
      <c r="K105" s="108">
        <f>IF(T$99="Y",'Feb15'!K75,I105*J105)</f>
        <v>0</v>
      </c>
      <c r="L105" s="151">
        <f>IF(T$99="Y",'Feb15'!L75,0)</f>
        <v>0</v>
      </c>
      <c r="M105" s="118" t="str">
        <f>IF(E105=" "," ",IF(T$99="Y",'Feb15'!M75,IF((H105+K105+L105)&gt;0,H105+K105+L105,"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IF(Employee!H$139=E$99,Employee!D$138+SUM(M105)+'Feb15'!V75,SUM(M105)+'Feb15'!V75)</f>
        <v>0</v>
      </c>
      <c r="W105" s="59">
        <f>IF(Employee!H$139=E$99,Employee!D$139+SUM(N105)+'Feb15'!W75,SUM(N105)+'Feb15'!W75)</f>
        <v>0</v>
      </c>
      <c r="X105" s="59">
        <f>IF(O105=" ",'Feb15'!X75,O105+'Feb15'!X75)</f>
        <v>0</v>
      </c>
      <c r="Y105" s="59">
        <f>IF(P105=" ",'Feb15'!Y75,P105+'Feb15'!Y75)</f>
        <v>0</v>
      </c>
      <c r="Z105" s="59">
        <f>IF(Q105=" ",'Feb15'!Z75,Q105+'Feb15'!Z75)</f>
        <v>0</v>
      </c>
      <c r="AA105" s="59">
        <f>IF(R105=" ",'Feb15'!AA75,R105+'Feb15'!AA75)</f>
        <v>0</v>
      </c>
      <c r="AB105" s="60"/>
      <c r="AC105" s="59">
        <f>IF(T105=" ",'Feb15'!AC75,T105+'Feb15'!AC75)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5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141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IF(T$99="Y",'Feb15'!H76,0)</f>
        <v>0</v>
      </c>
      <c r="I106" s="108">
        <f>IF(T$99="Y",'Feb15'!I76,0)</f>
        <v>0</v>
      </c>
      <c r="J106" s="108">
        <f>IF(T$99="Y",'Feb15'!J76,0)</f>
        <v>0</v>
      </c>
      <c r="K106" s="108">
        <f>IF(T$99="Y",'Feb15'!K76,I106*J106)</f>
        <v>0</v>
      </c>
      <c r="L106" s="151">
        <f>IF(T$99="Y",'Feb15'!L76,0)</f>
        <v>0</v>
      </c>
      <c r="M106" s="118" t="str">
        <f>IF(E106=" "," ",IF(T$99="Y",'Feb15'!M76,IF((H106+K106+L106)&gt;0,H106+K106+L106,"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IF(Employee!H$165=E$99,Employee!D$164+SUM(M106)+'Feb15'!V76,SUM(M106)+'Feb15'!V76)</f>
        <v>0</v>
      </c>
      <c r="W106" s="59">
        <f>IF(Employee!H$165=E$99,Employee!D$165+SUM(N106)+'Feb15'!W76,SUM(N106)+'Feb15'!W76)</f>
        <v>0</v>
      </c>
      <c r="X106" s="59">
        <f>IF(O106=" ",'Feb15'!X76,O106+'Feb15'!X76)</f>
        <v>0</v>
      </c>
      <c r="Y106" s="59">
        <f>IF(P106=" ",'Feb15'!Y76,P106+'Feb15'!Y76)</f>
        <v>0</v>
      </c>
      <c r="Z106" s="59">
        <f>IF(Q106=" ",'Feb15'!Z76,Q106+'Feb15'!Z76)</f>
        <v>0</v>
      </c>
      <c r="AA106" s="59">
        <f>IF(R106=" ",'Feb15'!AA76,R106+'Feb15'!AA76)</f>
        <v>0</v>
      </c>
      <c r="AB106" s="60"/>
      <c r="AC106" s="59">
        <f>IF(T106=" ",'Feb15'!AC76,T106+'Feb15'!AC76)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5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141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IF(T$99="Y",'Feb15'!H77,0)</f>
        <v>0</v>
      </c>
      <c r="I107" s="108">
        <f>IF(T$99="Y",'Feb15'!I77,0)</f>
        <v>0</v>
      </c>
      <c r="J107" s="108">
        <f>IF(T$99="Y",'Feb15'!J77,0)</f>
        <v>0</v>
      </c>
      <c r="K107" s="108">
        <f>IF(T$99="Y",'Feb15'!K77,I107*J107)</f>
        <v>0</v>
      </c>
      <c r="L107" s="151">
        <f>IF(T$99="Y",'Feb15'!L77,0)</f>
        <v>0</v>
      </c>
      <c r="M107" s="118" t="str">
        <f>IF(E107=" "," ",IF(T$99="Y",'Feb15'!M77,IF((H107+K107+L107)&gt;0,H107+K107+L107,"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IF(Employee!H$191=E$99,Employee!D$190+SUM(M107)+'Feb15'!V77,SUM(M107)+'Feb15'!V77)</f>
        <v>0</v>
      </c>
      <c r="W107" s="59">
        <f>IF(Employee!H$191=E$99,Employee!D$191+SUM(N107)+'Feb15'!W77,SUM(N107)+'Feb15'!W77)</f>
        <v>0</v>
      </c>
      <c r="X107" s="59">
        <f>IF(O107=" ",'Feb15'!X77,O107+'Feb15'!X77)</f>
        <v>0</v>
      </c>
      <c r="Y107" s="59">
        <f>IF(P107=" ",'Feb15'!Y77,P107+'Feb15'!Y77)</f>
        <v>0</v>
      </c>
      <c r="Z107" s="59">
        <f>IF(Q107=" ",'Feb15'!Z77,Q107+'Feb15'!Z77)</f>
        <v>0</v>
      </c>
      <c r="AA107" s="59">
        <f>IF(R107=" ",'Feb15'!AA77,R107+'Feb15'!AA77)</f>
        <v>0</v>
      </c>
      <c r="AB107" s="60"/>
      <c r="AC107" s="59">
        <f>IF(T107=" ",'Feb15'!AC77,T107+'Feb15'!AC77)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5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141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IF(T$99="Y",'Feb15'!H78,0)</f>
        <v>0</v>
      </c>
      <c r="I108" s="108">
        <f>IF(T$99="Y",'Feb15'!I78,0)</f>
        <v>0</v>
      </c>
      <c r="J108" s="108">
        <f>IF(T$99="Y",'Feb15'!J78,0)</f>
        <v>0</v>
      </c>
      <c r="K108" s="108">
        <f>IF(T$99="Y",'Feb15'!K78,I108*J108)</f>
        <v>0</v>
      </c>
      <c r="L108" s="151">
        <f>IF(T$99="Y",'Feb15'!L78,0)</f>
        <v>0</v>
      </c>
      <c r="M108" s="118" t="str">
        <f>IF(E108=" "," ",IF(T$99="Y",'Feb15'!M78,IF((H108+K108+L108)&gt;0,H108+K108+L108,"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IF(Employee!H$217=E$99,Employee!D$216+SUM(M108)+'Feb15'!V78,SUM(M108)+'Feb15'!V78)</f>
        <v>0</v>
      </c>
      <c r="W108" s="59">
        <f>IF(Employee!H$217=E$99,Employee!D$217+SUM(N108)+'Feb15'!W78,SUM(N108)+'Feb15'!W78)</f>
        <v>0</v>
      </c>
      <c r="X108" s="59">
        <f>IF(O108=" ",'Feb15'!X78,O108+'Feb15'!X78)</f>
        <v>0</v>
      </c>
      <c r="Y108" s="59">
        <f>IF(P108=" ",'Feb15'!Y78,P108+'Feb15'!Y78)</f>
        <v>0</v>
      </c>
      <c r="Z108" s="59">
        <f>IF(Q108=" ",'Feb15'!Z78,Q108+'Feb15'!Z78)</f>
        <v>0</v>
      </c>
      <c r="AA108" s="59">
        <f>IF(R108=" ",'Feb15'!AA78,R108+'Feb15'!AA78)</f>
        <v>0</v>
      </c>
      <c r="AB108" s="60"/>
      <c r="AC108" s="59">
        <f>IF(T108=" ",'Feb15'!AC78,T108+'Feb15'!AC78)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5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141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IF(T$99="Y",'Feb15'!H79,0)</f>
        <v>0</v>
      </c>
      <c r="I109" s="108">
        <f>IF(T$99="Y",'Feb15'!I79,0)</f>
        <v>0</v>
      </c>
      <c r="J109" s="108">
        <f>IF(T$99="Y",'Feb15'!J79,0)</f>
        <v>0</v>
      </c>
      <c r="K109" s="108">
        <f>IF(T$99="Y",'Feb15'!K79,I109*J109)</f>
        <v>0</v>
      </c>
      <c r="L109" s="151">
        <f>IF(T$99="Y",'Feb15'!L79,0)</f>
        <v>0</v>
      </c>
      <c r="M109" s="118" t="str">
        <f>IF(E109=" "," ",IF(T$99="Y",'Feb15'!M79,IF((H109+K109+L109)&gt;0,H109+K109+L109,"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IF(Employee!H$243=E$99,Employee!D$242+SUM(M109)+'Feb15'!V79,SUM(M109)+'Feb15'!V79)</f>
        <v>0</v>
      </c>
      <c r="W109" s="59">
        <f>IF(Employee!H$243=E$99,Employee!D$243+SUM(N109)+'Feb15'!W79,SUM(N109)+'Feb15'!W79)</f>
        <v>0</v>
      </c>
      <c r="X109" s="59">
        <f>IF(O109=" ",'Feb15'!X79,O109+'Feb15'!X79)</f>
        <v>0</v>
      </c>
      <c r="Y109" s="59">
        <f>IF(P109=" ",'Feb15'!Y79,P109+'Feb15'!Y79)</f>
        <v>0</v>
      </c>
      <c r="Z109" s="59">
        <f>IF(Q109=" ",'Feb15'!Z79,Q109+'Feb15'!Z79)</f>
        <v>0</v>
      </c>
      <c r="AA109" s="59">
        <f>IF(R109=" ",'Feb15'!AA79,R109+'Feb15'!AA79)</f>
        <v>0</v>
      </c>
      <c r="AB109" s="60"/>
      <c r="AC109" s="59">
        <f>IF(T109=" ",'Feb15'!AC79,T109+'Feb15'!AC79)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3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141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IF(T$99="Y",'Feb15'!H80,0)</f>
        <v>0</v>
      </c>
      <c r="I110" s="133">
        <f>IF(T$99="Y",'Feb15'!I80,0)</f>
        <v>0</v>
      </c>
      <c r="J110" s="133">
        <f>IF(T$99="Y",'Feb15'!J80,0)</f>
        <v>0</v>
      </c>
      <c r="K110" s="133">
        <f>IF(T$99="Y",'Feb15'!K80,I110*J110)</f>
        <v>0</v>
      </c>
      <c r="L110" s="152">
        <f>IF(T$99="Y",'Feb15'!L80,0)</f>
        <v>0</v>
      </c>
      <c r="M110" s="118" t="str">
        <f>IF(E110=" "," ",IF(T$99="Y",'Feb15'!M80,IF((H110+K110+L110)&gt;0,H110+K110+L110,"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IF(Employee!H$269=E$99,Employee!D$268+SUM(M110)+'Feb15'!V80,SUM(M110)+'Feb15'!V80)</f>
        <v>0</v>
      </c>
      <c r="W110" s="59">
        <f>IF(Employee!H$269=E$99,Employee!D$269+SUM(N110)+'Feb15'!W80,SUM(N110)+'Feb15'!W80)</f>
        <v>0</v>
      </c>
      <c r="X110" s="59">
        <f>IF(O110=" ",'Feb15'!X80,O110+'Feb15'!X80)</f>
        <v>0</v>
      </c>
      <c r="Y110" s="59">
        <f>IF(P110=" ",'Feb15'!Y80,P110+'Feb15'!Y80)</f>
        <v>0</v>
      </c>
      <c r="Z110" s="59">
        <f>IF(Q110=" ",'Feb15'!Z80,Q110+'Feb15'!Z80)</f>
        <v>0</v>
      </c>
      <c r="AA110" s="59">
        <f>IF(R110=" ",'Feb15'!AA80,R110+'Feb15'!AA80)</f>
        <v>0</v>
      </c>
      <c r="AB110" s="60"/>
      <c r="AC110" s="59">
        <f>IF(T110=" ",'Feb15'!AC80,T110+'Feb15'!AC80)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3">
      <c r="A111" s="47"/>
      <c r="B111" s="149"/>
      <c r="C111" s="147"/>
      <c r="D111" s="147"/>
      <c r="E111" s="148"/>
      <c r="F111" s="424" t="s">
        <v>7</v>
      </c>
      <c r="G111" s="422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5">
      <c r="A112" s="61"/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19"/>
      <c r="P112" s="419"/>
      <c r="Q112" s="419"/>
      <c r="R112" s="419"/>
      <c r="S112" s="419"/>
      <c r="T112" s="419"/>
      <c r="U112" s="44"/>
    </row>
    <row r="113" spans="6:33" ht="12.75" customHeight="1" x14ac:dyDescent="0.25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3">
      <c r="F114" s="220" t="s">
        <v>80</v>
      </c>
      <c r="M114" s="425" t="s">
        <v>81</v>
      </c>
      <c r="N114" s="426"/>
      <c r="O114" s="426"/>
      <c r="P114" s="426"/>
      <c r="Q114" s="426"/>
      <c r="R114" s="426"/>
      <c r="T114" s="216"/>
    </row>
    <row r="115" spans="6:33" ht="12.75" customHeight="1" x14ac:dyDescent="0.25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5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5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5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5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5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AD115+'Feb15'!AD90</f>
        <v>0</v>
      </c>
      <c r="AE120" s="190">
        <f>AE115+'Feb15'!AE90</f>
        <v>0</v>
      </c>
      <c r="AF120" s="190">
        <f>AF115+'Feb15'!AF90</f>
        <v>0</v>
      </c>
      <c r="AG120" s="190">
        <f>AG115+'Feb15'!AG90</f>
        <v>0</v>
      </c>
    </row>
    <row r="121" spans="6:33" x14ac:dyDescent="0.25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5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AE117+'Feb15'!AE92</f>
        <v>0</v>
      </c>
      <c r="AF122" s="190">
        <f>AF117+'Feb15'!AF92</f>
        <v>0</v>
      </c>
      <c r="AG122" s="190">
        <f>AG117+'Feb15'!AG92</f>
        <v>0</v>
      </c>
    </row>
    <row r="123" spans="6:33" x14ac:dyDescent="0.25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8" thickBot="1" x14ac:dyDescent="0.3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5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F36:G36"/>
    <mergeCell ref="B37:T37"/>
    <mergeCell ref="B38:E38"/>
    <mergeCell ref="B39:D39"/>
    <mergeCell ref="H39:J39"/>
    <mergeCell ref="O39:R39"/>
    <mergeCell ref="O38:Q38"/>
    <mergeCell ref="R38:T38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99" customWidth="1"/>
    <col min="2" max="2" width="12.6640625" style="299" customWidth="1"/>
    <col min="3" max="4" width="10.6640625" style="299" customWidth="1"/>
    <col min="5" max="7" width="12.6640625" style="299" customWidth="1"/>
    <col min="8" max="9" width="10.6640625" style="299" customWidth="1"/>
    <col min="10" max="11" width="5.6640625" style="299" customWidth="1"/>
    <col min="12" max="12" width="10.6640625" style="299" customWidth="1"/>
    <col min="13" max="13" width="12.6640625" style="299" customWidth="1"/>
    <col min="14" max="14" width="2.6640625" style="299" customWidth="1"/>
    <col min="15" max="16384" width="9.109375" style="299"/>
  </cols>
  <sheetData>
    <row r="2" spans="1:17" ht="11.4" x14ac:dyDescent="0.2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6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Apr14</v>
      </c>
      <c r="I3" s="499" t="str">
        <f>IF(M3="ERROR","Enter W or M in cell F3"," ")</f>
        <v xml:space="preserve"> </v>
      </c>
      <c r="J3" s="499"/>
      <c r="K3" s="499"/>
      <c r="L3" s="499"/>
      <c r="M3" s="344" t="b">
        <f>IF(ISERROR(H3),"ERROR")</f>
        <v>0</v>
      </c>
    </row>
    <row r="4" spans="1:17" s="336" customFormat="1" ht="12.6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9" t="str">
        <f>IF(M3="ERROR","Enter 1 to 53 in cell F4"," ")</f>
        <v xml:space="preserve"> </v>
      </c>
      <c r="J4" s="499"/>
      <c r="K4" s="499"/>
      <c r="L4" s="499"/>
      <c r="M4" s="340"/>
    </row>
    <row r="5" spans="1:17" s="336" customFormat="1" ht="12.6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2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</row>
    <row r="7" spans="1:17" ht="24.9" customHeight="1" x14ac:dyDescent="0.3">
      <c r="A7" s="331"/>
      <c r="B7" s="488" t="str">
        <f ca="1">IF(M14=" "," ",Employee!$D$5)</f>
        <v xml:space="preserve"> </v>
      </c>
      <c r="C7" s="488"/>
      <c r="D7" s="488"/>
      <c r="E7" s="488"/>
      <c r="F7" s="488"/>
      <c r="G7" s="489" t="str">
        <f ca="1">IF(G14=" "," ",INDIRECT("Employee!D" &amp; D10+3))</f>
        <v xml:space="preserve"> </v>
      </c>
      <c r="H7" s="490"/>
      <c r="I7" s="491" t="str">
        <f ca="1">IF(G14=" "," ",INDIRECT("Employee!D" &amp; D10+4))</f>
        <v xml:space="preserve"> </v>
      </c>
      <c r="J7" s="492"/>
      <c r="K7" s="492"/>
      <c r="L7" s="493" t="str">
        <f ca="1">INDIRECT($H$3 &amp; "!B" &amp; $H$4)</f>
        <v>WEEKLY PAYROLL</v>
      </c>
      <c r="M7" s="493"/>
      <c r="N7" s="330"/>
    </row>
    <row r="8" spans="1:17" ht="18" customHeight="1" x14ac:dyDescent="0.2">
      <c r="A8" s="308"/>
      <c r="B8" s="477" t="str">
        <f ca="1">IF(M14=" "," ",Employee!$D$6)</f>
        <v xml:space="preserve"> </v>
      </c>
      <c r="C8" s="477"/>
      <c r="D8" s="494"/>
      <c r="E8" s="495"/>
      <c r="F8" s="496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2">
      <c r="A9" s="308"/>
      <c r="B9" s="477" t="str">
        <f ca="1">IF(M14=" "," ",Employee!$D$7)</f>
        <v xml:space="preserve"> </v>
      </c>
      <c r="C9" s="477"/>
      <c r="D9" s="477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41741</v>
      </c>
      <c r="J9" s="478" t="s">
        <v>6</v>
      </c>
      <c r="K9" s="478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2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500"/>
      <c r="G10" s="500"/>
      <c r="H10" s="322" t="str">
        <f>"Tax "&amp;IF($F$3="W","Week","Month")</f>
        <v>Tax Week</v>
      </c>
      <c r="I10" s="321">
        <f ca="1">INDIRECT($H$3 &amp; "!E" &amp; $H$4+1)</f>
        <v>1</v>
      </c>
      <c r="J10" s="479" t="str">
        <f ca="1">IF(M8=" "," ",INDIRECT($H$3 &amp; "!D" &amp; $H$4+2+C10))</f>
        <v xml:space="preserve"> </v>
      </c>
      <c r="K10" s="479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2">
      <c r="A11" s="308"/>
      <c r="B11" s="474"/>
      <c r="C11" s="474"/>
      <c r="D11" s="474"/>
      <c r="E11" s="474"/>
      <c r="F11" s="474"/>
      <c r="G11" s="474"/>
      <c r="H11" s="474"/>
      <c r="I11" s="474"/>
      <c r="J11" s="474"/>
      <c r="K11" s="474"/>
      <c r="L11" s="474"/>
      <c r="M11" s="474"/>
      <c r="N11" s="305"/>
    </row>
    <row r="12" spans="1:17" ht="21" customHeight="1" x14ac:dyDescent="0.2">
      <c r="A12" s="308"/>
      <c r="B12" s="480" t="s">
        <v>128</v>
      </c>
      <c r="C12" s="481"/>
      <c r="D12" s="481"/>
      <c r="E12" s="481"/>
      <c r="F12" s="481"/>
      <c r="G12" s="482" t="s">
        <v>127</v>
      </c>
      <c r="H12" s="484" t="s">
        <v>126</v>
      </c>
      <c r="I12" s="484"/>
      <c r="J12" s="484"/>
      <c r="K12" s="484"/>
      <c r="L12" s="484"/>
      <c r="M12" s="497" t="s">
        <v>125</v>
      </c>
      <c r="N12" s="305"/>
    </row>
    <row r="13" spans="1:17" s="317" customFormat="1" ht="21" customHeight="1" x14ac:dyDescent="0.2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3"/>
      <c r="H13" s="335" t="s">
        <v>134</v>
      </c>
      <c r="I13" s="319" t="s">
        <v>118</v>
      </c>
      <c r="J13" s="487" t="s">
        <v>117</v>
      </c>
      <c r="K13" s="487"/>
      <c r="L13" s="318" t="s">
        <v>2</v>
      </c>
      <c r="M13" s="482"/>
      <c r="N13" s="305"/>
    </row>
    <row r="14" spans="1:17" s="332" customFormat="1" ht="21" customHeight="1" x14ac:dyDescent="0.2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70" t="str">
        <f ca="1">IF(M8=" "," ",INDIRECT($H$3 &amp; "!P" &amp; $H$4+2+C10))</f>
        <v xml:space="preserve"> </v>
      </c>
      <c r="K14" s="470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2">
      <c r="A15" s="308"/>
      <c r="B15" s="471" t="s">
        <v>116</v>
      </c>
      <c r="C15" s="47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2">
      <c r="A16" s="308"/>
      <c r="B16" s="312"/>
      <c r="C16" s="312"/>
      <c r="D16" s="311"/>
      <c r="E16" s="472" t="s">
        <v>115</v>
      </c>
      <c r="F16" s="473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70" t="str">
        <f ca="1">IF(M8=" "," ",INDIRECT($H$3 &amp; "!Y" &amp; $H$4+2+C10))</f>
        <v xml:space="preserve"> </v>
      </c>
      <c r="K16" s="470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2">
      <c r="A17" s="308"/>
      <c r="B17" s="307"/>
      <c r="C17" s="307"/>
      <c r="D17" s="307"/>
      <c r="E17" s="307"/>
      <c r="F17" s="307"/>
      <c r="G17" s="307"/>
      <c r="H17" s="307"/>
      <c r="I17" s="307"/>
      <c r="J17" s="474"/>
      <c r="K17" s="474"/>
      <c r="L17" s="307"/>
      <c r="M17" s="307"/>
      <c r="N17" s="305"/>
    </row>
    <row r="18" spans="1:17" ht="21" customHeight="1" x14ac:dyDescent="0.2">
      <c r="A18" s="308"/>
      <c r="B18" s="307"/>
      <c r="C18" s="307"/>
      <c r="D18" s="307"/>
      <c r="E18" s="307"/>
      <c r="F18" s="307"/>
      <c r="G18" s="307"/>
      <c r="H18" s="307"/>
      <c r="I18" s="307"/>
      <c r="J18" s="475" t="s">
        <v>114</v>
      </c>
      <c r="K18" s="476"/>
      <c r="L18" s="476"/>
      <c r="M18" s="306" t="str">
        <f ca="1">IF(M8=" "," ",INDIRECT($H$3 &amp; "!R" &amp; $H$4))</f>
        <v xml:space="preserve"> </v>
      </c>
      <c r="N18" s="305"/>
    </row>
    <row r="19" spans="1:17" ht="12" customHeight="1" x14ac:dyDescent="0.2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2">
      <c r="A20" s="498"/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</row>
    <row r="21" spans="1:17" ht="24.9" customHeight="1" x14ac:dyDescent="0.3">
      <c r="A21" s="331"/>
      <c r="B21" s="488" t="str">
        <f ca="1">IF(M28=" "," ",Employee!$D$5)</f>
        <v xml:space="preserve"> </v>
      </c>
      <c r="C21" s="488"/>
      <c r="D21" s="488"/>
      <c r="E21" s="488"/>
      <c r="F21" s="488"/>
      <c r="G21" s="489" t="str">
        <f ca="1">IF(G28=" "," ",INDIRECT("Employee!D" &amp; D24+3))</f>
        <v xml:space="preserve"> </v>
      </c>
      <c r="H21" s="490"/>
      <c r="I21" s="491" t="str">
        <f ca="1">IF(G28=" "," ",INDIRECT("Employee!D" &amp; D24+4))</f>
        <v xml:space="preserve"> </v>
      </c>
      <c r="J21" s="492"/>
      <c r="K21" s="492"/>
      <c r="L21" s="493" t="s">
        <v>23</v>
      </c>
      <c r="M21" s="493"/>
      <c r="N21" s="330"/>
    </row>
    <row r="22" spans="1:17" ht="18" customHeight="1" x14ac:dyDescent="0.2">
      <c r="A22" s="308"/>
      <c r="B22" s="477" t="str">
        <f ca="1">IF(M28=" "," ",Employee!$D$6)</f>
        <v xml:space="preserve"> </v>
      </c>
      <c r="C22" s="477"/>
      <c r="D22" s="494"/>
      <c r="E22" s="495"/>
      <c r="F22" s="496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2">
      <c r="A23" s="308"/>
      <c r="B23" s="477" t="str">
        <f ca="1">IF(M28=" "," ",Employee!$D$7)</f>
        <v xml:space="preserve"> </v>
      </c>
      <c r="C23" s="477"/>
      <c r="D23" s="477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41741</v>
      </c>
      <c r="J23" s="478" t="s">
        <v>6</v>
      </c>
      <c r="K23" s="478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2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4"/>
      <c r="G24" s="474"/>
      <c r="H24" s="322" t="s">
        <v>130</v>
      </c>
      <c r="I24" s="321">
        <f ca="1">I10</f>
        <v>1</v>
      </c>
      <c r="J24" s="479" t="str">
        <f ca="1">IF(M22=" "," ",INDIRECT($H$3 &amp; "!D" &amp; $H$4+2+C24))</f>
        <v xml:space="preserve"> </v>
      </c>
      <c r="K24" s="479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2">
      <c r="A25" s="308"/>
      <c r="B25" s="474"/>
      <c r="C25" s="474"/>
      <c r="D25" s="474"/>
      <c r="E25" s="474"/>
      <c r="F25" s="474"/>
      <c r="G25" s="474"/>
      <c r="H25" s="474"/>
      <c r="I25" s="474"/>
      <c r="J25" s="474"/>
      <c r="K25" s="474"/>
      <c r="L25" s="474"/>
      <c r="M25" s="474"/>
      <c r="N25" s="305"/>
    </row>
    <row r="26" spans="1:17" ht="21" customHeight="1" x14ac:dyDescent="0.2">
      <c r="A26" s="308"/>
      <c r="B26" s="480" t="s">
        <v>128</v>
      </c>
      <c r="C26" s="481"/>
      <c r="D26" s="481"/>
      <c r="E26" s="481"/>
      <c r="F26" s="481"/>
      <c r="G26" s="482" t="s">
        <v>127</v>
      </c>
      <c r="H26" s="480" t="s">
        <v>126</v>
      </c>
      <c r="I26" s="484"/>
      <c r="J26" s="484"/>
      <c r="K26" s="484"/>
      <c r="L26" s="484"/>
      <c r="M26" s="485" t="s">
        <v>125</v>
      </c>
      <c r="N26" s="305"/>
    </row>
    <row r="27" spans="1:17" s="317" customFormat="1" ht="21" customHeight="1" x14ac:dyDescent="0.2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3"/>
      <c r="H27" s="319" t="s">
        <v>134</v>
      </c>
      <c r="I27" s="319" t="s">
        <v>118</v>
      </c>
      <c r="J27" s="487" t="s">
        <v>117</v>
      </c>
      <c r="K27" s="487"/>
      <c r="L27" s="318" t="s">
        <v>2</v>
      </c>
      <c r="M27" s="486"/>
      <c r="N27" s="305"/>
    </row>
    <row r="28" spans="1:17" s="309" customFormat="1" ht="21" customHeight="1" x14ac:dyDescent="0.2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70" t="str">
        <f ca="1">IF(M22=" "," ",INDIRECT($H$3 &amp; "!P" &amp; $H$4+2+C24))</f>
        <v xml:space="preserve"> </v>
      </c>
      <c r="K28" s="470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2">
      <c r="A29" s="308"/>
      <c r="B29" s="471" t="s">
        <v>116</v>
      </c>
      <c r="C29" s="47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2">
      <c r="A30" s="308"/>
      <c r="B30" s="312"/>
      <c r="C30" s="312"/>
      <c r="D30" s="311"/>
      <c r="E30" s="472" t="s">
        <v>115</v>
      </c>
      <c r="F30" s="473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70" t="str">
        <f ca="1">IF(M22=" "," ",INDIRECT($H$3 &amp; "!Y" &amp; $H$4+2+C24))</f>
        <v xml:space="preserve"> </v>
      </c>
      <c r="K30" s="470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2">
      <c r="A31" s="308"/>
      <c r="B31" s="307"/>
      <c r="C31" s="307"/>
      <c r="D31" s="307"/>
      <c r="E31" s="307"/>
      <c r="F31" s="307"/>
      <c r="G31" s="307"/>
      <c r="H31" s="307"/>
      <c r="I31" s="307"/>
      <c r="J31" s="474"/>
      <c r="K31" s="474"/>
      <c r="L31" s="307"/>
      <c r="M31" s="307"/>
      <c r="N31" s="305"/>
    </row>
    <row r="32" spans="1:17" ht="21" customHeight="1" x14ac:dyDescent="0.2">
      <c r="A32" s="308"/>
      <c r="B32" s="307"/>
      <c r="C32" s="307"/>
      <c r="D32" s="307"/>
      <c r="E32" s="307"/>
      <c r="F32" s="307"/>
      <c r="G32" s="307"/>
      <c r="H32" s="307"/>
      <c r="I32" s="307"/>
      <c r="J32" s="475" t="s">
        <v>114</v>
      </c>
      <c r="K32" s="476"/>
      <c r="L32" s="476"/>
      <c r="M32" s="306" t="str">
        <f ca="1">M18</f>
        <v xml:space="preserve"> </v>
      </c>
      <c r="N32" s="305"/>
    </row>
    <row r="33" spans="1:14" ht="12" customHeight="1" x14ac:dyDescent="0.2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8"/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</row>
    <row r="35" spans="1:14" ht="24.9" customHeight="1" x14ac:dyDescent="0.3">
      <c r="A35" s="331"/>
      <c r="B35" s="488" t="str">
        <f ca="1">IF(M42=" "," ",Employee!$D$5)</f>
        <v xml:space="preserve"> </v>
      </c>
      <c r="C35" s="488"/>
      <c r="D35" s="488"/>
      <c r="E35" s="488"/>
      <c r="F35" s="488"/>
      <c r="G35" s="489" t="str">
        <f ca="1">IF(G42=" "," ",INDIRECT("Employee!D" &amp; D38+3))</f>
        <v xml:space="preserve"> </v>
      </c>
      <c r="H35" s="490"/>
      <c r="I35" s="491" t="str">
        <f ca="1">IF(G42=" "," ",INDIRECT("Employee!D" &amp; D38+4))</f>
        <v xml:space="preserve"> </v>
      </c>
      <c r="J35" s="492"/>
      <c r="K35" s="492"/>
      <c r="L35" s="493" t="s">
        <v>23</v>
      </c>
      <c r="M35" s="493"/>
      <c r="N35" s="330"/>
    </row>
    <row r="36" spans="1:14" ht="18" customHeight="1" x14ac:dyDescent="0.2">
      <c r="A36" s="308"/>
      <c r="B36" s="477" t="str">
        <f ca="1">IF(M42=" "," ",Employee!$D$6)</f>
        <v xml:space="preserve"> </v>
      </c>
      <c r="C36" s="477"/>
      <c r="D36" s="494"/>
      <c r="E36" s="495"/>
      <c r="F36" s="496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2">
      <c r="A37" s="308"/>
      <c r="B37" s="477" t="str">
        <f ca="1">IF(M42=" "," ",Employee!$D$7)</f>
        <v xml:space="preserve"> </v>
      </c>
      <c r="C37" s="477"/>
      <c r="D37" s="477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41741</v>
      </c>
      <c r="J37" s="478" t="s">
        <v>6</v>
      </c>
      <c r="K37" s="478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2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4"/>
      <c r="G38" s="474"/>
      <c r="H38" s="322" t="s">
        <v>130</v>
      </c>
      <c r="I38" s="321">
        <f ca="1">I24</f>
        <v>1</v>
      </c>
      <c r="J38" s="479" t="str">
        <f ca="1">IF(M36=" "," ",INDIRECT($H$3 &amp; "!D" &amp; $H$4+2+C38))</f>
        <v xml:space="preserve"> </v>
      </c>
      <c r="K38" s="479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2">
      <c r="A39" s="308"/>
      <c r="B39" s="474"/>
      <c r="C39" s="474"/>
      <c r="D39" s="474"/>
      <c r="E39" s="474"/>
      <c r="F39" s="474"/>
      <c r="G39" s="474"/>
      <c r="H39" s="474"/>
      <c r="I39" s="474"/>
      <c r="J39" s="474"/>
      <c r="K39" s="474"/>
      <c r="L39" s="474"/>
      <c r="M39" s="474"/>
      <c r="N39" s="305"/>
    </row>
    <row r="40" spans="1:14" ht="21" customHeight="1" x14ac:dyDescent="0.2">
      <c r="A40" s="308"/>
      <c r="B40" s="480" t="s">
        <v>128</v>
      </c>
      <c r="C40" s="481"/>
      <c r="D40" s="481"/>
      <c r="E40" s="481"/>
      <c r="F40" s="481"/>
      <c r="G40" s="482" t="s">
        <v>127</v>
      </c>
      <c r="H40" s="480" t="s">
        <v>126</v>
      </c>
      <c r="I40" s="484"/>
      <c r="J40" s="484"/>
      <c r="K40" s="484"/>
      <c r="L40" s="484"/>
      <c r="M40" s="485" t="s">
        <v>125</v>
      </c>
      <c r="N40" s="305"/>
    </row>
    <row r="41" spans="1:14" s="317" customFormat="1" ht="21" customHeight="1" x14ac:dyDescent="0.2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3"/>
      <c r="H41" s="319" t="s">
        <v>134</v>
      </c>
      <c r="I41" s="319" t="s">
        <v>118</v>
      </c>
      <c r="J41" s="487" t="s">
        <v>117</v>
      </c>
      <c r="K41" s="487"/>
      <c r="L41" s="318" t="s">
        <v>2</v>
      </c>
      <c r="M41" s="486"/>
      <c r="N41" s="305"/>
    </row>
    <row r="42" spans="1:14" s="309" customFormat="1" ht="21" customHeight="1" x14ac:dyDescent="0.2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70" t="str">
        <f ca="1">IF(M36=" "," ",INDIRECT($H$3 &amp; "!P" &amp; $H$4+2+C38))</f>
        <v xml:space="preserve"> </v>
      </c>
      <c r="K42" s="470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2">
      <c r="A43" s="308"/>
      <c r="B43" s="471" t="s">
        <v>116</v>
      </c>
      <c r="C43" s="47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2">
      <c r="A44" s="308"/>
      <c r="B44" s="312"/>
      <c r="C44" s="312"/>
      <c r="D44" s="311"/>
      <c r="E44" s="472" t="s">
        <v>115</v>
      </c>
      <c r="F44" s="473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70" t="str">
        <f ca="1">IF(M36=" "," ",INDIRECT($H$3 &amp; "!Y" &amp; $H$4+2+C38))</f>
        <v xml:space="preserve"> </v>
      </c>
      <c r="K44" s="470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2">
      <c r="A45" s="308"/>
      <c r="B45" s="307"/>
      <c r="C45" s="307"/>
      <c r="D45" s="307"/>
      <c r="E45" s="307"/>
      <c r="F45" s="307"/>
      <c r="G45" s="307"/>
      <c r="H45" s="307"/>
      <c r="I45" s="307"/>
      <c r="J45" s="474"/>
      <c r="K45" s="474"/>
      <c r="L45" s="307"/>
      <c r="M45" s="307"/>
      <c r="N45" s="305"/>
    </row>
    <row r="46" spans="1:14" ht="21" customHeight="1" x14ac:dyDescent="0.2">
      <c r="A46" s="308"/>
      <c r="B46" s="307"/>
      <c r="C46" s="307"/>
      <c r="D46" s="307"/>
      <c r="E46" s="307"/>
      <c r="F46" s="307"/>
      <c r="G46" s="307"/>
      <c r="H46" s="307"/>
      <c r="I46" s="307"/>
      <c r="J46" s="475" t="s">
        <v>114</v>
      </c>
      <c r="K46" s="476"/>
      <c r="L46" s="476"/>
      <c r="M46" s="306" t="str">
        <f ca="1">M32</f>
        <v xml:space="preserve"> </v>
      </c>
      <c r="N46" s="305"/>
    </row>
    <row r="47" spans="1:14" ht="12" customHeight="1" x14ac:dyDescent="0.2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2">
      <c r="A48" s="498"/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</row>
    <row r="49" spans="1:14" ht="24.9" customHeight="1" x14ac:dyDescent="0.3">
      <c r="A49" s="331"/>
      <c r="B49" s="488" t="str">
        <f ca="1">IF(M56=" "," ",Employee!$D$5)</f>
        <v xml:space="preserve"> </v>
      </c>
      <c r="C49" s="488"/>
      <c r="D49" s="488"/>
      <c r="E49" s="488"/>
      <c r="F49" s="488"/>
      <c r="G49" s="489" t="str">
        <f ca="1">IF(G56=" "," ",INDIRECT("Employee!D" &amp; D52+3))</f>
        <v xml:space="preserve"> </v>
      </c>
      <c r="H49" s="490"/>
      <c r="I49" s="491" t="str">
        <f ca="1">IF(G56=" "," ",INDIRECT("Employee!D" &amp; D52+4))</f>
        <v xml:space="preserve"> </v>
      </c>
      <c r="J49" s="492"/>
      <c r="K49" s="492"/>
      <c r="L49" s="493" t="s">
        <v>23</v>
      </c>
      <c r="M49" s="493"/>
      <c r="N49" s="330"/>
    </row>
    <row r="50" spans="1:14" ht="18" customHeight="1" x14ac:dyDescent="0.2">
      <c r="A50" s="308"/>
      <c r="B50" s="477" t="str">
        <f ca="1">IF(M56=" "," ",Employee!$D$6)</f>
        <v xml:space="preserve"> </v>
      </c>
      <c r="C50" s="477"/>
      <c r="D50" s="494"/>
      <c r="E50" s="495"/>
      <c r="F50" s="496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2">
      <c r="A51" s="308"/>
      <c r="B51" s="477" t="str">
        <f ca="1">IF(M56=" "," ",Employee!$D$7)</f>
        <v xml:space="preserve"> </v>
      </c>
      <c r="C51" s="477"/>
      <c r="D51" s="477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41741</v>
      </c>
      <c r="J51" s="478" t="s">
        <v>6</v>
      </c>
      <c r="K51" s="478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2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4"/>
      <c r="G52" s="474"/>
      <c r="H52" s="322" t="s">
        <v>130</v>
      </c>
      <c r="I52" s="321">
        <f ca="1">I38</f>
        <v>1</v>
      </c>
      <c r="J52" s="479" t="str">
        <f ca="1">IF(M50=" "," ",INDIRECT($H$3 &amp; "!D" &amp; $H$4+2+C52))</f>
        <v xml:space="preserve"> </v>
      </c>
      <c r="K52" s="479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2">
      <c r="A53" s="308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305"/>
    </row>
    <row r="54" spans="1:14" ht="21" customHeight="1" x14ac:dyDescent="0.2">
      <c r="A54" s="308"/>
      <c r="B54" s="480" t="s">
        <v>128</v>
      </c>
      <c r="C54" s="481"/>
      <c r="D54" s="481"/>
      <c r="E54" s="481"/>
      <c r="F54" s="481"/>
      <c r="G54" s="482" t="s">
        <v>127</v>
      </c>
      <c r="H54" s="480" t="s">
        <v>126</v>
      </c>
      <c r="I54" s="484"/>
      <c r="J54" s="484"/>
      <c r="K54" s="484"/>
      <c r="L54" s="484"/>
      <c r="M54" s="485" t="s">
        <v>125</v>
      </c>
      <c r="N54" s="305"/>
    </row>
    <row r="55" spans="1:14" s="317" customFormat="1" ht="21" customHeight="1" x14ac:dyDescent="0.2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3"/>
      <c r="H55" s="319" t="s">
        <v>134</v>
      </c>
      <c r="I55" s="319" t="s">
        <v>118</v>
      </c>
      <c r="J55" s="487" t="s">
        <v>117</v>
      </c>
      <c r="K55" s="487"/>
      <c r="L55" s="318" t="s">
        <v>2</v>
      </c>
      <c r="M55" s="486"/>
      <c r="N55" s="305"/>
    </row>
    <row r="56" spans="1:14" s="309" customFormat="1" ht="21" customHeight="1" x14ac:dyDescent="0.2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70" t="str">
        <f ca="1">IF(M50=" "," ",INDIRECT($H$3 &amp; "!P" &amp; $H$4+2+C52))</f>
        <v xml:space="preserve"> </v>
      </c>
      <c r="K56" s="470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2">
      <c r="A57" s="308"/>
      <c r="B57" s="471" t="s">
        <v>116</v>
      </c>
      <c r="C57" s="47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2">
      <c r="A58" s="308"/>
      <c r="B58" s="312"/>
      <c r="C58" s="312"/>
      <c r="D58" s="311"/>
      <c r="E58" s="472" t="s">
        <v>115</v>
      </c>
      <c r="F58" s="473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70" t="str">
        <f ca="1">IF(M50=" "," ",INDIRECT($H$3 &amp; "!Y" &amp; $H$4+2+C52))</f>
        <v xml:space="preserve"> </v>
      </c>
      <c r="K58" s="470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2">
      <c r="A59" s="308"/>
      <c r="B59" s="307"/>
      <c r="C59" s="307"/>
      <c r="D59" s="307"/>
      <c r="E59" s="307"/>
      <c r="F59" s="307"/>
      <c r="G59" s="307"/>
      <c r="H59" s="307"/>
      <c r="I59" s="307"/>
      <c r="J59" s="474"/>
      <c r="K59" s="474"/>
      <c r="L59" s="307"/>
      <c r="M59" s="307"/>
      <c r="N59" s="305"/>
    </row>
    <row r="60" spans="1:14" ht="21" customHeight="1" x14ac:dyDescent="0.2">
      <c r="A60" s="308"/>
      <c r="B60" s="307"/>
      <c r="C60" s="307"/>
      <c r="D60" s="307"/>
      <c r="E60" s="307"/>
      <c r="F60" s="307"/>
      <c r="G60" s="307"/>
      <c r="H60" s="307"/>
      <c r="I60" s="307"/>
      <c r="J60" s="475" t="s">
        <v>114</v>
      </c>
      <c r="K60" s="476"/>
      <c r="L60" s="476"/>
      <c r="M60" s="306" t="str">
        <f ca="1">M46</f>
        <v xml:space="preserve"> </v>
      </c>
      <c r="N60" s="305"/>
    </row>
    <row r="61" spans="1:14" ht="12" customHeight="1" x14ac:dyDescent="0.2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</row>
    <row r="63" spans="1:14" ht="24.9" customHeight="1" x14ac:dyDescent="0.3">
      <c r="A63" s="331"/>
      <c r="B63" s="488" t="str">
        <f ca="1">IF(M70=" "," ",Employee!$D$5)</f>
        <v xml:space="preserve"> </v>
      </c>
      <c r="C63" s="488"/>
      <c r="D63" s="488"/>
      <c r="E63" s="488"/>
      <c r="F63" s="488"/>
      <c r="G63" s="489" t="str">
        <f ca="1">IF(G70=" "," ",INDIRECT("Employee!D" &amp; D66+3))</f>
        <v xml:space="preserve"> </v>
      </c>
      <c r="H63" s="490"/>
      <c r="I63" s="491" t="str">
        <f ca="1">IF(G70=" "," ",INDIRECT("Employee!D" &amp; D66+4))</f>
        <v xml:space="preserve"> </v>
      </c>
      <c r="J63" s="492"/>
      <c r="K63" s="492"/>
      <c r="L63" s="493" t="s">
        <v>23</v>
      </c>
      <c r="M63" s="493"/>
      <c r="N63" s="330"/>
    </row>
    <row r="64" spans="1:14" ht="18" customHeight="1" x14ac:dyDescent="0.2">
      <c r="A64" s="308"/>
      <c r="B64" s="477" t="str">
        <f ca="1">IF(M70=" "," ",Employee!$D$6)</f>
        <v xml:space="preserve"> </v>
      </c>
      <c r="C64" s="477"/>
      <c r="D64" s="494"/>
      <c r="E64" s="495"/>
      <c r="F64" s="496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2">
      <c r="A65" s="308"/>
      <c r="B65" s="477" t="str">
        <f ca="1">IF(M70=" "," ",Employee!$D$7)</f>
        <v xml:space="preserve"> </v>
      </c>
      <c r="C65" s="477"/>
      <c r="D65" s="477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41741</v>
      </c>
      <c r="J65" s="478" t="s">
        <v>6</v>
      </c>
      <c r="K65" s="478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2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4"/>
      <c r="G66" s="474"/>
      <c r="H66" s="322" t="s">
        <v>130</v>
      </c>
      <c r="I66" s="321">
        <f ca="1">I52</f>
        <v>1</v>
      </c>
      <c r="J66" s="479" t="str">
        <f ca="1">IF(M64=" "," ",INDIRECT($H$3 &amp; "!D" &amp; $H$4+2+C66))</f>
        <v xml:space="preserve"> </v>
      </c>
      <c r="K66" s="479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2">
      <c r="A67" s="308"/>
      <c r="B67" s="474"/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474"/>
      <c r="N67" s="305"/>
    </row>
    <row r="68" spans="1:14" ht="21" customHeight="1" x14ac:dyDescent="0.2">
      <c r="A68" s="308"/>
      <c r="B68" s="480" t="s">
        <v>128</v>
      </c>
      <c r="C68" s="481"/>
      <c r="D68" s="481"/>
      <c r="E68" s="481"/>
      <c r="F68" s="481"/>
      <c r="G68" s="482" t="s">
        <v>127</v>
      </c>
      <c r="H68" s="480" t="s">
        <v>126</v>
      </c>
      <c r="I68" s="484"/>
      <c r="J68" s="484"/>
      <c r="K68" s="484"/>
      <c r="L68" s="484"/>
      <c r="M68" s="485" t="s">
        <v>125</v>
      </c>
      <c r="N68" s="305"/>
    </row>
    <row r="69" spans="1:14" s="317" customFormat="1" ht="21" customHeight="1" x14ac:dyDescent="0.2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3"/>
      <c r="H69" s="319" t="s">
        <v>119</v>
      </c>
      <c r="I69" s="319" t="s">
        <v>118</v>
      </c>
      <c r="J69" s="487" t="s">
        <v>117</v>
      </c>
      <c r="K69" s="487"/>
      <c r="L69" s="318" t="s">
        <v>2</v>
      </c>
      <c r="M69" s="486"/>
      <c r="N69" s="305"/>
    </row>
    <row r="70" spans="1:14" s="309" customFormat="1" ht="21" customHeight="1" x14ac:dyDescent="0.2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70" t="str">
        <f ca="1">IF(M64=" "," ",INDIRECT($H$3 &amp; "!P" &amp; $H$4+2+C66))</f>
        <v xml:space="preserve"> </v>
      </c>
      <c r="K70" s="470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2">
      <c r="A71" s="308"/>
      <c r="B71" s="471" t="s">
        <v>116</v>
      </c>
      <c r="C71" s="47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2">
      <c r="A72" s="308"/>
      <c r="B72" s="312"/>
      <c r="C72" s="312"/>
      <c r="D72" s="311"/>
      <c r="E72" s="472" t="s">
        <v>115</v>
      </c>
      <c r="F72" s="473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70" t="str">
        <f ca="1">IF(M64=" "," ",INDIRECT($H$3 &amp; "!Y" &amp; $H$4+2+C66))</f>
        <v xml:space="preserve"> </v>
      </c>
      <c r="K72" s="470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2">
      <c r="A73" s="308"/>
      <c r="B73" s="307"/>
      <c r="C73" s="307"/>
      <c r="D73" s="307"/>
      <c r="E73" s="307"/>
      <c r="F73" s="307"/>
      <c r="G73" s="307"/>
      <c r="H73" s="307"/>
      <c r="I73" s="307"/>
      <c r="J73" s="474"/>
      <c r="K73" s="474"/>
      <c r="L73" s="307"/>
      <c r="M73" s="307"/>
      <c r="N73" s="305"/>
    </row>
    <row r="74" spans="1:14" ht="21" customHeight="1" x14ac:dyDescent="0.2">
      <c r="A74" s="308"/>
      <c r="B74" s="307"/>
      <c r="C74" s="307"/>
      <c r="D74" s="307"/>
      <c r="E74" s="307"/>
      <c r="F74" s="307"/>
      <c r="G74" s="307"/>
      <c r="H74" s="307"/>
      <c r="I74" s="307"/>
      <c r="J74" s="475" t="s">
        <v>114</v>
      </c>
      <c r="K74" s="476"/>
      <c r="L74" s="476"/>
      <c r="M74" s="306" t="str">
        <f ca="1">M60</f>
        <v xml:space="preserve"> </v>
      </c>
      <c r="N74" s="305"/>
    </row>
    <row r="75" spans="1:14" ht="12" customHeight="1" x14ac:dyDescent="0.2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8"/>
      <c r="B76" s="469"/>
      <c r="C76" s="469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</row>
    <row r="77" spans="1:14" ht="24.9" customHeight="1" x14ac:dyDescent="0.3">
      <c r="A77" s="331"/>
      <c r="B77" s="488" t="str">
        <f ca="1">IF(M84=" "," ",Employee!$D$5)</f>
        <v xml:space="preserve"> </v>
      </c>
      <c r="C77" s="488"/>
      <c r="D77" s="488"/>
      <c r="E77" s="488"/>
      <c r="F77" s="488"/>
      <c r="G77" s="489" t="str">
        <f ca="1">IF(G84=" "," ",INDIRECT("Employee!D" &amp; D80+3))</f>
        <v xml:space="preserve"> </v>
      </c>
      <c r="H77" s="490"/>
      <c r="I77" s="491" t="str">
        <f ca="1">IF(G84=" "," ",INDIRECT("Employee!D" &amp; D80+4))</f>
        <v xml:space="preserve"> </v>
      </c>
      <c r="J77" s="492"/>
      <c r="K77" s="492"/>
      <c r="L77" s="493" t="s">
        <v>23</v>
      </c>
      <c r="M77" s="493"/>
      <c r="N77" s="330"/>
    </row>
    <row r="78" spans="1:14" ht="18" customHeight="1" x14ac:dyDescent="0.2">
      <c r="A78" s="308"/>
      <c r="B78" s="477" t="str">
        <f ca="1">IF(M84=" "," ",Employee!$D$6)</f>
        <v xml:space="preserve"> </v>
      </c>
      <c r="C78" s="477"/>
      <c r="D78" s="494"/>
      <c r="E78" s="495"/>
      <c r="F78" s="496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2">
      <c r="A79" s="308"/>
      <c r="B79" s="477" t="str">
        <f ca="1">IF(M84=" "," ",Employee!$D$7)</f>
        <v xml:space="preserve"> </v>
      </c>
      <c r="C79" s="477"/>
      <c r="D79" s="477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41741</v>
      </c>
      <c r="J79" s="478" t="s">
        <v>6</v>
      </c>
      <c r="K79" s="478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2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4"/>
      <c r="G80" s="474"/>
      <c r="H80" s="322" t="s">
        <v>130</v>
      </c>
      <c r="I80" s="321">
        <f ca="1">I66</f>
        <v>1</v>
      </c>
      <c r="J80" s="479" t="str">
        <f ca="1">IF(M78=" "," ",INDIRECT($H$3 &amp; "!D" &amp; $H$4+2+C80))</f>
        <v xml:space="preserve"> </v>
      </c>
      <c r="K80" s="479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2">
      <c r="A81" s="308"/>
      <c r="B81" s="474"/>
      <c r="C81" s="474"/>
      <c r="D81" s="474"/>
      <c r="E81" s="474"/>
      <c r="F81" s="474"/>
      <c r="G81" s="474"/>
      <c r="H81" s="474"/>
      <c r="I81" s="474"/>
      <c r="J81" s="474"/>
      <c r="K81" s="474"/>
      <c r="L81" s="474"/>
      <c r="M81" s="474"/>
      <c r="N81" s="305"/>
    </row>
    <row r="82" spans="1:14" ht="21" customHeight="1" x14ac:dyDescent="0.2">
      <c r="A82" s="308"/>
      <c r="B82" s="480" t="s">
        <v>128</v>
      </c>
      <c r="C82" s="481"/>
      <c r="D82" s="481"/>
      <c r="E82" s="481"/>
      <c r="F82" s="481"/>
      <c r="G82" s="482" t="s">
        <v>127</v>
      </c>
      <c r="H82" s="480" t="s">
        <v>126</v>
      </c>
      <c r="I82" s="484"/>
      <c r="J82" s="484"/>
      <c r="K82" s="484"/>
      <c r="L82" s="484"/>
      <c r="M82" s="485" t="s">
        <v>125</v>
      </c>
      <c r="N82" s="305"/>
    </row>
    <row r="83" spans="1:14" s="317" customFormat="1" ht="21" customHeight="1" x14ac:dyDescent="0.2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3"/>
      <c r="H83" s="319" t="s">
        <v>119</v>
      </c>
      <c r="I83" s="319" t="s">
        <v>118</v>
      </c>
      <c r="J83" s="487" t="s">
        <v>117</v>
      </c>
      <c r="K83" s="487"/>
      <c r="L83" s="318" t="s">
        <v>2</v>
      </c>
      <c r="M83" s="486"/>
      <c r="N83" s="305"/>
    </row>
    <row r="84" spans="1:14" s="309" customFormat="1" ht="21" customHeight="1" x14ac:dyDescent="0.2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70" t="str">
        <f ca="1">IF(M78=" "," ",INDIRECT($H$3 &amp; "!P" &amp; $H$4+2+C80))</f>
        <v xml:space="preserve"> </v>
      </c>
      <c r="K84" s="470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2">
      <c r="A85" s="308"/>
      <c r="B85" s="471" t="s">
        <v>116</v>
      </c>
      <c r="C85" s="47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2">
      <c r="A86" s="308"/>
      <c r="B86" s="312"/>
      <c r="C86" s="312"/>
      <c r="D86" s="311"/>
      <c r="E86" s="472" t="s">
        <v>115</v>
      </c>
      <c r="F86" s="473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70" t="str">
        <f ca="1">IF(M78=" "," ",INDIRECT($H$3 &amp; "!Y" &amp; $H$4+2+C80))</f>
        <v xml:space="preserve"> </v>
      </c>
      <c r="K86" s="470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2">
      <c r="A87" s="308"/>
      <c r="B87" s="307"/>
      <c r="C87" s="307"/>
      <c r="D87" s="307"/>
      <c r="E87" s="307"/>
      <c r="F87" s="307"/>
      <c r="G87" s="307"/>
      <c r="H87" s="307"/>
      <c r="I87" s="307"/>
      <c r="J87" s="474"/>
      <c r="K87" s="474"/>
      <c r="L87" s="307"/>
      <c r="M87" s="307"/>
      <c r="N87" s="305"/>
    </row>
    <row r="88" spans="1:14" ht="21" customHeight="1" x14ac:dyDescent="0.2">
      <c r="A88" s="308"/>
      <c r="B88" s="307"/>
      <c r="C88" s="307"/>
      <c r="D88" s="307"/>
      <c r="E88" s="307"/>
      <c r="F88" s="307"/>
      <c r="G88" s="307"/>
      <c r="H88" s="307"/>
      <c r="I88" s="307"/>
      <c r="J88" s="475" t="s">
        <v>114</v>
      </c>
      <c r="K88" s="476"/>
      <c r="L88" s="476"/>
      <c r="M88" s="306" t="str">
        <f ca="1">M74</f>
        <v xml:space="preserve"> </v>
      </c>
      <c r="N88" s="305"/>
    </row>
    <row r="89" spans="1:14" ht="12" customHeight="1" x14ac:dyDescent="0.2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8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</row>
    <row r="91" spans="1:14" ht="24.9" customHeight="1" x14ac:dyDescent="0.3">
      <c r="A91" s="331"/>
      <c r="B91" s="488" t="str">
        <f ca="1">IF(M98=" "," ",Employee!$D$5)</f>
        <v xml:space="preserve"> </v>
      </c>
      <c r="C91" s="488"/>
      <c r="D91" s="488"/>
      <c r="E91" s="488"/>
      <c r="F91" s="488"/>
      <c r="G91" s="489" t="str">
        <f ca="1">IF(G98=" "," ",INDIRECT("Employee!D" &amp; D94+3))</f>
        <v xml:space="preserve"> </v>
      </c>
      <c r="H91" s="490"/>
      <c r="I91" s="491" t="str">
        <f ca="1">IF(G98=" "," ",INDIRECT("Employee!D" &amp; D94+4))</f>
        <v xml:space="preserve"> </v>
      </c>
      <c r="J91" s="492"/>
      <c r="K91" s="492"/>
      <c r="L91" s="493" t="s">
        <v>23</v>
      </c>
      <c r="M91" s="493"/>
      <c r="N91" s="330"/>
    </row>
    <row r="92" spans="1:14" ht="18" customHeight="1" x14ac:dyDescent="0.2">
      <c r="A92" s="308"/>
      <c r="B92" s="477" t="str">
        <f ca="1">IF(M98=" "," ",Employee!$D$6)</f>
        <v xml:space="preserve"> </v>
      </c>
      <c r="C92" s="477"/>
      <c r="D92" s="494"/>
      <c r="E92" s="495"/>
      <c r="F92" s="496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2">
      <c r="A93" s="308"/>
      <c r="B93" s="477" t="str">
        <f ca="1">IF(M98=" "," ",Employee!$D$7)</f>
        <v xml:space="preserve"> </v>
      </c>
      <c r="C93" s="477"/>
      <c r="D93" s="477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41741</v>
      </c>
      <c r="J93" s="478" t="s">
        <v>6</v>
      </c>
      <c r="K93" s="478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2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4"/>
      <c r="G94" s="474"/>
      <c r="H94" s="322" t="s">
        <v>130</v>
      </c>
      <c r="I94" s="321">
        <f ca="1">I80</f>
        <v>1</v>
      </c>
      <c r="J94" s="479" t="str">
        <f ca="1">IF(M92=" "," ",INDIRECT($H$3 &amp; "!D" &amp; $H$4+2+C94))</f>
        <v xml:space="preserve"> </v>
      </c>
      <c r="K94" s="479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2">
      <c r="A95" s="308"/>
      <c r="B95" s="474"/>
      <c r="C95" s="474"/>
      <c r="D95" s="474"/>
      <c r="E95" s="474"/>
      <c r="F95" s="474"/>
      <c r="G95" s="474"/>
      <c r="H95" s="474"/>
      <c r="I95" s="474"/>
      <c r="J95" s="474"/>
      <c r="K95" s="474"/>
      <c r="L95" s="474"/>
      <c r="M95" s="474"/>
      <c r="N95" s="305"/>
    </row>
    <row r="96" spans="1:14" ht="21" customHeight="1" x14ac:dyDescent="0.2">
      <c r="A96" s="308"/>
      <c r="B96" s="480" t="s">
        <v>128</v>
      </c>
      <c r="C96" s="481"/>
      <c r="D96" s="481"/>
      <c r="E96" s="481"/>
      <c r="F96" s="481"/>
      <c r="G96" s="482" t="s">
        <v>127</v>
      </c>
      <c r="H96" s="480" t="s">
        <v>126</v>
      </c>
      <c r="I96" s="484"/>
      <c r="J96" s="484"/>
      <c r="K96" s="484"/>
      <c r="L96" s="484"/>
      <c r="M96" s="485" t="s">
        <v>125</v>
      </c>
      <c r="N96" s="305"/>
    </row>
    <row r="97" spans="1:14" s="317" customFormat="1" ht="21" customHeight="1" x14ac:dyDescent="0.2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3"/>
      <c r="H97" s="319" t="s">
        <v>119</v>
      </c>
      <c r="I97" s="319" t="s">
        <v>118</v>
      </c>
      <c r="J97" s="487" t="s">
        <v>117</v>
      </c>
      <c r="K97" s="487"/>
      <c r="L97" s="318" t="s">
        <v>2</v>
      </c>
      <c r="M97" s="486"/>
      <c r="N97" s="305"/>
    </row>
    <row r="98" spans="1:14" s="309" customFormat="1" ht="21" customHeight="1" x14ac:dyDescent="0.2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70" t="str">
        <f ca="1">IF(M92=" "," ",INDIRECT($H$3 &amp; "!P" &amp; $H$4+2+C94))</f>
        <v xml:space="preserve"> </v>
      </c>
      <c r="K98" s="470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2">
      <c r="A99" s="308"/>
      <c r="B99" s="471" t="s">
        <v>116</v>
      </c>
      <c r="C99" s="47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2">
      <c r="A100" s="308"/>
      <c r="B100" s="312"/>
      <c r="C100" s="312"/>
      <c r="D100" s="311"/>
      <c r="E100" s="472" t="s">
        <v>115</v>
      </c>
      <c r="F100" s="473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70" t="str">
        <f ca="1">IF(M92=" "," ",INDIRECT($H$3 &amp; "!Y" &amp; $H$4+2+C94))</f>
        <v xml:space="preserve"> </v>
      </c>
      <c r="K100" s="470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2">
      <c r="A101" s="308"/>
      <c r="B101" s="307"/>
      <c r="C101" s="307"/>
      <c r="D101" s="307"/>
      <c r="E101" s="307"/>
      <c r="F101" s="307"/>
      <c r="G101" s="307"/>
      <c r="H101" s="307"/>
      <c r="I101" s="307"/>
      <c r="J101" s="474"/>
      <c r="K101" s="474"/>
      <c r="L101" s="307"/>
      <c r="M101" s="307"/>
      <c r="N101" s="305"/>
    </row>
    <row r="102" spans="1:14" ht="21" customHeight="1" x14ac:dyDescent="0.2">
      <c r="A102" s="308"/>
      <c r="B102" s="307"/>
      <c r="C102" s="307"/>
      <c r="D102" s="307"/>
      <c r="E102" s="307"/>
      <c r="F102" s="307"/>
      <c r="G102" s="307"/>
      <c r="H102" s="307"/>
      <c r="I102" s="307"/>
      <c r="J102" s="475" t="s">
        <v>114</v>
      </c>
      <c r="K102" s="476"/>
      <c r="L102" s="476"/>
      <c r="M102" s="306" t="str">
        <f ca="1">M88</f>
        <v xml:space="preserve"> </v>
      </c>
      <c r="N102" s="305"/>
    </row>
    <row r="103" spans="1:14" ht="12" customHeight="1" x14ac:dyDescent="0.2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8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</row>
    <row r="105" spans="1:14" ht="24.9" customHeight="1" x14ac:dyDescent="0.3">
      <c r="A105" s="331"/>
      <c r="B105" s="488" t="str">
        <f ca="1">IF(M112=" "," ",Employee!$D$5)</f>
        <v xml:space="preserve"> </v>
      </c>
      <c r="C105" s="488"/>
      <c r="D105" s="488"/>
      <c r="E105" s="488"/>
      <c r="F105" s="488"/>
      <c r="G105" s="489" t="str">
        <f ca="1">IF(G112=" "," ",INDIRECT("Employee!D" &amp; D108+3))</f>
        <v xml:space="preserve"> </v>
      </c>
      <c r="H105" s="490"/>
      <c r="I105" s="491" t="str">
        <f ca="1">IF(G112=" "," ",INDIRECT("Employee!D" &amp; D108+4))</f>
        <v xml:space="preserve"> </v>
      </c>
      <c r="J105" s="492"/>
      <c r="K105" s="492"/>
      <c r="L105" s="493" t="s">
        <v>23</v>
      </c>
      <c r="M105" s="493"/>
      <c r="N105" s="330"/>
    </row>
    <row r="106" spans="1:14" ht="18" customHeight="1" x14ac:dyDescent="0.2">
      <c r="A106" s="308"/>
      <c r="B106" s="477" t="str">
        <f ca="1">IF(M112=" "," ",Employee!$D$6)</f>
        <v xml:space="preserve"> </v>
      </c>
      <c r="C106" s="477"/>
      <c r="D106" s="494"/>
      <c r="E106" s="495"/>
      <c r="F106" s="496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2">
      <c r="A107" s="308"/>
      <c r="B107" s="477" t="str">
        <f ca="1">IF(M112=" "," ",Employee!$D$7)</f>
        <v xml:space="preserve"> </v>
      </c>
      <c r="C107" s="477"/>
      <c r="D107" s="477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41741</v>
      </c>
      <c r="J107" s="478" t="s">
        <v>6</v>
      </c>
      <c r="K107" s="478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2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4"/>
      <c r="G108" s="474"/>
      <c r="H108" s="322" t="s">
        <v>130</v>
      </c>
      <c r="I108" s="321">
        <f ca="1">I94</f>
        <v>1</v>
      </c>
      <c r="J108" s="479" t="str">
        <f ca="1">IF(M106=" "," ",INDIRECT($H$3 &amp; "!D" &amp; $H$4+2+C108))</f>
        <v xml:space="preserve"> </v>
      </c>
      <c r="K108" s="479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2">
      <c r="A109" s="308"/>
      <c r="B109" s="474"/>
      <c r="C109" s="474"/>
      <c r="D109" s="474"/>
      <c r="E109" s="474"/>
      <c r="F109" s="474"/>
      <c r="G109" s="474"/>
      <c r="H109" s="474"/>
      <c r="I109" s="474"/>
      <c r="J109" s="474"/>
      <c r="K109" s="474"/>
      <c r="L109" s="474"/>
      <c r="M109" s="474"/>
      <c r="N109" s="305"/>
    </row>
    <row r="110" spans="1:14" ht="21" customHeight="1" x14ac:dyDescent="0.2">
      <c r="A110" s="308"/>
      <c r="B110" s="480" t="s">
        <v>128</v>
      </c>
      <c r="C110" s="481"/>
      <c r="D110" s="481"/>
      <c r="E110" s="481"/>
      <c r="F110" s="481"/>
      <c r="G110" s="482" t="s">
        <v>127</v>
      </c>
      <c r="H110" s="480" t="s">
        <v>126</v>
      </c>
      <c r="I110" s="484"/>
      <c r="J110" s="484"/>
      <c r="K110" s="484"/>
      <c r="L110" s="484"/>
      <c r="M110" s="485" t="s">
        <v>125</v>
      </c>
      <c r="N110" s="305"/>
    </row>
    <row r="111" spans="1:14" s="317" customFormat="1" ht="21" customHeight="1" x14ac:dyDescent="0.2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3"/>
      <c r="H111" s="319" t="s">
        <v>119</v>
      </c>
      <c r="I111" s="319" t="s">
        <v>118</v>
      </c>
      <c r="J111" s="487" t="s">
        <v>117</v>
      </c>
      <c r="K111" s="487"/>
      <c r="L111" s="318" t="s">
        <v>2</v>
      </c>
      <c r="M111" s="486"/>
      <c r="N111" s="305"/>
    </row>
    <row r="112" spans="1:14" s="309" customFormat="1" ht="21" customHeight="1" x14ac:dyDescent="0.2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70" t="str">
        <f ca="1">IF(M106=" "," ",INDIRECT($H$3 &amp; "!P" &amp; $H$4+2+C108))</f>
        <v xml:space="preserve"> </v>
      </c>
      <c r="K112" s="470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2">
      <c r="A113" s="308"/>
      <c r="B113" s="471" t="s">
        <v>116</v>
      </c>
      <c r="C113" s="47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2">
      <c r="A114" s="308"/>
      <c r="B114" s="312"/>
      <c r="C114" s="312"/>
      <c r="D114" s="311"/>
      <c r="E114" s="472" t="s">
        <v>115</v>
      </c>
      <c r="F114" s="473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70" t="str">
        <f ca="1">IF(M106=" "," ",INDIRECT($H$3 &amp; "!Y" &amp; $H$4+2+C108))</f>
        <v xml:space="preserve"> </v>
      </c>
      <c r="K114" s="470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2">
      <c r="A115" s="308"/>
      <c r="B115" s="307"/>
      <c r="C115" s="307"/>
      <c r="D115" s="307"/>
      <c r="E115" s="307"/>
      <c r="F115" s="307"/>
      <c r="G115" s="307"/>
      <c r="H115" s="307"/>
      <c r="I115" s="307"/>
      <c r="J115" s="474"/>
      <c r="K115" s="474"/>
      <c r="L115" s="307"/>
      <c r="M115" s="307"/>
      <c r="N115" s="305"/>
    </row>
    <row r="116" spans="1:14" ht="21" customHeight="1" x14ac:dyDescent="0.2">
      <c r="A116" s="308"/>
      <c r="B116" s="307"/>
      <c r="C116" s="307"/>
      <c r="D116" s="307"/>
      <c r="E116" s="307"/>
      <c r="F116" s="307"/>
      <c r="G116" s="307"/>
      <c r="H116" s="307"/>
      <c r="I116" s="307"/>
      <c r="J116" s="475" t="s">
        <v>114</v>
      </c>
      <c r="K116" s="476"/>
      <c r="L116" s="476"/>
      <c r="M116" s="306" t="str">
        <f ca="1">M102</f>
        <v xml:space="preserve"> </v>
      </c>
      <c r="N116" s="305"/>
    </row>
    <row r="117" spans="1:14" ht="12" customHeight="1" x14ac:dyDescent="0.2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8"/>
      <c r="B118" s="469"/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</row>
    <row r="119" spans="1:14" ht="24.9" customHeight="1" x14ac:dyDescent="0.3">
      <c r="A119" s="331"/>
      <c r="B119" s="488" t="str">
        <f ca="1">IF(M126=" "," ",Employee!$D$5)</f>
        <v xml:space="preserve"> </v>
      </c>
      <c r="C119" s="488"/>
      <c r="D119" s="488"/>
      <c r="E119" s="488"/>
      <c r="F119" s="488"/>
      <c r="G119" s="489" t="str">
        <f ca="1">IF(G126=" "," ",INDIRECT("Employee!D" &amp; D122+3))</f>
        <v xml:space="preserve"> </v>
      </c>
      <c r="H119" s="490"/>
      <c r="I119" s="491" t="str">
        <f ca="1">IF(G126=" "," ",INDIRECT("Employee!D" &amp; D122+4))</f>
        <v xml:space="preserve"> </v>
      </c>
      <c r="J119" s="492"/>
      <c r="K119" s="492"/>
      <c r="L119" s="493" t="s">
        <v>23</v>
      </c>
      <c r="M119" s="493"/>
      <c r="N119" s="330"/>
    </row>
    <row r="120" spans="1:14" ht="18" customHeight="1" x14ac:dyDescent="0.2">
      <c r="A120" s="308"/>
      <c r="B120" s="477" t="str">
        <f ca="1">IF(M126=" "," ",Employee!$D$6)</f>
        <v xml:space="preserve"> </v>
      </c>
      <c r="C120" s="477"/>
      <c r="D120" s="494"/>
      <c r="E120" s="495"/>
      <c r="F120" s="496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2">
      <c r="A121" s="308"/>
      <c r="B121" s="477" t="str">
        <f ca="1">IF(M126=" "," ",Employee!$D$7)</f>
        <v xml:space="preserve"> </v>
      </c>
      <c r="C121" s="477"/>
      <c r="D121" s="477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41741</v>
      </c>
      <c r="J121" s="478" t="s">
        <v>6</v>
      </c>
      <c r="K121" s="478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2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4"/>
      <c r="G122" s="474"/>
      <c r="H122" s="322" t="s">
        <v>130</v>
      </c>
      <c r="I122" s="321">
        <f ca="1">I108</f>
        <v>1</v>
      </c>
      <c r="J122" s="479" t="str">
        <f ca="1">IF(M120=" "," ",INDIRECT($H$3 &amp; "!D" &amp; $H$4+2+C122))</f>
        <v xml:space="preserve"> </v>
      </c>
      <c r="K122" s="479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2">
      <c r="A123" s="308"/>
      <c r="B123" s="474"/>
      <c r="C123" s="474"/>
      <c r="D123" s="474"/>
      <c r="E123" s="474"/>
      <c r="F123" s="474"/>
      <c r="G123" s="474"/>
      <c r="H123" s="474"/>
      <c r="I123" s="474"/>
      <c r="J123" s="474"/>
      <c r="K123" s="474"/>
      <c r="L123" s="474"/>
      <c r="M123" s="474"/>
      <c r="N123" s="305"/>
    </row>
    <row r="124" spans="1:14" ht="21" customHeight="1" x14ac:dyDescent="0.2">
      <c r="A124" s="308"/>
      <c r="B124" s="480" t="s">
        <v>128</v>
      </c>
      <c r="C124" s="481"/>
      <c r="D124" s="481"/>
      <c r="E124" s="481"/>
      <c r="F124" s="481"/>
      <c r="G124" s="482" t="s">
        <v>127</v>
      </c>
      <c r="H124" s="480" t="s">
        <v>126</v>
      </c>
      <c r="I124" s="484"/>
      <c r="J124" s="484"/>
      <c r="K124" s="484"/>
      <c r="L124" s="484"/>
      <c r="M124" s="485" t="s">
        <v>125</v>
      </c>
      <c r="N124" s="305"/>
    </row>
    <row r="125" spans="1:14" s="317" customFormat="1" ht="21" customHeight="1" x14ac:dyDescent="0.2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3"/>
      <c r="H125" s="319" t="s">
        <v>119</v>
      </c>
      <c r="I125" s="319" t="s">
        <v>118</v>
      </c>
      <c r="J125" s="487" t="s">
        <v>117</v>
      </c>
      <c r="K125" s="487"/>
      <c r="L125" s="318" t="s">
        <v>2</v>
      </c>
      <c r="M125" s="486"/>
      <c r="N125" s="305"/>
    </row>
    <row r="126" spans="1:14" s="309" customFormat="1" ht="21" customHeight="1" x14ac:dyDescent="0.2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70" t="str">
        <f ca="1">IF(M120=" "," ",INDIRECT($H$3 &amp; "!P" &amp; $H$4+2+C122))</f>
        <v xml:space="preserve"> </v>
      </c>
      <c r="K126" s="470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2">
      <c r="A127" s="308"/>
      <c r="B127" s="471" t="s">
        <v>116</v>
      </c>
      <c r="C127" s="47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2">
      <c r="A128" s="308"/>
      <c r="B128" s="312"/>
      <c r="C128" s="312"/>
      <c r="D128" s="311"/>
      <c r="E128" s="472" t="s">
        <v>115</v>
      </c>
      <c r="F128" s="473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70" t="str">
        <f ca="1">IF(M120=" "," ",INDIRECT($H$3 &amp; "!Y" &amp; $H$4+2+C122))</f>
        <v xml:space="preserve"> </v>
      </c>
      <c r="K128" s="470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2">
      <c r="A129" s="308"/>
      <c r="B129" s="307"/>
      <c r="C129" s="307"/>
      <c r="D129" s="307"/>
      <c r="E129" s="307"/>
      <c r="F129" s="307"/>
      <c r="G129" s="307"/>
      <c r="H129" s="307"/>
      <c r="I129" s="307"/>
      <c r="J129" s="474"/>
      <c r="K129" s="474"/>
      <c r="L129" s="307"/>
      <c r="M129" s="307"/>
      <c r="N129" s="305"/>
    </row>
    <row r="130" spans="1:14" ht="21" customHeight="1" x14ac:dyDescent="0.2">
      <c r="A130" s="308"/>
      <c r="B130" s="307"/>
      <c r="C130" s="307"/>
      <c r="D130" s="307"/>
      <c r="E130" s="307"/>
      <c r="F130" s="307"/>
      <c r="G130" s="307"/>
      <c r="H130" s="307"/>
      <c r="I130" s="307"/>
      <c r="J130" s="475" t="s">
        <v>114</v>
      </c>
      <c r="K130" s="476"/>
      <c r="L130" s="476"/>
      <c r="M130" s="306" t="str">
        <f ca="1">M116</f>
        <v xml:space="preserve"> </v>
      </c>
      <c r="N130" s="305"/>
    </row>
    <row r="131" spans="1:14" ht="12" customHeight="1" x14ac:dyDescent="0.2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8"/>
      <c r="B132" s="469"/>
      <c r="C132" s="469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</row>
    <row r="133" spans="1:14" ht="24.9" customHeight="1" x14ac:dyDescent="0.3">
      <c r="A133" s="331"/>
      <c r="B133" s="488" t="str">
        <f ca="1">IF(M140=" "," ",Employee!$D$5)</f>
        <v xml:space="preserve"> </v>
      </c>
      <c r="C133" s="488"/>
      <c r="D133" s="488"/>
      <c r="E133" s="488"/>
      <c r="F133" s="488"/>
      <c r="G133" s="489" t="str">
        <f ca="1">IF(G140=" "," ",INDIRECT("Employee!D" &amp; D136+3))</f>
        <v xml:space="preserve"> </v>
      </c>
      <c r="H133" s="490"/>
      <c r="I133" s="491" t="str">
        <f ca="1">IF(G140=" "," ",INDIRECT("Employee!D" &amp; D136+4))</f>
        <v xml:space="preserve"> </v>
      </c>
      <c r="J133" s="492"/>
      <c r="K133" s="492"/>
      <c r="L133" s="493" t="s">
        <v>23</v>
      </c>
      <c r="M133" s="493"/>
      <c r="N133" s="330"/>
    </row>
    <row r="134" spans="1:14" ht="18" customHeight="1" x14ac:dyDescent="0.2">
      <c r="A134" s="308"/>
      <c r="B134" s="477" t="str">
        <f ca="1">IF(M140=" "," ",Employee!$D$6)</f>
        <v xml:space="preserve"> </v>
      </c>
      <c r="C134" s="477"/>
      <c r="D134" s="494"/>
      <c r="E134" s="495"/>
      <c r="F134" s="496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2">
      <c r="A135" s="308"/>
      <c r="B135" s="477" t="str">
        <f ca="1">IF(M140=" "," ",Employee!$D$7)</f>
        <v xml:space="preserve"> </v>
      </c>
      <c r="C135" s="477"/>
      <c r="D135" s="477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41741</v>
      </c>
      <c r="J135" s="478" t="s">
        <v>6</v>
      </c>
      <c r="K135" s="478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2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4"/>
      <c r="G136" s="474"/>
      <c r="H136" s="322" t="s">
        <v>130</v>
      </c>
      <c r="I136" s="321">
        <f ca="1">I122</f>
        <v>1</v>
      </c>
      <c r="J136" s="479" t="str">
        <f ca="1">IF(M134=" "," ",INDIRECT($H$3 &amp; "!D" &amp; $H$4+2+C136))</f>
        <v xml:space="preserve"> </v>
      </c>
      <c r="K136" s="479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2">
      <c r="A137" s="308"/>
      <c r="B137" s="474"/>
      <c r="C137" s="474"/>
      <c r="D137" s="474"/>
      <c r="E137" s="474"/>
      <c r="F137" s="474"/>
      <c r="G137" s="474"/>
      <c r="H137" s="474"/>
      <c r="I137" s="474"/>
      <c r="J137" s="474"/>
      <c r="K137" s="474"/>
      <c r="L137" s="474"/>
      <c r="M137" s="474"/>
      <c r="N137" s="305"/>
    </row>
    <row r="138" spans="1:14" ht="21" customHeight="1" x14ac:dyDescent="0.2">
      <c r="A138" s="308"/>
      <c r="B138" s="480" t="s">
        <v>128</v>
      </c>
      <c r="C138" s="481"/>
      <c r="D138" s="481"/>
      <c r="E138" s="481"/>
      <c r="F138" s="481"/>
      <c r="G138" s="482" t="s">
        <v>127</v>
      </c>
      <c r="H138" s="480" t="s">
        <v>126</v>
      </c>
      <c r="I138" s="484"/>
      <c r="J138" s="484"/>
      <c r="K138" s="484"/>
      <c r="L138" s="484"/>
      <c r="M138" s="485" t="s">
        <v>125</v>
      </c>
      <c r="N138" s="305"/>
    </row>
    <row r="139" spans="1:14" s="317" customFormat="1" ht="21" customHeight="1" x14ac:dyDescent="0.2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3"/>
      <c r="H139" s="319" t="s">
        <v>119</v>
      </c>
      <c r="I139" s="319" t="s">
        <v>118</v>
      </c>
      <c r="J139" s="487" t="s">
        <v>117</v>
      </c>
      <c r="K139" s="487"/>
      <c r="L139" s="318" t="s">
        <v>2</v>
      </c>
      <c r="M139" s="486"/>
      <c r="N139" s="305"/>
    </row>
    <row r="140" spans="1:14" s="309" customFormat="1" ht="21" customHeight="1" x14ac:dyDescent="0.2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70" t="str">
        <f ca="1">IF(M134=" "," ",INDIRECT($H$3 &amp; "!P" &amp; $H$4+2+C136))</f>
        <v xml:space="preserve"> </v>
      </c>
      <c r="K140" s="470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2">
      <c r="A141" s="308"/>
      <c r="B141" s="471" t="s">
        <v>116</v>
      </c>
      <c r="C141" s="471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2">
      <c r="A142" s="308"/>
      <c r="B142" s="312"/>
      <c r="C142" s="312"/>
      <c r="D142" s="311"/>
      <c r="E142" s="472" t="s">
        <v>115</v>
      </c>
      <c r="F142" s="473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70" t="str">
        <f ca="1">IF(M134=" "," ",INDIRECT($H$3 &amp; "!Y" &amp; $H$4+2+C136))</f>
        <v xml:space="preserve"> </v>
      </c>
      <c r="K142" s="470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2">
      <c r="A143" s="308"/>
      <c r="B143" s="307"/>
      <c r="C143" s="307"/>
      <c r="D143" s="307"/>
      <c r="E143" s="307"/>
      <c r="F143" s="307"/>
      <c r="G143" s="307"/>
      <c r="H143" s="307"/>
      <c r="I143" s="307"/>
      <c r="J143" s="474"/>
      <c r="K143" s="474"/>
      <c r="L143" s="307"/>
      <c r="M143" s="307"/>
      <c r="N143" s="305"/>
    </row>
    <row r="144" spans="1:14" ht="21" customHeight="1" x14ac:dyDescent="0.2">
      <c r="A144" s="308"/>
      <c r="B144" s="307"/>
      <c r="C144" s="307"/>
      <c r="D144" s="307"/>
      <c r="E144" s="307"/>
      <c r="F144" s="307"/>
      <c r="G144" s="307"/>
      <c r="H144" s="307"/>
      <c r="I144" s="307"/>
      <c r="J144" s="475" t="s">
        <v>114</v>
      </c>
      <c r="K144" s="476"/>
      <c r="L144" s="476"/>
      <c r="M144" s="306" t="str">
        <f ca="1">M130</f>
        <v xml:space="preserve"> </v>
      </c>
      <c r="N144" s="305"/>
    </row>
    <row r="145" spans="1:14" ht="12" customHeight="1" x14ac:dyDescent="0.2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2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F80:G80"/>
    <mergeCell ref="J80:K80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E8:F8"/>
    <mergeCell ref="B9:D9"/>
    <mergeCell ref="E16:F16"/>
    <mergeCell ref="F10:G10"/>
    <mergeCell ref="L21:M21"/>
    <mergeCell ref="J13:K13"/>
    <mergeCell ref="B8:D8"/>
    <mergeCell ref="B36:D36"/>
    <mergeCell ref="J30:K30"/>
    <mergeCell ref="J32:L32"/>
    <mergeCell ref="E36:F36"/>
    <mergeCell ref="J31:K31"/>
    <mergeCell ref="J27:K27"/>
    <mergeCell ref="H12:L12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30:F30"/>
    <mergeCell ref="B23:D23"/>
    <mergeCell ref="B26:F26"/>
    <mergeCell ref="G26:G27"/>
    <mergeCell ref="F24:G24"/>
    <mergeCell ref="B25:M25"/>
    <mergeCell ref="M26:M27"/>
    <mergeCell ref="B29:C29"/>
    <mergeCell ref="F38:G38"/>
    <mergeCell ref="B40:F40"/>
    <mergeCell ref="G12:G13"/>
    <mergeCell ref="B15:C15"/>
    <mergeCell ref="J10:K10"/>
    <mergeCell ref="J17:K17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42:K42"/>
    <mergeCell ref="E44:F44"/>
    <mergeCell ref="J44:K44"/>
    <mergeCell ref="J45:K45"/>
    <mergeCell ref="J38:K38"/>
    <mergeCell ref="J23:K23"/>
    <mergeCell ref="H26:L26"/>
    <mergeCell ref="G7:H7"/>
    <mergeCell ref="L7:M7"/>
    <mergeCell ref="B7:F7"/>
    <mergeCell ref="B78:D78"/>
    <mergeCell ref="E78:F78"/>
    <mergeCell ref="B79:D79"/>
    <mergeCell ref="J79:K79"/>
    <mergeCell ref="A76:N76"/>
    <mergeCell ref="B77:F77"/>
    <mergeCell ref="G77:H77"/>
    <mergeCell ref="I77:K77"/>
    <mergeCell ref="L77:M77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</mergeCells>
  <hyperlinks>
    <hyperlink ref="B19" r:id="rId1"/>
    <hyperlink ref="B33" r:id="rId2"/>
    <hyperlink ref="B47" r:id="rId3"/>
    <hyperlink ref="B61" r:id="rId4"/>
    <hyperlink ref="B75" r:id="rId5"/>
    <hyperlink ref="B89" r:id="rId6"/>
    <hyperlink ref="B103" r:id="rId7"/>
    <hyperlink ref="B117" r:id="rId8"/>
    <hyperlink ref="B131" r:id="rId9"/>
    <hyperlink ref="B145" r:id="rId10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  <x14:dataValidation type="list" allowBlank="1" showInputMessage="1" showErrorMessage="1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4" sqref="M4"/>
    </sheetView>
  </sheetViews>
  <sheetFormatPr defaultColWidth="9.109375" defaultRowHeight="12" x14ac:dyDescent="0.25"/>
  <cols>
    <col min="1" max="1" width="1.6640625" style="267" customWidth="1"/>
    <col min="2" max="2" width="9.6640625" style="268" customWidth="1"/>
    <col min="3" max="9" width="11.6640625" style="267" customWidth="1"/>
    <col min="10" max="10" width="9.6640625" style="267" customWidth="1"/>
    <col min="11" max="14" width="11.6640625" style="267" customWidth="1"/>
    <col min="15" max="15" width="1.6640625" style="267" customWidth="1"/>
    <col min="16" max="16384" width="9.109375" style="267"/>
  </cols>
  <sheetData>
    <row r="1" spans="1:15" ht="9" customHeight="1" thickBot="1" x14ac:dyDescent="0.3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200000000000003" thickTop="1" thickBot="1" x14ac:dyDescent="0.3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5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5">
      <c r="A4" s="286"/>
      <c r="B4" s="285">
        <f>Admin!$B$26</f>
        <v>41759</v>
      </c>
      <c r="C4" s="284">
        <f>Admin!$B$45</f>
        <v>41778</v>
      </c>
      <c r="D4" s="282">
        <f>'Apr14'!T1+'Apr14'!O1</f>
        <v>0</v>
      </c>
      <c r="E4" s="283">
        <f>'Apr14'!N1</f>
        <v>0</v>
      </c>
      <c r="F4" s="283">
        <f>'Apr14'!AD60+'Apr14'!AE60+'Apr14'!AF60+'Apr14'!AG60</f>
        <v>0</v>
      </c>
      <c r="G4" s="283">
        <f>'Apr14'!AE62+'Apr14'!AF62+'Apr14'!AG62</f>
        <v>0</v>
      </c>
      <c r="H4" s="283">
        <f>'Apr14'!P1</f>
        <v>0</v>
      </c>
      <c r="I4" s="282">
        <f t="shared" ref="I4:I15" si="0">D4+E4-F4-G4+H4</f>
        <v>0</v>
      </c>
      <c r="M4" s="355">
        <f>(YEAR(Admin!B2)-1999)*100+1</f>
        <v>1501</v>
      </c>
      <c r="N4" s="281">
        <f t="shared" ref="N4:N15" si="1">N3+I4-L4</f>
        <v>0</v>
      </c>
      <c r="O4" s="280"/>
    </row>
    <row r="5" spans="1:15" ht="15" customHeight="1" x14ac:dyDescent="0.25">
      <c r="A5" s="286"/>
      <c r="B5" s="285">
        <f>Admin!$B$57</f>
        <v>41790</v>
      </c>
      <c r="C5" s="284">
        <f>Admin!$B$76</f>
        <v>41809</v>
      </c>
      <c r="D5" s="282">
        <f>'May14'!T1+'May14'!O1</f>
        <v>0</v>
      </c>
      <c r="E5" s="283">
        <f>'May14'!N1</f>
        <v>0</v>
      </c>
      <c r="F5" s="283">
        <f>'May14'!AD60+'May14'!AE60+'May14'!AF60+'May14'!AG60</f>
        <v>0</v>
      </c>
      <c r="G5" s="283">
        <f>'May14'!AE62+'May14'!AF62+'May14'!AG62</f>
        <v>0</v>
      </c>
      <c r="H5" s="283">
        <f>'May14'!P1</f>
        <v>0</v>
      </c>
      <c r="I5" s="282">
        <f t="shared" si="0"/>
        <v>0</v>
      </c>
      <c r="M5" s="355">
        <f>M4+1</f>
        <v>1502</v>
      </c>
      <c r="N5" s="281">
        <f t="shared" si="1"/>
        <v>0</v>
      </c>
      <c r="O5" s="280"/>
    </row>
    <row r="6" spans="1:15" ht="15" customHeight="1" x14ac:dyDescent="0.25">
      <c r="A6" s="286"/>
      <c r="B6" s="285">
        <f>Admin!$B$87</f>
        <v>41820</v>
      </c>
      <c r="C6" s="284">
        <f>Admin!$B$106</f>
        <v>41839</v>
      </c>
      <c r="D6" s="282">
        <f>'Jun14'!T1+'Jun14'!O1</f>
        <v>0</v>
      </c>
      <c r="E6" s="283">
        <f>'Jun14'!N1</f>
        <v>0</v>
      </c>
      <c r="F6" s="283">
        <f>'Jun14'!AD70+'Jun14'!AE70+'Jun14'!AF70+'Jun14'!AG70</f>
        <v>0</v>
      </c>
      <c r="G6" s="283">
        <f>'Jun14'!AE72+'Jun14'!AF72+'Jun14'!AG72</f>
        <v>0</v>
      </c>
      <c r="H6" s="283">
        <f>'Jun14'!P1</f>
        <v>0</v>
      </c>
      <c r="I6" s="282">
        <f t="shared" si="0"/>
        <v>0</v>
      </c>
      <c r="M6" s="355">
        <f t="shared" ref="M6:M15" si="2">M5+1</f>
        <v>1503</v>
      </c>
      <c r="N6" s="281">
        <f t="shared" si="1"/>
        <v>0</v>
      </c>
      <c r="O6" s="280"/>
    </row>
    <row r="7" spans="1:15" ht="15" customHeight="1" x14ac:dyDescent="0.25">
      <c r="A7" s="286"/>
      <c r="B7" s="285">
        <f>Admin!$B$118</f>
        <v>41851</v>
      </c>
      <c r="C7" s="284">
        <f>Admin!$B$137</f>
        <v>41870</v>
      </c>
      <c r="D7" s="282">
        <f>'Jul14'!T1+'Jul14'!O1</f>
        <v>0</v>
      </c>
      <c r="E7" s="283">
        <f>'Jul14'!N1</f>
        <v>0</v>
      </c>
      <c r="F7" s="283">
        <f>'Jul14'!AD60+'Jul14'!AE60+'Jul14'!AF60+'Jul14'!AG60</f>
        <v>0</v>
      </c>
      <c r="G7" s="283">
        <f>'Jul14'!AE62+'Jul14'!AF62+'Jul14'!AG62</f>
        <v>0</v>
      </c>
      <c r="H7" s="283">
        <f>'Jul14'!P1</f>
        <v>0</v>
      </c>
      <c r="I7" s="282">
        <f t="shared" si="0"/>
        <v>0</v>
      </c>
      <c r="M7" s="355">
        <f t="shared" si="2"/>
        <v>1504</v>
      </c>
      <c r="N7" s="281">
        <f t="shared" si="1"/>
        <v>0</v>
      </c>
      <c r="O7" s="280"/>
    </row>
    <row r="8" spans="1:15" ht="15" customHeight="1" x14ac:dyDescent="0.25">
      <c r="A8" s="286"/>
      <c r="B8" s="285">
        <f>Admin!$B$149</f>
        <v>41882</v>
      </c>
      <c r="C8" s="284">
        <f>Admin!$B$168</f>
        <v>41901</v>
      </c>
      <c r="D8" s="282">
        <f>'Aug14'!T1+'Aug14'!O1</f>
        <v>0</v>
      </c>
      <c r="E8" s="283">
        <f>'Aug14'!N1</f>
        <v>0</v>
      </c>
      <c r="F8" s="283">
        <f>'Aug14'!AD60+'Aug14'!AE60+'Aug14'!AF60+'Aug14'!AG60</f>
        <v>0</v>
      </c>
      <c r="G8" s="283">
        <f>'Aug14'!AE62+'Aug14'!AF62+'Aug14'!AG62</f>
        <v>0</v>
      </c>
      <c r="H8" s="283">
        <f>'Aug14'!P1</f>
        <v>0</v>
      </c>
      <c r="I8" s="282">
        <f t="shared" si="0"/>
        <v>0</v>
      </c>
      <c r="M8" s="355">
        <f t="shared" si="2"/>
        <v>1505</v>
      </c>
      <c r="N8" s="281">
        <f t="shared" si="1"/>
        <v>0</v>
      </c>
      <c r="O8" s="280"/>
    </row>
    <row r="9" spans="1:15" ht="15" customHeight="1" x14ac:dyDescent="0.25">
      <c r="A9" s="286"/>
      <c r="B9" s="285">
        <f>Admin!$B$179</f>
        <v>41912</v>
      </c>
      <c r="C9" s="284">
        <f>Admin!$B$198</f>
        <v>41931</v>
      </c>
      <c r="D9" s="282">
        <f>'Sep14'!T1+'Sep14'!O1</f>
        <v>0</v>
      </c>
      <c r="E9" s="283">
        <f>'Sep14'!N1</f>
        <v>0</v>
      </c>
      <c r="F9" s="283">
        <f>'Sep14'!AD70+'Sep14'!AE70+'Sep14'!AF70+'Sep14'!AG70</f>
        <v>0</v>
      </c>
      <c r="G9" s="283">
        <f>'Sep14'!AE72+'Sep14'!AF72+'Sep14'!AG72</f>
        <v>0</v>
      </c>
      <c r="H9" s="283">
        <f>'Sep14'!P1</f>
        <v>0</v>
      </c>
      <c r="I9" s="282">
        <f t="shared" si="0"/>
        <v>0</v>
      </c>
      <c r="M9" s="355">
        <f t="shared" si="2"/>
        <v>1506</v>
      </c>
      <c r="N9" s="281">
        <f t="shared" si="1"/>
        <v>0</v>
      </c>
      <c r="O9" s="280"/>
    </row>
    <row r="10" spans="1:15" ht="15" customHeight="1" x14ac:dyDescent="0.25">
      <c r="A10" s="286"/>
      <c r="B10" s="285">
        <f>Admin!$B$210</f>
        <v>41943</v>
      </c>
      <c r="C10" s="284">
        <f>Admin!$B$229</f>
        <v>41962</v>
      </c>
      <c r="D10" s="282">
        <f>'Oct14'!T1+'Oct14'!O1</f>
        <v>0</v>
      </c>
      <c r="E10" s="283">
        <f>'Oct14'!N1</f>
        <v>0</v>
      </c>
      <c r="F10" s="283">
        <f>'Oct14'!AD60+'Oct14'!AE60+'Oct14'!AF60+'Oct14'!AG60</f>
        <v>0</v>
      </c>
      <c r="G10" s="283">
        <f>'Oct14'!AE62+'Oct14'!AF62+'Oct14'!AG62</f>
        <v>0</v>
      </c>
      <c r="H10" s="283">
        <f>'Oct14'!P1</f>
        <v>0</v>
      </c>
      <c r="I10" s="282">
        <f t="shared" si="0"/>
        <v>0</v>
      </c>
      <c r="M10" s="355">
        <f t="shared" si="2"/>
        <v>1507</v>
      </c>
      <c r="N10" s="281">
        <f t="shared" si="1"/>
        <v>0</v>
      </c>
      <c r="O10" s="280"/>
    </row>
    <row r="11" spans="1:15" ht="15" customHeight="1" x14ac:dyDescent="0.25">
      <c r="A11" s="286"/>
      <c r="B11" s="285">
        <f>Admin!$B$240</f>
        <v>41973</v>
      </c>
      <c r="C11" s="284">
        <f>Admin!$B$259</f>
        <v>41992</v>
      </c>
      <c r="D11" s="282">
        <f>'Nov14'!T1+'Nov14'!O1</f>
        <v>0</v>
      </c>
      <c r="E11" s="283">
        <f>'Nov14'!N1</f>
        <v>0</v>
      </c>
      <c r="F11" s="283">
        <f>'Nov14'!AD60+'Nov14'!AE60+'Nov14'!AF60+'Nov14'!AG60</f>
        <v>0</v>
      </c>
      <c r="G11" s="283">
        <f>'Nov14'!AE62+'Nov14'!AF62+'Nov14'!AG62</f>
        <v>0</v>
      </c>
      <c r="H11" s="283">
        <f>'Nov14'!P1</f>
        <v>0</v>
      </c>
      <c r="I11" s="282">
        <f t="shared" si="0"/>
        <v>0</v>
      </c>
      <c r="M11" s="355">
        <f t="shared" si="2"/>
        <v>1508</v>
      </c>
      <c r="N11" s="281">
        <f t="shared" si="1"/>
        <v>0</v>
      </c>
      <c r="O11" s="280"/>
    </row>
    <row r="12" spans="1:15" ht="15" customHeight="1" x14ac:dyDescent="0.25">
      <c r="A12" s="286"/>
      <c r="B12" s="285">
        <f>Admin!$B$271</f>
        <v>42004</v>
      </c>
      <c r="C12" s="284">
        <f>Admin!$B$290</f>
        <v>42023</v>
      </c>
      <c r="D12" s="282">
        <f>'Dec14'!T1+'Dec14'!O1</f>
        <v>0</v>
      </c>
      <c r="E12" s="283">
        <f>'Dec14'!N1</f>
        <v>0</v>
      </c>
      <c r="F12" s="283">
        <f>'Dec14'!AD70+'Dec14'!AE70+'Dec14'!AF70+'Dec14'!AG70</f>
        <v>0</v>
      </c>
      <c r="G12" s="283">
        <f>'Dec14'!AE72+'Dec14'!AF72+'Dec14'!AG72</f>
        <v>0</v>
      </c>
      <c r="H12" s="283">
        <f>'Dec14'!P1</f>
        <v>0</v>
      </c>
      <c r="I12" s="282">
        <f t="shared" si="0"/>
        <v>0</v>
      </c>
      <c r="M12" s="355">
        <f t="shared" si="2"/>
        <v>1509</v>
      </c>
      <c r="N12" s="281">
        <f t="shared" si="1"/>
        <v>0</v>
      </c>
      <c r="O12" s="280"/>
    </row>
    <row r="13" spans="1:15" ht="15" customHeight="1" x14ac:dyDescent="0.25">
      <c r="A13" s="286"/>
      <c r="B13" s="285">
        <f>Admin!$B$302</f>
        <v>42035</v>
      </c>
      <c r="C13" s="284">
        <f>Admin!$B$321</f>
        <v>42054</v>
      </c>
      <c r="D13" s="282">
        <f>'Jan15'!T1+'Jan15'!O1</f>
        <v>0</v>
      </c>
      <c r="E13" s="283">
        <f>'Jan15'!N1</f>
        <v>0</v>
      </c>
      <c r="F13" s="283">
        <f>'Jan15'!AD60+'Jan15'!AE60+'Jan15'!AF60+'Jan15'!AG60</f>
        <v>0</v>
      </c>
      <c r="G13" s="283">
        <f>'Jan15'!AE62+'Jan15'!AF62+'Jan15'!AG62</f>
        <v>0</v>
      </c>
      <c r="H13" s="283">
        <f>'Jan15'!P1</f>
        <v>0</v>
      </c>
      <c r="I13" s="282">
        <f t="shared" si="0"/>
        <v>0</v>
      </c>
      <c r="M13" s="355">
        <f t="shared" si="2"/>
        <v>1510</v>
      </c>
      <c r="N13" s="281">
        <f t="shared" si="1"/>
        <v>0</v>
      </c>
      <c r="O13" s="280"/>
    </row>
    <row r="14" spans="1:15" ht="15" customHeight="1" x14ac:dyDescent="0.25">
      <c r="A14" s="286"/>
      <c r="B14" s="285">
        <f>Admin!$B$330</f>
        <v>42063</v>
      </c>
      <c r="C14" s="284">
        <f>Admin!$B$350</f>
        <v>42083</v>
      </c>
      <c r="D14" s="282">
        <f>'Feb15'!T1+'Feb15'!O1</f>
        <v>0</v>
      </c>
      <c r="E14" s="283">
        <f>'Feb15'!N1</f>
        <v>0</v>
      </c>
      <c r="F14" s="283">
        <f>'Feb15'!AD60+'Feb15'!AE60+'Feb15'!AF60+'Feb15'!AG60</f>
        <v>0</v>
      </c>
      <c r="G14" s="283">
        <f>'Feb15'!AE62+'Feb15'!AF62+'Feb15'!AG62</f>
        <v>0</v>
      </c>
      <c r="H14" s="283">
        <f>'Feb15'!P1</f>
        <v>0</v>
      </c>
      <c r="I14" s="282">
        <f t="shared" si="0"/>
        <v>0</v>
      </c>
      <c r="M14" s="355">
        <f t="shared" si="2"/>
        <v>1511</v>
      </c>
      <c r="N14" s="281">
        <f t="shared" si="1"/>
        <v>0</v>
      </c>
      <c r="O14" s="280"/>
    </row>
    <row r="15" spans="1:15" ht="15" customHeight="1" thickBot="1" x14ac:dyDescent="0.3">
      <c r="A15" s="286"/>
      <c r="B15" s="285">
        <f>Admin!$B$361</f>
        <v>42094</v>
      </c>
      <c r="C15" s="284">
        <f>Admin!$B$381</f>
        <v>42114</v>
      </c>
      <c r="D15" s="282">
        <f>'Mar15'!T1+'Mar15'!O1</f>
        <v>0</v>
      </c>
      <c r="E15" s="283">
        <f>'Mar15'!N1</f>
        <v>0</v>
      </c>
      <c r="F15" s="283">
        <f>'Mar15'!AD80+'Mar15'!AE80+'Mar15'!AF80+'Mar15'!AG80</f>
        <v>0</v>
      </c>
      <c r="G15" s="283">
        <f>'Mar15'!AE82+'Mar15'!AF82+'Mar15'!AG82</f>
        <v>0</v>
      </c>
      <c r="H15" s="283">
        <f>'Mar15'!P1</f>
        <v>0</v>
      </c>
      <c r="I15" s="282">
        <f t="shared" si="0"/>
        <v>0</v>
      </c>
      <c r="M15" s="355">
        <f t="shared" si="2"/>
        <v>1512</v>
      </c>
      <c r="N15" s="281">
        <f t="shared" si="1"/>
        <v>0</v>
      </c>
      <c r="O15" s="280"/>
    </row>
    <row r="16" spans="1:15" s="268" customFormat="1" ht="15" customHeight="1" thickTop="1" thickBot="1" x14ac:dyDescent="0.3">
      <c r="A16" s="279"/>
      <c r="B16" s="278"/>
      <c r="C16" s="274"/>
      <c r="D16" s="277">
        <f t="shared" ref="D16:I16" si="3">SUM(D4:D15)</f>
        <v>0</v>
      </c>
      <c r="E16" s="277">
        <f t="shared" si="3"/>
        <v>0</v>
      </c>
      <c r="F16" s="277">
        <f t="shared" si="3"/>
        <v>0</v>
      </c>
      <c r="G16" s="277">
        <f t="shared" si="3"/>
        <v>0</v>
      </c>
      <c r="H16" s="277">
        <f t="shared" si="3"/>
        <v>0</v>
      </c>
      <c r="I16" s="277">
        <f t="shared" si="3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5">
      <c r="A17" s="271"/>
      <c r="B17" s="501"/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270"/>
    </row>
    <row r="18" spans="1:15" x14ac:dyDescent="0.25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246" customWidth="1"/>
    <col min="2" max="2" width="9.109375" style="249"/>
    <col min="3" max="4" width="9.109375" style="248"/>
    <col min="5" max="5" width="5.6640625" style="246" customWidth="1"/>
    <col min="6" max="6" width="9.109375" style="247"/>
    <col min="7" max="7" width="6.33203125" style="246" customWidth="1"/>
    <col min="8" max="9" width="9.109375" style="246"/>
    <col min="10" max="10" width="12.5546875" style="246" customWidth="1"/>
    <col min="11" max="11" width="9.44140625" style="246" customWidth="1"/>
    <col min="12" max="12" width="9.109375" style="246"/>
    <col min="13" max="13" width="8.33203125" style="247" customWidth="1"/>
    <col min="14" max="14" width="10.5546875" style="247" customWidth="1"/>
    <col min="15" max="15" width="4.33203125" style="247" customWidth="1"/>
    <col min="16" max="16" width="9.88671875" style="247" bestFit="1" customWidth="1"/>
    <col min="17" max="17" width="4.33203125" style="247" customWidth="1"/>
    <col min="18" max="18" width="9.88671875" style="247" bestFit="1" customWidth="1"/>
    <col min="19" max="19" width="2" style="246" customWidth="1"/>
    <col min="20" max="16384" width="9.109375" style="246"/>
  </cols>
  <sheetData>
    <row r="1" spans="1:19" ht="23.4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2" t="s">
        <v>83</v>
      </c>
      <c r="H1" s="503"/>
      <c r="I1" s="504">
        <f>B366</f>
        <v>42099</v>
      </c>
      <c r="J1" s="505"/>
      <c r="K1" s="261"/>
      <c r="L1" s="261"/>
      <c r="M1" s="262"/>
      <c r="N1" s="263" t="str">
        <f>YEAR(B2) &amp; "-" &amp; YEAR(B2)-1999</f>
        <v>2014-15</v>
      </c>
      <c r="O1" s="262"/>
      <c r="P1" s="262"/>
      <c r="Q1" s="262"/>
      <c r="R1" s="262"/>
      <c r="S1" s="261"/>
    </row>
    <row r="2" spans="1:19" ht="11.4" x14ac:dyDescent="0.2">
      <c r="A2" s="256" t="str">
        <f t="shared" ref="A2:A65" si="0">TEXT(DATE(YEAR(B$2),MONTH(B$2)+(D2-1),1),"MmmYY")</f>
        <v>Apr14</v>
      </c>
      <c r="B2" s="255">
        <v>41735</v>
      </c>
      <c r="C2" s="254">
        <v>1</v>
      </c>
      <c r="D2" s="254">
        <v>1</v>
      </c>
      <c r="E2" s="250">
        <f>B2</f>
        <v>41735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Apr14</v>
      </c>
      <c r="B3" s="255">
        <f t="shared" ref="B3:B66" si="1">B2+1</f>
        <v>41736</v>
      </c>
      <c r="C3" s="254">
        <v>1</v>
      </c>
      <c r="D3" s="254">
        <v>1</v>
      </c>
      <c r="E3" s="253"/>
      <c r="F3" s="252">
        <v>1</v>
      </c>
      <c r="G3" s="260"/>
      <c r="H3" s="506" t="s">
        <v>96</v>
      </c>
      <c r="I3" s="507"/>
      <c r="J3" s="507"/>
      <c r="K3" s="507"/>
      <c r="L3" s="507"/>
      <c r="M3" s="508"/>
      <c r="N3" s="260"/>
      <c r="O3" s="260"/>
      <c r="P3" s="260"/>
      <c r="Q3" s="260"/>
      <c r="R3" s="260"/>
      <c r="S3" s="260"/>
    </row>
    <row r="4" spans="1:19" ht="11.4" x14ac:dyDescent="0.2">
      <c r="A4" s="256" t="str">
        <f t="shared" si="0"/>
        <v>Apr14</v>
      </c>
      <c r="B4" s="255">
        <f t="shared" si="1"/>
        <v>41737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1.4" x14ac:dyDescent="0.2">
      <c r="A5" s="256" t="str">
        <f t="shared" si="0"/>
        <v>Apr14</v>
      </c>
      <c r="B5" s="255">
        <f t="shared" si="1"/>
        <v>41738</v>
      </c>
      <c r="C5" s="254">
        <v>1</v>
      </c>
      <c r="D5" s="254">
        <v>1</v>
      </c>
      <c r="E5" s="253"/>
      <c r="F5" s="252">
        <v>1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1.4" x14ac:dyDescent="0.2">
      <c r="A6" s="256" t="str">
        <f t="shared" si="0"/>
        <v>Apr14</v>
      </c>
      <c r="B6" s="255">
        <f t="shared" si="1"/>
        <v>41739</v>
      </c>
      <c r="C6" s="254">
        <v>1</v>
      </c>
      <c r="D6" s="254">
        <v>1</v>
      </c>
      <c r="E6" s="253"/>
      <c r="F6" s="252">
        <v>1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1.4" x14ac:dyDescent="0.2">
      <c r="A7" s="256" t="str">
        <f t="shared" si="0"/>
        <v>Apr14</v>
      </c>
      <c r="B7" s="255">
        <f t="shared" si="1"/>
        <v>41740</v>
      </c>
      <c r="C7" s="254">
        <v>1</v>
      </c>
      <c r="D7" s="254">
        <v>1</v>
      </c>
      <c r="E7" s="253"/>
      <c r="F7" s="252">
        <v>1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1.4" x14ac:dyDescent="0.2">
      <c r="A8" s="256" t="str">
        <f t="shared" si="0"/>
        <v>Apr14</v>
      </c>
      <c r="B8" s="255">
        <f t="shared" si="1"/>
        <v>41741</v>
      </c>
      <c r="C8" s="254">
        <v>1</v>
      </c>
      <c r="D8" s="254">
        <v>1</v>
      </c>
      <c r="E8" s="253"/>
      <c r="F8" s="252">
        <v>1</v>
      </c>
      <c r="G8" s="260"/>
      <c r="H8" s="254">
        <v>1</v>
      </c>
      <c r="I8" s="254">
        <v>4</v>
      </c>
      <c r="J8" s="251"/>
      <c r="K8" s="254">
        <v>5</v>
      </c>
      <c r="L8" s="251"/>
      <c r="M8" s="251"/>
      <c r="N8" s="260"/>
      <c r="O8" s="260"/>
      <c r="P8" s="260"/>
      <c r="Q8" s="260"/>
      <c r="R8" s="260"/>
      <c r="S8" s="260"/>
    </row>
    <row r="9" spans="1:19" ht="11.4" x14ac:dyDescent="0.2">
      <c r="A9" s="256" t="str">
        <f t="shared" si="0"/>
        <v>Apr14</v>
      </c>
      <c r="B9" s="255">
        <f t="shared" si="1"/>
        <v>41742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4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1.4" x14ac:dyDescent="0.2">
      <c r="A10" s="256" t="str">
        <f t="shared" si="0"/>
        <v>Apr14</v>
      </c>
      <c r="B10" s="255">
        <f t="shared" si="1"/>
        <v>41743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5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1.4" x14ac:dyDescent="0.2">
      <c r="A11" s="256" t="str">
        <f t="shared" si="0"/>
        <v>Apr14</v>
      </c>
      <c r="B11" s="255">
        <f t="shared" si="1"/>
        <v>41744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1.4" x14ac:dyDescent="0.2">
      <c r="A12" s="256" t="str">
        <f t="shared" si="0"/>
        <v>Apr14</v>
      </c>
      <c r="B12" s="255">
        <f t="shared" si="1"/>
        <v>41745</v>
      </c>
      <c r="C12" s="254">
        <v>2</v>
      </c>
      <c r="D12" s="254">
        <v>1</v>
      </c>
      <c r="E12" s="253"/>
      <c r="F12" s="252">
        <v>2</v>
      </c>
      <c r="G12" s="260"/>
      <c r="H12" s="254">
        <v>5</v>
      </c>
      <c r="I12" s="254">
        <v>4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1.4" x14ac:dyDescent="0.2">
      <c r="A13" s="256" t="str">
        <f t="shared" si="0"/>
        <v>Apr14</v>
      </c>
      <c r="B13" s="255">
        <f t="shared" si="1"/>
        <v>41746</v>
      </c>
      <c r="C13" s="254">
        <v>2</v>
      </c>
      <c r="D13" s="254">
        <v>1</v>
      </c>
      <c r="E13" s="253"/>
      <c r="F13" s="252">
        <v>2</v>
      </c>
      <c r="G13" s="260"/>
      <c r="H13" s="254">
        <v>6</v>
      </c>
      <c r="I13" s="254">
        <v>5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1.4" x14ac:dyDescent="0.2">
      <c r="A14" s="256" t="str">
        <f t="shared" si="0"/>
        <v>Apr14</v>
      </c>
      <c r="B14" s="255">
        <f t="shared" si="1"/>
        <v>41747</v>
      </c>
      <c r="C14" s="254">
        <v>2</v>
      </c>
      <c r="D14" s="254">
        <v>1</v>
      </c>
      <c r="E14" s="253"/>
      <c r="F14" s="252">
        <v>2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1.4" x14ac:dyDescent="0.2">
      <c r="A15" s="256" t="str">
        <f t="shared" si="0"/>
        <v>Apr14</v>
      </c>
      <c r="B15" s="255">
        <f t="shared" si="1"/>
        <v>41748</v>
      </c>
      <c r="C15" s="254">
        <v>2</v>
      </c>
      <c r="D15" s="254">
        <v>1</v>
      </c>
      <c r="E15" s="253"/>
      <c r="F15" s="252">
        <v>2</v>
      </c>
      <c r="G15" s="260"/>
      <c r="H15" s="254">
        <v>8</v>
      </c>
      <c r="I15" s="254">
        <v>4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1.4" x14ac:dyDescent="0.2">
      <c r="A16" s="256" t="str">
        <f t="shared" si="0"/>
        <v>Apr14</v>
      </c>
      <c r="B16" s="255">
        <f t="shared" si="1"/>
        <v>41749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5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Apr14</v>
      </c>
      <c r="B17" s="255">
        <f t="shared" si="1"/>
        <v>41750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4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1.4" x14ac:dyDescent="0.2">
      <c r="A18" s="256" t="str">
        <f t="shared" si="0"/>
        <v>Apr14</v>
      </c>
      <c r="B18" s="255">
        <f t="shared" si="1"/>
        <v>41751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1.4" x14ac:dyDescent="0.2">
      <c r="A19" s="256" t="str">
        <f t="shared" si="0"/>
        <v>Apr14</v>
      </c>
      <c r="B19" s="255">
        <f t="shared" si="1"/>
        <v>41752</v>
      </c>
      <c r="C19" s="254">
        <v>3</v>
      </c>
      <c r="D19" s="254">
        <v>1</v>
      </c>
      <c r="E19" s="253"/>
      <c r="F19" s="252">
        <v>3</v>
      </c>
      <c r="G19" s="260"/>
      <c r="H19" s="254">
        <v>12</v>
      </c>
      <c r="I19" s="254">
        <v>6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1.4" x14ac:dyDescent="0.2">
      <c r="A20" s="256" t="str">
        <f t="shared" si="0"/>
        <v>Apr14</v>
      </c>
      <c r="B20" s="255">
        <f t="shared" si="1"/>
        <v>41753</v>
      </c>
      <c r="C20" s="254">
        <v>3</v>
      </c>
      <c r="D20" s="254">
        <v>1</v>
      </c>
      <c r="E20" s="253"/>
      <c r="F20" s="252">
        <v>3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1.4" x14ac:dyDescent="0.2">
      <c r="A21" s="256" t="str">
        <f t="shared" si="0"/>
        <v>Apr14</v>
      </c>
      <c r="B21" s="255">
        <f t="shared" si="1"/>
        <v>41754</v>
      </c>
      <c r="C21" s="254">
        <v>3</v>
      </c>
      <c r="D21" s="254">
        <v>1</v>
      </c>
      <c r="E21" s="253"/>
      <c r="F21" s="252">
        <v>3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1.4" x14ac:dyDescent="0.2">
      <c r="A22" s="256" t="str">
        <f t="shared" si="0"/>
        <v>Apr14</v>
      </c>
      <c r="B22" s="255">
        <f t="shared" si="1"/>
        <v>41755</v>
      </c>
      <c r="C22" s="254">
        <v>3</v>
      </c>
      <c r="D22" s="254">
        <v>1</v>
      </c>
      <c r="E22" s="253"/>
      <c r="F22" s="252">
        <v>3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1.4" x14ac:dyDescent="0.2">
      <c r="A23" s="256" t="str">
        <f t="shared" si="0"/>
        <v>Apr14</v>
      </c>
      <c r="B23" s="255">
        <f t="shared" si="1"/>
        <v>41756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1.4" x14ac:dyDescent="0.2">
      <c r="A24" s="256" t="str">
        <f t="shared" si="0"/>
        <v>Apr14</v>
      </c>
      <c r="B24" s="255">
        <f t="shared" si="1"/>
        <v>41757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1.4" x14ac:dyDescent="0.2">
      <c r="A25" s="256" t="str">
        <f t="shared" si="0"/>
        <v>Apr14</v>
      </c>
      <c r="B25" s="255">
        <f t="shared" si="1"/>
        <v>41758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Apr14</v>
      </c>
      <c r="B26" s="255">
        <f t="shared" si="1"/>
        <v>41759</v>
      </c>
      <c r="C26" s="254">
        <v>4</v>
      </c>
      <c r="D26" s="254">
        <v>1</v>
      </c>
      <c r="E26" s="253"/>
      <c r="F26" s="252">
        <v>4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Apr14</v>
      </c>
      <c r="B27" s="255">
        <f t="shared" si="1"/>
        <v>41760</v>
      </c>
      <c r="C27" s="254">
        <v>4</v>
      </c>
      <c r="D27" s="254">
        <v>1</v>
      </c>
      <c r="E27" s="260"/>
      <c r="F27" s="252">
        <v>4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1.4" x14ac:dyDescent="0.2">
      <c r="A28" s="256" t="str">
        <f t="shared" si="0"/>
        <v>Apr14</v>
      </c>
      <c r="B28" s="255">
        <f t="shared" si="1"/>
        <v>41761</v>
      </c>
      <c r="C28" s="254">
        <v>4</v>
      </c>
      <c r="D28" s="254">
        <v>1</v>
      </c>
      <c r="E28" s="253"/>
      <c r="F28" s="252">
        <v>4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1.4" x14ac:dyDescent="0.2">
      <c r="A29" s="256" t="str">
        <f t="shared" si="0"/>
        <v>Apr14</v>
      </c>
      <c r="B29" s="255">
        <f t="shared" si="1"/>
        <v>41762</v>
      </c>
      <c r="C29" s="254">
        <v>4</v>
      </c>
      <c r="D29" s="254">
        <v>1</v>
      </c>
      <c r="E29" s="253"/>
      <c r="F29" s="252">
        <v>4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1.4" x14ac:dyDescent="0.2">
      <c r="A30" s="256" t="str">
        <f t="shared" si="0"/>
        <v>Apr14</v>
      </c>
      <c r="B30" s="255">
        <f t="shared" si="1"/>
        <v>41763</v>
      </c>
      <c r="C30" s="254">
        <v>5</v>
      </c>
      <c r="D30" s="254">
        <v>1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1.4" x14ac:dyDescent="0.2">
      <c r="A31" s="256" t="str">
        <f t="shared" si="0"/>
        <v>Apr14</v>
      </c>
      <c r="B31" s="255">
        <f t="shared" si="1"/>
        <v>41764</v>
      </c>
      <c r="C31" s="254">
        <v>5</v>
      </c>
      <c r="D31" s="254">
        <v>1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1.4" x14ac:dyDescent="0.2">
      <c r="A32" s="259" t="str">
        <f t="shared" si="0"/>
        <v>May14</v>
      </c>
      <c r="B32" s="255">
        <f t="shared" si="1"/>
        <v>41765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1.4" x14ac:dyDescent="0.2">
      <c r="A33" s="256" t="str">
        <f t="shared" si="0"/>
        <v>May14</v>
      </c>
      <c r="B33" s="255">
        <f t="shared" si="1"/>
        <v>41766</v>
      </c>
      <c r="C33" s="254">
        <v>5</v>
      </c>
      <c r="D33" s="254">
        <v>2</v>
      </c>
      <c r="E33" s="253"/>
      <c r="F33" s="252">
        <v>1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1.4" x14ac:dyDescent="0.2">
      <c r="A34" s="256" t="str">
        <f t="shared" si="0"/>
        <v>May14</v>
      </c>
      <c r="B34" s="255">
        <f t="shared" si="1"/>
        <v>41767</v>
      </c>
      <c r="C34" s="254">
        <v>5</v>
      </c>
      <c r="D34" s="254">
        <v>2</v>
      </c>
      <c r="E34" s="253"/>
      <c r="F34" s="252">
        <v>1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1.4" x14ac:dyDescent="0.2">
      <c r="A35" s="256" t="str">
        <f t="shared" si="0"/>
        <v>May14</v>
      </c>
      <c r="B35" s="255">
        <f t="shared" si="1"/>
        <v>41768</v>
      </c>
      <c r="C35" s="254">
        <v>5</v>
      </c>
      <c r="D35" s="254">
        <v>2</v>
      </c>
      <c r="E35" s="253"/>
      <c r="F35" s="252">
        <v>1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1.4" x14ac:dyDescent="0.2">
      <c r="A36" s="256" t="str">
        <f t="shared" si="0"/>
        <v>May14</v>
      </c>
      <c r="B36" s="255">
        <f t="shared" si="1"/>
        <v>41769</v>
      </c>
      <c r="C36" s="254">
        <v>5</v>
      </c>
      <c r="D36" s="254">
        <v>2</v>
      </c>
      <c r="E36" s="253"/>
      <c r="F36" s="252">
        <v>1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1.4" x14ac:dyDescent="0.2">
      <c r="A37" s="256" t="str">
        <f t="shared" si="0"/>
        <v>May14</v>
      </c>
      <c r="B37" s="255">
        <f t="shared" si="1"/>
        <v>41770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1.4" x14ac:dyDescent="0.2">
      <c r="A38" s="256" t="str">
        <f t="shared" si="0"/>
        <v>May14</v>
      </c>
      <c r="B38" s="255">
        <f t="shared" si="1"/>
        <v>41771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1.4" x14ac:dyDescent="0.2">
      <c r="A39" s="256" t="str">
        <f t="shared" si="0"/>
        <v>May14</v>
      </c>
      <c r="B39" s="255">
        <f t="shared" si="1"/>
        <v>41772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1.4" x14ac:dyDescent="0.2">
      <c r="A40" s="256" t="str">
        <f t="shared" si="0"/>
        <v>May14</v>
      </c>
      <c r="B40" s="255">
        <f t="shared" si="1"/>
        <v>41773</v>
      </c>
      <c r="C40" s="254">
        <v>6</v>
      </c>
      <c r="D40" s="254">
        <v>2</v>
      </c>
      <c r="E40" s="253"/>
      <c r="F40" s="252">
        <v>2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1.4" x14ac:dyDescent="0.2">
      <c r="A41" s="256" t="str">
        <f t="shared" si="0"/>
        <v>May14</v>
      </c>
      <c r="B41" s="255">
        <f t="shared" si="1"/>
        <v>41774</v>
      </c>
      <c r="C41" s="254">
        <v>6</v>
      </c>
      <c r="D41" s="254">
        <v>2</v>
      </c>
      <c r="E41" s="253"/>
      <c r="F41" s="252">
        <v>2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1.4" x14ac:dyDescent="0.2">
      <c r="A42" s="256" t="str">
        <f t="shared" si="0"/>
        <v>May14</v>
      </c>
      <c r="B42" s="255">
        <f t="shared" si="1"/>
        <v>41775</v>
      </c>
      <c r="C42" s="254">
        <v>6</v>
      </c>
      <c r="D42" s="254">
        <v>2</v>
      </c>
      <c r="E42" s="253"/>
      <c r="F42" s="252">
        <v>2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1.4" x14ac:dyDescent="0.2">
      <c r="A43" s="256" t="str">
        <f t="shared" si="0"/>
        <v>May14</v>
      </c>
      <c r="B43" s="255">
        <f t="shared" si="1"/>
        <v>41776</v>
      </c>
      <c r="C43" s="254">
        <v>6</v>
      </c>
      <c r="D43" s="254">
        <v>2</v>
      </c>
      <c r="E43" s="253"/>
      <c r="F43" s="252">
        <v>2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1.4" x14ac:dyDescent="0.2">
      <c r="A44" s="256" t="str">
        <f t="shared" si="0"/>
        <v>May14</v>
      </c>
      <c r="B44" s="255">
        <f t="shared" si="1"/>
        <v>41777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1.4" x14ac:dyDescent="0.2">
      <c r="A45" s="256" t="str">
        <f t="shared" si="0"/>
        <v>May14</v>
      </c>
      <c r="B45" s="255">
        <f t="shared" si="1"/>
        <v>41778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1.4" x14ac:dyDescent="0.2">
      <c r="A46" s="256" t="str">
        <f t="shared" si="0"/>
        <v>May14</v>
      </c>
      <c r="B46" s="255">
        <f t="shared" si="1"/>
        <v>41779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1.4" x14ac:dyDescent="0.2">
      <c r="A47" s="256" t="str">
        <f t="shared" si="0"/>
        <v>May14</v>
      </c>
      <c r="B47" s="255">
        <f t="shared" si="1"/>
        <v>41780</v>
      </c>
      <c r="C47" s="254">
        <v>7</v>
      </c>
      <c r="D47" s="254">
        <v>2</v>
      </c>
      <c r="E47" s="253"/>
      <c r="F47" s="252">
        <v>3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1.4" x14ac:dyDescent="0.2">
      <c r="A48" s="256" t="str">
        <f t="shared" si="0"/>
        <v>May14</v>
      </c>
      <c r="B48" s="255">
        <f t="shared" si="1"/>
        <v>41781</v>
      </c>
      <c r="C48" s="254">
        <v>7</v>
      </c>
      <c r="D48" s="254">
        <v>2</v>
      </c>
      <c r="E48" s="253"/>
      <c r="F48" s="252">
        <v>3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1.4" x14ac:dyDescent="0.2">
      <c r="A49" s="256" t="str">
        <f t="shared" si="0"/>
        <v>May14</v>
      </c>
      <c r="B49" s="255">
        <f t="shared" si="1"/>
        <v>41782</v>
      </c>
      <c r="C49" s="254">
        <v>7</v>
      </c>
      <c r="D49" s="254">
        <v>2</v>
      </c>
      <c r="E49" s="253"/>
      <c r="F49" s="252">
        <v>3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1.4" x14ac:dyDescent="0.2">
      <c r="A50" s="256" t="str">
        <f t="shared" si="0"/>
        <v>May14</v>
      </c>
      <c r="B50" s="255">
        <f t="shared" si="1"/>
        <v>41783</v>
      </c>
      <c r="C50" s="254">
        <v>7</v>
      </c>
      <c r="D50" s="254">
        <v>2</v>
      </c>
      <c r="E50" s="253"/>
      <c r="F50" s="252">
        <v>3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1.4" x14ac:dyDescent="0.2">
      <c r="A51" s="256" t="str">
        <f t="shared" si="0"/>
        <v>May14</v>
      </c>
      <c r="B51" s="255">
        <f t="shared" si="1"/>
        <v>41784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1.4" x14ac:dyDescent="0.2">
      <c r="A52" s="256" t="str">
        <f t="shared" si="0"/>
        <v>May14</v>
      </c>
      <c r="B52" s="255">
        <f t="shared" si="1"/>
        <v>41785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1.4" x14ac:dyDescent="0.2">
      <c r="A53" s="256" t="str">
        <f t="shared" si="0"/>
        <v>May14</v>
      </c>
      <c r="B53" s="255">
        <f t="shared" si="1"/>
        <v>41786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1.4" x14ac:dyDescent="0.2">
      <c r="A54" s="256" t="str">
        <f t="shared" si="0"/>
        <v>May14</v>
      </c>
      <c r="B54" s="255">
        <f t="shared" si="1"/>
        <v>41787</v>
      </c>
      <c r="C54" s="254">
        <v>8</v>
      </c>
      <c r="D54" s="254">
        <v>2</v>
      </c>
      <c r="E54" s="253"/>
      <c r="F54" s="252">
        <v>4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1.4" x14ac:dyDescent="0.2">
      <c r="A55" s="256" t="str">
        <f t="shared" si="0"/>
        <v>May14</v>
      </c>
      <c r="B55" s="255">
        <f t="shared" si="1"/>
        <v>41788</v>
      </c>
      <c r="C55" s="254">
        <v>8</v>
      </c>
      <c r="D55" s="254">
        <v>2</v>
      </c>
      <c r="E55" s="253"/>
      <c r="F55" s="252">
        <v>4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1.4" x14ac:dyDescent="0.2">
      <c r="A56" s="256" t="str">
        <f t="shared" si="0"/>
        <v>May14</v>
      </c>
      <c r="B56" s="255">
        <f t="shared" si="1"/>
        <v>41789</v>
      </c>
      <c r="C56" s="254">
        <v>8</v>
      </c>
      <c r="D56" s="254">
        <v>2</v>
      </c>
      <c r="E56" s="253"/>
      <c r="F56" s="252">
        <v>4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1.4" x14ac:dyDescent="0.2">
      <c r="A57" s="256" t="str">
        <f t="shared" si="0"/>
        <v>May14</v>
      </c>
      <c r="B57" s="255">
        <f t="shared" si="1"/>
        <v>41790</v>
      </c>
      <c r="C57" s="254">
        <v>8</v>
      </c>
      <c r="D57" s="254">
        <v>2</v>
      </c>
      <c r="E57" s="253"/>
      <c r="F57" s="252">
        <v>4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May14</v>
      </c>
      <c r="B58" s="255">
        <f t="shared" si="1"/>
        <v>41791</v>
      </c>
      <c r="C58" s="254">
        <v>9</v>
      </c>
      <c r="D58" s="254">
        <v>2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1.4" x14ac:dyDescent="0.2">
      <c r="A59" s="256" t="str">
        <f t="shared" si="0"/>
        <v>May14</v>
      </c>
      <c r="B59" s="255">
        <f t="shared" si="1"/>
        <v>41792</v>
      </c>
      <c r="C59" s="254">
        <v>9</v>
      </c>
      <c r="D59" s="254">
        <v>2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1.4" x14ac:dyDescent="0.2">
      <c r="A60" s="256" t="str">
        <f t="shared" si="0"/>
        <v>May14</v>
      </c>
      <c r="B60" s="255">
        <f t="shared" si="1"/>
        <v>41793</v>
      </c>
      <c r="C60" s="254">
        <v>9</v>
      </c>
      <c r="D60" s="254">
        <v>2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1.4" x14ac:dyDescent="0.2">
      <c r="A61" s="256" t="str">
        <f t="shared" si="0"/>
        <v>May14</v>
      </c>
      <c r="B61" s="255">
        <f t="shared" si="1"/>
        <v>41794</v>
      </c>
      <c r="C61" s="254">
        <v>9</v>
      </c>
      <c r="D61" s="254">
        <v>2</v>
      </c>
      <c r="E61" s="253"/>
      <c r="F61" s="252">
        <v>1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1.4" x14ac:dyDescent="0.2">
      <c r="A62" s="256" t="str">
        <f t="shared" si="0"/>
        <v>May14</v>
      </c>
      <c r="B62" s="255">
        <f t="shared" si="1"/>
        <v>41795</v>
      </c>
      <c r="C62" s="254">
        <v>9</v>
      </c>
      <c r="D62" s="254">
        <v>2</v>
      </c>
      <c r="E62" s="253"/>
      <c r="F62" s="252">
        <v>1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1.4" x14ac:dyDescent="0.2">
      <c r="A63" s="259" t="str">
        <f t="shared" si="0"/>
        <v>Jun14</v>
      </c>
      <c r="B63" s="255">
        <f t="shared" si="1"/>
        <v>41796</v>
      </c>
      <c r="C63" s="258">
        <v>9</v>
      </c>
      <c r="D63" s="258">
        <v>3</v>
      </c>
      <c r="E63" s="257"/>
      <c r="F63" s="252">
        <v>1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1.4" x14ac:dyDescent="0.2">
      <c r="A64" s="256" t="str">
        <f t="shared" si="0"/>
        <v>Jun14</v>
      </c>
      <c r="B64" s="255">
        <f t="shared" si="1"/>
        <v>41797</v>
      </c>
      <c r="C64" s="254">
        <v>9</v>
      </c>
      <c r="D64" s="254">
        <v>3</v>
      </c>
      <c r="E64" s="253"/>
      <c r="F64" s="252">
        <v>1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1.4" x14ac:dyDescent="0.2">
      <c r="A65" s="256" t="str">
        <f t="shared" si="0"/>
        <v>Jun14</v>
      </c>
      <c r="B65" s="255">
        <f t="shared" si="1"/>
        <v>41798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1.4" x14ac:dyDescent="0.2">
      <c r="A66" s="256" t="str">
        <f t="shared" ref="A66:A129" si="2">TEXT(DATE(YEAR(B$2),MONTH(B$2)+(D66-1),1),"MmmYY")</f>
        <v>Jun14</v>
      </c>
      <c r="B66" s="255">
        <f t="shared" si="1"/>
        <v>41799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1.4" x14ac:dyDescent="0.2">
      <c r="A67" s="256" t="str">
        <f t="shared" si="2"/>
        <v>Jun14</v>
      </c>
      <c r="B67" s="255">
        <f t="shared" ref="B67:B130" si="3">B66+1</f>
        <v>41800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1.4" x14ac:dyDescent="0.2">
      <c r="A68" s="256" t="str">
        <f t="shared" si="2"/>
        <v>Jun14</v>
      </c>
      <c r="B68" s="255">
        <f t="shared" si="3"/>
        <v>41801</v>
      </c>
      <c r="C68" s="254">
        <v>10</v>
      </c>
      <c r="D68" s="254">
        <v>3</v>
      </c>
      <c r="E68" s="253"/>
      <c r="F68" s="252">
        <v>2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1.4" x14ac:dyDescent="0.2">
      <c r="A69" s="256" t="str">
        <f t="shared" si="2"/>
        <v>Jun14</v>
      </c>
      <c r="B69" s="255">
        <f t="shared" si="3"/>
        <v>41802</v>
      </c>
      <c r="C69" s="254">
        <v>10</v>
      </c>
      <c r="D69" s="254">
        <v>3</v>
      </c>
      <c r="E69" s="253"/>
      <c r="F69" s="252">
        <v>2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1.4" x14ac:dyDescent="0.2">
      <c r="A70" s="256" t="str">
        <f t="shared" si="2"/>
        <v>Jun14</v>
      </c>
      <c r="B70" s="255">
        <f t="shared" si="3"/>
        <v>41803</v>
      </c>
      <c r="C70" s="254">
        <v>10</v>
      </c>
      <c r="D70" s="254">
        <v>3</v>
      </c>
      <c r="E70" s="253"/>
      <c r="F70" s="252">
        <v>2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1.4" x14ac:dyDescent="0.2">
      <c r="A71" s="256" t="str">
        <f t="shared" si="2"/>
        <v>Jun14</v>
      </c>
      <c r="B71" s="255">
        <f t="shared" si="3"/>
        <v>41804</v>
      </c>
      <c r="C71" s="254">
        <v>10</v>
      </c>
      <c r="D71" s="254">
        <v>3</v>
      </c>
      <c r="E71" s="253"/>
      <c r="F71" s="252">
        <v>2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1.4" x14ac:dyDescent="0.2">
      <c r="A72" s="256" t="str">
        <f t="shared" si="2"/>
        <v>Jun14</v>
      </c>
      <c r="B72" s="255">
        <f t="shared" si="3"/>
        <v>41805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1.4" x14ac:dyDescent="0.2">
      <c r="A73" s="256" t="str">
        <f t="shared" si="2"/>
        <v>Jun14</v>
      </c>
      <c r="B73" s="255">
        <f t="shared" si="3"/>
        <v>41806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1.4" x14ac:dyDescent="0.2">
      <c r="A74" s="256" t="str">
        <f t="shared" si="2"/>
        <v>Jun14</v>
      </c>
      <c r="B74" s="255">
        <f t="shared" si="3"/>
        <v>41807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1.4" x14ac:dyDescent="0.2">
      <c r="A75" s="256" t="str">
        <f t="shared" si="2"/>
        <v>Jun14</v>
      </c>
      <c r="B75" s="255">
        <f t="shared" si="3"/>
        <v>41808</v>
      </c>
      <c r="C75" s="254">
        <v>11</v>
      </c>
      <c r="D75" s="254">
        <v>3</v>
      </c>
      <c r="E75" s="253"/>
      <c r="F75" s="252">
        <v>3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1.4" x14ac:dyDescent="0.2">
      <c r="A76" s="256" t="str">
        <f t="shared" si="2"/>
        <v>Jun14</v>
      </c>
      <c r="B76" s="255">
        <f t="shared" si="3"/>
        <v>41809</v>
      </c>
      <c r="C76" s="254">
        <v>11</v>
      </c>
      <c r="D76" s="254">
        <v>3</v>
      </c>
      <c r="E76" s="253"/>
      <c r="F76" s="252">
        <v>3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1.4" x14ac:dyDescent="0.2">
      <c r="A77" s="256" t="str">
        <f t="shared" si="2"/>
        <v>Jun14</v>
      </c>
      <c r="B77" s="255">
        <f t="shared" si="3"/>
        <v>41810</v>
      </c>
      <c r="C77" s="254">
        <v>11</v>
      </c>
      <c r="D77" s="254">
        <v>3</v>
      </c>
      <c r="E77" s="253"/>
      <c r="F77" s="252">
        <v>3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1.4" x14ac:dyDescent="0.2">
      <c r="A78" s="256" t="str">
        <f t="shared" si="2"/>
        <v>Jun14</v>
      </c>
      <c r="B78" s="255">
        <f t="shared" si="3"/>
        <v>41811</v>
      </c>
      <c r="C78" s="254">
        <v>11</v>
      </c>
      <c r="D78" s="254">
        <v>3</v>
      </c>
      <c r="E78" s="253"/>
      <c r="F78" s="252">
        <v>3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1.4" x14ac:dyDescent="0.2">
      <c r="A79" s="256" t="str">
        <f t="shared" si="2"/>
        <v>Jun14</v>
      </c>
      <c r="B79" s="255">
        <f t="shared" si="3"/>
        <v>41812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1.4" x14ac:dyDescent="0.2">
      <c r="A80" s="256" t="str">
        <f t="shared" si="2"/>
        <v>Jun14</v>
      </c>
      <c r="B80" s="255">
        <f t="shared" si="3"/>
        <v>41813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1.4" x14ac:dyDescent="0.2">
      <c r="A81" s="256" t="str">
        <f t="shared" si="2"/>
        <v>Jun14</v>
      </c>
      <c r="B81" s="255">
        <f t="shared" si="3"/>
        <v>41814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1.4" x14ac:dyDescent="0.2">
      <c r="A82" s="256" t="str">
        <f t="shared" si="2"/>
        <v>Jun14</v>
      </c>
      <c r="B82" s="255">
        <f t="shared" si="3"/>
        <v>41815</v>
      </c>
      <c r="C82" s="254">
        <v>12</v>
      </c>
      <c r="D82" s="254">
        <v>3</v>
      </c>
      <c r="E82" s="253"/>
      <c r="F82" s="252">
        <v>4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1.4" x14ac:dyDescent="0.2">
      <c r="A83" s="256" t="str">
        <f t="shared" si="2"/>
        <v>Jun14</v>
      </c>
      <c r="B83" s="255">
        <f t="shared" si="3"/>
        <v>41816</v>
      </c>
      <c r="C83" s="254">
        <v>12</v>
      </c>
      <c r="D83" s="254">
        <v>3</v>
      </c>
      <c r="E83" s="253"/>
      <c r="F83" s="252">
        <v>4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1.4" x14ac:dyDescent="0.2">
      <c r="A84" s="256" t="str">
        <f t="shared" si="2"/>
        <v>Jun14</v>
      </c>
      <c r="B84" s="255">
        <f t="shared" si="3"/>
        <v>41817</v>
      </c>
      <c r="C84" s="254">
        <v>12</v>
      </c>
      <c r="D84" s="254">
        <v>3</v>
      </c>
      <c r="E84" s="253"/>
      <c r="F84" s="252">
        <v>4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1.4" x14ac:dyDescent="0.2">
      <c r="A85" s="256" t="str">
        <f t="shared" si="2"/>
        <v>Jun14</v>
      </c>
      <c r="B85" s="255">
        <f t="shared" si="3"/>
        <v>41818</v>
      </c>
      <c r="C85" s="254">
        <v>12</v>
      </c>
      <c r="D85" s="254">
        <v>3</v>
      </c>
      <c r="E85" s="253"/>
      <c r="F85" s="252">
        <v>4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1.4" x14ac:dyDescent="0.2">
      <c r="A86" s="256" t="str">
        <f t="shared" si="2"/>
        <v>Jun14</v>
      </c>
      <c r="B86" s="255">
        <f t="shared" si="3"/>
        <v>41819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1.4" x14ac:dyDescent="0.2">
      <c r="A87" s="256" t="str">
        <f t="shared" si="2"/>
        <v>Jun14</v>
      </c>
      <c r="B87" s="255">
        <f t="shared" si="3"/>
        <v>41820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1.4" x14ac:dyDescent="0.2">
      <c r="A88" s="256" t="str">
        <f t="shared" si="2"/>
        <v>Jun14</v>
      </c>
      <c r="B88" s="255">
        <f t="shared" si="3"/>
        <v>41821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1.4" x14ac:dyDescent="0.2">
      <c r="A89" s="256" t="str">
        <f t="shared" si="2"/>
        <v>Jun14</v>
      </c>
      <c r="B89" s="255">
        <f t="shared" si="3"/>
        <v>41822</v>
      </c>
      <c r="C89" s="254">
        <v>13</v>
      </c>
      <c r="D89" s="254">
        <v>3</v>
      </c>
      <c r="E89" s="253"/>
      <c r="F89" s="252">
        <v>5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1.4" x14ac:dyDescent="0.2">
      <c r="A90" s="256" t="str">
        <f t="shared" si="2"/>
        <v>Jun14</v>
      </c>
      <c r="B90" s="255">
        <f t="shared" si="3"/>
        <v>41823</v>
      </c>
      <c r="C90" s="254">
        <v>13</v>
      </c>
      <c r="D90" s="254">
        <v>3</v>
      </c>
      <c r="E90" s="253"/>
      <c r="F90" s="252">
        <v>5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1.4" x14ac:dyDescent="0.2">
      <c r="A91" s="256" t="str">
        <f t="shared" si="2"/>
        <v>Jun14</v>
      </c>
      <c r="B91" s="255">
        <f t="shared" si="3"/>
        <v>41824</v>
      </c>
      <c r="C91" s="254">
        <v>13</v>
      </c>
      <c r="D91" s="254">
        <v>3</v>
      </c>
      <c r="E91" s="253"/>
      <c r="F91" s="252">
        <v>5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1.4" x14ac:dyDescent="0.2">
      <c r="A92" s="256" t="str">
        <f t="shared" si="2"/>
        <v>Jun14</v>
      </c>
      <c r="B92" s="255">
        <f t="shared" si="3"/>
        <v>41825</v>
      </c>
      <c r="C92" s="254">
        <v>13</v>
      </c>
      <c r="D92" s="254">
        <v>3</v>
      </c>
      <c r="E92" s="253"/>
      <c r="F92" s="252">
        <v>5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Jul14</v>
      </c>
      <c r="B93" s="255">
        <f t="shared" si="3"/>
        <v>41826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1.4" x14ac:dyDescent="0.2">
      <c r="A94" s="256" t="str">
        <f t="shared" si="2"/>
        <v>Jul14</v>
      </c>
      <c r="B94" s="255">
        <f t="shared" si="3"/>
        <v>41827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1.4" x14ac:dyDescent="0.2">
      <c r="A95" s="256" t="str">
        <f t="shared" si="2"/>
        <v>Jul14</v>
      </c>
      <c r="B95" s="255">
        <f t="shared" si="3"/>
        <v>41828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1.4" x14ac:dyDescent="0.2">
      <c r="A96" s="256" t="str">
        <f t="shared" si="2"/>
        <v>Jul14</v>
      </c>
      <c r="B96" s="255">
        <f t="shared" si="3"/>
        <v>41829</v>
      </c>
      <c r="C96" s="254">
        <v>14</v>
      </c>
      <c r="D96" s="254">
        <v>4</v>
      </c>
      <c r="E96" s="253"/>
      <c r="F96" s="252">
        <v>1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1.4" x14ac:dyDescent="0.2">
      <c r="A97" s="256" t="str">
        <f t="shared" si="2"/>
        <v>Jul14</v>
      </c>
      <c r="B97" s="255">
        <f t="shared" si="3"/>
        <v>41830</v>
      </c>
      <c r="C97" s="254">
        <v>14</v>
      </c>
      <c r="D97" s="254">
        <v>4</v>
      </c>
      <c r="E97" s="253"/>
      <c r="F97" s="252">
        <v>1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1.4" x14ac:dyDescent="0.2">
      <c r="A98" s="256" t="str">
        <f t="shared" si="2"/>
        <v>Jul14</v>
      </c>
      <c r="B98" s="255">
        <f t="shared" si="3"/>
        <v>41831</v>
      </c>
      <c r="C98" s="254">
        <v>14</v>
      </c>
      <c r="D98" s="254">
        <v>4</v>
      </c>
      <c r="E98" s="253"/>
      <c r="F98" s="252">
        <v>1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1.4" x14ac:dyDescent="0.2">
      <c r="A99" s="256" t="str">
        <f t="shared" si="2"/>
        <v>Jul14</v>
      </c>
      <c r="B99" s="255">
        <f t="shared" si="3"/>
        <v>41832</v>
      </c>
      <c r="C99" s="254">
        <v>14</v>
      </c>
      <c r="D99" s="254">
        <v>4</v>
      </c>
      <c r="E99" s="253"/>
      <c r="F99" s="252">
        <v>1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1.4" x14ac:dyDescent="0.2">
      <c r="A100" s="256" t="str">
        <f t="shared" si="2"/>
        <v>Jul14</v>
      </c>
      <c r="B100" s="255">
        <f t="shared" si="3"/>
        <v>41833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1.4" x14ac:dyDescent="0.2">
      <c r="A101" s="256" t="str">
        <f t="shared" si="2"/>
        <v>Jul14</v>
      </c>
      <c r="B101" s="255">
        <f t="shared" si="3"/>
        <v>41834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1.4" x14ac:dyDescent="0.2">
      <c r="A102" s="256" t="str">
        <f t="shared" si="2"/>
        <v>Jul14</v>
      </c>
      <c r="B102" s="255">
        <f t="shared" si="3"/>
        <v>41835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1.4" x14ac:dyDescent="0.2">
      <c r="A103" s="256" t="str">
        <f t="shared" si="2"/>
        <v>Jul14</v>
      </c>
      <c r="B103" s="255">
        <f t="shared" si="3"/>
        <v>41836</v>
      </c>
      <c r="C103" s="254">
        <v>15</v>
      </c>
      <c r="D103" s="254">
        <v>4</v>
      </c>
      <c r="E103" s="253"/>
      <c r="F103" s="252">
        <v>2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1.4" x14ac:dyDescent="0.2">
      <c r="A104" s="256" t="str">
        <f t="shared" si="2"/>
        <v>Jul14</v>
      </c>
      <c r="B104" s="255">
        <f t="shared" si="3"/>
        <v>41837</v>
      </c>
      <c r="C104" s="254">
        <v>15</v>
      </c>
      <c r="D104" s="254">
        <v>4</v>
      </c>
      <c r="E104" s="253"/>
      <c r="F104" s="252">
        <v>2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1.4" x14ac:dyDescent="0.2">
      <c r="A105" s="256" t="str">
        <f t="shared" si="2"/>
        <v>Jul14</v>
      </c>
      <c r="B105" s="255">
        <f t="shared" si="3"/>
        <v>41838</v>
      </c>
      <c r="C105" s="254">
        <v>15</v>
      </c>
      <c r="D105" s="254">
        <v>4</v>
      </c>
      <c r="E105" s="253"/>
      <c r="F105" s="252">
        <v>2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1.4" x14ac:dyDescent="0.2">
      <c r="A106" s="256" t="str">
        <f t="shared" si="2"/>
        <v>Jul14</v>
      </c>
      <c r="B106" s="255">
        <f t="shared" si="3"/>
        <v>41839</v>
      </c>
      <c r="C106" s="254">
        <v>15</v>
      </c>
      <c r="D106" s="254">
        <v>4</v>
      </c>
      <c r="E106" s="253"/>
      <c r="F106" s="252">
        <v>2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1.4" x14ac:dyDescent="0.2">
      <c r="A107" s="256" t="str">
        <f t="shared" si="2"/>
        <v>Jul14</v>
      </c>
      <c r="B107" s="255">
        <f t="shared" si="3"/>
        <v>41840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1.4" x14ac:dyDescent="0.2">
      <c r="A108" s="256" t="str">
        <f t="shared" si="2"/>
        <v>Jul14</v>
      </c>
      <c r="B108" s="255">
        <f t="shared" si="3"/>
        <v>41841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1.4" x14ac:dyDescent="0.2">
      <c r="A109" s="256" t="str">
        <f t="shared" si="2"/>
        <v>Jul14</v>
      </c>
      <c r="B109" s="255">
        <f t="shared" si="3"/>
        <v>41842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1.4" x14ac:dyDescent="0.2">
      <c r="A110" s="256" t="str">
        <f t="shared" si="2"/>
        <v>Jul14</v>
      </c>
      <c r="B110" s="255">
        <f t="shared" si="3"/>
        <v>41843</v>
      </c>
      <c r="C110" s="254">
        <v>16</v>
      </c>
      <c r="D110" s="254">
        <v>4</v>
      </c>
      <c r="E110" s="253"/>
      <c r="F110" s="252">
        <v>3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1.4" x14ac:dyDescent="0.2">
      <c r="A111" s="256" t="str">
        <f t="shared" si="2"/>
        <v>Jul14</v>
      </c>
      <c r="B111" s="255">
        <f t="shared" si="3"/>
        <v>41844</v>
      </c>
      <c r="C111" s="254">
        <v>16</v>
      </c>
      <c r="D111" s="254">
        <v>4</v>
      </c>
      <c r="E111" s="253"/>
      <c r="F111" s="252">
        <v>3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1.4" x14ac:dyDescent="0.2">
      <c r="A112" s="256" t="str">
        <f t="shared" si="2"/>
        <v>Jul14</v>
      </c>
      <c r="B112" s="255">
        <f t="shared" si="3"/>
        <v>41845</v>
      </c>
      <c r="C112" s="254">
        <v>16</v>
      </c>
      <c r="D112" s="254">
        <v>4</v>
      </c>
      <c r="E112" s="253"/>
      <c r="F112" s="252">
        <v>3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1.4" x14ac:dyDescent="0.2">
      <c r="A113" s="256" t="str">
        <f t="shared" si="2"/>
        <v>Jul14</v>
      </c>
      <c r="B113" s="255">
        <f t="shared" si="3"/>
        <v>41846</v>
      </c>
      <c r="C113" s="254">
        <v>16</v>
      </c>
      <c r="D113" s="254">
        <v>4</v>
      </c>
      <c r="E113" s="253"/>
      <c r="F113" s="252">
        <v>3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1.4" x14ac:dyDescent="0.2">
      <c r="A114" s="256" t="str">
        <f t="shared" si="2"/>
        <v>Jul14</v>
      </c>
      <c r="B114" s="255">
        <f t="shared" si="3"/>
        <v>41847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1.4" x14ac:dyDescent="0.2">
      <c r="A115" s="256" t="str">
        <f t="shared" si="2"/>
        <v>Jul14</v>
      </c>
      <c r="B115" s="255">
        <f t="shared" si="3"/>
        <v>41848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1.4" x14ac:dyDescent="0.2">
      <c r="A116" s="256" t="str">
        <f t="shared" si="2"/>
        <v>Jul14</v>
      </c>
      <c r="B116" s="255">
        <f t="shared" si="3"/>
        <v>41849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1.4" x14ac:dyDescent="0.2">
      <c r="A117" s="256" t="str">
        <f t="shared" si="2"/>
        <v>Jul14</v>
      </c>
      <c r="B117" s="255">
        <f t="shared" si="3"/>
        <v>41850</v>
      </c>
      <c r="C117" s="254">
        <v>17</v>
      </c>
      <c r="D117" s="254">
        <v>4</v>
      </c>
      <c r="E117" s="253"/>
      <c r="F117" s="252">
        <v>4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1.4" x14ac:dyDescent="0.2">
      <c r="A118" s="256" t="str">
        <f t="shared" si="2"/>
        <v>Jul14</v>
      </c>
      <c r="B118" s="255">
        <f t="shared" si="3"/>
        <v>41851</v>
      </c>
      <c r="C118" s="254">
        <v>17</v>
      </c>
      <c r="D118" s="254">
        <v>4</v>
      </c>
      <c r="E118" s="253"/>
      <c r="F118" s="252">
        <v>4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1.4" x14ac:dyDescent="0.2">
      <c r="A119" s="256" t="str">
        <f t="shared" si="2"/>
        <v>Jul14</v>
      </c>
      <c r="B119" s="255">
        <f t="shared" si="3"/>
        <v>41852</v>
      </c>
      <c r="C119" s="254">
        <v>17</v>
      </c>
      <c r="D119" s="254">
        <v>4</v>
      </c>
      <c r="E119" s="253"/>
      <c r="F119" s="252">
        <v>4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1.4" x14ac:dyDescent="0.2">
      <c r="A120" s="256" t="str">
        <f t="shared" si="2"/>
        <v>Jul14</v>
      </c>
      <c r="B120" s="255">
        <f t="shared" si="3"/>
        <v>41853</v>
      </c>
      <c r="C120" s="254">
        <v>17</v>
      </c>
      <c r="D120" s="254">
        <v>4</v>
      </c>
      <c r="E120" s="253"/>
      <c r="F120" s="252">
        <v>4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Jul14</v>
      </c>
      <c r="B121" s="255">
        <f t="shared" si="3"/>
        <v>41854</v>
      </c>
      <c r="C121" s="254">
        <v>18</v>
      </c>
      <c r="D121" s="254">
        <v>4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1.4" x14ac:dyDescent="0.2">
      <c r="A122" s="256" t="str">
        <f t="shared" si="2"/>
        <v>Jul14</v>
      </c>
      <c r="B122" s="255">
        <f t="shared" si="3"/>
        <v>41855</v>
      </c>
      <c r="C122" s="254">
        <v>18</v>
      </c>
      <c r="D122" s="254">
        <v>4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1.4" x14ac:dyDescent="0.2">
      <c r="A123" s="256" t="str">
        <f t="shared" si="2"/>
        <v>Jul14</v>
      </c>
      <c r="B123" s="255">
        <f t="shared" si="3"/>
        <v>41856</v>
      </c>
      <c r="C123" s="254">
        <v>18</v>
      </c>
      <c r="D123" s="254">
        <v>4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1.4" x14ac:dyDescent="0.2">
      <c r="A124" s="259" t="str">
        <f t="shared" si="2"/>
        <v>Aug14</v>
      </c>
      <c r="B124" s="255">
        <f t="shared" si="3"/>
        <v>41857</v>
      </c>
      <c r="C124" s="258">
        <v>18</v>
      </c>
      <c r="D124" s="258">
        <v>5</v>
      </c>
      <c r="E124" s="257"/>
      <c r="F124" s="252">
        <v>1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1.4" x14ac:dyDescent="0.2">
      <c r="A125" s="256" t="str">
        <f t="shared" si="2"/>
        <v>Aug14</v>
      </c>
      <c r="B125" s="255">
        <f t="shared" si="3"/>
        <v>41858</v>
      </c>
      <c r="C125" s="254">
        <v>18</v>
      </c>
      <c r="D125" s="254">
        <v>5</v>
      </c>
      <c r="E125" s="253"/>
      <c r="F125" s="252">
        <v>1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1.4" x14ac:dyDescent="0.2">
      <c r="A126" s="256" t="str">
        <f t="shared" si="2"/>
        <v>Aug14</v>
      </c>
      <c r="B126" s="255">
        <f t="shared" si="3"/>
        <v>41859</v>
      </c>
      <c r="C126" s="254">
        <v>18</v>
      </c>
      <c r="D126" s="254">
        <v>5</v>
      </c>
      <c r="E126" s="253"/>
      <c r="F126" s="252">
        <v>1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1.4" x14ac:dyDescent="0.2">
      <c r="A127" s="256" t="str">
        <f t="shared" si="2"/>
        <v>Aug14</v>
      </c>
      <c r="B127" s="255">
        <f t="shared" si="3"/>
        <v>41860</v>
      </c>
      <c r="C127" s="254">
        <v>18</v>
      </c>
      <c r="D127" s="254">
        <v>5</v>
      </c>
      <c r="E127" s="253"/>
      <c r="F127" s="252">
        <v>1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1.4" x14ac:dyDescent="0.2">
      <c r="A128" s="256" t="str">
        <f t="shared" si="2"/>
        <v>Aug14</v>
      </c>
      <c r="B128" s="255">
        <f t="shared" si="3"/>
        <v>41861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1.4" x14ac:dyDescent="0.2">
      <c r="A129" s="256" t="str">
        <f t="shared" si="2"/>
        <v>Aug14</v>
      </c>
      <c r="B129" s="255">
        <f t="shared" si="3"/>
        <v>41862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1.4" x14ac:dyDescent="0.2">
      <c r="A130" s="256" t="str">
        <f t="shared" ref="A130:A193" si="4">TEXT(DATE(YEAR(B$2),MONTH(B$2)+(D130-1),1),"MmmYY")</f>
        <v>Aug14</v>
      </c>
      <c r="B130" s="255">
        <f t="shared" si="3"/>
        <v>41863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1.4" x14ac:dyDescent="0.2">
      <c r="A131" s="256" t="str">
        <f t="shared" si="4"/>
        <v>Aug14</v>
      </c>
      <c r="B131" s="255">
        <f t="shared" ref="B131:B194" si="5">B130+1</f>
        <v>41864</v>
      </c>
      <c r="C131" s="254">
        <v>19</v>
      </c>
      <c r="D131" s="254">
        <v>5</v>
      </c>
      <c r="E131" s="253"/>
      <c r="F131" s="252">
        <v>2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1.4" x14ac:dyDescent="0.2">
      <c r="A132" s="256" t="str">
        <f t="shared" si="4"/>
        <v>Aug14</v>
      </c>
      <c r="B132" s="255">
        <f t="shared" si="5"/>
        <v>41865</v>
      </c>
      <c r="C132" s="254">
        <v>19</v>
      </c>
      <c r="D132" s="254">
        <v>5</v>
      </c>
      <c r="E132" s="253"/>
      <c r="F132" s="252">
        <v>2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1.4" x14ac:dyDescent="0.2">
      <c r="A133" s="256" t="str">
        <f t="shared" si="4"/>
        <v>Aug14</v>
      </c>
      <c r="B133" s="255">
        <f t="shared" si="5"/>
        <v>41866</v>
      </c>
      <c r="C133" s="254">
        <v>19</v>
      </c>
      <c r="D133" s="254">
        <v>5</v>
      </c>
      <c r="E133" s="253"/>
      <c r="F133" s="252">
        <v>2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1.4" x14ac:dyDescent="0.2">
      <c r="A134" s="256" t="str">
        <f t="shared" si="4"/>
        <v>Aug14</v>
      </c>
      <c r="B134" s="255">
        <f t="shared" si="5"/>
        <v>41867</v>
      </c>
      <c r="C134" s="254">
        <v>19</v>
      </c>
      <c r="D134" s="254">
        <v>5</v>
      </c>
      <c r="E134" s="253"/>
      <c r="F134" s="252">
        <v>2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1.4" x14ac:dyDescent="0.2">
      <c r="A135" s="256" t="str">
        <f t="shared" si="4"/>
        <v>Aug14</v>
      </c>
      <c r="B135" s="255">
        <f t="shared" si="5"/>
        <v>41868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1.4" x14ac:dyDescent="0.2">
      <c r="A136" s="256" t="str">
        <f t="shared" si="4"/>
        <v>Aug14</v>
      </c>
      <c r="B136" s="255">
        <f t="shared" si="5"/>
        <v>41869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1.4" x14ac:dyDescent="0.2">
      <c r="A137" s="256" t="str">
        <f t="shared" si="4"/>
        <v>Aug14</v>
      </c>
      <c r="B137" s="255">
        <f t="shared" si="5"/>
        <v>41870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1.4" x14ac:dyDescent="0.2">
      <c r="A138" s="256" t="str">
        <f t="shared" si="4"/>
        <v>Aug14</v>
      </c>
      <c r="B138" s="255">
        <f t="shared" si="5"/>
        <v>41871</v>
      </c>
      <c r="C138" s="254">
        <v>20</v>
      </c>
      <c r="D138" s="254">
        <v>5</v>
      </c>
      <c r="E138" s="253"/>
      <c r="F138" s="252">
        <v>3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1.4" x14ac:dyDescent="0.2">
      <c r="A139" s="256" t="str">
        <f t="shared" si="4"/>
        <v>Aug14</v>
      </c>
      <c r="B139" s="255">
        <f t="shared" si="5"/>
        <v>41872</v>
      </c>
      <c r="C139" s="254">
        <v>20</v>
      </c>
      <c r="D139" s="254">
        <v>5</v>
      </c>
      <c r="E139" s="253"/>
      <c r="F139" s="252">
        <v>3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1.4" x14ac:dyDescent="0.2">
      <c r="A140" s="256" t="str">
        <f t="shared" si="4"/>
        <v>Aug14</v>
      </c>
      <c r="B140" s="255">
        <f t="shared" si="5"/>
        <v>41873</v>
      </c>
      <c r="C140" s="254">
        <v>20</v>
      </c>
      <c r="D140" s="254">
        <v>5</v>
      </c>
      <c r="E140" s="253"/>
      <c r="F140" s="252">
        <v>3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1.4" x14ac:dyDescent="0.2">
      <c r="A141" s="256" t="str">
        <f t="shared" si="4"/>
        <v>Aug14</v>
      </c>
      <c r="B141" s="255">
        <f t="shared" si="5"/>
        <v>41874</v>
      </c>
      <c r="C141" s="254">
        <v>20</v>
      </c>
      <c r="D141" s="254">
        <v>5</v>
      </c>
      <c r="E141" s="253"/>
      <c r="F141" s="252">
        <v>3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1.4" x14ac:dyDescent="0.2">
      <c r="A142" s="256" t="str">
        <f t="shared" si="4"/>
        <v>Aug14</v>
      </c>
      <c r="B142" s="255">
        <f t="shared" si="5"/>
        <v>41875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1.4" x14ac:dyDescent="0.2">
      <c r="A143" s="256" t="str">
        <f t="shared" si="4"/>
        <v>Aug14</v>
      </c>
      <c r="B143" s="255">
        <f t="shared" si="5"/>
        <v>41876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1.4" x14ac:dyDescent="0.2">
      <c r="A144" s="256" t="str">
        <f t="shared" si="4"/>
        <v>Aug14</v>
      </c>
      <c r="B144" s="255">
        <f t="shared" si="5"/>
        <v>41877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1.4" x14ac:dyDescent="0.2">
      <c r="A145" s="256" t="str">
        <f t="shared" si="4"/>
        <v>Aug14</v>
      </c>
      <c r="B145" s="255">
        <f t="shared" si="5"/>
        <v>41878</v>
      </c>
      <c r="C145" s="254">
        <v>21</v>
      </c>
      <c r="D145" s="254">
        <v>5</v>
      </c>
      <c r="E145" s="253"/>
      <c r="F145" s="252">
        <v>4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1.4" x14ac:dyDescent="0.2">
      <c r="A146" s="256" t="str">
        <f t="shared" si="4"/>
        <v>Aug14</v>
      </c>
      <c r="B146" s="255">
        <f t="shared" si="5"/>
        <v>41879</v>
      </c>
      <c r="C146" s="254">
        <v>21</v>
      </c>
      <c r="D146" s="254">
        <v>5</v>
      </c>
      <c r="E146" s="253"/>
      <c r="F146" s="252">
        <v>4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1.4" x14ac:dyDescent="0.2">
      <c r="A147" s="256" t="str">
        <f t="shared" si="4"/>
        <v>Aug14</v>
      </c>
      <c r="B147" s="255">
        <f t="shared" si="5"/>
        <v>41880</v>
      </c>
      <c r="C147" s="254">
        <v>21</v>
      </c>
      <c r="D147" s="254">
        <v>5</v>
      </c>
      <c r="E147" s="253"/>
      <c r="F147" s="252">
        <v>4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1.4" x14ac:dyDescent="0.2">
      <c r="A148" s="256" t="str">
        <f t="shared" si="4"/>
        <v>Aug14</v>
      </c>
      <c r="B148" s="255">
        <f t="shared" si="5"/>
        <v>41881</v>
      </c>
      <c r="C148" s="254">
        <v>21</v>
      </c>
      <c r="D148" s="254">
        <v>5</v>
      </c>
      <c r="E148" s="253"/>
      <c r="F148" s="252">
        <v>4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Aug14</v>
      </c>
      <c r="B149" s="255">
        <f t="shared" si="5"/>
        <v>41882</v>
      </c>
      <c r="C149" s="254">
        <v>22</v>
      </c>
      <c r="D149" s="254">
        <v>5</v>
      </c>
      <c r="E149" s="253"/>
      <c r="F149" s="254">
        <v>1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1.4" x14ac:dyDescent="0.2">
      <c r="A150" s="256" t="str">
        <f t="shared" si="4"/>
        <v>Aug14</v>
      </c>
      <c r="B150" s="255">
        <f t="shared" si="5"/>
        <v>41883</v>
      </c>
      <c r="C150" s="254">
        <v>22</v>
      </c>
      <c r="D150" s="254">
        <v>5</v>
      </c>
      <c r="E150" s="253"/>
      <c r="F150" s="252">
        <v>1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1.4" x14ac:dyDescent="0.2">
      <c r="A151" s="256" t="str">
        <f t="shared" si="4"/>
        <v>Aug14</v>
      </c>
      <c r="B151" s="255">
        <f t="shared" si="5"/>
        <v>41884</v>
      </c>
      <c r="C151" s="254">
        <v>22</v>
      </c>
      <c r="D151" s="254">
        <v>5</v>
      </c>
      <c r="E151" s="253"/>
      <c r="F151" s="252">
        <v>1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1.4" x14ac:dyDescent="0.2">
      <c r="A152" s="256" t="str">
        <f t="shared" si="4"/>
        <v>Aug14</v>
      </c>
      <c r="B152" s="255">
        <f t="shared" si="5"/>
        <v>41885</v>
      </c>
      <c r="C152" s="254">
        <v>22</v>
      </c>
      <c r="D152" s="254">
        <v>5</v>
      </c>
      <c r="E152" s="253"/>
      <c r="F152" s="252">
        <v>1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1.4" x14ac:dyDescent="0.2">
      <c r="A153" s="256" t="str">
        <f t="shared" si="4"/>
        <v>Aug14</v>
      </c>
      <c r="B153" s="255">
        <f t="shared" si="5"/>
        <v>41886</v>
      </c>
      <c r="C153" s="254">
        <v>22</v>
      </c>
      <c r="D153" s="254">
        <v>5</v>
      </c>
      <c r="E153" s="253"/>
      <c r="F153" s="252">
        <v>1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1.4" x14ac:dyDescent="0.2">
      <c r="A154" s="256" t="str">
        <f t="shared" si="4"/>
        <v>Aug14</v>
      </c>
      <c r="B154" s="255">
        <f t="shared" si="5"/>
        <v>41887</v>
      </c>
      <c r="C154" s="254">
        <v>22</v>
      </c>
      <c r="D154" s="254">
        <v>5</v>
      </c>
      <c r="E154" s="253"/>
      <c r="F154" s="252">
        <v>1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1.4" x14ac:dyDescent="0.2">
      <c r="A155" s="259" t="str">
        <f t="shared" si="4"/>
        <v>Sep14</v>
      </c>
      <c r="B155" s="255">
        <f t="shared" si="5"/>
        <v>41888</v>
      </c>
      <c r="C155" s="258">
        <v>22</v>
      </c>
      <c r="D155" s="258">
        <v>6</v>
      </c>
      <c r="E155" s="257"/>
      <c r="F155" s="252">
        <v>1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1.4" x14ac:dyDescent="0.2">
      <c r="A156" s="256" t="str">
        <f t="shared" si="4"/>
        <v>Sep14</v>
      </c>
      <c r="B156" s="255">
        <f t="shared" si="5"/>
        <v>41889</v>
      </c>
      <c r="C156" s="254">
        <v>23</v>
      </c>
      <c r="D156" s="254">
        <v>6</v>
      </c>
      <c r="E156" s="253"/>
      <c r="F156" s="252">
        <v>2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1.4" x14ac:dyDescent="0.2">
      <c r="A157" s="256" t="str">
        <f t="shared" si="4"/>
        <v>Sep14</v>
      </c>
      <c r="B157" s="255">
        <f t="shared" si="5"/>
        <v>41890</v>
      </c>
      <c r="C157" s="254">
        <v>23</v>
      </c>
      <c r="D157" s="254">
        <v>6</v>
      </c>
      <c r="E157" s="253"/>
      <c r="F157" s="252">
        <v>2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1.4" x14ac:dyDescent="0.2">
      <c r="A158" s="256" t="str">
        <f t="shared" si="4"/>
        <v>Sep14</v>
      </c>
      <c r="B158" s="255">
        <f t="shared" si="5"/>
        <v>41891</v>
      </c>
      <c r="C158" s="254">
        <v>23</v>
      </c>
      <c r="D158" s="254">
        <v>6</v>
      </c>
      <c r="E158" s="253"/>
      <c r="F158" s="252">
        <v>2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1.4" x14ac:dyDescent="0.2">
      <c r="A159" s="256" t="str">
        <f t="shared" si="4"/>
        <v>Sep14</v>
      </c>
      <c r="B159" s="255">
        <f t="shared" si="5"/>
        <v>41892</v>
      </c>
      <c r="C159" s="254">
        <v>23</v>
      </c>
      <c r="D159" s="254">
        <v>6</v>
      </c>
      <c r="E159" s="253"/>
      <c r="F159" s="252">
        <v>2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1.4" x14ac:dyDescent="0.2">
      <c r="A160" s="256" t="str">
        <f t="shared" si="4"/>
        <v>Sep14</v>
      </c>
      <c r="B160" s="255">
        <f t="shared" si="5"/>
        <v>41893</v>
      </c>
      <c r="C160" s="254">
        <v>23</v>
      </c>
      <c r="D160" s="254">
        <v>6</v>
      </c>
      <c r="E160" s="253"/>
      <c r="F160" s="252">
        <v>2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1.4" x14ac:dyDescent="0.2">
      <c r="A161" s="256" t="str">
        <f t="shared" si="4"/>
        <v>Sep14</v>
      </c>
      <c r="B161" s="255">
        <f t="shared" si="5"/>
        <v>41894</v>
      </c>
      <c r="C161" s="254">
        <v>23</v>
      </c>
      <c r="D161" s="254">
        <v>6</v>
      </c>
      <c r="E161" s="253"/>
      <c r="F161" s="252">
        <v>2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1.4" x14ac:dyDescent="0.2">
      <c r="A162" s="256" t="str">
        <f t="shared" si="4"/>
        <v>Sep14</v>
      </c>
      <c r="B162" s="255">
        <f t="shared" si="5"/>
        <v>41895</v>
      </c>
      <c r="C162" s="254">
        <v>23</v>
      </c>
      <c r="D162" s="254">
        <v>6</v>
      </c>
      <c r="E162" s="253"/>
      <c r="F162" s="252">
        <v>2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1.4" x14ac:dyDescent="0.2">
      <c r="A163" s="256" t="str">
        <f t="shared" si="4"/>
        <v>Sep14</v>
      </c>
      <c r="B163" s="255">
        <f t="shared" si="5"/>
        <v>41896</v>
      </c>
      <c r="C163" s="254">
        <v>24</v>
      </c>
      <c r="D163" s="254">
        <v>6</v>
      </c>
      <c r="E163" s="253"/>
      <c r="F163" s="252">
        <v>3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1.4" x14ac:dyDescent="0.2">
      <c r="A164" s="256" t="str">
        <f t="shared" si="4"/>
        <v>Sep14</v>
      </c>
      <c r="B164" s="255">
        <f t="shared" si="5"/>
        <v>41897</v>
      </c>
      <c r="C164" s="254">
        <v>24</v>
      </c>
      <c r="D164" s="254">
        <v>6</v>
      </c>
      <c r="E164" s="253"/>
      <c r="F164" s="252">
        <v>3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1.4" x14ac:dyDescent="0.2">
      <c r="A165" s="256" t="str">
        <f t="shared" si="4"/>
        <v>Sep14</v>
      </c>
      <c r="B165" s="255">
        <f t="shared" si="5"/>
        <v>41898</v>
      </c>
      <c r="C165" s="254">
        <v>24</v>
      </c>
      <c r="D165" s="254">
        <v>6</v>
      </c>
      <c r="E165" s="253"/>
      <c r="F165" s="252">
        <v>3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1.4" x14ac:dyDescent="0.2">
      <c r="A166" s="256" t="str">
        <f t="shared" si="4"/>
        <v>Sep14</v>
      </c>
      <c r="B166" s="255">
        <f t="shared" si="5"/>
        <v>41899</v>
      </c>
      <c r="C166" s="254">
        <v>24</v>
      </c>
      <c r="D166" s="254">
        <v>6</v>
      </c>
      <c r="E166" s="253"/>
      <c r="F166" s="252">
        <v>3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1.4" x14ac:dyDescent="0.2">
      <c r="A167" s="256" t="str">
        <f t="shared" si="4"/>
        <v>Sep14</v>
      </c>
      <c r="B167" s="255">
        <f t="shared" si="5"/>
        <v>41900</v>
      </c>
      <c r="C167" s="254">
        <v>24</v>
      </c>
      <c r="D167" s="254">
        <v>6</v>
      </c>
      <c r="E167" s="253"/>
      <c r="F167" s="252">
        <v>3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1.4" x14ac:dyDescent="0.2">
      <c r="A168" s="256" t="str">
        <f t="shared" si="4"/>
        <v>Sep14</v>
      </c>
      <c r="B168" s="255">
        <f t="shared" si="5"/>
        <v>41901</v>
      </c>
      <c r="C168" s="254">
        <v>24</v>
      </c>
      <c r="D168" s="254">
        <v>6</v>
      </c>
      <c r="E168" s="253"/>
      <c r="F168" s="252">
        <v>3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1.4" x14ac:dyDescent="0.2">
      <c r="A169" s="256" t="str">
        <f t="shared" si="4"/>
        <v>Sep14</v>
      </c>
      <c r="B169" s="255">
        <f t="shared" si="5"/>
        <v>41902</v>
      </c>
      <c r="C169" s="254">
        <v>24</v>
      </c>
      <c r="D169" s="254">
        <v>6</v>
      </c>
      <c r="E169" s="253"/>
      <c r="F169" s="252">
        <v>3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1.4" x14ac:dyDescent="0.2">
      <c r="A170" s="256" t="str">
        <f t="shared" si="4"/>
        <v>Sep14</v>
      </c>
      <c r="B170" s="255">
        <f t="shared" si="5"/>
        <v>41903</v>
      </c>
      <c r="C170" s="254">
        <v>25</v>
      </c>
      <c r="D170" s="254">
        <v>6</v>
      </c>
      <c r="E170" s="253"/>
      <c r="F170" s="252">
        <v>4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1.4" x14ac:dyDescent="0.2">
      <c r="A171" s="256" t="str">
        <f t="shared" si="4"/>
        <v>Sep14</v>
      </c>
      <c r="B171" s="255">
        <f t="shared" si="5"/>
        <v>41904</v>
      </c>
      <c r="C171" s="254">
        <v>25</v>
      </c>
      <c r="D171" s="254">
        <v>6</v>
      </c>
      <c r="E171" s="253"/>
      <c r="F171" s="252">
        <v>4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1.4" x14ac:dyDescent="0.2">
      <c r="A172" s="256" t="str">
        <f t="shared" si="4"/>
        <v>Sep14</v>
      </c>
      <c r="B172" s="255">
        <f t="shared" si="5"/>
        <v>41905</v>
      </c>
      <c r="C172" s="254">
        <v>25</v>
      </c>
      <c r="D172" s="254">
        <v>6</v>
      </c>
      <c r="E172" s="253"/>
      <c r="F172" s="252">
        <v>4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1.4" x14ac:dyDescent="0.2">
      <c r="A173" s="256" t="str">
        <f t="shared" si="4"/>
        <v>Sep14</v>
      </c>
      <c r="B173" s="255">
        <f t="shared" si="5"/>
        <v>41906</v>
      </c>
      <c r="C173" s="254">
        <v>25</v>
      </c>
      <c r="D173" s="254">
        <v>6</v>
      </c>
      <c r="E173" s="253"/>
      <c r="F173" s="252">
        <v>4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1.4" x14ac:dyDescent="0.2">
      <c r="A174" s="256" t="str">
        <f t="shared" si="4"/>
        <v>Sep14</v>
      </c>
      <c r="B174" s="255">
        <f t="shared" si="5"/>
        <v>41907</v>
      </c>
      <c r="C174" s="254">
        <v>25</v>
      </c>
      <c r="D174" s="254">
        <v>6</v>
      </c>
      <c r="E174" s="253"/>
      <c r="F174" s="252">
        <v>4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1.4" x14ac:dyDescent="0.2">
      <c r="A175" s="256" t="str">
        <f t="shared" si="4"/>
        <v>Sep14</v>
      </c>
      <c r="B175" s="255">
        <f t="shared" si="5"/>
        <v>41908</v>
      </c>
      <c r="C175" s="254">
        <v>25</v>
      </c>
      <c r="D175" s="254">
        <v>6</v>
      </c>
      <c r="E175" s="253"/>
      <c r="F175" s="252">
        <v>4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1.4" x14ac:dyDescent="0.2">
      <c r="A176" s="256" t="str">
        <f t="shared" si="4"/>
        <v>Sep14</v>
      </c>
      <c r="B176" s="255">
        <f t="shared" si="5"/>
        <v>41909</v>
      </c>
      <c r="C176" s="254">
        <v>25</v>
      </c>
      <c r="D176" s="254">
        <v>6</v>
      </c>
      <c r="E176" s="253"/>
      <c r="F176" s="252">
        <v>4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1.4" x14ac:dyDescent="0.2">
      <c r="A177" s="256" t="str">
        <f t="shared" si="4"/>
        <v>Sep14</v>
      </c>
      <c r="B177" s="255">
        <f t="shared" si="5"/>
        <v>41910</v>
      </c>
      <c r="C177" s="254">
        <v>26</v>
      </c>
      <c r="D177" s="254">
        <v>6</v>
      </c>
      <c r="E177" s="253"/>
      <c r="F177" s="252">
        <v>5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1.4" x14ac:dyDescent="0.2">
      <c r="A178" s="256" t="str">
        <f t="shared" si="4"/>
        <v>Sep14</v>
      </c>
      <c r="B178" s="255">
        <f t="shared" si="5"/>
        <v>41911</v>
      </c>
      <c r="C178" s="254">
        <v>26</v>
      </c>
      <c r="D178" s="254">
        <v>6</v>
      </c>
      <c r="E178" s="253"/>
      <c r="F178" s="252">
        <v>5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1.4" x14ac:dyDescent="0.2">
      <c r="A179" s="256" t="str">
        <f t="shared" si="4"/>
        <v>Sep14</v>
      </c>
      <c r="B179" s="255">
        <f t="shared" si="5"/>
        <v>41912</v>
      </c>
      <c r="C179" s="254">
        <v>26</v>
      </c>
      <c r="D179" s="254">
        <v>6</v>
      </c>
      <c r="E179" s="253"/>
      <c r="F179" s="252">
        <v>5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1.4" x14ac:dyDescent="0.2">
      <c r="A180" s="256" t="str">
        <f t="shared" si="4"/>
        <v>Sep14</v>
      </c>
      <c r="B180" s="255">
        <f t="shared" si="5"/>
        <v>41913</v>
      </c>
      <c r="C180" s="254">
        <v>26</v>
      </c>
      <c r="D180" s="254">
        <v>6</v>
      </c>
      <c r="E180" s="253"/>
      <c r="F180" s="252">
        <v>5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1.4" x14ac:dyDescent="0.2">
      <c r="A181" s="256" t="str">
        <f t="shared" si="4"/>
        <v>Sep14</v>
      </c>
      <c r="B181" s="255">
        <f t="shared" si="5"/>
        <v>41914</v>
      </c>
      <c r="C181" s="254">
        <v>26</v>
      </c>
      <c r="D181" s="254">
        <v>6</v>
      </c>
      <c r="E181" s="253"/>
      <c r="F181" s="252">
        <v>5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1.4" x14ac:dyDescent="0.2">
      <c r="A182" s="256" t="str">
        <f t="shared" si="4"/>
        <v>Sep14</v>
      </c>
      <c r="B182" s="255">
        <f t="shared" si="5"/>
        <v>41915</v>
      </c>
      <c r="C182" s="254">
        <v>26</v>
      </c>
      <c r="D182" s="254">
        <v>6</v>
      </c>
      <c r="E182" s="253"/>
      <c r="F182" s="252">
        <v>5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1.4" x14ac:dyDescent="0.2">
      <c r="A183" s="256" t="str">
        <f t="shared" si="4"/>
        <v>Sep14</v>
      </c>
      <c r="B183" s="255">
        <f t="shared" si="5"/>
        <v>41916</v>
      </c>
      <c r="C183" s="254">
        <v>26</v>
      </c>
      <c r="D183" s="254">
        <v>6</v>
      </c>
      <c r="E183" s="253"/>
      <c r="F183" s="252">
        <v>5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Sep14</v>
      </c>
      <c r="B184" s="255">
        <f t="shared" si="5"/>
        <v>41917</v>
      </c>
      <c r="C184" s="254">
        <v>27</v>
      </c>
      <c r="D184" s="254">
        <v>6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1.4" x14ac:dyDescent="0.2">
      <c r="A185" s="259" t="str">
        <f t="shared" si="4"/>
        <v>Oct14</v>
      </c>
      <c r="B185" s="255">
        <f t="shared" si="5"/>
        <v>41918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1.4" x14ac:dyDescent="0.2">
      <c r="A186" s="256" t="str">
        <f t="shared" si="4"/>
        <v>Oct14</v>
      </c>
      <c r="B186" s="255">
        <f t="shared" si="5"/>
        <v>41919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1.4" x14ac:dyDescent="0.2">
      <c r="A187" s="256" t="str">
        <f t="shared" si="4"/>
        <v>Oct14</v>
      </c>
      <c r="B187" s="255">
        <f t="shared" si="5"/>
        <v>41920</v>
      </c>
      <c r="C187" s="254">
        <v>27</v>
      </c>
      <c r="D187" s="254">
        <v>7</v>
      </c>
      <c r="E187" s="253"/>
      <c r="F187" s="252">
        <v>1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1.4" x14ac:dyDescent="0.2">
      <c r="A188" s="256" t="str">
        <f t="shared" si="4"/>
        <v>Oct14</v>
      </c>
      <c r="B188" s="255">
        <f t="shared" si="5"/>
        <v>41921</v>
      </c>
      <c r="C188" s="254">
        <v>27</v>
      </c>
      <c r="D188" s="254">
        <v>7</v>
      </c>
      <c r="E188" s="253"/>
      <c r="F188" s="252">
        <v>1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1.4" x14ac:dyDescent="0.2">
      <c r="A189" s="256" t="str">
        <f t="shared" si="4"/>
        <v>Oct14</v>
      </c>
      <c r="B189" s="255">
        <f t="shared" si="5"/>
        <v>41922</v>
      </c>
      <c r="C189" s="254">
        <v>27</v>
      </c>
      <c r="D189" s="254">
        <v>7</v>
      </c>
      <c r="E189" s="253"/>
      <c r="F189" s="252">
        <v>1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1.4" x14ac:dyDescent="0.2">
      <c r="A190" s="256" t="str">
        <f t="shared" si="4"/>
        <v>Oct14</v>
      </c>
      <c r="B190" s="255">
        <f t="shared" si="5"/>
        <v>41923</v>
      </c>
      <c r="C190" s="254">
        <v>27</v>
      </c>
      <c r="D190" s="254">
        <v>7</v>
      </c>
      <c r="E190" s="253"/>
      <c r="F190" s="252">
        <v>1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1.4" x14ac:dyDescent="0.2">
      <c r="A191" s="256" t="str">
        <f t="shared" si="4"/>
        <v>Oct14</v>
      </c>
      <c r="B191" s="255">
        <f t="shared" si="5"/>
        <v>41924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1.4" x14ac:dyDescent="0.2">
      <c r="A192" s="256" t="str">
        <f t="shared" si="4"/>
        <v>Oct14</v>
      </c>
      <c r="B192" s="255">
        <f t="shared" si="5"/>
        <v>41925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1.4" x14ac:dyDescent="0.2">
      <c r="A193" s="256" t="str">
        <f t="shared" si="4"/>
        <v>Oct14</v>
      </c>
      <c r="B193" s="255">
        <f t="shared" si="5"/>
        <v>41926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1.4" x14ac:dyDescent="0.2">
      <c r="A194" s="256" t="str">
        <f t="shared" ref="A194:A257" si="6">TEXT(DATE(YEAR(B$2),MONTH(B$2)+(D194-1),1),"MmmYY")</f>
        <v>Oct14</v>
      </c>
      <c r="B194" s="255">
        <f t="shared" si="5"/>
        <v>41927</v>
      </c>
      <c r="C194" s="254">
        <v>28</v>
      </c>
      <c r="D194" s="254">
        <v>7</v>
      </c>
      <c r="E194" s="253"/>
      <c r="F194" s="252">
        <v>2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1.4" x14ac:dyDescent="0.2">
      <c r="A195" s="256" t="str">
        <f t="shared" si="6"/>
        <v>Oct14</v>
      </c>
      <c r="B195" s="255">
        <f t="shared" ref="B195:B258" si="7">B194+1</f>
        <v>41928</v>
      </c>
      <c r="C195" s="254">
        <v>28</v>
      </c>
      <c r="D195" s="254">
        <v>7</v>
      </c>
      <c r="E195" s="253"/>
      <c r="F195" s="252">
        <v>2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1.4" x14ac:dyDescent="0.2">
      <c r="A196" s="256" t="str">
        <f t="shared" si="6"/>
        <v>Oct14</v>
      </c>
      <c r="B196" s="255">
        <f t="shared" si="7"/>
        <v>41929</v>
      </c>
      <c r="C196" s="254">
        <v>28</v>
      </c>
      <c r="D196" s="254">
        <v>7</v>
      </c>
      <c r="E196" s="253"/>
      <c r="F196" s="252">
        <v>2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1.4" x14ac:dyDescent="0.2">
      <c r="A197" s="256" t="str">
        <f t="shared" si="6"/>
        <v>Oct14</v>
      </c>
      <c r="B197" s="255">
        <f t="shared" si="7"/>
        <v>41930</v>
      </c>
      <c r="C197" s="254">
        <v>28</v>
      </c>
      <c r="D197" s="254">
        <v>7</v>
      </c>
      <c r="E197" s="253"/>
      <c r="F197" s="252">
        <v>2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1.4" x14ac:dyDescent="0.2">
      <c r="A198" s="256" t="str">
        <f t="shared" si="6"/>
        <v>Oct14</v>
      </c>
      <c r="B198" s="255">
        <f t="shared" si="7"/>
        <v>41931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1.4" x14ac:dyDescent="0.2">
      <c r="A199" s="256" t="str">
        <f t="shared" si="6"/>
        <v>Oct14</v>
      </c>
      <c r="B199" s="255">
        <f t="shared" si="7"/>
        <v>41932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1.4" x14ac:dyDescent="0.2">
      <c r="A200" s="256" t="str">
        <f t="shared" si="6"/>
        <v>Oct14</v>
      </c>
      <c r="B200" s="255">
        <f t="shared" si="7"/>
        <v>41933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1.4" x14ac:dyDescent="0.2">
      <c r="A201" s="256" t="str">
        <f t="shared" si="6"/>
        <v>Oct14</v>
      </c>
      <c r="B201" s="255">
        <f t="shared" si="7"/>
        <v>41934</v>
      </c>
      <c r="C201" s="254">
        <v>29</v>
      </c>
      <c r="D201" s="254">
        <v>7</v>
      </c>
      <c r="E201" s="253"/>
      <c r="F201" s="252">
        <v>3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1.4" x14ac:dyDescent="0.2">
      <c r="A202" s="256" t="str">
        <f t="shared" si="6"/>
        <v>Oct14</v>
      </c>
      <c r="B202" s="255">
        <f t="shared" si="7"/>
        <v>41935</v>
      </c>
      <c r="C202" s="254">
        <v>29</v>
      </c>
      <c r="D202" s="254">
        <v>7</v>
      </c>
      <c r="E202" s="253"/>
      <c r="F202" s="252">
        <v>3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1.4" x14ac:dyDescent="0.2">
      <c r="A203" s="256" t="str">
        <f t="shared" si="6"/>
        <v>Oct14</v>
      </c>
      <c r="B203" s="255">
        <f t="shared" si="7"/>
        <v>41936</v>
      </c>
      <c r="C203" s="254">
        <v>29</v>
      </c>
      <c r="D203" s="254">
        <v>7</v>
      </c>
      <c r="E203" s="253"/>
      <c r="F203" s="252">
        <v>3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1.4" x14ac:dyDescent="0.2">
      <c r="A204" s="256" t="str">
        <f t="shared" si="6"/>
        <v>Oct14</v>
      </c>
      <c r="B204" s="255">
        <f t="shared" si="7"/>
        <v>41937</v>
      </c>
      <c r="C204" s="254">
        <v>29</v>
      </c>
      <c r="D204" s="254">
        <v>7</v>
      </c>
      <c r="E204" s="253"/>
      <c r="F204" s="252">
        <v>3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1.4" x14ac:dyDescent="0.2">
      <c r="A205" s="256" t="str">
        <f t="shared" si="6"/>
        <v>Oct14</v>
      </c>
      <c r="B205" s="255">
        <f t="shared" si="7"/>
        <v>41938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1.4" x14ac:dyDescent="0.2">
      <c r="A206" s="256" t="str">
        <f t="shared" si="6"/>
        <v>Oct14</v>
      </c>
      <c r="B206" s="255">
        <f t="shared" si="7"/>
        <v>41939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1.4" x14ac:dyDescent="0.2">
      <c r="A207" s="256" t="str">
        <f t="shared" si="6"/>
        <v>Oct14</v>
      </c>
      <c r="B207" s="255">
        <f t="shared" si="7"/>
        <v>41940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1.4" x14ac:dyDescent="0.2">
      <c r="A208" s="256" t="str">
        <f t="shared" si="6"/>
        <v>Oct14</v>
      </c>
      <c r="B208" s="255">
        <f t="shared" si="7"/>
        <v>41941</v>
      </c>
      <c r="C208" s="254">
        <v>30</v>
      </c>
      <c r="D208" s="254">
        <v>7</v>
      </c>
      <c r="E208" s="253"/>
      <c r="F208" s="252">
        <v>4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1.4" x14ac:dyDescent="0.2">
      <c r="A209" s="256" t="str">
        <f t="shared" si="6"/>
        <v>Oct14</v>
      </c>
      <c r="B209" s="255">
        <f t="shared" si="7"/>
        <v>41942</v>
      </c>
      <c r="C209" s="254">
        <v>30</v>
      </c>
      <c r="D209" s="254">
        <v>7</v>
      </c>
      <c r="E209" s="253"/>
      <c r="F209" s="252">
        <v>4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1.4" x14ac:dyDescent="0.2">
      <c r="A210" s="256" t="str">
        <f t="shared" si="6"/>
        <v>Oct14</v>
      </c>
      <c r="B210" s="255">
        <f t="shared" si="7"/>
        <v>41943</v>
      </c>
      <c r="C210" s="254">
        <v>30</v>
      </c>
      <c r="D210" s="254">
        <v>7</v>
      </c>
      <c r="E210" s="253"/>
      <c r="F210" s="252">
        <v>4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1.4" x14ac:dyDescent="0.2">
      <c r="A211" s="256" t="str">
        <f t="shared" si="6"/>
        <v>Oct14</v>
      </c>
      <c r="B211" s="255">
        <f t="shared" si="7"/>
        <v>41944</v>
      </c>
      <c r="C211" s="254">
        <v>30</v>
      </c>
      <c r="D211" s="254">
        <v>7</v>
      </c>
      <c r="E211" s="253"/>
      <c r="F211" s="252">
        <v>4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Oct14</v>
      </c>
      <c r="B212" s="255">
        <f t="shared" si="7"/>
        <v>41945</v>
      </c>
      <c r="C212" s="254">
        <v>31</v>
      </c>
      <c r="D212" s="254">
        <v>7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1.4" x14ac:dyDescent="0.2">
      <c r="A213" s="256" t="str">
        <f t="shared" si="6"/>
        <v>Oct14</v>
      </c>
      <c r="B213" s="255">
        <f t="shared" si="7"/>
        <v>41946</v>
      </c>
      <c r="C213" s="254">
        <v>31</v>
      </c>
      <c r="D213" s="254">
        <v>7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1.4" x14ac:dyDescent="0.2">
      <c r="A214" s="256" t="str">
        <f t="shared" si="6"/>
        <v>Oct14</v>
      </c>
      <c r="B214" s="255">
        <f t="shared" si="7"/>
        <v>41947</v>
      </c>
      <c r="C214" s="254">
        <v>31</v>
      </c>
      <c r="D214" s="254">
        <v>7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1.4" x14ac:dyDescent="0.2">
      <c r="A215" s="256" t="str">
        <f t="shared" si="6"/>
        <v>Oct14</v>
      </c>
      <c r="B215" s="255">
        <f t="shared" si="7"/>
        <v>41948</v>
      </c>
      <c r="C215" s="254">
        <v>31</v>
      </c>
      <c r="D215" s="254">
        <v>7</v>
      </c>
      <c r="E215" s="253"/>
      <c r="F215" s="252">
        <v>1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1.4" x14ac:dyDescent="0.2">
      <c r="A216" s="259" t="str">
        <f t="shared" si="6"/>
        <v>Nov14</v>
      </c>
      <c r="B216" s="255">
        <f t="shared" si="7"/>
        <v>41949</v>
      </c>
      <c r="C216" s="258">
        <v>31</v>
      </c>
      <c r="D216" s="258">
        <v>8</v>
      </c>
      <c r="E216" s="257"/>
      <c r="F216" s="252">
        <v>1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1.4" x14ac:dyDescent="0.2">
      <c r="A217" s="256" t="str">
        <f t="shared" si="6"/>
        <v>Nov14</v>
      </c>
      <c r="B217" s="255">
        <f t="shared" si="7"/>
        <v>41950</v>
      </c>
      <c r="C217" s="254">
        <v>31</v>
      </c>
      <c r="D217" s="254">
        <v>8</v>
      </c>
      <c r="E217" s="253"/>
      <c r="F217" s="252">
        <v>1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1.4" x14ac:dyDescent="0.2">
      <c r="A218" s="256" t="str">
        <f t="shared" si="6"/>
        <v>Nov14</v>
      </c>
      <c r="B218" s="255">
        <f t="shared" si="7"/>
        <v>41951</v>
      </c>
      <c r="C218" s="254">
        <v>31</v>
      </c>
      <c r="D218" s="254">
        <v>8</v>
      </c>
      <c r="E218" s="253"/>
      <c r="F218" s="252">
        <v>1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1.4" x14ac:dyDescent="0.2">
      <c r="A219" s="256" t="str">
        <f t="shared" si="6"/>
        <v>Nov14</v>
      </c>
      <c r="B219" s="255">
        <f t="shared" si="7"/>
        <v>41952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1.4" x14ac:dyDescent="0.2">
      <c r="A220" s="256" t="str">
        <f t="shared" si="6"/>
        <v>Nov14</v>
      </c>
      <c r="B220" s="255">
        <f t="shared" si="7"/>
        <v>41953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1.4" x14ac:dyDescent="0.2">
      <c r="A221" s="256" t="str">
        <f t="shared" si="6"/>
        <v>Nov14</v>
      </c>
      <c r="B221" s="255">
        <f t="shared" si="7"/>
        <v>41954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1.4" x14ac:dyDescent="0.2">
      <c r="A222" s="256" t="str">
        <f t="shared" si="6"/>
        <v>Nov14</v>
      </c>
      <c r="B222" s="255">
        <f t="shared" si="7"/>
        <v>41955</v>
      </c>
      <c r="C222" s="254">
        <v>32</v>
      </c>
      <c r="D222" s="254">
        <v>8</v>
      </c>
      <c r="E222" s="253"/>
      <c r="F222" s="252">
        <v>2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1.4" x14ac:dyDescent="0.2">
      <c r="A223" s="256" t="str">
        <f t="shared" si="6"/>
        <v>Nov14</v>
      </c>
      <c r="B223" s="255">
        <f t="shared" si="7"/>
        <v>41956</v>
      </c>
      <c r="C223" s="254">
        <v>32</v>
      </c>
      <c r="D223" s="254">
        <v>8</v>
      </c>
      <c r="E223" s="253"/>
      <c r="F223" s="252">
        <v>2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1.4" x14ac:dyDescent="0.2">
      <c r="A224" s="256" t="str">
        <f t="shared" si="6"/>
        <v>Nov14</v>
      </c>
      <c r="B224" s="255">
        <f t="shared" si="7"/>
        <v>41957</v>
      </c>
      <c r="C224" s="254">
        <v>32</v>
      </c>
      <c r="D224" s="254">
        <v>8</v>
      </c>
      <c r="E224" s="253"/>
      <c r="F224" s="252">
        <v>2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1.4" x14ac:dyDescent="0.2">
      <c r="A225" s="256" t="str">
        <f t="shared" si="6"/>
        <v>Nov14</v>
      </c>
      <c r="B225" s="255">
        <f t="shared" si="7"/>
        <v>41958</v>
      </c>
      <c r="C225" s="254">
        <v>32</v>
      </c>
      <c r="D225" s="254">
        <v>8</v>
      </c>
      <c r="E225" s="253"/>
      <c r="F225" s="252">
        <v>2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1.4" x14ac:dyDescent="0.2">
      <c r="A226" s="256" t="str">
        <f t="shared" si="6"/>
        <v>Nov14</v>
      </c>
      <c r="B226" s="255">
        <f t="shared" si="7"/>
        <v>41959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1.4" x14ac:dyDescent="0.2">
      <c r="A227" s="256" t="str">
        <f t="shared" si="6"/>
        <v>Nov14</v>
      </c>
      <c r="B227" s="255">
        <f t="shared" si="7"/>
        <v>41960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1.4" x14ac:dyDescent="0.2">
      <c r="A228" s="256" t="str">
        <f t="shared" si="6"/>
        <v>Nov14</v>
      </c>
      <c r="B228" s="255">
        <f t="shared" si="7"/>
        <v>41961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1.4" x14ac:dyDescent="0.2">
      <c r="A229" s="256" t="str">
        <f t="shared" si="6"/>
        <v>Nov14</v>
      </c>
      <c r="B229" s="255">
        <f t="shared" si="7"/>
        <v>41962</v>
      </c>
      <c r="C229" s="254">
        <v>33</v>
      </c>
      <c r="D229" s="254">
        <v>8</v>
      </c>
      <c r="E229" s="253"/>
      <c r="F229" s="252">
        <v>3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1.4" x14ac:dyDescent="0.2">
      <c r="A230" s="256" t="str">
        <f t="shared" si="6"/>
        <v>Nov14</v>
      </c>
      <c r="B230" s="255">
        <f t="shared" si="7"/>
        <v>41963</v>
      </c>
      <c r="C230" s="254">
        <v>33</v>
      </c>
      <c r="D230" s="254">
        <v>8</v>
      </c>
      <c r="E230" s="253"/>
      <c r="F230" s="252">
        <v>3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1.4" x14ac:dyDescent="0.2">
      <c r="A231" s="256" t="str">
        <f t="shared" si="6"/>
        <v>Nov14</v>
      </c>
      <c r="B231" s="255">
        <f t="shared" si="7"/>
        <v>41964</v>
      </c>
      <c r="C231" s="254">
        <v>33</v>
      </c>
      <c r="D231" s="254">
        <v>8</v>
      </c>
      <c r="E231" s="253"/>
      <c r="F231" s="252">
        <v>3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1.4" x14ac:dyDescent="0.2">
      <c r="A232" s="256" t="str">
        <f t="shared" si="6"/>
        <v>Nov14</v>
      </c>
      <c r="B232" s="255">
        <f t="shared" si="7"/>
        <v>41965</v>
      </c>
      <c r="C232" s="254">
        <v>33</v>
      </c>
      <c r="D232" s="254">
        <v>8</v>
      </c>
      <c r="E232" s="253"/>
      <c r="F232" s="252">
        <v>3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1.4" x14ac:dyDescent="0.2">
      <c r="A233" s="256" t="str">
        <f t="shared" si="6"/>
        <v>Nov14</v>
      </c>
      <c r="B233" s="255">
        <f t="shared" si="7"/>
        <v>41966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1.4" x14ac:dyDescent="0.2">
      <c r="A234" s="256" t="str">
        <f t="shared" si="6"/>
        <v>Nov14</v>
      </c>
      <c r="B234" s="255">
        <f t="shared" si="7"/>
        <v>41967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1.4" x14ac:dyDescent="0.2">
      <c r="A235" s="256" t="str">
        <f t="shared" si="6"/>
        <v>Nov14</v>
      </c>
      <c r="B235" s="255">
        <f t="shared" si="7"/>
        <v>41968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1.4" x14ac:dyDescent="0.2">
      <c r="A236" s="256" t="str">
        <f t="shared" si="6"/>
        <v>Nov14</v>
      </c>
      <c r="B236" s="255">
        <f t="shared" si="7"/>
        <v>41969</v>
      </c>
      <c r="C236" s="254">
        <v>34</v>
      </c>
      <c r="D236" s="254">
        <v>8</v>
      </c>
      <c r="E236" s="253"/>
      <c r="F236" s="252">
        <v>4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1.4" x14ac:dyDescent="0.2">
      <c r="A237" s="256" t="str">
        <f t="shared" si="6"/>
        <v>Nov14</v>
      </c>
      <c r="B237" s="255">
        <f t="shared" si="7"/>
        <v>41970</v>
      </c>
      <c r="C237" s="254">
        <v>34</v>
      </c>
      <c r="D237" s="254">
        <v>8</v>
      </c>
      <c r="E237" s="253"/>
      <c r="F237" s="252">
        <v>4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1.4" x14ac:dyDescent="0.2">
      <c r="A238" s="256" t="str">
        <f t="shared" si="6"/>
        <v>Nov14</v>
      </c>
      <c r="B238" s="255">
        <f t="shared" si="7"/>
        <v>41971</v>
      </c>
      <c r="C238" s="254">
        <v>34</v>
      </c>
      <c r="D238" s="254">
        <v>8</v>
      </c>
      <c r="E238" s="253"/>
      <c r="F238" s="252">
        <v>4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1.4" x14ac:dyDescent="0.2">
      <c r="A239" s="256" t="str">
        <f t="shared" si="6"/>
        <v>Nov14</v>
      </c>
      <c r="B239" s="255">
        <f t="shared" si="7"/>
        <v>41972</v>
      </c>
      <c r="C239" s="254">
        <v>34</v>
      </c>
      <c r="D239" s="254">
        <v>8</v>
      </c>
      <c r="E239" s="253"/>
      <c r="F239" s="252">
        <v>4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Nov14</v>
      </c>
      <c r="B240" s="255">
        <f t="shared" si="7"/>
        <v>41973</v>
      </c>
      <c r="C240" s="254">
        <v>35</v>
      </c>
      <c r="D240" s="254">
        <v>8</v>
      </c>
      <c r="E240" s="253"/>
      <c r="F240" s="254">
        <v>1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1.4" x14ac:dyDescent="0.2">
      <c r="A241" s="256" t="str">
        <f t="shared" si="6"/>
        <v>Nov14</v>
      </c>
      <c r="B241" s="255">
        <f t="shared" si="7"/>
        <v>41974</v>
      </c>
      <c r="C241" s="254">
        <v>35</v>
      </c>
      <c r="D241" s="254">
        <v>8</v>
      </c>
      <c r="E241" s="253"/>
      <c r="F241" s="252">
        <v>1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1.4" x14ac:dyDescent="0.2">
      <c r="A242" s="256" t="str">
        <f t="shared" si="6"/>
        <v>Nov14</v>
      </c>
      <c r="B242" s="255">
        <f t="shared" si="7"/>
        <v>41975</v>
      </c>
      <c r="C242" s="254">
        <v>35</v>
      </c>
      <c r="D242" s="254">
        <v>8</v>
      </c>
      <c r="E242" s="253"/>
      <c r="F242" s="252">
        <v>1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1.4" x14ac:dyDescent="0.2">
      <c r="A243" s="256" t="str">
        <f t="shared" si="6"/>
        <v>Nov14</v>
      </c>
      <c r="B243" s="255">
        <f t="shared" si="7"/>
        <v>41976</v>
      </c>
      <c r="C243" s="254">
        <v>35</v>
      </c>
      <c r="D243" s="254">
        <v>8</v>
      </c>
      <c r="E243" s="253"/>
      <c r="F243" s="252">
        <v>1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1.4" x14ac:dyDescent="0.2">
      <c r="A244" s="256" t="str">
        <f t="shared" si="6"/>
        <v>Nov14</v>
      </c>
      <c r="B244" s="255">
        <f t="shared" si="7"/>
        <v>41977</v>
      </c>
      <c r="C244" s="254">
        <v>35</v>
      </c>
      <c r="D244" s="254">
        <v>8</v>
      </c>
      <c r="E244" s="253"/>
      <c r="F244" s="252">
        <v>1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1.4" x14ac:dyDescent="0.2">
      <c r="A245" s="256" t="str">
        <f t="shared" si="6"/>
        <v>Nov14</v>
      </c>
      <c r="B245" s="255">
        <f t="shared" si="7"/>
        <v>41978</v>
      </c>
      <c r="C245" s="254">
        <v>35</v>
      </c>
      <c r="D245" s="254">
        <v>8</v>
      </c>
      <c r="E245" s="253"/>
      <c r="F245" s="252">
        <v>1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1.4" x14ac:dyDescent="0.2">
      <c r="A246" s="259" t="str">
        <f t="shared" si="6"/>
        <v>Dec14</v>
      </c>
      <c r="B246" s="255">
        <f t="shared" si="7"/>
        <v>41979</v>
      </c>
      <c r="C246" s="258">
        <v>35</v>
      </c>
      <c r="D246" s="258">
        <v>9</v>
      </c>
      <c r="E246" s="257"/>
      <c r="F246" s="252">
        <v>1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1.4" x14ac:dyDescent="0.2">
      <c r="A247" s="256" t="str">
        <f t="shared" si="6"/>
        <v>Dec14</v>
      </c>
      <c r="B247" s="255">
        <f t="shared" si="7"/>
        <v>41980</v>
      </c>
      <c r="C247" s="254">
        <v>36</v>
      </c>
      <c r="D247" s="254">
        <v>9</v>
      </c>
      <c r="E247" s="253"/>
      <c r="F247" s="252">
        <v>2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1.4" x14ac:dyDescent="0.2">
      <c r="A248" s="256" t="str">
        <f t="shared" si="6"/>
        <v>Dec14</v>
      </c>
      <c r="B248" s="255">
        <f t="shared" si="7"/>
        <v>41981</v>
      </c>
      <c r="C248" s="254">
        <v>36</v>
      </c>
      <c r="D248" s="254">
        <v>9</v>
      </c>
      <c r="E248" s="253"/>
      <c r="F248" s="252">
        <v>2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1.4" x14ac:dyDescent="0.2">
      <c r="A249" s="256" t="str">
        <f t="shared" si="6"/>
        <v>Dec14</v>
      </c>
      <c r="B249" s="255">
        <f t="shared" si="7"/>
        <v>41982</v>
      </c>
      <c r="C249" s="254">
        <v>36</v>
      </c>
      <c r="D249" s="254">
        <v>9</v>
      </c>
      <c r="E249" s="253"/>
      <c r="F249" s="252">
        <v>2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1.4" x14ac:dyDescent="0.2">
      <c r="A250" s="256" t="str">
        <f t="shared" si="6"/>
        <v>Dec14</v>
      </c>
      <c r="B250" s="255">
        <f t="shared" si="7"/>
        <v>41983</v>
      </c>
      <c r="C250" s="254">
        <v>36</v>
      </c>
      <c r="D250" s="254">
        <v>9</v>
      </c>
      <c r="E250" s="253"/>
      <c r="F250" s="252">
        <v>2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1.4" x14ac:dyDescent="0.2">
      <c r="A251" s="256" t="str">
        <f t="shared" si="6"/>
        <v>Dec14</v>
      </c>
      <c r="B251" s="255">
        <f t="shared" si="7"/>
        <v>41984</v>
      </c>
      <c r="C251" s="254">
        <v>36</v>
      </c>
      <c r="D251" s="254">
        <v>9</v>
      </c>
      <c r="E251" s="253"/>
      <c r="F251" s="252">
        <v>2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1.4" x14ac:dyDescent="0.2">
      <c r="A252" s="256" t="str">
        <f t="shared" si="6"/>
        <v>Dec14</v>
      </c>
      <c r="B252" s="255">
        <f t="shared" si="7"/>
        <v>41985</v>
      </c>
      <c r="C252" s="254">
        <v>36</v>
      </c>
      <c r="D252" s="254">
        <v>9</v>
      </c>
      <c r="E252" s="253"/>
      <c r="F252" s="252">
        <v>2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1.4" x14ac:dyDescent="0.2">
      <c r="A253" s="256" t="str">
        <f t="shared" si="6"/>
        <v>Dec14</v>
      </c>
      <c r="B253" s="255">
        <f t="shared" si="7"/>
        <v>41986</v>
      </c>
      <c r="C253" s="254">
        <v>36</v>
      </c>
      <c r="D253" s="254">
        <v>9</v>
      </c>
      <c r="E253" s="253"/>
      <c r="F253" s="252">
        <v>2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1.4" x14ac:dyDescent="0.2">
      <c r="A254" s="256" t="str">
        <f t="shared" si="6"/>
        <v>Dec14</v>
      </c>
      <c r="B254" s="255">
        <f t="shared" si="7"/>
        <v>41987</v>
      </c>
      <c r="C254" s="254">
        <v>37</v>
      </c>
      <c r="D254" s="254">
        <v>9</v>
      </c>
      <c r="E254" s="253"/>
      <c r="F254" s="252">
        <v>3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1.4" x14ac:dyDescent="0.2">
      <c r="A255" s="256" t="str">
        <f t="shared" si="6"/>
        <v>Dec14</v>
      </c>
      <c r="B255" s="255">
        <f t="shared" si="7"/>
        <v>41988</v>
      </c>
      <c r="C255" s="254">
        <v>37</v>
      </c>
      <c r="D255" s="254">
        <v>9</v>
      </c>
      <c r="E255" s="253"/>
      <c r="F255" s="252">
        <v>3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1.4" x14ac:dyDescent="0.2">
      <c r="A256" s="256" t="str">
        <f t="shared" si="6"/>
        <v>Dec14</v>
      </c>
      <c r="B256" s="255">
        <f t="shared" si="7"/>
        <v>41989</v>
      </c>
      <c r="C256" s="254">
        <v>37</v>
      </c>
      <c r="D256" s="254">
        <v>9</v>
      </c>
      <c r="E256" s="253"/>
      <c r="F256" s="252">
        <v>3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1.4" x14ac:dyDescent="0.2">
      <c r="A257" s="256" t="str">
        <f t="shared" si="6"/>
        <v>Dec14</v>
      </c>
      <c r="B257" s="255">
        <f t="shared" si="7"/>
        <v>41990</v>
      </c>
      <c r="C257" s="254">
        <v>37</v>
      </c>
      <c r="D257" s="254">
        <v>9</v>
      </c>
      <c r="E257" s="253"/>
      <c r="F257" s="252">
        <v>3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1.4" x14ac:dyDescent="0.2">
      <c r="A258" s="256" t="str">
        <f t="shared" ref="A258:A321" si="8">TEXT(DATE(YEAR(B$2),MONTH(B$2)+(D258-1),1),"MmmYY")</f>
        <v>Dec14</v>
      </c>
      <c r="B258" s="255">
        <f t="shared" si="7"/>
        <v>41991</v>
      </c>
      <c r="C258" s="254">
        <v>37</v>
      </c>
      <c r="D258" s="254">
        <v>9</v>
      </c>
      <c r="E258" s="253"/>
      <c r="F258" s="252">
        <v>3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1.4" x14ac:dyDescent="0.2">
      <c r="A259" s="256" t="str">
        <f t="shared" si="8"/>
        <v>Dec14</v>
      </c>
      <c r="B259" s="255">
        <f t="shared" ref="B259:B322" si="9">B258+1</f>
        <v>41992</v>
      </c>
      <c r="C259" s="254">
        <v>37</v>
      </c>
      <c r="D259" s="254">
        <v>9</v>
      </c>
      <c r="E259" s="253"/>
      <c r="F259" s="252">
        <v>3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1.4" x14ac:dyDescent="0.2">
      <c r="A260" s="256" t="str">
        <f t="shared" si="8"/>
        <v>Dec14</v>
      </c>
      <c r="B260" s="255">
        <f t="shared" si="9"/>
        <v>41993</v>
      </c>
      <c r="C260" s="254">
        <v>37</v>
      </c>
      <c r="D260" s="254">
        <v>9</v>
      </c>
      <c r="E260" s="253"/>
      <c r="F260" s="252">
        <v>3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1.4" x14ac:dyDescent="0.2">
      <c r="A261" s="256" t="str">
        <f t="shared" si="8"/>
        <v>Dec14</v>
      </c>
      <c r="B261" s="255">
        <f t="shared" si="9"/>
        <v>41994</v>
      </c>
      <c r="C261" s="254">
        <v>38</v>
      </c>
      <c r="D261" s="254">
        <v>9</v>
      </c>
      <c r="E261" s="253"/>
      <c r="F261" s="252">
        <v>4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1.4" x14ac:dyDescent="0.2">
      <c r="A262" s="256" t="str">
        <f t="shared" si="8"/>
        <v>Dec14</v>
      </c>
      <c r="B262" s="255">
        <f t="shared" si="9"/>
        <v>41995</v>
      </c>
      <c r="C262" s="254">
        <v>38</v>
      </c>
      <c r="D262" s="254">
        <v>9</v>
      </c>
      <c r="E262" s="253"/>
      <c r="F262" s="252">
        <v>4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1.4" x14ac:dyDescent="0.2">
      <c r="A263" s="256" t="str">
        <f t="shared" si="8"/>
        <v>Dec14</v>
      </c>
      <c r="B263" s="255">
        <f t="shared" si="9"/>
        <v>41996</v>
      </c>
      <c r="C263" s="254">
        <v>38</v>
      </c>
      <c r="D263" s="254">
        <v>9</v>
      </c>
      <c r="E263" s="253"/>
      <c r="F263" s="252">
        <v>4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1.4" x14ac:dyDescent="0.2">
      <c r="A264" s="256" t="str">
        <f t="shared" si="8"/>
        <v>Dec14</v>
      </c>
      <c r="B264" s="255">
        <f t="shared" si="9"/>
        <v>41997</v>
      </c>
      <c r="C264" s="254">
        <v>38</v>
      </c>
      <c r="D264" s="254">
        <v>9</v>
      </c>
      <c r="E264" s="253"/>
      <c r="F264" s="252">
        <v>4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1.4" x14ac:dyDescent="0.2">
      <c r="A265" s="256" t="str">
        <f t="shared" si="8"/>
        <v>Dec14</v>
      </c>
      <c r="B265" s="255">
        <f t="shared" si="9"/>
        <v>41998</v>
      </c>
      <c r="C265" s="254">
        <v>38</v>
      </c>
      <c r="D265" s="254">
        <v>9</v>
      </c>
      <c r="E265" s="253"/>
      <c r="F265" s="252">
        <v>4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1.4" x14ac:dyDescent="0.2">
      <c r="A266" s="256" t="str">
        <f t="shared" si="8"/>
        <v>Dec14</v>
      </c>
      <c r="B266" s="255">
        <f t="shared" si="9"/>
        <v>41999</v>
      </c>
      <c r="C266" s="254">
        <v>38</v>
      </c>
      <c r="D266" s="254">
        <v>9</v>
      </c>
      <c r="E266" s="253"/>
      <c r="F266" s="252">
        <v>4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1.4" x14ac:dyDescent="0.2">
      <c r="A267" s="256" t="str">
        <f t="shared" si="8"/>
        <v>Dec14</v>
      </c>
      <c r="B267" s="255">
        <f t="shared" si="9"/>
        <v>42000</v>
      </c>
      <c r="C267" s="254">
        <v>38</v>
      </c>
      <c r="D267" s="254">
        <v>9</v>
      </c>
      <c r="E267" s="253"/>
      <c r="F267" s="252">
        <v>4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1.4" x14ac:dyDescent="0.2">
      <c r="A268" s="256" t="str">
        <f t="shared" si="8"/>
        <v>Dec14</v>
      </c>
      <c r="B268" s="255">
        <f t="shared" si="9"/>
        <v>42001</v>
      </c>
      <c r="C268" s="254">
        <v>39</v>
      </c>
      <c r="D268" s="254">
        <v>9</v>
      </c>
      <c r="E268" s="253"/>
      <c r="F268" s="252">
        <v>5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1.4" x14ac:dyDescent="0.2">
      <c r="A269" s="256" t="str">
        <f t="shared" si="8"/>
        <v>Dec14</v>
      </c>
      <c r="B269" s="255">
        <f t="shared" si="9"/>
        <v>42002</v>
      </c>
      <c r="C269" s="254">
        <v>39</v>
      </c>
      <c r="D269" s="254">
        <v>9</v>
      </c>
      <c r="E269" s="253"/>
      <c r="F269" s="252">
        <v>5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1.4" x14ac:dyDescent="0.2">
      <c r="A270" s="256" t="str">
        <f t="shared" si="8"/>
        <v>Dec14</v>
      </c>
      <c r="B270" s="255">
        <f t="shared" si="9"/>
        <v>42003</v>
      </c>
      <c r="C270" s="254">
        <v>39</v>
      </c>
      <c r="D270" s="254">
        <v>9</v>
      </c>
      <c r="E270" s="253"/>
      <c r="F270" s="252">
        <v>5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1.4" x14ac:dyDescent="0.2">
      <c r="A271" s="256" t="str">
        <f t="shared" si="8"/>
        <v>Dec14</v>
      </c>
      <c r="B271" s="255">
        <f t="shared" si="9"/>
        <v>42004</v>
      </c>
      <c r="C271" s="254">
        <v>39</v>
      </c>
      <c r="D271" s="254">
        <v>9</v>
      </c>
      <c r="E271" s="253"/>
      <c r="F271" s="252">
        <v>5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1.4" x14ac:dyDescent="0.2">
      <c r="A272" s="256" t="str">
        <f t="shared" si="8"/>
        <v>Dec14</v>
      </c>
      <c r="B272" s="255">
        <f t="shared" si="9"/>
        <v>42005</v>
      </c>
      <c r="C272" s="254">
        <v>39</v>
      </c>
      <c r="D272" s="254">
        <v>9</v>
      </c>
      <c r="E272" s="253"/>
      <c r="F272" s="252">
        <v>5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1.4" x14ac:dyDescent="0.2">
      <c r="A273" s="256" t="str">
        <f t="shared" si="8"/>
        <v>Dec14</v>
      </c>
      <c r="B273" s="255">
        <f t="shared" si="9"/>
        <v>42006</v>
      </c>
      <c r="C273" s="254">
        <v>39</v>
      </c>
      <c r="D273" s="254">
        <v>9</v>
      </c>
      <c r="E273" s="253"/>
      <c r="F273" s="252">
        <v>5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1.4" x14ac:dyDescent="0.2">
      <c r="A274" s="256" t="str">
        <f t="shared" si="8"/>
        <v>Dec14</v>
      </c>
      <c r="B274" s="255">
        <f t="shared" si="9"/>
        <v>42007</v>
      </c>
      <c r="C274" s="254">
        <v>39</v>
      </c>
      <c r="D274" s="254">
        <v>9</v>
      </c>
      <c r="E274" s="253"/>
      <c r="F274" s="252">
        <v>5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1.4" x14ac:dyDescent="0.2">
      <c r="A275" s="256" t="str">
        <f t="shared" si="8"/>
        <v>Dec14</v>
      </c>
      <c r="B275" s="255">
        <f t="shared" si="9"/>
        <v>42008</v>
      </c>
      <c r="C275" s="254">
        <v>40</v>
      </c>
      <c r="D275" s="254">
        <v>9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1.4" x14ac:dyDescent="0.2">
      <c r="A276" s="256" t="str">
        <f t="shared" si="8"/>
        <v>Dec14</v>
      </c>
      <c r="B276" s="255">
        <f t="shared" si="9"/>
        <v>42009</v>
      </c>
      <c r="C276" s="254">
        <v>40</v>
      </c>
      <c r="D276" s="254">
        <v>9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1.4" x14ac:dyDescent="0.2">
      <c r="A277" s="259" t="str">
        <f t="shared" si="8"/>
        <v>Jan15</v>
      </c>
      <c r="B277" s="255">
        <f t="shared" si="9"/>
        <v>42010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1.4" x14ac:dyDescent="0.2">
      <c r="A278" s="256" t="str">
        <f t="shared" si="8"/>
        <v>Jan15</v>
      </c>
      <c r="B278" s="255">
        <f t="shared" si="9"/>
        <v>42011</v>
      </c>
      <c r="C278" s="254">
        <v>40</v>
      </c>
      <c r="D278" s="254">
        <v>10</v>
      </c>
      <c r="E278" s="253"/>
      <c r="F278" s="252">
        <v>1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1.4" x14ac:dyDescent="0.2">
      <c r="A279" s="256" t="str">
        <f t="shared" si="8"/>
        <v>Jan15</v>
      </c>
      <c r="B279" s="255">
        <f t="shared" si="9"/>
        <v>42012</v>
      </c>
      <c r="C279" s="254">
        <v>40</v>
      </c>
      <c r="D279" s="254">
        <v>10</v>
      </c>
      <c r="E279" s="253"/>
      <c r="F279" s="252">
        <v>1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1.4" x14ac:dyDescent="0.2">
      <c r="A280" s="256" t="str">
        <f t="shared" si="8"/>
        <v>Jan15</v>
      </c>
      <c r="B280" s="255">
        <f t="shared" si="9"/>
        <v>42013</v>
      </c>
      <c r="C280" s="254">
        <v>40</v>
      </c>
      <c r="D280" s="254">
        <v>10</v>
      </c>
      <c r="E280" s="253"/>
      <c r="F280" s="252">
        <v>1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1.4" x14ac:dyDescent="0.2">
      <c r="A281" s="256" t="str">
        <f t="shared" si="8"/>
        <v>Jan15</v>
      </c>
      <c r="B281" s="255">
        <f t="shared" si="9"/>
        <v>42014</v>
      </c>
      <c r="C281" s="254">
        <v>40</v>
      </c>
      <c r="D281" s="254">
        <v>10</v>
      </c>
      <c r="E281" s="253"/>
      <c r="F281" s="252">
        <v>1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1.4" x14ac:dyDescent="0.2">
      <c r="A282" s="256" t="str">
        <f t="shared" si="8"/>
        <v>Jan15</v>
      </c>
      <c r="B282" s="255">
        <f t="shared" si="9"/>
        <v>42015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1.4" x14ac:dyDescent="0.2">
      <c r="A283" s="256" t="str">
        <f t="shared" si="8"/>
        <v>Jan15</v>
      </c>
      <c r="B283" s="255">
        <f t="shared" si="9"/>
        <v>42016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1.4" x14ac:dyDescent="0.2">
      <c r="A284" s="256" t="str">
        <f t="shared" si="8"/>
        <v>Jan15</v>
      </c>
      <c r="B284" s="255">
        <f t="shared" si="9"/>
        <v>42017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1.4" x14ac:dyDescent="0.2">
      <c r="A285" s="256" t="str">
        <f t="shared" si="8"/>
        <v>Jan15</v>
      </c>
      <c r="B285" s="255">
        <f t="shared" si="9"/>
        <v>42018</v>
      </c>
      <c r="C285" s="254">
        <v>41</v>
      </c>
      <c r="D285" s="254">
        <v>10</v>
      </c>
      <c r="E285" s="253"/>
      <c r="F285" s="252">
        <v>2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1.4" x14ac:dyDescent="0.2">
      <c r="A286" s="256" t="str">
        <f t="shared" si="8"/>
        <v>Jan15</v>
      </c>
      <c r="B286" s="255">
        <f t="shared" si="9"/>
        <v>42019</v>
      </c>
      <c r="C286" s="254">
        <v>41</v>
      </c>
      <c r="D286" s="254">
        <v>10</v>
      </c>
      <c r="E286" s="253"/>
      <c r="F286" s="252">
        <v>2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1.4" x14ac:dyDescent="0.2">
      <c r="A287" s="256" t="str">
        <f t="shared" si="8"/>
        <v>Jan15</v>
      </c>
      <c r="B287" s="255">
        <f t="shared" si="9"/>
        <v>42020</v>
      </c>
      <c r="C287" s="254">
        <v>41</v>
      </c>
      <c r="D287" s="254">
        <v>10</v>
      </c>
      <c r="E287" s="253"/>
      <c r="F287" s="252">
        <v>2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1.4" x14ac:dyDescent="0.2">
      <c r="A288" s="256" t="str">
        <f t="shared" si="8"/>
        <v>Jan15</v>
      </c>
      <c r="B288" s="255">
        <f t="shared" si="9"/>
        <v>42021</v>
      </c>
      <c r="C288" s="254">
        <v>41</v>
      </c>
      <c r="D288" s="254">
        <v>10</v>
      </c>
      <c r="E288" s="253"/>
      <c r="F288" s="252">
        <v>2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1.4" x14ac:dyDescent="0.2">
      <c r="A289" s="256" t="str">
        <f t="shared" si="8"/>
        <v>Jan15</v>
      </c>
      <c r="B289" s="255">
        <f t="shared" si="9"/>
        <v>42022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1.4" x14ac:dyDescent="0.2">
      <c r="A290" s="256" t="str">
        <f t="shared" si="8"/>
        <v>Jan15</v>
      </c>
      <c r="B290" s="255">
        <f t="shared" si="9"/>
        <v>42023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1.4" x14ac:dyDescent="0.2">
      <c r="A291" s="256" t="str">
        <f t="shared" si="8"/>
        <v>Jan15</v>
      </c>
      <c r="B291" s="255">
        <f t="shared" si="9"/>
        <v>42024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1.4" x14ac:dyDescent="0.2">
      <c r="A292" s="256" t="str">
        <f t="shared" si="8"/>
        <v>Jan15</v>
      </c>
      <c r="B292" s="255">
        <f t="shared" si="9"/>
        <v>42025</v>
      </c>
      <c r="C292" s="254">
        <v>42</v>
      </c>
      <c r="D292" s="254">
        <v>10</v>
      </c>
      <c r="E292" s="253"/>
      <c r="F292" s="252">
        <v>3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1.4" x14ac:dyDescent="0.2">
      <c r="A293" s="256" t="str">
        <f t="shared" si="8"/>
        <v>Jan15</v>
      </c>
      <c r="B293" s="255">
        <f t="shared" si="9"/>
        <v>42026</v>
      </c>
      <c r="C293" s="254">
        <v>42</v>
      </c>
      <c r="D293" s="254">
        <v>10</v>
      </c>
      <c r="E293" s="253"/>
      <c r="F293" s="252">
        <v>3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1.4" x14ac:dyDescent="0.2">
      <c r="A294" s="256" t="str">
        <f t="shared" si="8"/>
        <v>Jan15</v>
      </c>
      <c r="B294" s="255">
        <f t="shared" si="9"/>
        <v>42027</v>
      </c>
      <c r="C294" s="254">
        <v>42</v>
      </c>
      <c r="D294" s="254">
        <v>10</v>
      </c>
      <c r="E294" s="253"/>
      <c r="F294" s="252">
        <v>3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1.4" x14ac:dyDescent="0.2">
      <c r="A295" s="256" t="str">
        <f t="shared" si="8"/>
        <v>Jan15</v>
      </c>
      <c r="B295" s="255">
        <f t="shared" si="9"/>
        <v>42028</v>
      </c>
      <c r="C295" s="254">
        <v>42</v>
      </c>
      <c r="D295" s="254">
        <v>10</v>
      </c>
      <c r="E295" s="253"/>
      <c r="F295" s="252">
        <v>3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1.4" x14ac:dyDescent="0.2">
      <c r="A296" s="256" t="str">
        <f t="shared" si="8"/>
        <v>Jan15</v>
      </c>
      <c r="B296" s="255">
        <f t="shared" si="9"/>
        <v>42029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1.4" x14ac:dyDescent="0.2">
      <c r="A297" s="256" t="str">
        <f t="shared" si="8"/>
        <v>Jan15</v>
      </c>
      <c r="B297" s="255">
        <f t="shared" si="9"/>
        <v>42030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1.4" x14ac:dyDescent="0.2">
      <c r="A298" s="256" t="str">
        <f t="shared" si="8"/>
        <v>Jan15</v>
      </c>
      <c r="B298" s="255">
        <f t="shared" si="9"/>
        <v>42031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1.4" x14ac:dyDescent="0.2">
      <c r="A299" s="256" t="str">
        <f t="shared" si="8"/>
        <v>Jan15</v>
      </c>
      <c r="B299" s="255">
        <f t="shared" si="9"/>
        <v>42032</v>
      </c>
      <c r="C299" s="254">
        <v>43</v>
      </c>
      <c r="D299" s="254">
        <v>10</v>
      </c>
      <c r="E299" s="253"/>
      <c r="F299" s="252">
        <v>4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1.4" x14ac:dyDescent="0.2">
      <c r="A300" s="256" t="str">
        <f t="shared" si="8"/>
        <v>Jan15</v>
      </c>
      <c r="B300" s="255">
        <f t="shared" si="9"/>
        <v>42033</v>
      </c>
      <c r="C300" s="254">
        <v>43</v>
      </c>
      <c r="D300" s="254">
        <v>10</v>
      </c>
      <c r="E300" s="253"/>
      <c r="F300" s="252">
        <v>4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1.4" x14ac:dyDescent="0.2">
      <c r="A301" s="256" t="str">
        <f t="shared" si="8"/>
        <v>Jan15</v>
      </c>
      <c r="B301" s="255">
        <f t="shared" si="9"/>
        <v>42034</v>
      </c>
      <c r="C301" s="254">
        <v>43</v>
      </c>
      <c r="D301" s="254">
        <v>10</v>
      </c>
      <c r="E301" s="253"/>
      <c r="F301" s="252">
        <v>4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1.4" x14ac:dyDescent="0.2">
      <c r="A302" s="256" t="str">
        <f t="shared" si="8"/>
        <v>Jan15</v>
      </c>
      <c r="B302" s="255">
        <f t="shared" si="9"/>
        <v>42035</v>
      </c>
      <c r="C302" s="254">
        <v>43</v>
      </c>
      <c r="D302" s="254">
        <v>10</v>
      </c>
      <c r="E302" s="253"/>
      <c r="F302" s="252">
        <v>4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1.4" x14ac:dyDescent="0.2">
      <c r="A303" s="256" t="str">
        <f t="shared" si="8"/>
        <v>Jan15</v>
      </c>
      <c r="B303" s="255">
        <f t="shared" si="9"/>
        <v>42036</v>
      </c>
      <c r="C303" s="254">
        <v>44</v>
      </c>
      <c r="D303" s="254">
        <v>10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1.4" x14ac:dyDescent="0.2">
      <c r="A304" s="256" t="str">
        <f t="shared" si="8"/>
        <v>Jan15</v>
      </c>
      <c r="B304" s="255">
        <f t="shared" si="9"/>
        <v>42037</v>
      </c>
      <c r="C304" s="254">
        <v>44</v>
      </c>
      <c r="D304" s="254">
        <v>10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1.4" x14ac:dyDescent="0.2">
      <c r="A305" s="256" t="str">
        <f t="shared" si="8"/>
        <v>Jan15</v>
      </c>
      <c r="B305" s="255">
        <f t="shared" si="9"/>
        <v>42038</v>
      </c>
      <c r="C305" s="254">
        <v>44</v>
      </c>
      <c r="D305" s="254">
        <v>10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1.4" x14ac:dyDescent="0.2">
      <c r="A306" s="256" t="str">
        <f t="shared" si="8"/>
        <v>Jan15</v>
      </c>
      <c r="B306" s="255">
        <f t="shared" si="9"/>
        <v>42039</v>
      </c>
      <c r="C306" s="254">
        <v>44</v>
      </c>
      <c r="D306" s="254">
        <v>10</v>
      </c>
      <c r="E306" s="253"/>
      <c r="F306" s="252">
        <v>1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1.4" x14ac:dyDescent="0.2">
      <c r="A307" s="256" t="str">
        <f t="shared" si="8"/>
        <v>Jan15</v>
      </c>
      <c r="B307" s="255">
        <f t="shared" si="9"/>
        <v>42040</v>
      </c>
      <c r="C307" s="254">
        <v>44</v>
      </c>
      <c r="D307" s="254">
        <v>10</v>
      </c>
      <c r="E307" s="253"/>
      <c r="F307" s="252">
        <v>1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1.4" x14ac:dyDescent="0.2">
      <c r="A308" s="259" t="str">
        <f t="shared" si="8"/>
        <v>Feb15</v>
      </c>
      <c r="B308" s="255">
        <f t="shared" si="9"/>
        <v>42041</v>
      </c>
      <c r="C308" s="258">
        <v>44</v>
      </c>
      <c r="D308" s="258">
        <v>11</v>
      </c>
      <c r="E308" s="257"/>
      <c r="F308" s="252">
        <v>1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1.4" x14ac:dyDescent="0.2">
      <c r="A309" s="256" t="str">
        <f t="shared" si="8"/>
        <v>Feb15</v>
      </c>
      <c r="B309" s="255">
        <f t="shared" si="9"/>
        <v>42042</v>
      </c>
      <c r="C309" s="254">
        <v>44</v>
      </c>
      <c r="D309" s="254">
        <v>11</v>
      </c>
      <c r="E309" s="253"/>
      <c r="F309" s="252">
        <v>1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1.4" x14ac:dyDescent="0.2">
      <c r="A310" s="256" t="str">
        <f t="shared" si="8"/>
        <v>Feb15</v>
      </c>
      <c r="B310" s="255">
        <f t="shared" si="9"/>
        <v>42043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1.4" x14ac:dyDescent="0.2">
      <c r="A311" s="256" t="str">
        <f t="shared" si="8"/>
        <v>Feb15</v>
      </c>
      <c r="B311" s="255">
        <f t="shared" si="9"/>
        <v>42044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1.4" x14ac:dyDescent="0.2">
      <c r="A312" s="256" t="str">
        <f t="shared" si="8"/>
        <v>Feb15</v>
      </c>
      <c r="B312" s="255">
        <f t="shared" si="9"/>
        <v>42045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1.4" x14ac:dyDescent="0.2">
      <c r="A313" s="256" t="str">
        <f t="shared" si="8"/>
        <v>Feb15</v>
      </c>
      <c r="B313" s="255">
        <f t="shared" si="9"/>
        <v>42046</v>
      </c>
      <c r="C313" s="254">
        <v>45</v>
      </c>
      <c r="D313" s="254">
        <v>11</v>
      </c>
      <c r="E313" s="253"/>
      <c r="F313" s="252">
        <v>2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1.4" x14ac:dyDescent="0.2">
      <c r="A314" s="256" t="str">
        <f t="shared" si="8"/>
        <v>Feb15</v>
      </c>
      <c r="B314" s="255">
        <f t="shared" si="9"/>
        <v>42047</v>
      </c>
      <c r="C314" s="254">
        <v>45</v>
      </c>
      <c r="D314" s="254">
        <v>11</v>
      </c>
      <c r="E314" s="253"/>
      <c r="F314" s="252">
        <v>2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1.4" x14ac:dyDescent="0.2">
      <c r="A315" s="256" t="str">
        <f t="shared" si="8"/>
        <v>Feb15</v>
      </c>
      <c r="B315" s="255">
        <f t="shared" si="9"/>
        <v>42048</v>
      </c>
      <c r="C315" s="254">
        <v>45</v>
      </c>
      <c r="D315" s="254">
        <v>11</v>
      </c>
      <c r="E315" s="253"/>
      <c r="F315" s="252">
        <v>2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1.4" x14ac:dyDescent="0.2">
      <c r="A316" s="256" t="str">
        <f t="shared" si="8"/>
        <v>Feb15</v>
      </c>
      <c r="B316" s="255">
        <f t="shared" si="9"/>
        <v>42049</v>
      </c>
      <c r="C316" s="254">
        <v>45</v>
      </c>
      <c r="D316" s="254">
        <v>11</v>
      </c>
      <c r="E316" s="253"/>
      <c r="F316" s="252">
        <v>2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1.4" x14ac:dyDescent="0.2">
      <c r="A317" s="256" t="str">
        <f t="shared" si="8"/>
        <v>Feb15</v>
      </c>
      <c r="B317" s="255">
        <f t="shared" si="9"/>
        <v>42050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1.4" x14ac:dyDescent="0.2">
      <c r="A318" s="256" t="str">
        <f t="shared" si="8"/>
        <v>Feb15</v>
      </c>
      <c r="B318" s="255">
        <f t="shared" si="9"/>
        <v>42051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1.4" x14ac:dyDescent="0.2">
      <c r="A319" s="256" t="str">
        <f t="shared" si="8"/>
        <v>Feb15</v>
      </c>
      <c r="B319" s="255">
        <f t="shared" si="9"/>
        <v>42052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1.4" x14ac:dyDescent="0.2">
      <c r="A320" s="256" t="str">
        <f t="shared" si="8"/>
        <v>Feb15</v>
      </c>
      <c r="B320" s="255">
        <f t="shared" si="9"/>
        <v>42053</v>
      </c>
      <c r="C320" s="254">
        <v>46</v>
      </c>
      <c r="D320" s="254">
        <v>11</v>
      </c>
      <c r="E320" s="253"/>
      <c r="F320" s="252">
        <v>3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1.4" x14ac:dyDescent="0.2">
      <c r="A321" s="256" t="str">
        <f t="shared" si="8"/>
        <v>Feb15</v>
      </c>
      <c r="B321" s="255">
        <f t="shared" si="9"/>
        <v>42054</v>
      </c>
      <c r="C321" s="254">
        <v>46</v>
      </c>
      <c r="D321" s="254">
        <v>11</v>
      </c>
      <c r="E321" s="253"/>
      <c r="F321" s="252">
        <v>3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1.4" x14ac:dyDescent="0.2">
      <c r="A322" s="256" t="str">
        <f t="shared" ref="A322:A381" si="10">TEXT(DATE(YEAR(B$2),MONTH(B$2)+(D322-1),1),"MmmYY")</f>
        <v>Feb15</v>
      </c>
      <c r="B322" s="255">
        <f t="shared" si="9"/>
        <v>42055</v>
      </c>
      <c r="C322" s="254">
        <v>46</v>
      </c>
      <c r="D322" s="254">
        <v>11</v>
      </c>
      <c r="E322" s="253"/>
      <c r="F322" s="252">
        <v>3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1.4" x14ac:dyDescent="0.2">
      <c r="A323" s="256" t="str">
        <f t="shared" si="10"/>
        <v>Feb15</v>
      </c>
      <c r="B323" s="255">
        <f t="shared" ref="B323:B381" si="11">B322+1</f>
        <v>42056</v>
      </c>
      <c r="C323" s="254">
        <v>46</v>
      </c>
      <c r="D323" s="254">
        <v>11</v>
      </c>
      <c r="E323" s="253"/>
      <c r="F323" s="252">
        <v>3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1.4" x14ac:dyDescent="0.2">
      <c r="A324" s="256" t="str">
        <f t="shared" si="10"/>
        <v>Feb15</v>
      </c>
      <c r="B324" s="255">
        <f t="shared" si="11"/>
        <v>42057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1.4" x14ac:dyDescent="0.2">
      <c r="A325" s="256" t="str">
        <f t="shared" si="10"/>
        <v>Feb15</v>
      </c>
      <c r="B325" s="255">
        <f t="shared" si="11"/>
        <v>42058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1.4" x14ac:dyDescent="0.2">
      <c r="A326" s="256" t="str">
        <f t="shared" si="10"/>
        <v>Feb15</v>
      </c>
      <c r="B326" s="255">
        <f t="shared" si="11"/>
        <v>42059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1.4" x14ac:dyDescent="0.2">
      <c r="A327" s="256" t="str">
        <f t="shared" si="10"/>
        <v>Feb15</v>
      </c>
      <c r="B327" s="255">
        <f t="shared" si="11"/>
        <v>42060</v>
      </c>
      <c r="C327" s="254">
        <v>47</v>
      </c>
      <c r="D327" s="254">
        <v>11</v>
      </c>
      <c r="E327" s="253"/>
      <c r="F327" s="252">
        <v>4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1.4" x14ac:dyDescent="0.2">
      <c r="A328" s="256" t="str">
        <f t="shared" si="10"/>
        <v>Feb15</v>
      </c>
      <c r="B328" s="255">
        <f t="shared" si="11"/>
        <v>42061</v>
      </c>
      <c r="C328" s="254">
        <v>47</v>
      </c>
      <c r="D328" s="254">
        <v>11</v>
      </c>
      <c r="E328" s="253"/>
      <c r="F328" s="252">
        <v>4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1.4" x14ac:dyDescent="0.2">
      <c r="A329" s="256" t="str">
        <f t="shared" si="10"/>
        <v>Feb15</v>
      </c>
      <c r="B329" s="255">
        <f t="shared" si="11"/>
        <v>42062</v>
      </c>
      <c r="C329" s="254">
        <v>47</v>
      </c>
      <c r="D329" s="254">
        <v>11</v>
      </c>
      <c r="E329" s="253"/>
      <c r="F329" s="252">
        <v>4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1.4" x14ac:dyDescent="0.2">
      <c r="A330" s="256" t="str">
        <f t="shared" si="10"/>
        <v>Feb15</v>
      </c>
      <c r="B330" s="255">
        <f t="shared" si="11"/>
        <v>42063</v>
      </c>
      <c r="C330" s="254">
        <v>47</v>
      </c>
      <c r="D330" s="254">
        <v>11</v>
      </c>
      <c r="E330" s="253"/>
      <c r="F330" s="252">
        <v>4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1.4" x14ac:dyDescent="0.2">
      <c r="A331" s="256" t="str">
        <f t="shared" si="10"/>
        <v>Feb15</v>
      </c>
      <c r="B331" s="255">
        <f t="shared" si="11"/>
        <v>42064</v>
      </c>
      <c r="C331" s="254">
        <v>48</v>
      </c>
      <c r="D331" s="254">
        <v>11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1.4" x14ac:dyDescent="0.2">
      <c r="A332" s="256" t="str">
        <f t="shared" si="10"/>
        <v>Feb15</v>
      </c>
      <c r="B332" s="255">
        <f t="shared" si="11"/>
        <v>42065</v>
      </c>
      <c r="C332" s="254">
        <v>48</v>
      </c>
      <c r="D332" s="254">
        <v>11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1.4" x14ac:dyDescent="0.2">
      <c r="A333" s="256" t="str">
        <f t="shared" si="10"/>
        <v>Feb15</v>
      </c>
      <c r="B333" s="255">
        <f t="shared" si="11"/>
        <v>42066</v>
      </c>
      <c r="C333" s="254">
        <v>48</v>
      </c>
      <c r="D333" s="254">
        <v>11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1.4" x14ac:dyDescent="0.2">
      <c r="A334" s="256" t="str">
        <f t="shared" si="10"/>
        <v>Feb15</v>
      </c>
      <c r="B334" s="255">
        <f t="shared" si="11"/>
        <v>42067</v>
      </c>
      <c r="C334" s="254">
        <v>48</v>
      </c>
      <c r="D334" s="254">
        <v>11</v>
      </c>
      <c r="E334" s="253"/>
      <c r="F334" s="252">
        <v>1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1.4" x14ac:dyDescent="0.2">
      <c r="A335" s="256" t="str">
        <f t="shared" si="10"/>
        <v>Feb15</v>
      </c>
      <c r="B335" s="255">
        <f t="shared" si="11"/>
        <v>42068</v>
      </c>
      <c r="C335" s="254">
        <v>48</v>
      </c>
      <c r="D335" s="254">
        <v>11</v>
      </c>
      <c r="E335" s="253"/>
      <c r="F335" s="252">
        <v>1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1.4" x14ac:dyDescent="0.2">
      <c r="A336" s="259" t="str">
        <f t="shared" si="10"/>
        <v>Mar15</v>
      </c>
      <c r="B336" s="255">
        <f t="shared" si="11"/>
        <v>42069</v>
      </c>
      <c r="C336" s="258">
        <v>48</v>
      </c>
      <c r="D336" s="258">
        <v>12</v>
      </c>
      <c r="E336" s="257"/>
      <c r="F336" s="252">
        <v>1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1.4" x14ac:dyDescent="0.2">
      <c r="A337" s="256" t="str">
        <f t="shared" si="10"/>
        <v>Mar15</v>
      </c>
      <c r="B337" s="255">
        <f t="shared" si="11"/>
        <v>42070</v>
      </c>
      <c r="C337" s="254">
        <v>48</v>
      </c>
      <c r="D337" s="254">
        <v>12</v>
      </c>
      <c r="E337" s="253"/>
      <c r="F337" s="252">
        <v>1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1.4" x14ac:dyDescent="0.2">
      <c r="A338" s="256" t="str">
        <f t="shared" si="10"/>
        <v>Mar15</v>
      </c>
      <c r="B338" s="255">
        <f t="shared" si="11"/>
        <v>42071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1.4" x14ac:dyDescent="0.2">
      <c r="A339" s="256" t="str">
        <f t="shared" si="10"/>
        <v>Mar15</v>
      </c>
      <c r="B339" s="255">
        <f t="shared" si="11"/>
        <v>42072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1.4" x14ac:dyDescent="0.2">
      <c r="A340" s="256" t="str">
        <f t="shared" si="10"/>
        <v>Mar15</v>
      </c>
      <c r="B340" s="255">
        <f t="shared" si="11"/>
        <v>42073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1.4" x14ac:dyDescent="0.2">
      <c r="A341" s="256" t="str">
        <f t="shared" si="10"/>
        <v>Mar15</v>
      </c>
      <c r="B341" s="255">
        <f t="shared" si="11"/>
        <v>42074</v>
      </c>
      <c r="C341" s="254">
        <v>49</v>
      </c>
      <c r="D341" s="254">
        <v>12</v>
      </c>
      <c r="E341" s="253"/>
      <c r="F341" s="252">
        <v>2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1.4" x14ac:dyDescent="0.2">
      <c r="A342" s="256" t="str">
        <f t="shared" si="10"/>
        <v>Mar15</v>
      </c>
      <c r="B342" s="255">
        <f t="shared" si="11"/>
        <v>42075</v>
      </c>
      <c r="C342" s="254">
        <v>49</v>
      </c>
      <c r="D342" s="254">
        <v>12</v>
      </c>
      <c r="E342" s="253"/>
      <c r="F342" s="252">
        <v>2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1.4" x14ac:dyDescent="0.2">
      <c r="A343" s="256" t="str">
        <f t="shared" si="10"/>
        <v>Mar15</v>
      </c>
      <c r="B343" s="255">
        <f t="shared" si="11"/>
        <v>42076</v>
      </c>
      <c r="C343" s="254">
        <v>49</v>
      </c>
      <c r="D343" s="254">
        <v>12</v>
      </c>
      <c r="E343" s="253"/>
      <c r="F343" s="252">
        <v>2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1.4" x14ac:dyDescent="0.2">
      <c r="A344" s="256" t="str">
        <f t="shared" si="10"/>
        <v>Mar15</v>
      </c>
      <c r="B344" s="255">
        <f t="shared" si="11"/>
        <v>42077</v>
      </c>
      <c r="C344" s="254">
        <v>49</v>
      </c>
      <c r="D344" s="254">
        <v>12</v>
      </c>
      <c r="E344" s="253"/>
      <c r="F344" s="252">
        <v>2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1.4" x14ac:dyDescent="0.2">
      <c r="A345" s="256" t="str">
        <f t="shared" si="10"/>
        <v>Mar15</v>
      </c>
      <c r="B345" s="255">
        <f t="shared" si="11"/>
        <v>42078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1.4" x14ac:dyDescent="0.2">
      <c r="A346" s="256" t="str">
        <f t="shared" si="10"/>
        <v>Mar15</v>
      </c>
      <c r="B346" s="255">
        <f t="shared" si="11"/>
        <v>42079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1.4" x14ac:dyDescent="0.2">
      <c r="A347" s="256" t="str">
        <f t="shared" si="10"/>
        <v>Mar15</v>
      </c>
      <c r="B347" s="255">
        <f t="shared" si="11"/>
        <v>42080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1.4" x14ac:dyDescent="0.2">
      <c r="A348" s="256" t="str">
        <f t="shared" si="10"/>
        <v>Mar15</v>
      </c>
      <c r="B348" s="255">
        <f t="shared" si="11"/>
        <v>42081</v>
      </c>
      <c r="C348" s="254">
        <v>50</v>
      </c>
      <c r="D348" s="254">
        <v>12</v>
      </c>
      <c r="E348" s="253"/>
      <c r="F348" s="252">
        <v>3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1.4" x14ac:dyDescent="0.2">
      <c r="A349" s="256" t="str">
        <f t="shared" si="10"/>
        <v>Mar15</v>
      </c>
      <c r="B349" s="255">
        <f t="shared" si="11"/>
        <v>42082</v>
      </c>
      <c r="C349" s="254">
        <v>50</v>
      </c>
      <c r="D349" s="254">
        <v>12</v>
      </c>
      <c r="E349" s="253"/>
      <c r="F349" s="252">
        <v>3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1.4" x14ac:dyDescent="0.2">
      <c r="A350" s="256" t="str">
        <f t="shared" si="10"/>
        <v>Mar15</v>
      </c>
      <c r="B350" s="255">
        <f t="shared" si="11"/>
        <v>42083</v>
      </c>
      <c r="C350" s="254">
        <v>50</v>
      </c>
      <c r="D350" s="254">
        <v>12</v>
      </c>
      <c r="E350" s="253"/>
      <c r="F350" s="252">
        <v>3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1.4" x14ac:dyDescent="0.2">
      <c r="A351" s="256" t="str">
        <f t="shared" si="10"/>
        <v>Mar15</v>
      </c>
      <c r="B351" s="255">
        <f t="shared" si="11"/>
        <v>42084</v>
      </c>
      <c r="C351" s="254">
        <v>50</v>
      </c>
      <c r="D351" s="254">
        <v>12</v>
      </c>
      <c r="E351" s="253"/>
      <c r="F351" s="252">
        <v>3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1.4" x14ac:dyDescent="0.2">
      <c r="A352" s="256" t="str">
        <f t="shared" si="10"/>
        <v>Mar15</v>
      </c>
      <c r="B352" s="255">
        <f t="shared" si="11"/>
        <v>42085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1.4" x14ac:dyDescent="0.2">
      <c r="A353" s="256" t="str">
        <f t="shared" si="10"/>
        <v>Mar15</v>
      </c>
      <c r="B353" s="255">
        <f t="shared" si="11"/>
        <v>42086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1.4" x14ac:dyDescent="0.2">
      <c r="A354" s="256" t="str">
        <f t="shared" si="10"/>
        <v>Mar15</v>
      </c>
      <c r="B354" s="255">
        <f t="shared" si="11"/>
        <v>42087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1.4" x14ac:dyDescent="0.2">
      <c r="A355" s="256" t="str">
        <f t="shared" si="10"/>
        <v>Mar15</v>
      </c>
      <c r="B355" s="255">
        <f t="shared" si="11"/>
        <v>42088</v>
      </c>
      <c r="C355" s="254">
        <v>51</v>
      </c>
      <c r="D355" s="254">
        <v>12</v>
      </c>
      <c r="E355" s="253"/>
      <c r="F355" s="252">
        <v>4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1.4" x14ac:dyDescent="0.2">
      <c r="A356" s="256" t="str">
        <f t="shared" si="10"/>
        <v>Mar15</v>
      </c>
      <c r="B356" s="255">
        <f t="shared" si="11"/>
        <v>42089</v>
      </c>
      <c r="C356" s="254">
        <v>51</v>
      </c>
      <c r="D356" s="254">
        <v>12</v>
      </c>
      <c r="E356" s="253"/>
      <c r="F356" s="252">
        <v>4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1.4" x14ac:dyDescent="0.2">
      <c r="A357" s="256" t="str">
        <f t="shared" si="10"/>
        <v>Mar15</v>
      </c>
      <c r="B357" s="255">
        <f t="shared" si="11"/>
        <v>42090</v>
      </c>
      <c r="C357" s="254">
        <v>51</v>
      </c>
      <c r="D357" s="254">
        <v>12</v>
      </c>
      <c r="E357" s="253"/>
      <c r="F357" s="252">
        <v>4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1.4" x14ac:dyDescent="0.2">
      <c r="A358" s="256" t="str">
        <f t="shared" si="10"/>
        <v>Mar15</v>
      </c>
      <c r="B358" s="255">
        <f t="shared" si="11"/>
        <v>42091</v>
      </c>
      <c r="C358" s="254">
        <v>51</v>
      </c>
      <c r="D358" s="254">
        <v>12</v>
      </c>
      <c r="E358" s="253"/>
      <c r="F358" s="252">
        <v>4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1.4" x14ac:dyDescent="0.2">
      <c r="A359" s="256" t="str">
        <f t="shared" si="10"/>
        <v>Mar15</v>
      </c>
      <c r="B359" s="255">
        <f t="shared" si="11"/>
        <v>42092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1.4" x14ac:dyDescent="0.2">
      <c r="A360" s="256" t="str">
        <f t="shared" si="10"/>
        <v>Mar15</v>
      </c>
      <c r="B360" s="255">
        <f t="shared" si="11"/>
        <v>42093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1.4" x14ac:dyDescent="0.2">
      <c r="A361" s="256" t="str">
        <f t="shared" si="10"/>
        <v>Mar15</v>
      </c>
      <c r="B361" s="255">
        <f t="shared" si="11"/>
        <v>42094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1.4" x14ac:dyDescent="0.2">
      <c r="A362" s="256" t="str">
        <f t="shared" si="10"/>
        <v>Mar15</v>
      </c>
      <c r="B362" s="255">
        <f t="shared" si="11"/>
        <v>42095</v>
      </c>
      <c r="C362" s="254">
        <v>52</v>
      </c>
      <c r="D362" s="254">
        <v>12</v>
      </c>
      <c r="E362" s="253"/>
      <c r="F362" s="252">
        <v>5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1.4" x14ac:dyDescent="0.2">
      <c r="A363" s="256" t="str">
        <f t="shared" si="10"/>
        <v>Mar15</v>
      </c>
      <c r="B363" s="255">
        <f t="shared" si="11"/>
        <v>42096</v>
      </c>
      <c r="C363" s="254">
        <v>52</v>
      </c>
      <c r="D363" s="254">
        <v>12</v>
      </c>
      <c r="E363" s="253"/>
      <c r="F363" s="252">
        <v>5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1.4" x14ac:dyDescent="0.2">
      <c r="A364" s="256" t="str">
        <f t="shared" si="10"/>
        <v>Mar15</v>
      </c>
      <c r="B364" s="255">
        <f t="shared" si="11"/>
        <v>42097</v>
      </c>
      <c r="C364" s="254">
        <v>52</v>
      </c>
      <c r="D364" s="254">
        <v>12</v>
      </c>
      <c r="E364" s="253"/>
      <c r="F364" s="252">
        <v>5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1.4" x14ac:dyDescent="0.2">
      <c r="A365" s="256" t="str">
        <f t="shared" si="10"/>
        <v>Mar15</v>
      </c>
      <c r="B365" s="255">
        <f t="shared" si="11"/>
        <v>42098</v>
      </c>
      <c r="C365" s="254">
        <v>52</v>
      </c>
      <c r="D365" s="254">
        <v>12</v>
      </c>
      <c r="E365" s="253"/>
      <c r="F365" s="252">
        <v>5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1.4" x14ac:dyDescent="0.2">
      <c r="A366" s="256" t="str">
        <f t="shared" si="10"/>
        <v>Mar15</v>
      </c>
      <c r="B366" s="255">
        <f t="shared" si="11"/>
        <v>42099</v>
      </c>
      <c r="C366" s="254">
        <v>53</v>
      </c>
      <c r="D366" s="254">
        <v>12</v>
      </c>
      <c r="E366" s="250">
        <f>B366</f>
        <v>42099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1.4" x14ac:dyDescent="0.2">
      <c r="A367" s="256" t="str">
        <f t="shared" si="10"/>
        <v>Mar15</v>
      </c>
      <c r="B367" s="255">
        <f t="shared" si="11"/>
        <v>42100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1.4" x14ac:dyDescent="0.2">
      <c r="A368" s="256" t="str">
        <f t="shared" si="10"/>
        <v>Mar15</v>
      </c>
      <c r="B368" s="255">
        <f t="shared" si="11"/>
        <v>42101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1.4" x14ac:dyDescent="0.2">
      <c r="A369" s="256" t="str">
        <f t="shared" si="10"/>
        <v>Mar15</v>
      </c>
      <c r="B369" s="255">
        <f t="shared" si="11"/>
        <v>42102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1.4" x14ac:dyDescent="0.2">
      <c r="A370" s="256" t="str">
        <f t="shared" si="10"/>
        <v>Mar15</v>
      </c>
      <c r="B370" s="255">
        <f t="shared" si="11"/>
        <v>42103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1.4" x14ac:dyDescent="0.2">
      <c r="A371" s="256" t="str">
        <f t="shared" si="10"/>
        <v>Mar15</v>
      </c>
      <c r="B371" s="255">
        <f t="shared" si="11"/>
        <v>42104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1.4" x14ac:dyDescent="0.2">
      <c r="A372" s="256" t="str">
        <f t="shared" si="10"/>
        <v>Mar15</v>
      </c>
      <c r="B372" s="255">
        <f t="shared" si="11"/>
        <v>42105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1.4" x14ac:dyDescent="0.2">
      <c r="A373" s="256" t="str">
        <f t="shared" si="10"/>
        <v>Mar15</v>
      </c>
      <c r="B373" s="255">
        <f t="shared" si="11"/>
        <v>42106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1.4" x14ac:dyDescent="0.2">
      <c r="A374" s="256" t="str">
        <f t="shared" si="10"/>
        <v>Mar15</v>
      </c>
      <c r="B374" s="255">
        <f t="shared" si="11"/>
        <v>42107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1.4" x14ac:dyDescent="0.2">
      <c r="A375" s="256" t="str">
        <f t="shared" si="10"/>
        <v>Mar15</v>
      </c>
      <c r="B375" s="255">
        <f t="shared" si="11"/>
        <v>42108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1.4" x14ac:dyDescent="0.2">
      <c r="A376" s="256" t="str">
        <f t="shared" si="10"/>
        <v>Mar15</v>
      </c>
      <c r="B376" s="255">
        <f t="shared" si="11"/>
        <v>42109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1.4" x14ac:dyDescent="0.2">
      <c r="A377" s="256" t="str">
        <f t="shared" si="10"/>
        <v>Mar15</v>
      </c>
      <c r="B377" s="255">
        <f t="shared" si="11"/>
        <v>42110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1.4" x14ac:dyDescent="0.2">
      <c r="A378" s="256" t="str">
        <f t="shared" si="10"/>
        <v>Mar15</v>
      </c>
      <c r="B378" s="255">
        <f t="shared" si="11"/>
        <v>42111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1.4" x14ac:dyDescent="0.2">
      <c r="A379" s="256" t="str">
        <f t="shared" si="10"/>
        <v>Mar15</v>
      </c>
      <c r="B379" s="255">
        <f t="shared" si="11"/>
        <v>42112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1.4" x14ac:dyDescent="0.2">
      <c r="A380" s="256" t="str">
        <f t="shared" si="10"/>
        <v>Mar15</v>
      </c>
      <c r="B380" s="255">
        <f t="shared" si="11"/>
        <v>42113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1.4" x14ac:dyDescent="0.2">
      <c r="A381" s="256" t="str">
        <f t="shared" si="10"/>
        <v>Mar15</v>
      </c>
      <c r="B381" s="255">
        <f t="shared" si="11"/>
        <v>42114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30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30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53"/>
      <c r="S8" s="454"/>
      <c r="T8" s="455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</v>
      </c>
      <c r="F9" s="61"/>
      <c r="G9" s="61"/>
      <c r="H9" s="420" t="s">
        <v>65</v>
      </c>
      <c r="I9" s="421"/>
      <c r="J9" s="422"/>
      <c r="K9" s="238">
        <f>Admin!B2</f>
        <v>41735</v>
      </c>
      <c r="L9" s="239" t="s">
        <v>84</v>
      </c>
      <c r="M9" s="240">
        <f>Admin!B8</f>
        <v>41741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56" t="s">
        <v>7</v>
      </c>
      <c r="G21" s="457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</v>
      </c>
      <c r="F24" s="61"/>
      <c r="G24" s="61"/>
      <c r="H24" s="420" t="s">
        <v>28</v>
      </c>
      <c r="I24" s="421"/>
      <c r="J24" s="422"/>
      <c r="K24" s="238">
        <f>Admin!B9</f>
        <v>41742</v>
      </c>
      <c r="L24" s="239" t="s">
        <v>84</v>
      </c>
      <c r="M24" s="240">
        <f>Admin!B15</f>
        <v>41748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</v>
      </c>
      <c r="F39" s="61"/>
      <c r="G39" s="61"/>
      <c r="H39" s="420" t="s">
        <v>28</v>
      </c>
      <c r="I39" s="421"/>
      <c r="J39" s="422"/>
      <c r="K39" s="238">
        <f>Admin!B16</f>
        <v>41749</v>
      </c>
      <c r="L39" s="239" t="s">
        <v>84</v>
      </c>
      <c r="M39" s="240">
        <f>Admin!B22</f>
        <v>41755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21"/>
      <c r="D53" s="421"/>
      <c r="E53" s="422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21"/>
      <c r="D54" s="422"/>
      <c r="E54" s="188">
        <v>4</v>
      </c>
      <c r="F54" s="61"/>
      <c r="G54" s="61"/>
      <c r="H54" s="420" t="s">
        <v>28</v>
      </c>
      <c r="I54" s="421"/>
      <c r="J54" s="422"/>
      <c r="K54" s="238">
        <f>Admin!B23</f>
        <v>41756</v>
      </c>
      <c r="L54" s="239" t="s">
        <v>84</v>
      </c>
      <c r="M54" s="240">
        <f>Admin!B29</f>
        <v>41762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22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</v>
      </c>
      <c r="F69" s="61"/>
      <c r="G69" s="61"/>
      <c r="H69" s="420" t="s">
        <v>28</v>
      </c>
      <c r="I69" s="421"/>
      <c r="J69" s="422"/>
      <c r="K69" s="238">
        <f>Admin!B2</f>
        <v>41735</v>
      </c>
      <c r="L69" s="239" t="s">
        <v>84</v>
      </c>
      <c r="M69" s="240">
        <f>Admin!B31</f>
        <v>41764</v>
      </c>
      <c r="N69" s="27"/>
      <c r="O69" s="427" t="s">
        <v>57</v>
      </c>
      <c r="P69" s="428"/>
      <c r="Q69" s="428"/>
      <c r="R69" s="429"/>
      <c r="S69" s="44"/>
      <c r="T69" s="115" t="s">
        <v>33</v>
      </c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8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5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K3:K6"/>
    <mergeCell ref="H3:H6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V3:V6"/>
    <mergeCell ref="Q3:Q6"/>
    <mergeCell ref="R3:R6"/>
    <mergeCell ref="T3:T6"/>
    <mergeCell ref="X3:X6"/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  <mergeCell ref="AC3:AC6"/>
    <mergeCell ref="AA3:AA6"/>
  </mergeCells>
  <phoneticPr fontId="5" type="noConversion"/>
  <dataValidations disablePrompts="1"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4.2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5</v>
      </c>
      <c r="F9" s="61"/>
      <c r="G9" s="61"/>
      <c r="H9" s="420" t="s">
        <v>28</v>
      </c>
      <c r="I9" s="421"/>
      <c r="J9" s="422"/>
      <c r="K9" s="238">
        <f>Admin!B30</f>
        <v>41763</v>
      </c>
      <c r="L9" s="239" t="s">
        <v>84</v>
      </c>
      <c r="M9" s="240">
        <f>Admin!B36</f>
        <v>41769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IF(T$9="Y",'Apr14'!H56,0)</f>
        <v>0</v>
      </c>
      <c r="I11" s="105">
        <f>IF(T$9="Y",'Apr14'!I56,0)</f>
        <v>0</v>
      </c>
      <c r="J11" s="105">
        <f>IF(T$9="Y",'Apr14'!J56,0)</f>
        <v>0</v>
      </c>
      <c r="K11" s="105">
        <f>IF(T$9="Y",'Apr14'!K56,I11*J11)</f>
        <v>0</v>
      </c>
      <c r="L11" s="150">
        <f>IF(T$9="Y",'Apr14'!L56,0)</f>
        <v>0</v>
      </c>
      <c r="M11" s="129" t="str">
        <f>IF(E11=" "," ",IF(T$9="Y",'Apr14'!M56,IF((H11+K11+L11)&gt;0,H11+K11+L11,"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IF(Employee!H$34=E$9,Employee!D$34+SUM(M11)+'Apr14'!V56,SUM(M11)+'Apr14'!V56)</f>
        <v>0</v>
      </c>
      <c r="W11" s="59">
        <f>IF(Employee!H$34=E$9,Employee!D$35+SUM(N11)+'Apr14'!W56,SUM(N11)+'Apr14'!W56)</f>
        <v>0</v>
      </c>
      <c r="X11" s="59">
        <f>IF(O11=" ",'Apr14'!X56,O11+'Apr14'!X56)</f>
        <v>0</v>
      </c>
      <c r="Y11" s="59">
        <f>IF(P11=" ",'Apr14'!Y56,P11+'Apr14'!Y56)</f>
        <v>0</v>
      </c>
      <c r="Z11" s="59">
        <f>IF(Q11=" ",'Apr14'!Z56,Q11+'Apr14'!Z56)</f>
        <v>0</v>
      </c>
      <c r="AA11" s="59">
        <f>IF(R11=" ",'Apr14'!AA56,R11+'Apr14'!AA56)</f>
        <v>0</v>
      </c>
      <c r="AB11" s="60"/>
      <c r="AC11" s="59">
        <f>IF(T11=" ",'Apr14'!AC56,T11+'Apr14'!AC56)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IF(T$9="Y",'Apr14'!H57,0)</f>
        <v>0</v>
      </c>
      <c r="I12" s="108">
        <f>IF(T$9="Y",'Apr14'!I57,0)</f>
        <v>0</v>
      </c>
      <c r="J12" s="108">
        <f>IF(T$9="Y",'Apr14'!J57,0)</f>
        <v>0</v>
      </c>
      <c r="K12" s="108">
        <f>IF(T$9="Y",'Apr14'!K57,I12*J12)</f>
        <v>0</v>
      </c>
      <c r="L12" s="151">
        <f>IF(T$9="Y",'Apr14'!L57,0)</f>
        <v>0</v>
      </c>
      <c r="M12" s="130" t="str">
        <f>IF(E12=" "," ",IF(T$9="Y",'Apr14'!M57,IF((H12+K12+L12)&gt;0,H12+K12+L12,"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IF(Employee!H$60=E$9,Employee!D$60+SUM(M12)+'Apr14'!V57,SUM(M12)+'Apr14'!V57)</f>
        <v>0</v>
      </c>
      <c r="W12" s="59">
        <f>IF(Employee!H$60=E$9,Employee!D$61+SUM(N12)+'Apr14'!W57,SUM(N12)+'Apr14'!W57)</f>
        <v>0</v>
      </c>
      <c r="X12" s="59">
        <f>IF(O12=" ",'Apr14'!X57,O12+'Apr14'!X57)</f>
        <v>0</v>
      </c>
      <c r="Y12" s="59">
        <f>IF(P12=" ",'Apr14'!Y57,P12+'Apr14'!Y57)</f>
        <v>0</v>
      </c>
      <c r="Z12" s="59">
        <f>IF(Q12=" ",'Apr14'!Z57,Q12+'Apr14'!Z57)</f>
        <v>0</v>
      </c>
      <c r="AA12" s="59">
        <f>IF(R12=" ",'Apr14'!AA57,R12+'Apr14'!AA57)</f>
        <v>0</v>
      </c>
      <c r="AB12" s="60"/>
      <c r="AC12" s="59">
        <f>IF(T12=" ",'Apr14'!AC57,T12+'Apr14'!AC57)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IF(T$9="Y",'Apr14'!H58,0)</f>
        <v>0</v>
      </c>
      <c r="I13" s="108">
        <f>IF(T$9="Y",'Apr14'!I58,0)</f>
        <v>0</v>
      </c>
      <c r="J13" s="108">
        <f>IF(T$9="Y",'Apr14'!J58,0)</f>
        <v>0</v>
      </c>
      <c r="K13" s="108">
        <f>IF(T$9="Y",'Apr14'!K58,I13*J13)</f>
        <v>0</v>
      </c>
      <c r="L13" s="151">
        <f>IF(T$9="Y",'Apr14'!L58,0)</f>
        <v>0</v>
      </c>
      <c r="M13" s="130" t="str">
        <f>IF(E13=" "," ",IF(T$9="Y",'Apr14'!M58,IF((H13+K13+L13)&gt;0,H13+K13+L13,"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IF(Employee!H$86=E$9,Employee!D$86+SUM(M13)+'Apr14'!V58,SUM(M13)+'Apr14'!V58)</f>
        <v>0</v>
      </c>
      <c r="W13" s="59">
        <f>IF(Employee!H$86=E$9,Employee!D$87+SUM(N13)+'Apr14'!W58,SUM(N13)+'Apr14'!W58)</f>
        <v>0</v>
      </c>
      <c r="X13" s="59">
        <f>IF(O13=" ",'Apr14'!X58,O13+'Apr14'!X58)</f>
        <v>0</v>
      </c>
      <c r="Y13" s="59">
        <f>IF(P13=" ",'Apr14'!Y58,P13+'Apr14'!Y58)</f>
        <v>0</v>
      </c>
      <c r="Z13" s="59">
        <f>IF(Q13=" ",'Apr14'!Z58,Q13+'Apr14'!Z58)</f>
        <v>0</v>
      </c>
      <c r="AA13" s="59">
        <f>IF(R13=" ",'Apr14'!AA58,R13+'Apr14'!AA58)</f>
        <v>0</v>
      </c>
      <c r="AB13" s="60"/>
      <c r="AC13" s="59">
        <f>IF(T13=" ",'Apr14'!AC58,T13+'Apr14'!AC58)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IF(T$9="Y",'Apr14'!H59,0)</f>
        <v>0</v>
      </c>
      <c r="I14" s="108">
        <f>IF(T$9="Y",'Apr14'!I59,0)</f>
        <v>0</v>
      </c>
      <c r="J14" s="108">
        <f>IF(T$9="Y",'Apr14'!J59,0)</f>
        <v>0</v>
      </c>
      <c r="K14" s="108">
        <f>IF(T$9="Y",'Apr14'!K59,I14*J14)</f>
        <v>0</v>
      </c>
      <c r="L14" s="151">
        <f>IF(T$9="Y",'Apr14'!L59,0)</f>
        <v>0</v>
      </c>
      <c r="M14" s="130" t="str">
        <f>IF(E14=" "," ",IF(T$9="Y",'Apr14'!M59,IF((H14+K14+L14)&gt;0,H14+K14+L14,"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IF(Employee!H$112=E$9,Employee!D$112+SUM(M14)+'Apr14'!V59,SUM(M14)+'Apr14'!V59)</f>
        <v>0</v>
      </c>
      <c r="W14" s="59">
        <f>IF(Employee!H$112=E$9,Employee!D$113+SUM(N14)+'Apr14'!W59,SUM(N14)+'Apr14'!W59)</f>
        <v>0</v>
      </c>
      <c r="X14" s="59">
        <f>IF(O14=" ",'Apr14'!X59,O14+'Apr14'!X59)</f>
        <v>0</v>
      </c>
      <c r="Y14" s="59">
        <f>IF(P14=" ",'Apr14'!Y59,P14+'Apr14'!Y59)</f>
        <v>0</v>
      </c>
      <c r="Z14" s="59">
        <f>IF(Q14=" ",'Apr14'!Z59,Q14+'Apr14'!Z59)</f>
        <v>0</v>
      </c>
      <c r="AA14" s="59">
        <f>IF(R14=" ",'Apr14'!AA59,R14+'Apr14'!AA59)</f>
        <v>0</v>
      </c>
      <c r="AB14" s="60"/>
      <c r="AC14" s="59">
        <f>IF(T14=" ",'Apr14'!AC59,T14+'Apr14'!AC59)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IF(T$9="Y",'Apr14'!H60,0)</f>
        <v>0</v>
      </c>
      <c r="I15" s="108">
        <f>IF(T$9="Y",'Apr14'!I60,0)</f>
        <v>0</v>
      </c>
      <c r="J15" s="108">
        <f>IF(T$9="Y",'Apr14'!J60,0)</f>
        <v>0</v>
      </c>
      <c r="K15" s="108">
        <f>IF(T$9="Y",'Apr14'!K60,I15*J15)</f>
        <v>0</v>
      </c>
      <c r="L15" s="151">
        <f>IF(T$9="Y",'Apr14'!L60,0)</f>
        <v>0</v>
      </c>
      <c r="M15" s="130" t="str">
        <f>IF(E15=" "," ",IF(T$9="Y",'Apr14'!M60,IF((H15+K15+L15)&gt;0,H15+K15+L15,"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IF(Employee!H$138=E$9,Employee!D$138+SUM(M15)+'Apr14'!V60,SUM(M15)+'Apr14'!V60)</f>
        <v>0</v>
      </c>
      <c r="W15" s="59">
        <f>IF(Employee!H$138=E$9,Employee!D$139+SUM(N15)+'Apr14'!W60,SUM(N15)+'Apr14'!W60)</f>
        <v>0</v>
      </c>
      <c r="X15" s="59">
        <f>IF(O15=" ",'Apr14'!X60,O15+'Apr14'!X60)</f>
        <v>0</v>
      </c>
      <c r="Y15" s="59">
        <f>IF(P15=" ",'Apr14'!Y60,P15+'Apr14'!Y60)</f>
        <v>0</v>
      </c>
      <c r="Z15" s="59">
        <f>IF(Q15=" ",'Apr14'!Z60,Q15+'Apr14'!Z60)</f>
        <v>0</v>
      </c>
      <c r="AA15" s="59">
        <f>IF(R15=" ",'Apr14'!AA60,R15+'Apr14'!AA60)</f>
        <v>0</v>
      </c>
      <c r="AB15" s="60"/>
      <c r="AC15" s="59">
        <f>IF(T15=" ",'Apr14'!AC60,T15+'Apr14'!AC60)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IF(T$9="Y",'Apr14'!H61,0)</f>
        <v>0</v>
      </c>
      <c r="I16" s="108">
        <f>IF(T$9="Y",'Apr14'!I61,0)</f>
        <v>0</v>
      </c>
      <c r="J16" s="108">
        <f>IF(T$9="Y",'Apr14'!J61,0)</f>
        <v>0</v>
      </c>
      <c r="K16" s="108">
        <f>IF(T$9="Y",'Apr14'!K61,I16*J16)</f>
        <v>0</v>
      </c>
      <c r="L16" s="151">
        <f>IF(T$9="Y",'Apr14'!L61,0)</f>
        <v>0</v>
      </c>
      <c r="M16" s="130" t="str">
        <f>IF(E16=" "," ",IF(T$9="Y",'Apr14'!M61,IF((H16+K16+L16)&gt;0,H16+K16+L16,"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IF(Employee!H$164=E$9,Employee!D$164+SUM(M16)+'Apr14'!V61,SUM(M16)+'Apr14'!V61)</f>
        <v>0</v>
      </c>
      <c r="W16" s="59">
        <f>IF(Employee!H$164=E$9,Employee!D$165+SUM(N16)+'Apr14'!W61,SUM(N16)+'Apr14'!W61)</f>
        <v>0</v>
      </c>
      <c r="X16" s="59">
        <f>IF(O16=" ",'Apr14'!X61,O16+'Apr14'!X61)</f>
        <v>0</v>
      </c>
      <c r="Y16" s="59">
        <f>IF(P16=" ",'Apr14'!Y61,P16+'Apr14'!Y61)</f>
        <v>0</v>
      </c>
      <c r="Z16" s="59">
        <f>IF(Q16=" ",'Apr14'!Z61,Q16+'Apr14'!Z61)</f>
        <v>0</v>
      </c>
      <c r="AA16" s="59">
        <f>IF(R16=" ",'Apr14'!AA61,R16+'Apr14'!AA61)</f>
        <v>0</v>
      </c>
      <c r="AB16" s="60"/>
      <c r="AC16" s="59">
        <f>IF(T16=" ",'Apr14'!AC61,T16+'Apr14'!AC61)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IF(T$9="Y",'Apr14'!H62,0)</f>
        <v>0</v>
      </c>
      <c r="I17" s="108">
        <f>IF(T$9="Y",'Apr14'!I62,0)</f>
        <v>0</v>
      </c>
      <c r="J17" s="108">
        <f>IF(T$9="Y",'Apr14'!J62,0)</f>
        <v>0</v>
      </c>
      <c r="K17" s="108">
        <f>IF(T$9="Y",'Apr14'!K62,I17*J17)</f>
        <v>0</v>
      </c>
      <c r="L17" s="151">
        <f>IF(T$9="Y",'Apr14'!L62,0)</f>
        <v>0</v>
      </c>
      <c r="M17" s="130" t="str">
        <f>IF(E17=" "," ",IF(T$9="Y",'Apr14'!M62,IF((H17+K17+L17)&gt;0,H17+K17+L17,"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IF(Employee!H$190=E$9,Employee!D$190+SUM(M17)+'Apr14'!V62,SUM(M17)+'Apr14'!V62)</f>
        <v>0</v>
      </c>
      <c r="W17" s="59">
        <f>IF(Employee!H$190=E$9,Employee!D$191+SUM(N17)+'Apr14'!W62,SUM(N17)+'Apr14'!W62)</f>
        <v>0</v>
      </c>
      <c r="X17" s="59">
        <f>IF(O17=" ",'Apr14'!X62,O17+'Apr14'!X62)</f>
        <v>0</v>
      </c>
      <c r="Y17" s="59">
        <f>IF(P17=" ",'Apr14'!Y62,P17+'Apr14'!Y62)</f>
        <v>0</v>
      </c>
      <c r="Z17" s="59">
        <f>IF(Q17=" ",'Apr14'!Z62,Q17+'Apr14'!Z62)</f>
        <v>0</v>
      </c>
      <c r="AA17" s="59">
        <f>IF(R17=" ",'Apr14'!AA62,R17+'Apr14'!AA62)</f>
        <v>0</v>
      </c>
      <c r="AB17" s="60"/>
      <c r="AC17" s="59">
        <f>IF(T17=" ",'Apr14'!AC62,T17+'Apr14'!AC62)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IF(T$9="Y",'Apr14'!H63,0)</f>
        <v>0</v>
      </c>
      <c r="I18" s="108">
        <f>IF(T$9="Y",'Apr14'!I63,0)</f>
        <v>0</v>
      </c>
      <c r="J18" s="108">
        <f>IF(T$9="Y",'Apr14'!J63,0)</f>
        <v>0</v>
      </c>
      <c r="K18" s="108">
        <f>IF(T$9="Y",'Apr14'!K63,I18*J18)</f>
        <v>0</v>
      </c>
      <c r="L18" s="151">
        <f>IF(T$9="Y",'Apr14'!L63,0)</f>
        <v>0</v>
      </c>
      <c r="M18" s="130" t="str">
        <f>IF(E18=" "," ",IF(T$9="Y",'Apr14'!M63,IF((H18+K18+L18)&gt;0,H18+K18+L18,"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IF(Employee!H$216=E$9,Employee!D$216+SUM(M18)+'Apr14'!V63,SUM(M18)+'Apr14'!V63)</f>
        <v>0</v>
      </c>
      <c r="W18" s="59">
        <f>IF(Employee!H$216=E$9,Employee!D$217+SUM(N18)+'Apr14'!W63,SUM(N18)+'Apr14'!W63)</f>
        <v>0</v>
      </c>
      <c r="X18" s="59">
        <f>IF(O18=" ",'Apr14'!X63,O18+'Apr14'!X63)</f>
        <v>0</v>
      </c>
      <c r="Y18" s="59">
        <f>IF(P18=" ",'Apr14'!Y63,P18+'Apr14'!Y63)</f>
        <v>0</v>
      </c>
      <c r="Z18" s="59">
        <f>IF(Q18=" ",'Apr14'!Z63,Q18+'Apr14'!Z63)</f>
        <v>0</v>
      </c>
      <c r="AA18" s="59">
        <f>IF(R18=" ",'Apr14'!AA63,R18+'Apr14'!AA63)</f>
        <v>0</v>
      </c>
      <c r="AB18" s="60"/>
      <c r="AC18" s="59">
        <f>IF(T18=" ",'Apr14'!AC63,T18+'Apr14'!AC63)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IF(T$9="Y",'Apr14'!H64,0)</f>
        <v>0</v>
      </c>
      <c r="I19" s="108">
        <f>IF(T$9="Y",'Apr14'!I64,0)</f>
        <v>0</v>
      </c>
      <c r="J19" s="108">
        <f>IF(T$9="Y",'Apr14'!J64,0)</f>
        <v>0</v>
      </c>
      <c r="K19" s="108">
        <f>IF(T$9="Y",'Apr14'!K64,I19*J19)</f>
        <v>0</v>
      </c>
      <c r="L19" s="151">
        <f>IF(T$9="Y",'Apr14'!L64,0)</f>
        <v>0</v>
      </c>
      <c r="M19" s="130" t="str">
        <f>IF(E19=" "," ",IF(T$9="Y",'Apr14'!M64,IF((H19+K19+L19)&gt;0,H19+K19+L19,"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IF(Employee!H$242=E$9,Employee!D$242+SUM(M19)+'Apr14'!V64,SUM(M19)+'Apr14'!V64)</f>
        <v>0</v>
      </c>
      <c r="W19" s="59">
        <f>IF(Employee!H$242=E$9,Employee!D$243+SUM(N19)+'Apr14'!W64,SUM(N19)+'Apr14'!W64)</f>
        <v>0</v>
      </c>
      <c r="X19" s="59">
        <f>IF(O19=" ",'Apr14'!X64,O19+'Apr14'!X64)</f>
        <v>0</v>
      </c>
      <c r="Y19" s="59">
        <f>IF(P19=" ",'Apr14'!Y64,P19+'Apr14'!Y64)</f>
        <v>0</v>
      </c>
      <c r="Z19" s="59">
        <f>IF(Q19=" ",'Apr14'!Z64,Q19+'Apr14'!Z64)</f>
        <v>0</v>
      </c>
      <c r="AA19" s="59">
        <f>IF(R19=" ",'Apr14'!AA64,R19+'Apr14'!AA64)</f>
        <v>0</v>
      </c>
      <c r="AB19" s="60"/>
      <c r="AC19" s="59">
        <f>IF(T19=" ",'Apr14'!AC64,T19+'Apr14'!AC64)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IF(T$9="Y",'Apr14'!H65,0)</f>
        <v>0</v>
      </c>
      <c r="I20" s="133">
        <f>IF(T$9="Y",'Apr14'!I65,0)</f>
        <v>0</v>
      </c>
      <c r="J20" s="133">
        <f>IF(T$9="Y",'Apr14'!J65,0)</f>
        <v>0</v>
      </c>
      <c r="K20" s="133">
        <f>IF(T$9="Y",'Apr14'!K65,I20*J20)</f>
        <v>0</v>
      </c>
      <c r="L20" s="152">
        <f>IF(T$9="Y",'Apr14'!L65,0)</f>
        <v>0</v>
      </c>
      <c r="M20" s="131" t="str">
        <f>IF(E20=" "," ",IF(T$9="Y",'Apr14'!M65,IF((H20+K20+L20)&gt;0,H20+K20+L20,"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IF(Employee!H$268=E$9,Employee!D$268+SUM(M20)+'Apr14'!V65,SUM(M20)+'Apr14'!V65)</f>
        <v>0</v>
      </c>
      <c r="W20" s="59">
        <f>IF(Employee!H$268=E$9,Employee!D$269+SUM(N20)+'Apr14'!W65,SUM(N20)+'Apr14'!W65)</f>
        <v>0</v>
      </c>
      <c r="X20" s="59">
        <f>IF(O20=" ",'Apr14'!X65,O20+'Apr14'!X65)</f>
        <v>0</v>
      </c>
      <c r="Y20" s="59">
        <f>IF(P20=" ",'Apr14'!Y65,P20+'Apr14'!Y65)</f>
        <v>0</v>
      </c>
      <c r="Z20" s="59">
        <f>IF(Q20=" ",'Apr14'!Z65,Q20+'Apr14'!Z65)</f>
        <v>0</v>
      </c>
      <c r="AA20" s="59">
        <f>IF(R20=" ",'Apr14'!AA65,R20+'Apr14'!AA65)</f>
        <v>0</v>
      </c>
      <c r="AB20" s="60"/>
      <c r="AC20" s="59">
        <f>IF(T20=" ",'Apr14'!AC65,T20+'Apr14'!AC65)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6</v>
      </c>
      <c r="F24" s="61"/>
      <c r="G24" s="61"/>
      <c r="H24" s="420" t="s">
        <v>28</v>
      </c>
      <c r="I24" s="421"/>
      <c r="J24" s="422"/>
      <c r="K24" s="238">
        <f>Admin!B37</f>
        <v>41770</v>
      </c>
      <c r="L24" s="239" t="s">
        <v>84</v>
      </c>
      <c r="M24" s="240">
        <f>Admin!B43</f>
        <v>41776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7</v>
      </c>
      <c r="F39" s="61"/>
      <c r="G39" s="61"/>
      <c r="H39" s="420" t="s">
        <v>28</v>
      </c>
      <c r="I39" s="421"/>
      <c r="J39" s="422"/>
      <c r="K39" s="238">
        <f>Admin!B44</f>
        <v>41777</v>
      </c>
      <c r="L39" s="239" t="s">
        <v>84</v>
      </c>
      <c r="M39" s="240">
        <f>Admin!B50</f>
        <v>41783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21"/>
      <c r="D53" s="421"/>
      <c r="E53" s="422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21"/>
      <c r="D54" s="422"/>
      <c r="E54" s="188">
        <v>8</v>
      </c>
      <c r="F54" s="61"/>
      <c r="G54" s="61"/>
      <c r="H54" s="420" t="s">
        <v>28</v>
      </c>
      <c r="I54" s="421"/>
      <c r="J54" s="422"/>
      <c r="K54" s="238">
        <f>Admin!B51</f>
        <v>41784</v>
      </c>
      <c r="L54" s="239" t="s">
        <v>84</v>
      </c>
      <c r="M54" s="240">
        <f>Admin!B57</f>
        <v>41790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22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2</v>
      </c>
      <c r="F69" s="61"/>
      <c r="G69" s="61"/>
      <c r="H69" s="420" t="s">
        <v>28</v>
      </c>
      <c r="I69" s="421"/>
      <c r="J69" s="422"/>
      <c r="K69" s="238">
        <f>Admin!B32</f>
        <v>41765</v>
      </c>
      <c r="L69" s="239" t="s">
        <v>84</v>
      </c>
      <c r="M69" s="240">
        <f>Admin!B62</f>
        <v>41795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IF(T$69="Y",'Apr14'!H71,0)</f>
        <v>0</v>
      </c>
      <c r="I71" s="105">
        <f>IF(T$69="Y",'Apr14'!I71,0)</f>
        <v>0</v>
      </c>
      <c r="J71" s="105">
        <f>IF(T$69="Y",'Apr14'!J71,0)</f>
        <v>0</v>
      </c>
      <c r="K71" s="105">
        <f>IF(T$69="Y",'Apr14'!K71,I71*J71)</f>
        <v>0</v>
      </c>
      <c r="L71" s="150">
        <f>IF(T$69="Y",'Apr14'!L71,0)</f>
        <v>0</v>
      </c>
      <c r="M71" s="117" t="str">
        <f>IF(E71=" "," ",IF(T$69="Y",'Apr14'!M71,IF((H71+K71+L71)&gt;0,H71+K71+L71,"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IF(Employee!H$35=E$69,Employee!D$34+SUM(M71)+'Apr14'!V71,SUM(M71)+'Apr14'!V71)</f>
        <v>0</v>
      </c>
      <c r="W71" s="59">
        <f>IF(Employee!H$35=E$69,Employee!D$35+SUM(N71)+'Apr14'!W71,SUM(N71)+'Apr14'!W71)</f>
        <v>0</v>
      </c>
      <c r="X71" s="59">
        <f>IF(O71=" ",'Apr14'!X71,O71+'Apr14'!X71)</f>
        <v>0</v>
      </c>
      <c r="Y71" s="59">
        <f>IF(P71=" ",'Apr14'!Y71,P71+'Apr14'!Y71)</f>
        <v>0</v>
      </c>
      <c r="Z71" s="59">
        <f>IF(Q71=" ",'Apr14'!Z71,Q71+'Apr14'!Z71)</f>
        <v>0</v>
      </c>
      <c r="AA71" s="59">
        <f>IF(R71=" ",'Apr14'!AA71,R71+'Apr14'!AA71)</f>
        <v>0</v>
      </c>
      <c r="AB71" s="60"/>
      <c r="AC71" s="59">
        <f>IF(T71=" ",'Apr14'!AC71,T71+'Apr14'!AC71)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IF(T$69="Y",'Apr14'!H72,0)</f>
        <v>0</v>
      </c>
      <c r="I72" s="108">
        <f>IF(T$69="Y",'Apr14'!I72,0)</f>
        <v>0</v>
      </c>
      <c r="J72" s="108">
        <f>IF(T$69="Y",'Apr14'!J72,0)</f>
        <v>0</v>
      </c>
      <c r="K72" s="108">
        <f>IF(T$69="Y",'Apr14'!K72,I72*J72)</f>
        <v>0</v>
      </c>
      <c r="L72" s="151">
        <f>IF(T$69="Y",'Apr14'!L72,0)</f>
        <v>0</v>
      </c>
      <c r="M72" s="118" t="str">
        <f>IF(E72=" "," ",IF(T$69="Y",'Apr14'!M72,IF((H72+K72+L72)&gt;0,H72+K72+L72,"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IF(Employee!H$61=E$69,Employee!D$60+SUM(M72)+'Apr14'!V72,SUM(M72)+'Apr14'!V72)</f>
        <v>0</v>
      </c>
      <c r="W72" s="59">
        <f>IF(Employee!H$61=E$69,Employee!D$61+SUM(N72)+'Apr14'!W72,SUM(N72)+'Apr14'!W72)</f>
        <v>0</v>
      </c>
      <c r="X72" s="59">
        <f>IF(O72=" ",'Apr14'!X72,O72+'Apr14'!X72)</f>
        <v>0</v>
      </c>
      <c r="Y72" s="59">
        <f>IF(P72=" ",'Apr14'!Y72,P72+'Apr14'!Y72)</f>
        <v>0</v>
      </c>
      <c r="Z72" s="59">
        <f>IF(Q72=" ",'Apr14'!Z72,Q72+'Apr14'!Z72)</f>
        <v>0</v>
      </c>
      <c r="AA72" s="59">
        <f>IF(R72=" ",'Apr14'!AA72,R72+'Apr14'!AA72)</f>
        <v>0</v>
      </c>
      <c r="AB72" s="60"/>
      <c r="AC72" s="59">
        <f>IF(T72=" ",'Apr14'!AC72,T72+'Apr14'!AC72)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IF(T$69="Y",'Apr14'!H73,0)</f>
        <v>0</v>
      </c>
      <c r="I73" s="108">
        <f>IF(T$69="Y",'Apr14'!I73,0)</f>
        <v>0</v>
      </c>
      <c r="J73" s="108">
        <f>IF(T$69="Y",'Apr14'!J73,0)</f>
        <v>0</v>
      </c>
      <c r="K73" s="108">
        <f>IF(T$69="Y",'Apr14'!K73,I73*J73)</f>
        <v>0</v>
      </c>
      <c r="L73" s="151">
        <f>IF(T$69="Y",'Apr14'!L73,0)</f>
        <v>0</v>
      </c>
      <c r="M73" s="118" t="str">
        <f>IF(E73=" "," ",IF(T$69="Y",'Apr14'!M73,IF((H73+K73+L73)&gt;0,H73+K73+L73,"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IF(Employee!H$87=E$69,Employee!D$86+SUM(M73)+'Apr14'!V73,SUM(M73)+'Apr14'!V73)</f>
        <v>0</v>
      </c>
      <c r="W73" s="59">
        <f>IF(Employee!H$87=E$69,Employee!D$7+SUM(N73)+'Apr14'!W73,SUM(N73)+'Apr14'!W73)</f>
        <v>0</v>
      </c>
      <c r="X73" s="59">
        <f>IF(O73=" ",'Apr14'!X73,O73+'Apr14'!X73)</f>
        <v>0</v>
      </c>
      <c r="Y73" s="59">
        <f>IF(P73=" ",'Apr14'!Y73,P73+'Apr14'!Y73)</f>
        <v>0</v>
      </c>
      <c r="Z73" s="59">
        <f>IF(Q73=" ",'Apr14'!Z73,Q73+'Apr14'!Z73)</f>
        <v>0</v>
      </c>
      <c r="AA73" s="59">
        <f>IF(R73=" ",'Apr14'!AA73,R73+'Apr14'!AA73)</f>
        <v>0</v>
      </c>
      <c r="AB73" s="60"/>
      <c r="AC73" s="59">
        <f>IF(T73=" ",'Apr14'!AC73,T73+'Apr14'!AC73)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IF(T$69="Y",'Apr14'!H74,0)</f>
        <v>0</v>
      </c>
      <c r="I74" s="108">
        <f>IF(T$69="Y",'Apr14'!I74,0)</f>
        <v>0</v>
      </c>
      <c r="J74" s="108">
        <f>IF(T$69="Y",'Apr14'!J74,0)</f>
        <v>0</v>
      </c>
      <c r="K74" s="108">
        <f>IF(T$69="Y",'Apr14'!K74,I74*J74)</f>
        <v>0</v>
      </c>
      <c r="L74" s="151">
        <f>IF(T$69="Y",'Apr14'!L74,0)</f>
        <v>0</v>
      </c>
      <c r="M74" s="118" t="str">
        <f>IF(E74=" "," ",IF(T$69="Y",'Apr14'!M74,IF((H74+K74+L74)&gt;0,H74+K74+L74,"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IF(Employee!H$113=E$69,Employee!D$112+SUM(M74)+'Apr14'!V74,SUM(M74)+'Apr14'!V74)</f>
        <v>0</v>
      </c>
      <c r="W74" s="59">
        <f>IF(Employee!H$113=E$69,Employee!D$113+SUM(N74)+'Apr14'!W74,SUM(N74)+'Apr14'!W74)</f>
        <v>0</v>
      </c>
      <c r="X74" s="59">
        <f>IF(O74=" ",'Apr14'!X74,O74+'Apr14'!X74)</f>
        <v>0</v>
      </c>
      <c r="Y74" s="59">
        <f>IF(P74=" ",'Apr14'!Y74,P74+'Apr14'!Y74)</f>
        <v>0</v>
      </c>
      <c r="Z74" s="59">
        <f>IF(Q74=" ",'Apr14'!Z74,Q74+'Apr14'!Z74)</f>
        <v>0</v>
      </c>
      <c r="AA74" s="59">
        <f>IF(R74=" ",'Apr14'!AA74,R74+'Apr14'!AA74)</f>
        <v>0</v>
      </c>
      <c r="AB74" s="60"/>
      <c r="AC74" s="59">
        <f>IF(T74=" ",'Apr14'!AC74,T74+'Apr14'!AC74)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IF(T$69="Y",'Apr14'!H75,0)</f>
        <v>0</v>
      </c>
      <c r="I75" s="108">
        <f>IF(T$69="Y",'Apr14'!I75,0)</f>
        <v>0</v>
      </c>
      <c r="J75" s="108">
        <f>IF(T$69="Y",'Apr14'!J75,0)</f>
        <v>0</v>
      </c>
      <c r="K75" s="108">
        <f>IF(T$69="Y",'Apr14'!K75,I75*J75)</f>
        <v>0</v>
      </c>
      <c r="L75" s="151">
        <f>IF(T$69="Y",'Apr14'!L75,0)</f>
        <v>0</v>
      </c>
      <c r="M75" s="118" t="str">
        <f>IF(E75=" "," ",IF(T$69="Y",'Apr14'!M75,IF((H75+K75+L75)&gt;0,H75+K75+L75,"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IF(Employee!H$139=E$69,Employee!D$138+SUM(M75)+'Apr14'!V75,SUM(M75)+'Apr14'!V75)</f>
        <v>0</v>
      </c>
      <c r="W75" s="59">
        <f>IF(Employee!H$139=E$69,Employee!D$139+SUM(N75)+'Apr14'!W75,SUM(N75)+'Apr14'!W75)</f>
        <v>0</v>
      </c>
      <c r="X75" s="59">
        <f>IF(O75=" ",'Apr14'!X75,O75+'Apr14'!X75)</f>
        <v>0</v>
      </c>
      <c r="Y75" s="59">
        <f>IF(P75=" ",'Apr14'!Y75,P75+'Apr14'!Y75)</f>
        <v>0</v>
      </c>
      <c r="Z75" s="59">
        <f>IF(Q75=" ",'Apr14'!Z75,Q75+'Apr14'!Z75)</f>
        <v>0</v>
      </c>
      <c r="AA75" s="59">
        <f>IF(R75=" ",'Apr14'!AA75,R75+'Apr14'!AA75)</f>
        <v>0</v>
      </c>
      <c r="AB75" s="60"/>
      <c r="AC75" s="59">
        <f>IF(T75=" ",'Apr14'!AC75,T75+'Apr14'!AC75)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IF(T$69="Y",'Apr14'!H76,0)</f>
        <v>0</v>
      </c>
      <c r="I76" s="108">
        <f>IF(T$69="Y",'Apr14'!I76,0)</f>
        <v>0</v>
      </c>
      <c r="J76" s="108">
        <f>IF(T$69="Y",'Apr14'!J76,0)</f>
        <v>0</v>
      </c>
      <c r="K76" s="108">
        <f>IF(T$69="Y",'Apr14'!K76,I76*J76)</f>
        <v>0</v>
      </c>
      <c r="L76" s="151">
        <f>IF(T$69="Y",'Apr14'!L76,0)</f>
        <v>0</v>
      </c>
      <c r="M76" s="118" t="str">
        <f>IF(E76=" "," ",IF(T$69="Y",'Apr14'!M76,IF((H76+K76+L76)&gt;0,H76+K76+L76,"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IF(Employee!H$165=E$69,Employee!D$164+SUM(M76)+'Apr14'!V76,SUM(M76)+'Apr14'!V76)</f>
        <v>0</v>
      </c>
      <c r="W76" s="59">
        <f>IF(Employee!H$165=E$69,Employee!D$165+SUM(N76)+'Apr14'!W76,SUM(N76)+'Apr14'!W76)</f>
        <v>0</v>
      </c>
      <c r="X76" s="59">
        <f>IF(O76=" ",'Apr14'!X76,O76+'Apr14'!X76)</f>
        <v>0</v>
      </c>
      <c r="Y76" s="59">
        <f>IF(P76=" ",'Apr14'!Y76,P76+'Apr14'!Y76)</f>
        <v>0</v>
      </c>
      <c r="Z76" s="59">
        <f>IF(Q76=" ",'Apr14'!Z76,Q76+'Apr14'!Z76)</f>
        <v>0</v>
      </c>
      <c r="AA76" s="59">
        <f>IF(R76=" ",'Apr14'!AA76,R76+'Apr14'!AA76)</f>
        <v>0</v>
      </c>
      <c r="AB76" s="60"/>
      <c r="AC76" s="59">
        <f>IF(T76=" ",'Apr14'!AC76,T76+'Apr14'!AC76)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IF(T$69="Y",'Apr14'!H77,0)</f>
        <v>0</v>
      </c>
      <c r="I77" s="108">
        <f>IF(T$69="Y",'Apr14'!I77,0)</f>
        <v>0</v>
      </c>
      <c r="J77" s="108">
        <f>IF(T$69="Y",'Apr14'!J77,0)</f>
        <v>0</v>
      </c>
      <c r="K77" s="108">
        <f>IF(T$69="Y",'Apr14'!K77,I77*J77)</f>
        <v>0</v>
      </c>
      <c r="L77" s="151">
        <f>IF(T$69="Y",'Apr14'!L77,0)</f>
        <v>0</v>
      </c>
      <c r="M77" s="118" t="str">
        <f>IF(E77=" "," ",IF(T$69="Y",'Apr14'!M77,IF((H77+K77+L77)&gt;0,H77+K77+L77,"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IF(Employee!H$191=E$69,Employee!D$190+SUM(M77)+'Apr14'!V77,SUM(M77)+'Apr14'!V77)</f>
        <v>0</v>
      </c>
      <c r="W77" s="59">
        <f>IF(Employee!H$191=E$69,Employee!D$191+SUM(N77)+'Apr14'!W77,SUM(N77)+'Apr14'!W77)</f>
        <v>0</v>
      </c>
      <c r="X77" s="59">
        <f>IF(O77=" ",'Apr14'!X77,O77+'Apr14'!X77)</f>
        <v>0</v>
      </c>
      <c r="Y77" s="59">
        <f>IF(P77=" ",'Apr14'!Y77,P77+'Apr14'!Y77)</f>
        <v>0</v>
      </c>
      <c r="Z77" s="59">
        <f>IF(Q77=" ",'Apr14'!Z77,Q77+'Apr14'!Z77)</f>
        <v>0</v>
      </c>
      <c r="AA77" s="59">
        <f>IF(R77=" ",'Apr14'!AA77,R77+'Apr14'!AA77)</f>
        <v>0</v>
      </c>
      <c r="AB77" s="60"/>
      <c r="AC77" s="59">
        <f>IF(T77=" ",'Apr14'!AC77,T77+'Apr14'!AC77)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IF(T$69="Y",'Apr14'!H78,0)</f>
        <v>0</v>
      </c>
      <c r="I78" s="108">
        <f>IF(T$69="Y",'Apr14'!I78,0)</f>
        <v>0</v>
      </c>
      <c r="J78" s="108">
        <f>IF(T$69="Y",'Apr14'!J78,0)</f>
        <v>0</v>
      </c>
      <c r="K78" s="108">
        <f>IF(T$69="Y",'Apr14'!K78,I78*J78)</f>
        <v>0</v>
      </c>
      <c r="L78" s="151">
        <f>IF(T$69="Y",'Apr14'!L78,0)</f>
        <v>0</v>
      </c>
      <c r="M78" s="118" t="str">
        <f>IF(E78=" "," ",IF(T$69="Y",'Apr14'!M78,IF((H78+K78+L78)&gt;0,H78+K78+L78,"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IF(Employee!H$217=E$69,Employee!D$216+SUM(M78)+'Apr14'!V78,SUM(M78)+'Apr14'!V78)</f>
        <v>0</v>
      </c>
      <c r="W78" s="59">
        <f>IF(Employee!H$217=E$69,Employee!D$217+SUM(N78)+'Apr14'!W78,SUM(N78)+'Apr14'!W78)</f>
        <v>0</v>
      </c>
      <c r="X78" s="59">
        <f>IF(O78=" ",'Apr14'!X78,O78+'Apr14'!X78)</f>
        <v>0</v>
      </c>
      <c r="Y78" s="59">
        <f>IF(P78=" ",'Apr14'!Y78,P78+'Apr14'!Y78)</f>
        <v>0</v>
      </c>
      <c r="Z78" s="59">
        <f>IF(Q78=" ",'Apr14'!Z78,Q78+'Apr14'!Z78)</f>
        <v>0</v>
      </c>
      <c r="AA78" s="59">
        <f>IF(R78=" ",'Apr14'!AA78,R78+'Apr14'!AA78)</f>
        <v>0</v>
      </c>
      <c r="AB78" s="60"/>
      <c r="AC78" s="59">
        <f>IF(T78=" ",'Apr14'!AC78,T78+'Apr14'!AC78)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IF(T$69="Y",'Apr14'!H79,0)</f>
        <v>0</v>
      </c>
      <c r="I79" s="108">
        <f>IF(T$69="Y",'Apr14'!I79,0)</f>
        <v>0</v>
      </c>
      <c r="J79" s="108">
        <f>IF(T$69="Y",'Apr14'!J79,0)</f>
        <v>0</v>
      </c>
      <c r="K79" s="108">
        <f>IF(T$69="Y",'Apr14'!K79,I79*J79)</f>
        <v>0</v>
      </c>
      <c r="L79" s="151">
        <f>IF(T$69="Y",'Apr14'!L79,0)</f>
        <v>0</v>
      </c>
      <c r="M79" s="118" t="str">
        <f>IF(E79=" "," ",IF(T$69="Y",'Apr14'!M79,IF((H79+K79+L79)&gt;0,H79+K79+L79,"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IF(Employee!H$243=E$69,Employee!D$242+SUM(M79)+'Apr14'!V79,SUM(M79)+'Apr14'!V79)</f>
        <v>0</v>
      </c>
      <c r="W79" s="59">
        <f>IF(Employee!H$243=E$69,Employee!D$243+SUM(N79)+'Apr14'!W79,SUM(N79)+'Apr14'!W79)</f>
        <v>0</v>
      </c>
      <c r="X79" s="59">
        <f>IF(O79=" ",'Apr14'!X79,O79+'Apr14'!X79)</f>
        <v>0</v>
      </c>
      <c r="Y79" s="59">
        <f>IF(P79=" ",'Apr14'!Y79,P79+'Apr14'!Y79)</f>
        <v>0</v>
      </c>
      <c r="Z79" s="59">
        <f>IF(Q79=" ",'Apr14'!Z79,Q79+'Apr14'!Z79)</f>
        <v>0</v>
      </c>
      <c r="AA79" s="59">
        <f>IF(R79=" ",'Apr14'!AA79,R79+'Apr14'!AA79)</f>
        <v>0</v>
      </c>
      <c r="AB79" s="60"/>
      <c r="AC79" s="59">
        <f>IF(T79=" ",'Apr14'!AC79,T79+'Apr14'!AC79)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IF(T$69="Y",'Apr14'!H80,0)</f>
        <v>0</v>
      </c>
      <c r="I80" s="133">
        <f>IF(T$69="Y",'Apr14'!I80,0)</f>
        <v>0</v>
      </c>
      <c r="J80" s="133">
        <f>IF(T$69="Y",'Apr14'!J80,0)</f>
        <v>0</v>
      </c>
      <c r="K80" s="133">
        <f>IF(T$69="Y",'Apr14'!K80,I80*J80)</f>
        <v>0</v>
      </c>
      <c r="L80" s="152">
        <f>IF(T$69="Y",'Apr14'!L80,0)</f>
        <v>0</v>
      </c>
      <c r="M80" s="118" t="str">
        <f>IF(E80=" "," ",IF(T$69="Y",'Apr14'!M80,IF((H80+K80+L80)&gt;0,H80+K80+L80,"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IF(Employee!H$269=E$69,Employee!D$268+SUM(M80)+'Apr14'!V80,SUM(M80)+'Apr14'!V80)</f>
        <v>0</v>
      </c>
      <c r="W80" s="59">
        <f>IF(Employee!H$269=E$69,Employee!D$269+SUM(N80)+'Apr14'!W80,SUM(N80)+'Apr14'!W80)</f>
        <v>0</v>
      </c>
      <c r="X80" s="59">
        <f>IF(O80=" ",'Apr14'!X80,O80+'Apr14'!X80)</f>
        <v>0</v>
      </c>
      <c r="Y80" s="59">
        <f>IF(P80=" ",'Apr14'!Y80,P80+'Apr14'!Y80)</f>
        <v>0</v>
      </c>
      <c r="Z80" s="59">
        <f>IF(Q80=" ",'Apr14'!Z80,Q80+'Apr14'!Z80)</f>
        <v>0</v>
      </c>
      <c r="AA80" s="59">
        <f>IF(R80=" ",'Apr14'!AA80,R80+'Apr14'!AA80)</f>
        <v>0</v>
      </c>
      <c r="AB80" s="60"/>
      <c r="AC80" s="59">
        <f>IF(T80=" ",'Apr14'!AC80,T80+'Apr14'!AC80)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AD85+'Apr14'!AD90</f>
        <v>0</v>
      </c>
      <c r="AE90" s="190">
        <f>AE85+'Apr14'!AE90</f>
        <v>0</v>
      </c>
      <c r="AF90" s="190">
        <f>AF85+'Apr14'!AF90</f>
        <v>0</v>
      </c>
      <c r="AG90" s="190">
        <f>AG85+'Apr14'!AG90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AE87+'Apr14'!AE92</f>
        <v>0</v>
      </c>
      <c r="AF92" s="190">
        <f>AF87+'Apr14'!AF92</f>
        <v>0</v>
      </c>
      <c r="AG92" s="190">
        <f>AG87+'Apr14'!AG92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A2:A6"/>
    <mergeCell ref="B3:B6"/>
    <mergeCell ref="C3:C6"/>
    <mergeCell ref="D3:D6"/>
    <mergeCell ref="E3:E6"/>
    <mergeCell ref="B1:F2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9</v>
      </c>
      <c r="F9" s="61"/>
      <c r="G9" s="61"/>
      <c r="H9" s="420" t="s">
        <v>28</v>
      </c>
      <c r="I9" s="421"/>
      <c r="J9" s="422"/>
      <c r="K9" s="238">
        <f>Admin!B58</f>
        <v>41791</v>
      </c>
      <c r="L9" s="239" t="s">
        <v>84</v>
      </c>
      <c r="M9" s="240">
        <f>Admin!B64</f>
        <v>41797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IF(T$9="Y",'May14'!H56,0)</f>
        <v>0</v>
      </c>
      <c r="I11" s="105">
        <f>IF(T$9="Y",'May14'!I56,0)</f>
        <v>0</v>
      </c>
      <c r="J11" s="105">
        <f>IF(T$9="Y",'May14'!J56,0)</f>
        <v>0</v>
      </c>
      <c r="K11" s="105">
        <f>IF(T$9="Y",'May14'!K56,I11*J11)</f>
        <v>0</v>
      </c>
      <c r="L11" s="150">
        <f>IF(T$9="Y",'May14'!L56,0)</f>
        <v>0</v>
      </c>
      <c r="M11" s="129" t="str">
        <f>IF(E11=" "," ",IF(T$9="Y",'May14'!M56,IF((H11+K11+L11)&gt;0,H11+K11+L11,"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IF(Employee!H$34=E$9,Employee!D$34+SUM(M11)+'May14'!V56,SUM(M11)+'May14'!V56)</f>
        <v>0</v>
      </c>
      <c r="W11" s="59">
        <f>IF(Employee!H$34=E$9,Employee!D$35+SUM(N11)+'May14'!W56,SUM(N11)+'May14'!W56)</f>
        <v>0</v>
      </c>
      <c r="X11" s="59">
        <f>IF(O11=" ",'May14'!X56,O11+'May14'!X56)</f>
        <v>0</v>
      </c>
      <c r="Y11" s="59">
        <f>IF(P11=" ",'May14'!Y56,P11+'May14'!Y56)</f>
        <v>0</v>
      </c>
      <c r="Z11" s="59">
        <f>IF(Q11=" ",'May14'!Z56,Q11+'May14'!Z56)</f>
        <v>0</v>
      </c>
      <c r="AA11" s="59">
        <f>IF(R11=" ",'May14'!AA56,R11+'May14'!AA56)</f>
        <v>0</v>
      </c>
      <c r="AB11" s="60"/>
      <c r="AC11" s="59">
        <f>IF(T11=" ",'May14'!AC56,T11+'May14'!AC56)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IF(T$9="Y",'May14'!H57,0)</f>
        <v>0</v>
      </c>
      <c r="I12" s="108">
        <f>IF(T$9="Y",'May14'!I57,0)</f>
        <v>0</v>
      </c>
      <c r="J12" s="108">
        <f>IF(T$9="Y",'May14'!J57,0)</f>
        <v>0</v>
      </c>
      <c r="K12" s="108">
        <f>IF(T$9="Y",'May14'!K57,I12*J12)</f>
        <v>0</v>
      </c>
      <c r="L12" s="151">
        <f>IF(T$9="Y",'May14'!L57,0)</f>
        <v>0</v>
      </c>
      <c r="M12" s="130" t="str">
        <f>IF(E12=" "," ",IF(T$9="Y",'May14'!M57,IF((H12+K12+L12)&gt;0,H12+K12+L12,"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IF(Employee!H$60=E$9,Employee!D$60+SUM(M12)+'May14'!V57,SUM(M12)+'May14'!V57)</f>
        <v>0</v>
      </c>
      <c r="W12" s="59">
        <f>IF(Employee!H$60=E$9,Employee!D$61+SUM(N12)+'May14'!W57,SUM(N12)+'May14'!W57)</f>
        <v>0</v>
      </c>
      <c r="X12" s="59">
        <f>IF(O12=" ",'May14'!X57,O12+'May14'!X57)</f>
        <v>0</v>
      </c>
      <c r="Y12" s="59">
        <f>IF(P12=" ",'May14'!Y57,P12+'May14'!Y57)</f>
        <v>0</v>
      </c>
      <c r="Z12" s="59">
        <f>IF(Q12=" ",'May14'!Z57,Q12+'May14'!Z57)</f>
        <v>0</v>
      </c>
      <c r="AA12" s="59">
        <f>IF(R12=" ",'May14'!AA57,R12+'May14'!AA57)</f>
        <v>0</v>
      </c>
      <c r="AB12" s="60"/>
      <c r="AC12" s="59">
        <f>IF(T12=" ",'May14'!AC57,T12+'May14'!AC57)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IF(T$9="Y",'May14'!H58,0)</f>
        <v>0</v>
      </c>
      <c r="I13" s="108">
        <f>IF(T$9="Y",'May14'!I58,0)</f>
        <v>0</v>
      </c>
      <c r="J13" s="108">
        <f>IF(T$9="Y",'May14'!J58,0)</f>
        <v>0</v>
      </c>
      <c r="K13" s="108">
        <f>IF(T$9="Y",'May14'!K58,I13*J13)</f>
        <v>0</v>
      </c>
      <c r="L13" s="151">
        <f>IF(T$9="Y",'May14'!L58,0)</f>
        <v>0</v>
      </c>
      <c r="M13" s="130" t="str">
        <f>IF(E13=" "," ",IF(T$9="Y",'May14'!M58,IF((H13+K13+L13)&gt;0,H13+K13+L13,"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IF(Employee!H$86=E$9,Employee!D$86+SUM(M13)+'May14'!V58,SUM(M13)+'May14'!V58)</f>
        <v>0</v>
      </c>
      <c r="W13" s="59">
        <f>IF(Employee!H$86=E$9,Employee!D$87+SUM(N13)+'May14'!W58,SUM(N13)+'May14'!W58)</f>
        <v>0</v>
      </c>
      <c r="X13" s="59">
        <f>IF(O13=" ",'May14'!X58,O13+'May14'!X58)</f>
        <v>0</v>
      </c>
      <c r="Y13" s="59">
        <f>IF(P13=" ",'May14'!Y58,P13+'May14'!Y58)</f>
        <v>0</v>
      </c>
      <c r="Z13" s="59">
        <f>IF(Q13=" ",'May14'!Z58,Q13+'May14'!Z58)</f>
        <v>0</v>
      </c>
      <c r="AA13" s="59">
        <f>IF(R13=" ",'May14'!AA58,R13+'May14'!AA58)</f>
        <v>0</v>
      </c>
      <c r="AB13" s="60"/>
      <c r="AC13" s="59">
        <f>IF(T13=" ",'May14'!AC58,T13+'May14'!AC58)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IF(T$9="Y",'May14'!H59,0)</f>
        <v>0</v>
      </c>
      <c r="I14" s="108">
        <f>IF(T$9="Y",'May14'!I59,0)</f>
        <v>0</v>
      </c>
      <c r="J14" s="108">
        <f>IF(T$9="Y",'May14'!J59,0)</f>
        <v>0</v>
      </c>
      <c r="K14" s="108">
        <f>IF(T$9="Y",'May14'!K59,I14*J14)</f>
        <v>0</v>
      </c>
      <c r="L14" s="151">
        <f>IF(T$9="Y",'May14'!L59,0)</f>
        <v>0</v>
      </c>
      <c r="M14" s="130" t="str">
        <f>IF(E14=" "," ",IF(T$9="Y",'May14'!M59,IF((H14+K14+L14)&gt;0,H14+K14+L14,"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IF(Employee!H$112=E$9,Employee!D$112+SUM(M14)+'May14'!V59,SUM(M14)+'May14'!V59)</f>
        <v>0</v>
      </c>
      <c r="W14" s="59">
        <f>IF(Employee!H$112=E$9,Employee!D$113+SUM(N14)+'May14'!W59,SUM(N14)+'May14'!W59)</f>
        <v>0</v>
      </c>
      <c r="X14" s="59">
        <f>IF(O14=" ",'May14'!X59,O14+'May14'!X59)</f>
        <v>0</v>
      </c>
      <c r="Y14" s="59">
        <f>IF(P14=" ",'May14'!Y59,P14+'May14'!Y59)</f>
        <v>0</v>
      </c>
      <c r="Z14" s="59">
        <f>IF(Q14=" ",'May14'!Z59,Q14+'May14'!Z59)</f>
        <v>0</v>
      </c>
      <c r="AA14" s="59">
        <f>IF(R14=" ",'May14'!AA59,R14+'May14'!AA59)</f>
        <v>0</v>
      </c>
      <c r="AB14" s="60"/>
      <c r="AC14" s="59">
        <f>IF(T14=" ",'May14'!AC59,T14+'May14'!AC59)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IF(T$9="Y",'May14'!H60,0)</f>
        <v>0</v>
      </c>
      <c r="I15" s="108">
        <f>IF(T$9="Y",'May14'!I60,0)</f>
        <v>0</v>
      </c>
      <c r="J15" s="108">
        <f>IF(T$9="Y",'May14'!J60,0)</f>
        <v>0</v>
      </c>
      <c r="K15" s="108">
        <f>IF(T$9="Y",'May14'!K60,I15*J15)</f>
        <v>0</v>
      </c>
      <c r="L15" s="151">
        <f>IF(T$9="Y",'May14'!L60,0)</f>
        <v>0</v>
      </c>
      <c r="M15" s="130" t="str">
        <f>IF(E15=" "," ",IF(T$9="Y",'May14'!M60,IF((H15+K15+L15)&gt;0,H15+K15+L15,"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IF(Employee!H$138=E$9,Employee!D$138+SUM(M15)+'May14'!V60,SUM(M15)+'May14'!V60)</f>
        <v>0</v>
      </c>
      <c r="W15" s="59">
        <f>IF(Employee!H$138=E$9,Employee!D$139+SUM(N15)+'May14'!W60,SUM(N15)+'May14'!W60)</f>
        <v>0</v>
      </c>
      <c r="X15" s="59">
        <f>IF(O15=" ",'May14'!X60,O15+'May14'!X60)</f>
        <v>0</v>
      </c>
      <c r="Y15" s="59">
        <f>IF(P15=" ",'May14'!Y60,P15+'May14'!Y60)</f>
        <v>0</v>
      </c>
      <c r="Z15" s="59">
        <f>IF(Q15=" ",'May14'!Z60,Q15+'May14'!Z60)</f>
        <v>0</v>
      </c>
      <c r="AA15" s="59">
        <f>IF(R15=" ",'May14'!AA60,R15+'May14'!AA60)</f>
        <v>0</v>
      </c>
      <c r="AB15" s="60"/>
      <c r="AC15" s="59">
        <f>IF(T15=" ",'May14'!AC60,T15+'May14'!AC60)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IF(T$9="Y",'May14'!H61,0)</f>
        <v>0</v>
      </c>
      <c r="I16" s="108">
        <f>IF(T$9="Y",'May14'!I61,0)</f>
        <v>0</v>
      </c>
      <c r="J16" s="108">
        <f>IF(T$9="Y",'May14'!J61,0)</f>
        <v>0</v>
      </c>
      <c r="K16" s="108">
        <f>IF(T$9="Y",'May14'!K61,I16*J16)</f>
        <v>0</v>
      </c>
      <c r="L16" s="151">
        <f>IF(T$9="Y",'May14'!L61,0)</f>
        <v>0</v>
      </c>
      <c r="M16" s="130" t="str">
        <f>IF(E16=" "," ",IF(T$9="Y",'May14'!M61,IF((H16+K16+L16)&gt;0,H16+K16+L16,"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IF(Employee!H$164=E$9,Employee!D$164+SUM(M16)+'May14'!V61,SUM(M16)+'May14'!V61)</f>
        <v>0</v>
      </c>
      <c r="W16" s="59">
        <f>IF(Employee!H$164=E$9,Employee!D$165+SUM(N16)+'May14'!W61,SUM(N16)+'May14'!W61)</f>
        <v>0</v>
      </c>
      <c r="X16" s="59">
        <f>IF(O16=" ",'May14'!X61,O16+'May14'!X61)</f>
        <v>0</v>
      </c>
      <c r="Y16" s="59">
        <f>IF(P16=" ",'May14'!Y61,P16+'May14'!Y61)</f>
        <v>0</v>
      </c>
      <c r="Z16" s="59">
        <f>IF(Q16=" ",'May14'!Z61,Q16+'May14'!Z61)</f>
        <v>0</v>
      </c>
      <c r="AA16" s="59">
        <f>IF(R16=" ",'May14'!AA61,R16+'May14'!AA61)</f>
        <v>0</v>
      </c>
      <c r="AB16" s="60"/>
      <c r="AC16" s="59">
        <f>IF(T16=" ",'May14'!AC61,T16+'May14'!AC61)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IF(T$9="Y",'May14'!H62,0)</f>
        <v>0</v>
      </c>
      <c r="I17" s="108">
        <f>IF(T$9="Y",'May14'!I62,0)</f>
        <v>0</v>
      </c>
      <c r="J17" s="108">
        <f>IF(T$9="Y",'May14'!J62,0)</f>
        <v>0</v>
      </c>
      <c r="K17" s="108">
        <f>IF(T$9="Y",'May14'!K62,I17*J17)</f>
        <v>0</v>
      </c>
      <c r="L17" s="151">
        <f>IF(T$9="Y",'May14'!L62,0)</f>
        <v>0</v>
      </c>
      <c r="M17" s="130" t="str">
        <f>IF(E17=" "," ",IF(T$9="Y",'May14'!M62,IF((H17+K17+L17)&gt;0,H17+K17+L17,"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IF(Employee!H$190=E$9,Employee!D$190+SUM(M17)+'May14'!V62,SUM(M17)+'May14'!V62)</f>
        <v>0</v>
      </c>
      <c r="W17" s="59">
        <f>IF(Employee!H$190=E$9,Employee!D$191+SUM(N17)+'May14'!W62,SUM(N17)+'May14'!W62)</f>
        <v>0</v>
      </c>
      <c r="X17" s="59">
        <f>IF(O17=" ",'May14'!X62,O17+'May14'!X62)</f>
        <v>0</v>
      </c>
      <c r="Y17" s="59">
        <f>IF(P17=" ",'May14'!Y62,P17+'May14'!Y62)</f>
        <v>0</v>
      </c>
      <c r="Z17" s="59">
        <f>IF(Q17=" ",'May14'!Z62,Q17+'May14'!Z62)</f>
        <v>0</v>
      </c>
      <c r="AA17" s="59">
        <f>IF(R17=" ",'May14'!AA62,R17+'May14'!AA62)</f>
        <v>0</v>
      </c>
      <c r="AB17" s="60"/>
      <c r="AC17" s="59">
        <f>IF(T17=" ",'May14'!AC62,T17+'May14'!AC62)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IF(T$9="Y",'May14'!H63,0)</f>
        <v>0</v>
      </c>
      <c r="I18" s="108">
        <f>IF(T$9="Y",'May14'!I63,0)</f>
        <v>0</v>
      </c>
      <c r="J18" s="108">
        <f>IF(T$9="Y",'May14'!J63,0)</f>
        <v>0</v>
      </c>
      <c r="K18" s="108">
        <f>IF(T$9="Y",'May14'!K63,I18*J18)</f>
        <v>0</v>
      </c>
      <c r="L18" s="151">
        <f>IF(T$9="Y",'May14'!L63,0)</f>
        <v>0</v>
      </c>
      <c r="M18" s="130" t="str">
        <f>IF(E18=" "," ",IF(T$9="Y",'May14'!M63,IF((H18+K18+L18)&gt;0,H18+K18+L18,"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IF(Employee!H$216=E$9,Employee!D$216+SUM(M18)+'May14'!V63,SUM(M18)+'May14'!V63)</f>
        <v>0</v>
      </c>
      <c r="W18" s="59">
        <f>IF(Employee!H$216=E$9,Employee!D$217+SUM(N18)+'May14'!W63,SUM(N18)+'May14'!W63)</f>
        <v>0</v>
      </c>
      <c r="X18" s="59">
        <f>IF(O18=" ",'May14'!X63,O18+'May14'!X63)</f>
        <v>0</v>
      </c>
      <c r="Y18" s="59">
        <f>IF(P18=" ",'May14'!Y63,P18+'May14'!Y63)</f>
        <v>0</v>
      </c>
      <c r="Z18" s="59">
        <f>IF(Q18=" ",'May14'!Z63,Q18+'May14'!Z63)</f>
        <v>0</v>
      </c>
      <c r="AA18" s="59">
        <f>IF(R18=" ",'May14'!AA63,R18+'May14'!AA63)</f>
        <v>0</v>
      </c>
      <c r="AB18" s="60"/>
      <c r="AC18" s="59">
        <f>IF(T18=" ",'May14'!AC63,T18+'May14'!AC63)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IF(T$9="Y",'May14'!H64,0)</f>
        <v>0</v>
      </c>
      <c r="I19" s="108">
        <f>IF(T$9="Y",'May14'!I64,0)</f>
        <v>0</v>
      </c>
      <c r="J19" s="108">
        <f>IF(T$9="Y",'May14'!J64,0)</f>
        <v>0</v>
      </c>
      <c r="K19" s="108">
        <f>IF(T$9="Y",'May14'!K64,I19*J19)</f>
        <v>0</v>
      </c>
      <c r="L19" s="151">
        <f>IF(T$9="Y",'May14'!L64,0)</f>
        <v>0</v>
      </c>
      <c r="M19" s="130" t="str">
        <f>IF(E19=" "," ",IF(T$9="Y",'May14'!M64,IF((H19+K19+L19)&gt;0,H19+K19+L19,"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IF(Employee!H$242=E$9,Employee!D$242+SUM(M19)+'May14'!V64,SUM(M19)+'May14'!V64)</f>
        <v>0</v>
      </c>
      <c r="W19" s="59">
        <f>IF(Employee!H$242=E$9,Employee!D$243+SUM(N19)+'May14'!W64,SUM(N19)+'May14'!W64)</f>
        <v>0</v>
      </c>
      <c r="X19" s="59">
        <f>IF(O19=" ",'May14'!X64,O19+'May14'!X64)</f>
        <v>0</v>
      </c>
      <c r="Y19" s="59">
        <f>IF(P19=" ",'May14'!Y64,P19+'May14'!Y64)</f>
        <v>0</v>
      </c>
      <c r="Z19" s="59">
        <f>IF(Q19=" ",'May14'!Z64,Q19+'May14'!Z64)</f>
        <v>0</v>
      </c>
      <c r="AA19" s="59">
        <f>IF(R19=" ",'May14'!AA64,R19+'May14'!AA64)</f>
        <v>0</v>
      </c>
      <c r="AB19" s="60"/>
      <c r="AC19" s="59">
        <f>IF(T19=" ",'May14'!AC64,T19+'May14'!AC64)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IF(T$9="Y",'May14'!H65,0)</f>
        <v>0</v>
      </c>
      <c r="I20" s="133">
        <f>IF(T$9="Y",'May14'!I65,0)</f>
        <v>0</v>
      </c>
      <c r="J20" s="133">
        <f>IF(T$9="Y",'May14'!J65,0)</f>
        <v>0</v>
      </c>
      <c r="K20" s="133">
        <f>IF(T$9="Y",'May14'!K65,I20*J20)</f>
        <v>0</v>
      </c>
      <c r="L20" s="152">
        <f>IF(T$9="Y",'May14'!L65,0)</f>
        <v>0</v>
      </c>
      <c r="M20" s="131" t="str">
        <f>IF(E20=" "," ",IF(T$9="Y",'May14'!M65,IF((H20+K20+L20)&gt;0,H20+K20+L20,"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IF(Employee!H$268=E$9,Employee!D$268+SUM(M20)+'May14'!V65,SUM(M20)+'May14'!V65)</f>
        <v>0</v>
      </c>
      <c r="W20" s="59">
        <f>IF(Employee!H$268=E$9,Employee!D$269+SUM(N20)+'May14'!W65,SUM(N20)+'May14'!W65)</f>
        <v>0</v>
      </c>
      <c r="X20" s="59">
        <f>IF(O20=" ",'May14'!X65,O20+'May14'!X65)</f>
        <v>0</v>
      </c>
      <c r="Y20" s="59">
        <f>IF(P20=" ",'May14'!Y65,P20+'May14'!Y65)</f>
        <v>0</v>
      </c>
      <c r="Z20" s="59">
        <f>IF(Q20=" ",'May14'!Z65,Q20+'May14'!Z65)</f>
        <v>0</v>
      </c>
      <c r="AA20" s="59">
        <f>IF(R20=" ",'May14'!AA65,R20+'May14'!AA65)</f>
        <v>0</v>
      </c>
      <c r="AB20" s="60"/>
      <c r="AC20" s="59">
        <f>IF(T20=" ",'May14'!AC65,T20+'May14'!AC65)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10</v>
      </c>
      <c r="F24" s="61"/>
      <c r="G24" s="61"/>
      <c r="H24" s="420" t="s">
        <v>28</v>
      </c>
      <c r="I24" s="421"/>
      <c r="J24" s="422"/>
      <c r="K24" s="238">
        <f>Admin!B65</f>
        <v>41798</v>
      </c>
      <c r="L24" s="239" t="s">
        <v>84</v>
      </c>
      <c r="M24" s="240">
        <f>Admin!B71</f>
        <v>41804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11</v>
      </c>
      <c r="F39" s="61"/>
      <c r="G39" s="61"/>
      <c r="H39" s="420" t="s">
        <v>28</v>
      </c>
      <c r="I39" s="421"/>
      <c r="J39" s="422"/>
      <c r="K39" s="238">
        <f>Admin!B72</f>
        <v>41805</v>
      </c>
      <c r="L39" s="239" t="s">
        <v>84</v>
      </c>
      <c r="M39" s="240">
        <f>Admin!B78</f>
        <v>41811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12</v>
      </c>
      <c r="F54" s="61"/>
      <c r="G54" s="61"/>
      <c r="H54" s="420" t="s">
        <v>28</v>
      </c>
      <c r="I54" s="461"/>
      <c r="J54" s="462"/>
      <c r="K54" s="238">
        <f>Admin!B79</f>
        <v>41812</v>
      </c>
      <c r="L54" s="239" t="s">
        <v>84</v>
      </c>
      <c r="M54" s="240">
        <f>Admin!B85</f>
        <v>41818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13</v>
      </c>
      <c r="F69" s="61"/>
      <c r="G69" s="61"/>
      <c r="H69" s="420" t="s">
        <v>28</v>
      </c>
      <c r="I69" s="461"/>
      <c r="J69" s="462"/>
      <c r="K69" s="238">
        <f>Admin!B86</f>
        <v>41819</v>
      </c>
      <c r="L69" s="239" t="s">
        <v>84</v>
      </c>
      <c r="M69" s="240">
        <f>Admin!B92</f>
        <v>41825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3</v>
      </c>
      <c r="F84" s="61"/>
      <c r="G84" s="61"/>
      <c r="H84" s="420" t="s">
        <v>28</v>
      </c>
      <c r="I84" s="421"/>
      <c r="J84" s="422"/>
      <c r="K84" s="238">
        <f>Admin!B63</f>
        <v>41796</v>
      </c>
      <c r="L84" s="239" t="s">
        <v>84</v>
      </c>
      <c r="M84" s="240">
        <f>Admin!B92</f>
        <v>41825</v>
      </c>
      <c r="N84" s="27"/>
      <c r="O84" s="427" t="s">
        <v>72</v>
      </c>
      <c r="P84" s="428"/>
      <c r="Q84" s="428"/>
      <c r="R84" s="429"/>
      <c r="S84" s="44"/>
      <c r="T84" s="163"/>
      <c r="U84" s="46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IF(T$84="Y",'May14'!H71,0)</f>
        <v>0</v>
      </c>
      <c r="I86" s="105">
        <f>IF(T$84="Y",'May14'!I71,0)</f>
        <v>0</v>
      </c>
      <c r="J86" s="105">
        <f>IF(T$84="Y",'May14'!J71,0)</f>
        <v>0</v>
      </c>
      <c r="K86" s="105">
        <f>IF(T$84="Y",'May14'!K71,I86*J86)</f>
        <v>0</v>
      </c>
      <c r="L86" s="150">
        <f>IF(T$84="Y",'May14'!L71,0)</f>
        <v>0</v>
      </c>
      <c r="M86" s="117" t="str">
        <f>IF(E86=" "," ",IF(T$84="Y",'May14'!M71,IF((H86+K86+L86)&gt;0,H86+K86+L86,"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IF(Employee!H$35=E$84,Employee!D$34+SUM(M86)+'May14'!V71,SUM(M86)+'May14'!V71)</f>
        <v>0</v>
      </c>
      <c r="W86" s="59">
        <f>IF(Employee!H$35=E$84,Employee!D$35+SUM(N86)+'May14'!W71,SUM(N86)+'May14'!W71)</f>
        <v>0</v>
      </c>
      <c r="X86" s="59">
        <f>IF(O86=" ",'May14'!X71,O86+'May14'!X71)</f>
        <v>0</v>
      </c>
      <c r="Y86" s="59">
        <f>IF(P86=" ",'May14'!Y71,P86+'May14'!Y71)</f>
        <v>0</v>
      </c>
      <c r="Z86" s="59">
        <f>IF(Q86=" ",'May14'!Z71,Q86+'May14'!Z71)</f>
        <v>0</v>
      </c>
      <c r="AA86" s="59">
        <f>IF(R86=" ",'May14'!AA71,R86+'May14'!AA71)</f>
        <v>0</v>
      </c>
      <c r="AB86" s="60"/>
      <c r="AC86" s="59">
        <f>IF(T86=" ",'May14'!AC71,T86+'May14'!AC71)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IF(T$84="Y",'May14'!H72,0)</f>
        <v>0</v>
      </c>
      <c r="I87" s="108">
        <f>IF(T$84="Y",'May14'!I72,0)</f>
        <v>0</v>
      </c>
      <c r="J87" s="108">
        <f>IF(T$84="Y",'May14'!J72,0)</f>
        <v>0</v>
      </c>
      <c r="K87" s="108">
        <f>IF(T$84="Y",'May14'!K72,I87*J87)</f>
        <v>0</v>
      </c>
      <c r="L87" s="151">
        <f>IF(T$84="Y",'May14'!L72,0)</f>
        <v>0</v>
      </c>
      <c r="M87" s="118" t="str">
        <f>IF(E87=" "," ",IF(T$84="Y",'May14'!M72,IF((H87+K87+L87)&gt;0,H87+K87+L87,"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IF(Employee!H$61=E$84,Employee!D$60+SUM(M87)+'May14'!V72,SUM(M87)+'May14'!V72)</f>
        <v>0</v>
      </c>
      <c r="W87" s="59">
        <f>IF(Employee!H$61=E$84,Employee!D$61+SUM(N87)+'May14'!W72,SUM(N87)+'May14'!W72)</f>
        <v>0</v>
      </c>
      <c r="X87" s="59">
        <f>IF(O87=" ",'May14'!X72,O87+'May14'!X72)</f>
        <v>0</v>
      </c>
      <c r="Y87" s="59">
        <f>IF(P87=" ",'May14'!Y72,P87+'May14'!Y72)</f>
        <v>0</v>
      </c>
      <c r="Z87" s="59">
        <f>IF(Q87=" ",'May14'!Z72,Q87+'May14'!Z72)</f>
        <v>0</v>
      </c>
      <c r="AA87" s="59">
        <f>IF(R87=" ",'May14'!AA72,R87+'May14'!AA72)</f>
        <v>0</v>
      </c>
      <c r="AB87" s="60"/>
      <c r="AC87" s="59">
        <f>IF(T87=" ",'May14'!AC72,T87+'May14'!AC72)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IF(T$84="Y",'May14'!H73,0)</f>
        <v>0</v>
      </c>
      <c r="I88" s="108">
        <f>IF(T$84="Y",'May14'!I73,0)</f>
        <v>0</v>
      </c>
      <c r="J88" s="108">
        <f>IF(T$84="Y",'May14'!J73,0)</f>
        <v>0</v>
      </c>
      <c r="K88" s="108">
        <f>IF(T$84="Y",'May14'!K73,I88*J88)</f>
        <v>0</v>
      </c>
      <c r="L88" s="151">
        <f>IF(T$84="Y",'May14'!L73,0)</f>
        <v>0</v>
      </c>
      <c r="M88" s="118" t="str">
        <f>IF(E88=" "," ",IF(T$84="Y",'May14'!M73,IF((H88+K88+L88)&gt;0,H88+K88+L88,"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IF(Employee!H$87=E$84,Employee!D$86+SUM(M88)+'May14'!V73,SUM(M88)+'May14'!V73)</f>
        <v>0</v>
      </c>
      <c r="W88" s="59">
        <f>IF(Employee!H$87=E$84,Employee!D$87+SUM(N88)+'May14'!W73,SUM(N88)+'May14'!W73)</f>
        <v>0</v>
      </c>
      <c r="X88" s="59">
        <f>IF(O88=" ",'May14'!X73,O88+'May14'!X73)</f>
        <v>0</v>
      </c>
      <c r="Y88" s="59">
        <f>IF(P88=" ",'May14'!Y73,P88+'May14'!Y73)</f>
        <v>0</v>
      </c>
      <c r="Z88" s="59">
        <f>IF(Q88=" ",'May14'!Z73,Q88+'May14'!Z73)</f>
        <v>0</v>
      </c>
      <c r="AA88" s="59">
        <f>IF(R88=" ",'May14'!AA73,R88+'May14'!AA73)</f>
        <v>0</v>
      </c>
      <c r="AB88" s="60"/>
      <c r="AC88" s="59">
        <f>IF(T88=" ",'May14'!AC73,T88+'May14'!AC73)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IF(T$84="Y",'May14'!H74,0)</f>
        <v>0</v>
      </c>
      <c r="I89" s="108">
        <f>IF(T$84="Y",'May14'!I74,0)</f>
        <v>0</v>
      </c>
      <c r="J89" s="108">
        <f>IF(T$84="Y",'May14'!J74,0)</f>
        <v>0</v>
      </c>
      <c r="K89" s="108">
        <f>IF(T$84="Y",'May14'!K74,I89*J89)</f>
        <v>0</v>
      </c>
      <c r="L89" s="151">
        <f>IF(T$84="Y",'May14'!L74,0)</f>
        <v>0</v>
      </c>
      <c r="M89" s="118" t="str">
        <f>IF(E89=" "," ",IF(T$84="Y",'May14'!M74,IF((H89+K89+L89)&gt;0,H89+K89+L89,"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IF(Employee!H$113=E$84,Employee!D$112+SUM(M89)+'May14'!V74,SUM(M89)+'May14'!V74)</f>
        <v>0</v>
      </c>
      <c r="W89" s="59">
        <f>IF(Employee!H$113=E$84,Employee!D$113+SUM(N89)+'May14'!W74,SUM(N89)+'May14'!W74)</f>
        <v>0</v>
      </c>
      <c r="X89" s="59">
        <f>IF(O89=" ",'May14'!X74,O89+'May14'!X74)</f>
        <v>0</v>
      </c>
      <c r="Y89" s="59">
        <f>IF(P89=" ",'May14'!Y74,P89+'May14'!Y74)</f>
        <v>0</v>
      </c>
      <c r="Z89" s="59">
        <f>IF(Q89=" ",'May14'!Z74,Q89+'May14'!Z74)</f>
        <v>0</v>
      </c>
      <c r="AA89" s="59">
        <f>IF(R89=" ",'May14'!AA74,R89+'May14'!AA74)</f>
        <v>0</v>
      </c>
      <c r="AB89" s="60"/>
      <c r="AC89" s="59">
        <f>IF(T89=" ",'May14'!AC74,T89+'May14'!AC74)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IF(T$84="Y",'May14'!H75,0)</f>
        <v>0</v>
      </c>
      <c r="I90" s="108">
        <f>IF(T$84="Y",'May14'!I75,0)</f>
        <v>0</v>
      </c>
      <c r="J90" s="108">
        <f>IF(T$84="Y",'May14'!J75,0)</f>
        <v>0</v>
      </c>
      <c r="K90" s="108">
        <f>IF(T$84="Y",'May14'!K75,I90*J90)</f>
        <v>0</v>
      </c>
      <c r="L90" s="151">
        <f>IF(T$84="Y",'May14'!L75,0)</f>
        <v>0</v>
      </c>
      <c r="M90" s="118" t="str">
        <f>IF(E90=" "," ",IF(T$84="Y",'May14'!M75,IF((H90+K90+L90)&gt;0,H90+K90+L90,"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IF(Employee!H$139=E$84,Employee!D$138+SUM(M90)+'May14'!V75,SUM(M90)+'May14'!V75)</f>
        <v>0</v>
      </c>
      <c r="W90" s="59">
        <f>IF(Employee!H$139=E$84,Employee!D$139+SUM(N90)+'May14'!W75,SUM(N90)+'May14'!W75)</f>
        <v>0</v>
      </c>
      <c r="X90" s="59">
        <f>IF(O90=" ",'May14'!X75,O90+'May14'!X75)</f>
        <v>0</v>
      </c>
      <c r="Y90" s="59">
        <f>IF(P90=" ",'May14'!Y75,P90+'May14'!Y75)</f>
        <v>0</v>
      </c>
      <c r="Z90" s="59">
        <f>IF(Q90=" ",'May14'!Z75,Q90+'May14'!Z75)</f>
        <v>0</v>
      </c>
      <c r="AA90" s="59">
        <f>IF(R90=" ",'May14'!AA75,R90+'May14'!AA75)</f>
        <v>0</v>
      </c>
      <c r="AB90" s="60"/>
      <c r="AC90" s="59">
        <f>IF(T90=" ",'May14'!AC75,T90+'May14'!AC75)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IF(T$84="Y",'May14'!H76,0)</f>
        <v>0</v>
      </c>
      <c r="I91" s="108">
        <f>IF(T$84="Y",'May14'!I76,0)</f>
        <v>0</v>
      </c>
      <c r="J91" s="108">
        <f>IF(T$84="Y",'May14'!J76,0)</f>
        <v>0</v>
      </c>
      <c r="K91" s="108">
        <f>IF(T$84="Y",'May14'!K76,I91*J91)</f>
        <v>0</v>
      </c>
      <c r="L91" s="151">
        <f>IF(T$84="Y",'May14'!L76,0)</f>
        <v>0</v>
      </c>
      <c r="M91" s="118" t="str">
        <f>IF(E91=" "," ",IF(T$84="Y",'May14'!M76,IF((H91+K91+L91)&gt;0,H91+K91+L91,"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IF(Employee!H$165=E$84,Employee!D$164+SUM(M91)+'May14'!V76,SUM(M91)+'May14'!V76)</f>
        <v>0</v>
      </c>
      <c r="W91" s="59">
        <f>IF(Employee!H$165=E$84,Employee!D$165+SUM(N91)+'May14'!W76,SUM(N91)+'May14'!W76)</f>
        <v>0</v>
      </c>
      <c r="X91" s="59">
        <f>IF(O91=" ",'May14'!X76,O91+'May14'!X76)</f>
        <v>0</v>
      </c>
      <c r="Y91" s="59">
        <f>IF(P91=" ",'May14'!Y76,P91+'May14'!Y76)</f>
        <v>0</v>
      </c>
      <c r="Z91" s="59">
        <f>IF(Q91=" ",'May14'!Z76,Q91+'May14'!Z76)</f>
        <v>0</v>
      </c>
      <c r="AA91" s="59">
        <f>IF(R91=" ",'May14'!AA76,R91+'May14'!AA76)</f>
        <v>0</v>
      </c>
      <c r="AB91" s="60"/>
      <c r="AC91" s="59">
        <f>IF(T91=" ",'May14'!AC76,T91+'May14'!AC76)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IF(T$84="Y",'May14'!H77,0)</f>
        <v>0</v>
      </c>
      <c r="I92" s="108">
        <f>IF(T$84="Y",'May14'!I77,0)</f>
        <v>0</v>
      </c>
      <c r="J92" s="108">
        <f>IF(T$84="Y",'May14'!J77,0)</f>
        <v>0</v>
      </c>
      <c r="K92" s="108">
        <f>IF(T$84="Y",'May14'!K77,I92*J92)</f>
        <v>0</v>
      </c>
      <c r="L92" s="151">
        <f>IF(T$84="Y",'May14'!L77,0)</f>
        <v>0</v>
      </c>
      <c r="M92" s="118" t="str">
        <f>IF(E92=" "," ",IF(T$84="Y",'May14'!M77,IF((H92+K92+L92)&gt;0,H92+K92+L92,"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IF(Employee!H$191=E$84,Employee!D$190+SUM(M92)+'May14'!V77,SUM(M92)+'May14'!V77)</f>
        <v>0</v>
      </c>
      <c r="W92" s="59">
        <f>IF(Employee!H$191=E$84,Employee!D$191+SUM(N92)+'May14'!W77,SUM(N92)+'May14'!W77)</f>
        <v>0</v>
      </c>
      <c r="X92" s="59">
        <f>IF(O92=" ",'May14'!X77,O92+'May14'!X77)</f>
        <v>0</v>
      </c>
      <c r="Y92" s="59">
        <f>IF(P92=" ",'May14'!Y77,P92+'May14'!Y77)</f>
        <v>0</v>
      </c>
      <c r="Z92" s="59">
        <f>IF(Q92=" ",'May14'!Z77,Q92+'May14'!Z77)</f>
        <v>0</v>
      </c>
      <c r="AA92" s="59">
        <f>IF(R92=" ",'May14'!AA77,R92+'May14'!AA77)</f>
        <v>0</v>
      </c>
      <c r="AB92" s="60"/>
      <c r="AC92" s="59">
        <f>IF(T92=" ",'May14'!AC77,T92+'May14'!AC77)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IF(T$84="Y",'May14'!H78,0)</f>
        <v>0</v>
      </c>
      <c r="I93" s="108">
        <f>IF(T$84="Y",'May14'!I78,0)</f>
        <v>0</v>
      </c>
      <c r="J93" s="108">
        <f>IF(T$84="Y",'May14'!J78,0)</f>
        <v>0</v>
      </c>
      <c r="K93" s="108">
        <f>IF(T$84="Y",'May14'!K78,I93*J93)</f>
        <v>0</v>
      </c>
      <c r="L93" s="151">
        <f>IF(T$84="Y",'May14'!L78,0)</f>
        <v>0</v>
      </c>
      <c r="M93" s="118" t="str">
        <f>IF(E93=" "," ",IF(T$84="Y",'May14'!M78,IF((H93+K93+L93)&gt;0,H93+K93+L93,"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IF(Employee!H$217=E$84,Employee!D$216+SUM(M93)+'May14'!V78,SUM(M93)+'May14'!V78)</f>
        <v>0</v>
      </c>
      <c r="W93" s="59">
        <f>IF(Employee!H$217=E$84,Employee!D$217+SUM(N93)+'May14'!W78,SUM(N93)+'May14'!W78)</f>
        <v>0</v>
      </c>
      <c r="X93" s="59">
        <f>IF(O93=" ",'May14'!X78,O93+'May14'!X78)</f>
        <v>0</v>
      </c>
      <c r="Y93" s="59">
        <f>IF(P93=" ",'May14'!Y78,P93+'May14'!Y78)</f>
        <v>0</v>
      </c>
      <c r="Z93" s="59">
        <f>IF(Q93=" ",'May14'!Z78,Q93+'May14'!Z78)</f>
        <v>0</v>
      </c>
      <c r="AA93" s="59">
        <f>IF(R93=" ",'May14'!AA78,R93+'May14'!AA78)</f>
        <v>0</v>
      </c>
      <c r="AB93" s="60"/>
      <c r="AC93" s="59">
        <f>IF(T93=" ",'May14'!AC78,T93+'May14'!AC78)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IF(T$84="Y",'May14'!H79,0)</f>
        <v>0</v>
      </c>
      <c r="I94" s="108">
        <f>IF(T$84="Y",'May14'!I79,0)</f>
        <v>0</v>
      </c>
      <c r="J94" s="108">
        <f>IF(T$84="Y",'May14'!J79,0)</f>
        <v>0</v>
      </c>
      <c r="K94" s="108">
        <f>IF(T$84="Y",'May14'!K79,I94*J94)</f>
        <v>0</v>
      </c>
      <c r="L94" s="151">
        <f>IF(T$84="Y",'May14'!L79,0)</f>
        <v>0</v>
      </c>
      <c r="M94" s="118" t="str">
        <f>IF(E94=" "," ",IF(T$84="Y",'May14'!M79,IF((H94+K94+L94)&gt;0,H94+K94+L94,"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IF(Employee!H$243=E$84,Employee!D$242+SUM(M94)+'May14'!V79,SUM(M94)+'May14'!V79)</f>
        <v>0</v>
      </c>
      <c r="W94" s="59">
        <f>IF(Employee!H$243=E$84,Employee!D$243+SUM(N94)+'May14'!W79,SUM(N94)+'May14'!W79)</f>
        <v>0</v>
      </c>
      <c r="X94" s="59">
        <f>IF(O94=" ",'May14'!X79,O94+'May14'!X79)</f>
        <v>0</v>
      </c>
      <c r="Y94" s="59">
        <f>IF(P94=" ",'May14'!Y79,P94+'May14'!Y79)</f>
        <v>0</v>
      </c>
      <c r="Z94" s="59">
        <f>IF(Q94=" ",'May14'!Z79,Q94+'May14'!Z79)</f>
        <v>0</v>
      </c>
      <c r="AA94" s="59">
        <f>IF(R94=" ",'May14'!AA79,R94+'May14'!AA79)</f>
        <v>0</v>
      </c>
      <c r="AB94" s="60"/>
      <c r="AC94" s="59">
        <f>IF(T94=" ",'May14'!AC79,T94+'May14'!AC79)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IF(T$84="Y",'May14'!H80,0)</f>
        <v>0</v>
      </c>
      <c r="I95" s="133">
        <f>IF(T$84="Y",'May14'!I80,0)</f>
        <v>0</v>
      </c>
      <c r="J95" s="133">
        <f>IF(T$84="Y",'May14'!J80,0)</f>
        <v>0</v>
      </c>
      <c r="K95" s="133">
        <f>IF(T$84="Y",'May14'!K80,I95*J95)</f>
        <v>0</v>
      </c>
      <c r="L95" s="152">
        <f>IF(T$84="Y",'May14'!L80,0)</f>
        <v>0</v>
      </c>
      <c r="M95" s="118" t="str">
        <f>IF(E95=" "," ",IF(T$84="Y",'May14'!M80,IF((H95+K95+L95)&gt;0,H95+K95+L95,"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IF(Employee!H$269=E$84,Employee!D$268+SUM(M95)+'May14'!V80,SUM(M95)+'May14'!V80)</f>
        <v>0</v>
      </c>
      <c r="W95" s="59">
        <f>IF(Employee!H$269=E$84,Employee!D$269+SUM(N95)+'May14'!W80,SUM(N95)+'May14'!W80)</f>
        <v>0</v>
      </c>
      <c r="X95" s="59">
        <f>IF(O95=" ",'May14'!X80,O95+'May14'!X80)</f>
        <v>0</v>
      </c>
      <c r="Y95" s="59">
        <f>IF(P95=" ",'May14'!Y80,P95+'May14'!Y80)</f>
        <v>0</v>
      </c>
      <c r="Z95" s="59">
        <f>IF(Q95=" ",'May14'!Z80,Q95+'May14'!Z80)</f>
        <v>0</v>
      </c>
      <c r="AA95" s="59">
        <f>IF(R95=" ",'May14'!AA80,R95+'May14'!AA80)</f>
        <v>0</v>
      </c>
      <c r="AB95" s="60"/>
      <c r="AC95" s="59">
        <f>IF(T95=" ",'May14'!AC80,T95+'May14'!AC80)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AD100+'May14'!AD90</f>
        <v>0</v>
      </c>
      <c r="AE105" s="190">
        <f>AE100+'May14'!AE90</f>
        <v>0</v>
      </c>
      <c r="AF105" s="190">
        <f>AF100+'May14'!AF90</f>
        <v>0</v>
      </c>
      <c r="AG105" s="190">
        <f>AG100+'May14'!AG90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AE102+'May14'!AE92</f>
        <v>0</v>
      </c>
      <c r="AF107" s="190">
        <f>AF102+'May14'!AF92</f>
        <v>0</v>
      </c>
      <c r="AG107" s="190">
        <f>AG102+'May14'!AG92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5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B1:F2"/>
    <mergeCell ref="F3:F6"/>
    <mergeCell ref="E3:E6"/>
    <mergeCell ref="W3:W6"/>
    <mergeCell ref="U1:U6"/>
    <mergeCell ref="V1:AC2"/>
    <mergeCell ref="X3:X6"/>
    <mergeCell ref="Y3:Y6"/>
    <mergeCell ref="Z3:Z6"/>
    <mergeCell ref="AA3:AA6"/>
    <mergeCell ref="AC3:AC6"/>
    <mergeCell ref="F36:G36"/>
    <mergeCell ref="B37:T37"/>
    <mergeCell ref="B38:E38"/>
    <mergeCell ref="B39:D39"/>
    <mergeCell ref="V3:V6"/>
    <mergeCell ref="N3:N6"/>
    <mergeCell ref="O3:O6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H39:J39"/>
    <mergeCell ref="O39:R39"/>
    <mergeCell ref="O38:Q38"/>
    <mergeCell ref="R38:T38"/>
    <mergeCell ref="F66:G66"/>
    <mergeCell ref="F51:G51"/>
    <mergeCell ref="B52:T52"/>
    <mergeCell ref="B53:E53"/>
    <mergeCell ref="B67:T67"/>
    <mergeCell ref="B83:E83"/>
    <mergeCell ref="B84:D84"/>
    <mergeCell ref="H84:J84"/>
    <mergeCell ref="O84:R84"/>
    <mergeCell ref="R68:T68"/>
    <mergeCell ref="O83:Q83"/>
    <mergeCell ref="R83:T83"/>
    <mergeCell ref="B54:D54"/>
    <mergeCell ref="H54:J54"/>
    <mergeCell ref="O54:R54"/>
    <mergeCell ref="O53:Q53"/>
    <mergeCell ref="R53:T53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AD1:AG2"/>
    <mergeCell ref="AD3:AD6"/>
    <mergeCell ref="AE3:AE6"/>
    <mergeCell ref="AF3:AF6"/>
    <mergeCell ref="AG3:AG6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14</v>
      </c>
      <c r="F9" s="61"/>
      <c r="G9" s="61"/>
      <c r="H9" s="420" t="s">
        <v>28</v>
      </c>
      <c r="I9" s="421"/>
      <c r="J9" s="422"/>
      <c r="K9" s="238">
        <f>Admin!B93</f>
        <v>41826</v>
      </c>
      <c r="L9" s="239" t="s">
        <v>84</v>
      </c>
      <c r="M9" s="240">
        <f>Admin!B99</f>
        <v>41832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IF(T$9="Y",'Jun14'!H71,0)</f>
        <v>0</v>
      </c>
      <c r="I11" s="105">
        <f>IF(T$9="Y",'Jun14'!I71,0)</f>
        <v>0</v>
      </c>
      <c r="J11" s="105">
        <f>IF(T$9="Y",'Jun14'!J71,0)</f>
        <v>0</v>
      </c>
      <c r="K11" s="105">
        <f>IF(T$9="Y",'Jun14'!K71,I11*J11)</f>
        <v>0</v>
      </c>
      <c r="L11" s="150">
        <f>IF(T$9="Y",'Jun14'!L71,0)</f>
        <v>0</v>
      </c>
      <c r="M11" s="129" t="str">
        <f>IF(E11=" "," ",IF(T$9="Y",'Jun14'!M71,IF((H11+K11+L11)&gt;0,H11+K11+L11,"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IF(Employee!H$34=E$9,Employee!D$34+SUM(M11)+'Jun14'!V71,SUM(M11)+'Jun14'!V71)</f>
        <v>0</v>
      </c>
      <c r="W11" s="59">
        <f>IF(Employee!H$34=E$9,Employee!D$35+SUM(N11)+'Jun14'!W71,SUM(N11)+'Jun14'!W71)</f>
        <v>0</v>
      </c>
      <c r="X11" s="59">
        <f>IF(O11=" ",'Jun14'!X71,O11+'Jun14'!X71)</f>
        <v>0</v>
      </c>
      <c r="Y11" s="59">
        <f>IF(P11=" ",'Jun14'!Y71,P11+'Jun14'!Y71)</f>
        <v>0</v>
      </c>
      <c r="Z11" s="59">
        <f>IF(Q11=" ",'Jun14'!Z71,Q11+'Jun14'!Z71)</f>
        <v>0</v>
      </c>
      <c r="AA11" s="59">
        <f>IF(R11=" ",'Jun14'!AA71,R11+'Jun14'!AA71)</f>
        <v>0</v>
      </c>
      <c r="AB11" s="60"/>
      <c r="AC11" s="59">
        <f>IF(T11=" ",'Jun14'!AC71,T11+'Jun14'!AC71)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IF(T$9="Y",'Jun14'!H72,0)</f>
        <v>0</v>
      </c>
      <c r="I12" s="108">
        <f>IF(T$9="Y",'Jun14'!I72,0)</f>
        <v>0</v>
      </c>
      <c r="J12" s="108">
        <f>IF(T$9="Y",'Jun14'!J72,0)</f>
        <v>0</v>
      </c>
      <c r="K12" s="108">
        <f>IF(T$9="Y",'Jun14'!K72,I12*J12)</f>
        <v>0</v>
      </c>
      <c r="L12" s="151">
        <f>IF(T$9="Y",'Jun14'!L72,0)</f>
        <v>0</v>
      </c>
      <c r="M12" s="130" t="str">
        <f>IF(E12=" "," ",IF(T$9="Y",'Jun14'!M72,IF((H12+K12+L12)&gt;0,H12+K12+L12,"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IF(Employee!H$60=E$9,Employee!D$60+SUM(M12)+'Jun14'!V72,SUM(M12)+'Jun14'!V72)</f>
        <v>0</v>
      </c>
      <c r="W12" s="59">
        <f>IF(Employee!H$60=E$9,Employee!D$61+SUM(N12)+'Jun14'!W72,SUM(N12)+'Jun14'!W72)</f>
        <v>0</v>
      </c>
      <c r="X12" s="59">
        <f>IF(O12=" ",'Jun14'!X72,O12+'Jun14'!X72)</f>
        <v>0</v>
      </c>
      <c r="Y12" s="59">
        <f>IF(P12=" ",'Jun14'!Y72,P12+'Jun14'!Y72)</f>
        <v>0</v>
      </c>
      <c r="Z12" s="59">
        <f>IF(Q12=" ",'Jun14'!Z72,Q12+'Jun14'!Z72)</f>
        <v>0</v>
      </c>
      <c r="AA12" s="59">
        <f>IF(R12=" ",'Jun14'!AA72,R12+'Jun14'!AA72)</f>
        <v>0</v>
      </c>
      <c r="AB12" s="60"/>
      <c r="AC12" s="59">
        <f>IF(T12=" ",'Jun14'!AC72,T12+'Jun14'!AC72)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IF(T$9="Y",'Jun14'!H73,0)</f>
        <v>0</v>
      </c>
      <c r="I13" s="108">
        <f>IF(T$9="Y",'Jun14'!I73,0)</f>
        <v>0</v>
      </c>
      <c r="J13" s="108">
        <f>IF(T$9="Y",'Jun14'!J73,0)</f>
        <v>0</v>
      </c>
      <c r="K13" s="108">
        <f>IF(T$9="Y",'Jun14'!K73,I13*J13)</f>
        <v>0</v>
      </c>
      <c r="L13" s="151">
        <f>IF(T$9="Y",'Jun14'!L73,0)</f>
        <v>0</v>
      </c>
      <c r="M13" s="130" t="str">
        <f>IF(E13=" "," ",IF(T$9="Y",'Jun14'!M73,IF((H13+K13+L13)&gt;0,H13+K13+L13,"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IF(Employee!H$86=E$9,Employee!D$86+SUM(M13)+'Jun14'!V73,SUM(M13)+'Jun14'!V73)</f>
        <v>0</v>
      </c>
      <c r="W13" s="59">
        <f>IF(Employee!H$86=E$9,Employee!D$87+SUM(N13)+'Jun14'!W73,SUM(N13)+'Jun14'!W73)</f>
        <v>0</v>
      </c>
      <c r="X13" s="59">
        <f>IF(O13=" ",'Jun14'!X73,O13+'Jun14'!X73)</f>
        <v>0</v>
      </c>
      <c r="Y13" s="59">
        <f>IF(P13=" ",'Jun14'!Y73,P13+'Jun14'!Y73)</f>
        <v>0</v>
      </c>
      <c r="Z13" s="59">
        <f>IF(Q13=" ",'Jun14'!Z73,Q13+'Jun14'!Z73)</f>
        <v>0</v>
      </c>
      <c r="AA13" s="59">
        <f>IF(R13=" ",'Jun14'!AA73,R13+'Jun14'!AA73)</f>
        <v>0</v>
      </c>
      <c r="AB13" s="60"/>
      <c r="AC13" s="59">
        <f>IF(T13=" ",'Jun14'!AC73,T13+'Jun14'!AC73)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IF(T$9="Y",'Jun14'!H74,0)</f>
        <v>0</v>
      </c>
      <c r="I14" s="108">
        <f>IF(T$9="Y",'Jun14'!I74,0)</f>
        <v>0</v>
      </c>
      <c r="J14" s="108">
        <f>IF(T$9="Y",'Jun14'!J74,0)</f>
        <v>0</v>
      </c>
      <c r="K14" s="108">
        <f>IF(T$9="Y",'Jun14'!K74,I14*J14)</f>
        <v>0</v>
      </c>
      <c r="L14" s="151">
        <f>IF(T$9="Y",'Jun14'!L74,0)</f>
        <v>0</v>
      </c>
      <c r="M14" s="130" t="str">
        <f>IF(E14=" "," ",IF(T$9="Y",'Jun14'!M74,IF((H14+K14+L14)&gt;0,H14+K14+L14,"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IF(Employee!H$112=E$9,Employee!D$112+SUM(M14)+'Jun14'!V74,SUM(M14)+'Jun14'!V74)</f>
        <v>0</v>
      </c>
      <c r="W14" s="59">
        <f>IF(Employee!H$112=E$9,Employee!D$113+SUM(N14)+'Jun14'!W74,SUM(N14)+'Jun14'!W74)</f>
        <v>0</v>
      </c>
      <c r="X14" s="59">
        <f>IF(O14=" ",'Jun14'!X74,O14+'Jun14'!X74)</f>
        <v>0</v>
      </c>
      <c r="Y14" s="59">
        <f>IF(P14=" ",'Jun14'!Y74,P14+'Jun14'!Y74)</f>
        <v>0</v>
      </c>
      <c r="Z14" s="59">
        <f>IF(Q14=" ",'Jun14'!Z74,Q14+'Jun14'!Z74)</f>
        <v>0</v>
      </c>
      <c r="AA14" s="59">
        <f>IF(R14=" ",'Jun14'!AA74,R14+'Jun14'!AA74)</f>
        <v>0</v>
      </c>
      <c r="AB14" s="60"/>
      <c r="AC14" s="59">
        <f>IF(T14=" ",'Jun14'!AC74,T14+'Jun14'!AC74)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IF(T$9="Y",'Jun14'!H75,0)</f>
        <v>0</v>
      </c>
      <c r="I15" s="108">
        <f>IF(T$9="Y",'Jun14'!I75,0)</f>
        <v>0</v>
      </c>
      <c r="J15" s="108">
        <f>IF(T$9="Y",'Jun14'!J75,0)</f>
        <v>0</v>
      </c>
      <c r="K15" s="108">
        <f>IF(T$9="Y",'Jun14'!K75,I15*J15)</f>
        <v>0</v>
      </c>
      <c r="L15" s="151">
        <f>IF(T$9="Y",'Jun14'!L75,0)</f>
        <v>0</v>
      </c>
      <c r="M15" s="130" t="str">
        <f>IF(E15=" "," ",IF(T$9="Y",'Jun14'!M75,IF((H15+K15+L15)&gt;0,H15+K15+L15,"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IF(Employee!H$138=E$9,Employee!D$138+SUM(M15)+'Jun14'!V75,SUM(M15)+'Jun14'!V75)</f>
        <v>0</v>
      </c>
      <c r="W15" s="59">
        <f>IF(Employee!H$138=E$9,Employee!D$139+SUM(N15)+'Jun14'!W75,SUM(N15)+'Jun14'!W75)</f>
        <v>0</v>
      </c>
      <c r="X15" s="59">
        <f>IF(O15=" ",'Jun14'!X75,O15+'Jun14'!X75)</f>
        <v>0</v>
      </c>
      <c r="Y15" s="59">
        <f>IF(P15=" ",'Jun14'!Y75,P15+'Jun14'!Y75)</f>
        <v>0</v>
      </c>
      <c r="Z15" s="59">
        <f>IF(Q15=" ",'Jun14'!Z75,Q15+'Jun14'!Z75)</f>
        <v>0</v>
      </c>
      <c r="AA15" s="59">
        <f>IF(R15=" ",'Jun14'!AA75,R15+'Jun14'!AA75)</f>
        <v>0</v>
      </c>
      <c r="AB15" s="60"/>
      <c r="AC15" s="59">
        <f>IF(T15=" ",'Jun14'!AC75,T15+'Jun14'!AC75)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IF(T$9="Y",'Jun14'!H76,0)</f>
        <v>0</v>
      </c>
      <c r="I16" s="108">
        <f>IF(T$9="Y",'Jun14'!I76,0)</f>
        <v>0</v>
      </c>
      <c r="J16" s="108">
        <f>IF(T$9="Y",'Jun14'!J76,0)</f>
        <v>0</v>
      </c>
      <c r="K16" s="108">
        <f>IF(T$9="Y",'Jun14'!K76,I16*J16)</f>
        <v>0</v>
      </c>
      <c r="L16" s="151">
        <f>IF(T$9="Y",'Jun14'!L76,0)</f>
        <v>0</v>
      </c>
      <c r="M16" s="130" t="str">
        <f>IF(E16=" "," ",IF(T$9="Y",'Jun14'!M76,IF((H16+K16+L16)&gt;0,H16+K16+L16,"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IF(Employee!H$164=E$9,Employee!D$164+SUM(M16)+'Jun14'!V76,SUM(M16)+'Jun14'!V76)</f>
        <v>0</v>
      </c>
      <c r="W16" s="59">
        <f>IF(Employee!H$164=E$9,Employee!D$165+SUM(N16)+'Jun14'!W76,SUM(N16)+'Jun14'!W76)</f>
        <v>0</v>
      </c>
      <c r="X16" s="59">
        <f>IF(O16=" ",'Jun14'!X76,O16+'Jun14'!X76)</f>
        <v>0</v>
      </c>
      <c r="Y16" s="59">
        <f>IF(P16=" ",'Jun14'!Y76,P16+'Jun14'!Y76)</f>
        <v>0</v>
      </c>
      <c r="Z16" s="59">
        <f>IF(Q16=" ",'Jun14'!Z76,Q16+'Jun14'!Z76)</f>
        <v>0</v>
      </c>
      <c r="AA16" s="59">
        <f>IF(R16=" ",'Jun14'!AA76,R16+'Jun14'!AA76)</f>
        <v>0</v>
      </c>
      <c r="AB16" s="60"/>
      <c r="AC16" s="59">
        <f>IF(T16=" ",'Jun14'!AC76,T16+'Jun14'!AC76)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IF(T$9="Y",'Jun14'!H77,0)</f>
        <v>0</v>
      </c>
      <c r="I17" s="108">
        <f>IF(T$9="Y",'Jun14'!I77,0)</f>
        <v>0</v>
      </c>
      <c r="J17" s="108">
        <f>IF(T$9="Y",'Jun14'!J77,0)</f>
        <v>0</v>
      </c>
      <c r="K17" s="108">
        <f>IF(T$9="Y",'Jun14'!K77,I17*J17)</f>
        <v>0</v>
      </c>
      <c r="L17" s="151">
        <f>IF(T$9="Y",'Jun14'!L77,0)</f>
        <v>0</v>
      </c>
      <c r="M17" s="130" t="str">
        <f>IF(E17=" "," ",IF(T$9="Y",'Jun14'!M77,IF((H17+K17+L17)&gt;0,H17+K17+L17,"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IF(Employee!H$190=E$9,Employee!D$190+SUM(M17)+'Jun14'!V77,SUM(M17)+'Jun14'!V77)</f>
        <v>0</v>
      </c>
      <c r="W17" s="59">
        <f>IF(Employee!H$190=E$9,Employee!D$191+SUM(N17)+'Jun14'!W77,SUM(N17)+'Jun14'!W77)</f>
        <v>0</v>
      </c>
      <c r="X17" s="59">
        <f>IF(O17=" ",'Jun14'!X77,O17+'Jun14'!X77)</f>
        <v>0</v>
      </c>
      <c r="Y17" s="59">
        <f>IF(P17=" ",'Jun14'!Y77,P17+'Jun14'!Y77)</f>
        <v>0</v>
      </c>
      <c r="Z17" s="59">
        <f>IF(Q17=" ",'Jun14'!Z77,Q17+'Jun14'!Z77)</f>
        <v>0</v>
      </c>
      <c r="AA17" s="59">
        <f>IF(R17=" ",'Jun14'!AA77,R17+'Jun14'!AA77)</f>
        <v>0</v>
      </c>
      <c r="AB17" s="60"/>
      <c r="AC17" s="59">
        <f>IF(T17=" ",'Jun14'!AC77,T17+'Jun14'!AC77)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IF(T$9="Y",'Jun14'!H78,0)</f>
        <v>0</v>
      </c>
      <c r="I18" s="108">
        <f>IF(T$9="Y",'Jun14'!I78,0)</f>
        <v>0</v>
      </c>
      <c r="J18" s="108">
        <f>IF(T$9="Y",'Jun14'!J78,0)</f>
        <v>0</v>
      </c>
      <c r="K18" s="108">
        <f>IF(T$9="Y",'Jun14'!K78,I18*J18)</f>
        <v>0</v>
      </c>
      <c r="L18" s="151">
        <f>IF(T$9="Y",'Jun14'!L78,0)</f>
        <v>0</v>
      </c>
      <c r="M18" s="130" t="str">
        <f>IF(E18=" "," ",IF(T$9="Y",'Jun14'!M78,IF((H18+K18+L18)&gt;0,H18+K18+L18,"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IF(Employee!H$216=E$9,Employee!D$216+SUM(M18)+'Jun14'!V78,SUM(M18)+'Jun14'!V78)</f>
        <v>0</v>
      </c>
      <c r="W18" s="59">
        <f>IF(Employee!H$216=E$9,Employee!D$217+SUM(N18)+'Jun14'!W78,SUM(N18)+'Jun14'!W78)</f>
        <v>0</v>
      </c>
      <c r="X18" s="59">
        <f>IF(O18=" ",'Jun14'!X78,O18+'Jun14'!X78)</f>
        <v>0</v>
      </c>
      <c r="Y18" s="59">
        <f>IF(P18=" ",'Jun14'!Y78,P18+'Jun14'!Y78)</f>
        <v>0</v>
      </c>
      <c r="Z18" s="59">
        <f>IF(Q18=" ",'Jun14'!Z78,Q18+'Jun14'!Z78)</f>
        <v>0</v>
      </c>
      <c r="AA18" s="59">
        <f>IF(R18=" ",'Jun14'!AA78,R18+'Jun14'!AA78)</f>
        <v>0</v>
      </c>
      <c r="AB18" s="60"/>
      <c r="AC18" s="59">
        <f>IF(T18=" ",'Jun14'!AC78,T18+'Jun14'!AC78)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IF(T$9="Y",'Jun14'!H79,0)</f>
        <v>0</v>
      </c>
      <c r="I19" s="108">
        <f>IF(T$9="Y",'Jun14'!I79,0)</f>
        <v>0</v>
      </c>
      <c r="J19" s="108">
        <f>IF(T$9="Y",'Jun14'!J79,0)</f>
        <v>0</v>
      </c>
      <c r="K19" s="108">
        <f>IF(T$9="Y",'Jun14'!K79,I19*J19)</f>
        <v>0</v>
      </c>
      <c r="L19" s="151">
        <f>IF(T$9="Y",'Jun14'!L79,0)</f>
        <v>0</v>
      </c>
      <c r="M19" s="130" t="str">
        <f>IF(E19=" "," ",IF(T$9="Y",'Jun14'!M79,IF((H19+K19+L19)&gt;0,H19+K19+L19,"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IF(Employee!H$242=E$9,Employee!D$242+SUM(M19)+'Jun14'!V79,SUM(M19)+'Jun14'!V79)</f>
        <v>0</v>
      </c>
      <c r="W19" s="59">
        <f>IF(Employee!H$242=E$9,Employee!D$243+SUM(N19)+'Jun14'!W79,SUM(N19)+'Jun14'!W79)</f>
        <v>0</v>
      </c>
      <c r="X19" s="59">
        <f>IF(O19=" ",'Jun14'!X79,O19+'Jun14'!X79)</f>
        <v>0</v>
      </c>
      <c r="Y19" s="59">
        <f>IF(P19=" ",'Jun14'!Y79,P19+'Jun14'!Y79)</f>
        <v>0</v>
      </c>
      <c r="Z19" s="59">
        <f>IF(Q19=" ",'Jun14'!Z79,Q19+'Jun14'!Z79)</f>
        <v>0</v>
      </c>
      <c r="AA19" s="59">
        <f>IF(R19=" ",'Jun14'!AA79,R19+'Jun14'!AA79)</f>
        <v>0</v>
      </c>
      <c r="AB19" s="60"/>
      <c r="AC19" s="59">
        <f>IF(T19=" ",'Jun14'!AC79,T19+'Jun14'!AC79)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IF(T$9="Y",'Jun14'!H80,0)</f>
        <v>0</v>
      </c>
      <c r="I20" s="133">
        <f>IF(T$9="Y",'Jun14'!I80,0)</f>
        <v>0</v>
      </c>
      <c r="J20" s="133">
        <f>IF(T$9="Y",'Jun14'!J80,0)</f>
        <v>0</v>
      </c>
      <c r="K20" s="133">
        <f>IF(T$9="Y",'Jun14'!K80,I20*J20)</f>
        <v>0</v>
      </c>
      <c r="L20" s="152">
        <f>IF(T$9="Y",'Jun14'!L80,0)</f>
        <v>0</v>
      </c>
      <c r="M20" s="131" t="str">
        <f>IF(E20=" "," ",IF(T$9="Y",'Jun14'!M80,IF((H20+K20+L20)&gt;0,H20+K20+L20,"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IF(Employee!H$268=E$9,Employee!D$268+SUM(M20)+'Jun14'!V80,SUM(M20)+'Jun14'!V80)</f>
        <v>0</v>
      </c>
      <c r="W20" s="59">
        <f>IF(Employee!H$268=E$9,Employee!D$269+SUM(N20)+'Jun14'!W80,SUM(N20)+'Jun14'!W80)</f>
        <v>0</v>
      </c>
      <c r="X20" s="59">
        <f>IF(O20=" ",'Jun14'!X80,O20+'Jun14'!X80)</f>
        <v>0</v>
      </c>
      <c r="Y20" s="59">
        <f>IF(P20=" ",'Jun14'!Y80,P20+'Jun14'!Y80)</f>
        <v>0</v>
      </c>
      <c r="Z20" s="59">
        <f>IF(Q20=" ",'Jun14'!Z80,Q20+'Jun14'!Z80)</f>
        <v>0</v>
      </c>
      <c r="AA20" s="59">
        <f>IF(R20=" ",'Jun14'!AA80,R20+'Jun14'!AA80)</f>
        <v>0</v>
      </c>
      <c r="AB20" s="60"/>
      <c r="AC20" s="59">
        <f>IF(T20=" ",'Jun14'!AC80,T20+'Jun14'!AC80)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15</v>
      </c>
      <c r="F24" s="61"/>
      <c r="G24" s="61"/>
      <c r="H24" s="420" t="s">
        <v>28</v>
      </c>
      <c r="I24" s="421"/>
      <c r="J24" s="422"/>
      <c r="K24" s="238">
        <f>Admin!B100</f>
        <v>41833</v>
      </c>
      <c r="L24" s="239" t="s">
        <v>84</v>
      </c>
      <c r="M24" s="240">
        <f>Admin!B106</f>
        <v>41839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16</v>
      </c>
      <c r="F39" s="61"/>
      <c r="G39" s="61"/>
      <c r="H39" s="420" t="s">
        <v>28</v>
      </c>
      <c r="I39" s="421"/>
      <c r="J39" s="422"/>
      <c r="K39" s="238">
        <f>Admin!B107</f>
        <v>41840</v>
      </c>
      <c r="L39" s="239" t="s">
        <v>84</v>
      </c>
      <c r="M39" s="240">
        <f>Admin!B113</f>
        <v>41846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17</v>
      </c>
      <c r="F54" s="61"/>
      <c r="G54" s="61"/>
      <c r="H54" s="420" t="s">
        <v>28</v>
      </c>
      <c r="I54" s="461"/>
      <c r="J54" s="462"/>
      <c r="K54" s="238">
        <f>Admin!B114</f>
        <v>41847</v>
      </c>
      <c r="L54" s="239" t="s">
        <v>84</v>
      </c>
      <c r="M54" s="240">
        <f>Admin!B120</f>
        <v>41853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4</v>
      </c>
      <c r="F69" s="61"/>
      <c r="G69" s="61"/>
      <c r="H69" s="420" t="s">
        <v>28</v>
      </c>
      <c r="I69" s="421"/>
      <c r="J69" s="422"/>
      <c r="K69" s="238">
        <f>Admin!B93</f>
        <v>41826</v>
      </c>
      <c r="L69" s="239" t="s">
        <v>84</v>
      </c>
      <c r="M69" s="240">
        <f>Admin!B123</f>
        <v>41856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IF(T$69="Y",'Jun14'!H86,0)</f>
        <v>0</v>
      </c>
      <c r="I71" s="105">
        <f>IF(T$69="Y",'Jun14'!I86,0)</f>
        <v>0</v>
      </c>
      <c r="J71" s="105">
        <f>IF(T$69="Y",'Jun14'!J86,0)</f>
        <v>0</v>
      </c>
      <c r="K71" s="105">
        <f>IF(T$69="Y",'Jun14'!K86,I71*J71)</f>
        <v>0</v>
      </c>
      <c r="L71" s="150">
        <f>IF(T$69="Y",'Jun14'!L86,0)</f>
        <v>0</v>
      </c>
      <c r="M71" s="117" t="str">
        <f>IF(E71=" "," ",IF(T$69="Y",'Jun14'!M86,IF((H71+K71+L71)&gt;0,H71+K71+L71,"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IF(Employee!H$35=E$69,Employee!D$34+SUM(M71)+'Jun14'!V86,SUM(M71)+'Jun14'!V86)</f>
        <v>0</v>
      </c>
      <c r="W71" s="59">
        <f>IF(Employee!H$35=E$69,Employee!D$35+SUM(N71)+'Jun14'!W86,SUM(N71)+'Jun14'!W86)</f>
        <v>0</v>
      </c>
      <c r="X71" s="59">
        <f>IF(O71=" ",'Jun14'!X86,O71+'Jun14'!X86)</f>
        <v>0</v>
      </c>
      <c r="Y71" s="59">
        <f>IF(P71=" ",'Jun14'!Y86,P71+'Jun14'!Y86)</f>
        <v>0</v>
      </c>
      <c r="Z71" s="59">
        <f>IF(Q71=" ",'Jun14'!Z86,Q71+'Jun14'!Z86)</f>
        <v>0</v>
      </c>
      <c r="AA71" s="59">
        <f>IF(R71=" ",'Jun14'!AA86,R71+'Jun14'!AA86)</f>
        <v>0</v>
      </c>
      <c r="AB71" s="60"/>
      <c r="AC71" s="59">
        <f>IF(T71=" ",'Jun14'!AC86,T71+'Jun14'!AC86)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IF(T$69="Y",'Jun14'!H87,0)</f>
        <v>0</v>
      </c>
      <c r="I72" s="108">
        <f>IF(T$69="Y",'Jun14'!I87,0)</f>
        <v>0</v>
      </c>
      <c r="J72" s="108">
        <f>IF(T$69="Y",'Jun14'!J87,0)</f>
        <v>0</v>
      </c>
      <c r="K72" s="108">
        <f>IF(T$69="Y",'Jun14'!K87,I72*J72)</f>
        <v>0</v>
      </c>
      <c r="L72" s="151">
        <f>IF(T$69="Y",'Jun14'!L87,0)</f>
        <v>0</v>
      </c>
      <c r="M72" s="118" t="str">
        <f>IF(E72=" "," ",IF(T$69="Y",'Jun14'!M87,IF((H72+K72+L72)&gt;0,H72+K72+L72,"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IF(Employee!H$61=E$69,Employee!D$60+SUM(M72)+'Jun14'!V87,SUM(M72)+'Jun14'!V87)</f>
        <v>0</v>
      </c>
      <c r="W72" s="59">
        <f>IF(Employee!H$61=E$69,Employee!D$61+SUM(N72)+'Jun14'!W87,SUM(N72)+'Jun14'!W87)</f>
        <v>0</v>
      </c>
      <c r="X72" s="59">
        <f>IF(O72=" ",'Jun14'!X87,O72+'Jun14'!X87)</f>
        <v>0</v>
      </c>
      <c r="Y72" s="59">
        <f>IF(P72=" ",'Jun14'!Y87,P72+'Jun14'!Y87)</f>
        <v>0</v>
      </c>
      <c r="Z72" s="59">
        <f>IF(Q72=" ",'Jun14'!Z87,Q72+'Jun14'!Z87)</f>
        <v>0</v>
      </c>
      <c r="AA72" s="59">
        <f>IF(R72=" ",'Jun14'!AA87,R72+'Jun14'!AA87)</f>
        <v>0</v>
      </c>
      <c r="AB72" s="60"/>
      <c r="AC72" s="59">
        <f>IF(T72=" ",'Jun14'!AC87,T72+'Jun14'!AC87)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IF(T$69="Y",'Jun14'!H88,0)</f>
        <v>0</v>
      </c>
      <c r="I73" s="108">
        <f>IF(T$69="Y",'Jun14'!I88,0)</f>
        <v>0</v>
      </c>
      <c r="J73" s="108">
        <f>IF(T$69="Y",'Jun14'!J88,0)</f>
        <v>0</v>
      </c>
      <c r="K73" s="108">
        <f>IF(T$69="Y",'Jun14'!K88,I73*J73)</f>
        <v>0</v>
      </c>
      <c r="L73" s="151">
        <f>IF(T$69="Y",'Jun14'!L88,0)</f>
        <v>0</v>
      </c>
      <c r="M73" s="118" t="str">
        <f>IF(E73=" "," ",IF(T$69="Y",'Jun14'!M88,IF((H73+K73+L73)&gt;0,H73+K73+L73,"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IF(Employee!H$87=E$69,Employee!D$86+SUM(M73)+'Jun14'!V88,SUM(M73)+'Jun14'!V88)</f>
        <v>0</v>
      </c>
      <c r="W73" s="59">
        <f>IF(Employee!H$87=E$69,Employee!D$87+SUM(N73)+'Jun14'!W88,SUM(N73)+'Jun14'!W88)</f>
        <v>0</v>
      </c>
      <c r="X73" s="59">
        <f>IF(O73=" ",'Jun14'!X88,O73+'Jun14'!X88)</f>
        <v>0</v>
      </c>
      <c r="Y73" s="59">
        <f>IF(P73=" ",'Jun14'!Y88,P73+'Jun14'!Y88)</f>
        <v>0</v>
      </c>
      <c r="Z73" s="59">
        <f>IF(Q73=" ",'Jun14'!Z88,Q73+'Jun14'!Z88)</f>
        <v>0</v>
      </c>
      <c r="AA73" s="59">
        <f>IF(R73=" ",'Jun14'!AA88,R73+'Jun14'!AA88)</f>
        <v>0</v>
      </c>
      <c r="AB73" s="60"/>
      <c r="AC73" s="59">
        <f>IF(T73=" ",'Jun14'!AC88,T73+'Jun14'!AC88)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IF(T$69="Y",'Jun14'!H89,0)</f>
        <v>0</v>
      </c>
      <c r="I74" s="108">
        <f>IF(T$69="Y",'Jun14'!I89,0)</f>
        <v>0</v>
      </c>
      <c r="J74" s="108">
        <f>IF(T$69="Y",'Jun14'!J89,0)</f>
        <v>0</v>
      </c>
      <c r="K74" s="108">
        <f>IF(T$69="Y",'Jun14'!K89,I74*J74)</f>
        <v>0</v>
      </c>
      <c r="L74" s="151">
        <f>IF(T$69="Y",'Jun14'!L89,0)</f>
        <v>0</v>
      </c>
      <c r="M74" s="118" t="str">
        <f>IF(E74=" "," ",IF(T$69="Y",'Jun14'!M89,IF((H74+K74+L74)&gt;0,H74+K74+L74,"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IF(Employee!H$113=E$69,Employee!D$112+SUM(M74)+'Jun14'!V89,SUM(M74)+'Jun14'!V89)</f>
        <v>0</v>
      </c>
      <c r="W74" s="59">
        <f>IF(Employee!H$113=E$69,Employee!D$113+SUM(N74)+'Jun14'!W89,SUM(N74)+'Jun14'!W89)</f>
        <v>0</v>
      </c>
      <c r="X74" s="59">
        <f>IF(O74=" ",'Jun14'!X89,O74+'Jun14'!X89)</f>
        <v>0</v>
      </c>
      <c r="Y74" s="59">
        <f>IF(P74=" ",'Jun14'!Y89,P74+'Jun14'!Y89)</f>
        <v>0</v>
      </c>
      <c r="Z74" s="59">
        <f>IF(Q74=" ",'Jun14'!Z89,Q74+'Jun14'!Z89)</f>
        <v>0</v>
      </c>
      <c r="AA74" s="59">
        <f>IF(R74=" ",'Jun14'!AA89,R74+'Jun14'!AA89)</f>
        <v>0</v>
      </c>
      <c r="AB74" s="60"/>
      <c r="AC74" s="59">
        <f>IF(T74=" ",'Jun14'!AC89,T74+'Jun14'!AC89)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IF(T$69="Y",'Jun14'!H90,0)</f>
        <v>0</v>
      </c>
      <c r="I75" s="108">
        <f>IF(T$69="Y",'Jun14'!I90,0)</f>
        <v>0</v>
      </c>
      <c r="J75" s="108">
        <f>IF(T$69="Y",'Jun14'!J90,0)</f>
        <v>0</v>
      </c>
      <c r="K75" s="108">
        <f>IF(T$69="Y",'Jun14'!K90,I75*J75)</f>
        <v>0</v>
      </c>
      <c r="L75" s="151">
        <f>IF(T$69="Y",'Jun14'!L90,0)</f>
        <v>0</v>
      </c>
      <c r="M75" s="118" t="str">
        <f>IF(E75=" "," ",IF(T$69="Y",'Jun14'!M90,IF((H75+K75+L75)&gt;0,H75+K75+L75,"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IF(Employee!H$139=E$69,Employee!D$138+SUM(M75)+'Jun14'!V90,SUM(M75)+'Jun14'!V90)</f>
        <v>0</v>
      </c>
      <c r="W75" s="59">
        <f>IF(Employee!H$139=E$69,Employee!D$139+SUM(N75)+'Jun14'!W90,SUM(N75)+'Jun14'!W90)</f>
        <v>0</v>
      </c>
      <c r="X75" s="59">
        <f>IF(O75=" ",'Jun14'!X90,O75+'Jun14'!X90)</f>
        <v>0</v>
      </c>
      <c r="Y75" s="59">
        <f>IF(P75=" ",'Jun14'!Y90,P75+'Jun14'!Y90)</f>
        <v>0</v>
      </c>
      <c r="Z75" s="59">
        <f>IF(Q75=" ",'Jun14'!Z90,Q75+'Jun14'!Z90)</f>
        <v>0</v>
      </c>
      <c r="AA75" s="59">
        <f>IF(R75=" ",'Jun14'!AA90,R75+'Jun14'!AA90)</f>
        <v>0</v>
      </c>
      <c r="AB75" s="60"/>
      <c r="AC75" s="59">
        <f>IF(T75=" ",'Jun14'!AC90,T75+'Jun14'!AC90)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IF(T$69="Y",'Jun14'!H91,0)</f>
        <v>0</v>
      </c>
      <c r="I76" s="108">
        <f>IF(T$69="Y",'Jun14'!I91,0)</f>
        <v>0</v>
      </c>
      <c r="J76" s="108">
        <f>IF(T$69="Y",'Jun14'!J91,0)</f>
        <v>0</v>
      </c>
      <c r="K76" s="108">
        <f>IF(T$69="Y",'Jun14'!K91,I76*J76)</f>
        <v>0</v>
      </c>
      <c r="L76" s="151">
        <f>IF(T$69="Y",'Jun14'!L91,0)</f>
        <v>0</v>
      </c>
      <c r="M76" s="118" t="str">
        <f>IF(E76=" "," ",IF(T$69="Y",'Jun14'!M91,IF((H76+K76+L76)&gt;0,H76+K76+L76,"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IF(Employee!H$165=E$69,Employee!D$164+SUM(M76)+'Jun14'!V91,SUM(M76)+'Jun14'!V91)</f>
        <v>0</v>
      </c>
      <c r="W76" s="59">
        <f>IF(Employee!H$165=E$69,Employee!D$165+SUM(N76)+'Jun14'!W91,SUM(N76)+'Jun14'!W91)</f>
        <v>0</v>
      </c>
      <c r="X76" s="59">
        <f>IF(O76=" ",'Jun14'!X91,O76+'Jun14'!X91)</f>
        <v>0</v>
      </c>
      <c r="Y76" s="59">
        <f>IF(P76=" ",'Jun14'!Y91,P76+'Jun14'!Y91)</f>
        <v>0</v>
      </c>
      <c r="Z76" s="59">
        <f>IF(Q76=" ",'Jun14'!Z91,Q76+'Jun14'!Z91)</f>
        <v>0</v>
      </c>
      <c r="AA76" s="59">
        <f>IF(R76=" ",'Jun14'!AA91,R76+'Jun14'!AA91)</f>
        <v>0</v>
      </c>
      <c r="AB76" s="60"/>
      <c r="AC76" s="59">
        <f>IF(T76=" ",'Jun14'!AC91,T76+'Jun14'!AC91)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IF(T$69="Y",'Jun14'!H92,0)</f>
        <v>0</v>
      </c>
      <c r="I77" s="108">
        <f>IF(T$69="Y",'Jun14'!I92,0)</f>
        <v>0</v>
      </c>
      <c r="J77" s="108">
        <f>IF(T$69="Y",'Jun14'!J92,0)</f>
        <v>0</v>
      </c>
      <c r="K77" s="108">
        <f>IF(T$69="Y",'Jun14'!K92,I77*J77)</f>
        <v>0</v>
      </c>
      <c r="L77" s="151">
        <f>IF(T$69="Y",'Jun14'!L92,0)</f>
        <v>0</v>
      </c>
      <c r="M77" s="118" t="str">
        <f>IF(E77=" "," ",IF(T$69="Y",'Jun14'!M92,IF((H77+K77+L77)&gt;0,H77+K77+L77,"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IF(Employee!H$191=E$69,Employee!D$190+SUM(M77)+'Jun14'!V92,SUM(M77)+'Jun14'!V92)</f>
        <v>0</v>
      </c>
      <c r="W77" s="59">
        <f>IF(Employee!H$191=E$69,Employee!D$191+SUM(N77)+'Jun14'!W92,SUM(N77)+'Jun14'!W92)</f>
        <v>0</v>
      </c>
      <c r="X77" s="59">
        <f>IF(O77=" ",'Jun14'!X92,O77+'Jun14'!X92)</f>
        <v>0</v>
      </c>
      <c r="Y77" s="59">
        <f>IF(P77=" ",'Jun14'!Y92,P77+'Jun14'!Y92)</f>
        <v>0</v>
      </c>
      <c r="Z77" s="59">
        <f>IF(Q77=" ",'Jun14'!Z92,Q77+'Jun14'!Z92)</f>
        <v>0</v>
      </c>
      <c r="AA77" s="59">
        <f>IF(R77=" ",'Jun14'!AA92,R77+'Jun14'!AA92)</f>
        <v>0</v>
      </c>
      <c r="AB77" s="60"/>
      <c r="AC77" s="59">
        <f>IF(T77=" ",'Jun14'!AC92,T77+'Jun14'!AC92)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IF(T$69="Y",'Jun14'!H93,0)</f>
        <v>0</v>
      </c>
      <c r="I78" s="108">
        <f>IF(T$69="Y",'Jun14'!I93,0)</f>
        <v>0</v>
      </c>
      <c r="J78" s="108">
        <f>IF(T$69="Y",'Jun14'!J93,0)</f>
        <v>0</v>
      </c>
      <c r="K78" s="108">
        <f>IF(T$69="Y",'Jun14'!K93,I78*J78)</f>
        <v>0</v>
      </c>
      <c r="L78" s="151">
        <f>IF(T$69="Y",'Jun14'!L93,0)</f>
        <v>0</v>
      </c>
      <c r="M78" s="118" t="str">
        <f>IF(E78=" "," ",IF(T$69="Y",'Jun14'!M93,IF((H78+K78+L78)&gt;0,H78+K78+L78,"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IF(Employee!H$217=E$69,Employee!D$216+SUM(M78)+'Jun14'!V93,SUM(M78)+'Jun14'!V93)</f>
        <v>0</v>
      </c>
      <c r="W78" s="59">
        <f>IF(Employee!H$217=E$69,Employee!D$217+SUM(N78)+'Jun14'!W93,SUM(N78)+'Jun14'!W93)</f>
        <v>0</v>
      </c>
      <c r="X78" s="59">
        <f>IF(O78=" ",'Jun14'!X93,O78+'Jun14'!X93)</f>
        <v>0</v>
      </c>
      <c r="Y78" s="59">
        <f>IF(P78=" ",'Jun14'!Y93,P78+'Jun14'!Y93)</f>
        <v>0</v>
      </c>
      <c r="Z78" s="59">
        <f>IF(Q78=" ",'Jun14'!Z93,Q78+'Jun14'!Z93)</f>
        <v>0</v>
      </c>
      <c r="AA78" s="59">
        <f>IF(R78=" ",'Jun14'!AA93,R78+'Jun14'!AA93)</f>
        <v>0</v>
      </c>
      <c r="AB78" s="60"/>
      <c r="AC78" s="59">
        <f>IF(T78=" ",'Jun14'!AC93,T78+'Jun14'!AC93)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IF(T$69="Y",'Jun14'!H94,0)</f>
        <v>0</v>
      </c>
      <c r="I79" s="108">
        <f>IF(T$69="Y",'Jun14'!I94,0)</f>
        <v>0</v>
      </c>
      <c r="J79" s="108">
        <f>IF(T$69="Y",'Jun14'!J94,0)</f>
        <v>0</v>
      </c>
      <c r="K79" s="108">
        <f>IF(T$69="Y",'Jun14'!K94,I79*J79)</f>
        <v>0</v>
      </c>
      <c r="L79" s="151">
        <f>IF(T$69="Y",'Jun14'!L94,0)</f>
        <v>0</v>
      </c>
      <c r="M79" s="118" t="str">
        <f>IF(E79=" "," ",IF(T$69="Y",'Jun14'!M94,IF((H79+K79+L79)&gt;0,H79+K79+L79,"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IF(Employee!H$243=E$69,Employee!D$242+SUM(M79)+'Jun14'!V94,SUM(M79)+'Jun14'!V94)</f>
        <v>0</v>
      </c>
      <c r="W79" s="59">
        <f>IF(Employee!H$243=E$69,Employee!D$243+SUM(N79)+'Jun14'!W94,SUM(N79)+'Jun14'!W94)</f>
        <v>0</v>
      </c>
      <c r="X79" s="59">
        <f>IF(O79=" ",'Jun14'!X94,O79+'Jun14'!X94)</f>
        <v>0</v>
      </c>
      <c r="Y79" s="59">
        <f>IF(P79=" ",'Jun14'!Y94,P79+'Jun14'!Y94)</f>
        <v>0</v>
      </c>
      <c r="Z79" s="59">
        <f>IF(Q79=" ",'Jun14'!Z94,Q79+'Jun14'!Z94)</f>
        <v>0</v>
      </c>
      <c r="AA79" s="59">
        <f>IF(R79=" ",'Jun14'!AA94,R79+'Jun14'!AA94)</f>
        <v>0</v>
      </c>
      <c r="AB79" s="60"/>
      <c r="AC79" s="59">
        <f>IF(T79=" ",'Jun14'!AC94,T79+'Jun14'!AC94)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IF(T$69="Y",'Jun14'!H95,0)</f>
        <v>0</v>
      </c>
      <c r="I80" s="133">
        <f>IF(T$69="Y",'Jun14'!I95,0)</f>
        <v>0</v>
      </c>
      <c r="J80" s="133">
        <f>IF(T$69="Y",'Jun14'!J95,0)</f>
        <v>0</v>
      </c>
      <c r="K80" s="133">
        <f>IF(T$69="Y",'Jun14'!K95,I80*J80)</f>
        <v>0</v>
      </c>
      <c r="L80" s="152">
        <f>IF(T$69="Y",'Jun14'!L95,0)</f>
        <v>0</v>
      </c>
      <c r="M80" s="118" t="str">
        <f>IF(E80=" "," ",IF(T$69="Y",'Jun14'!M95,IF((H80+K80+L80)&gt;0,H80+K80+L80,"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IF(Employee!H$269=E$69,Employee!D$268+SUM(M80)+'Jun14'!V95,SUM(M80)+'Jun14'!V95)</f>
        <v>0</v>
      </c>
      <c r="W80" s="59">
        <f>IF(Employee!H$269=E$69,Employee!D$269+SUM(N80)+'Jun14'!W95,SUM(N80)+'Jun14'!W95)</f>
        <v>0</v>
      </c>
      <c r="X80" s="59">
        <f>IF(O80=" ",'Jun14'!X95,O80+'Jun14'!X95)</f>
        <v>0</v>
      </c>
      <c r="Y80" s="59">
        <f>IF(P80=" ",'Jun14'!Y95,P80+'Jun14'!Y95)</f>
        <v>0</v>
      </c>
      <c r="Z80" s="59">
        <f>IF(Q80=" ",'Jun14'!Z95,Q80+'Jun14'!Z95)</f>
        <v>0</v>
      </c>
      <c r="AA80" s="59">
        <f>IF(R80=" ",'Jun14'!AA95,R80+'Jun14'!AA95)</f>
        <v>0</v>
      </c>
      <c r="AB80" s="60"/>
      <c r="AC80" s="59">
        <f>IF(T80=" ",'Jun14'!AC95,T80+'Jun14'!AC95)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AD85+'Jun14'!AD105</f>
        <v>0</v>
      </c>
      <c r="AE90" s="190">
        <f>AE85+'Jun14'!AE105</f>
        <v>0</v>
      </c>
      <c r="AF90" s="190">
        <f>AF85+'Jun14'!AF105</f>
        <v>0</v>
      </c>
      <c r="AG90" s="190">
        <f>AG85+'Jun14'!AG105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AE87+'Jun14'!AE107</f>
        <v>0</v>
      </c>
      <c r="AF92" s="190">
        <f>AF87+'Jun14'!AF107</f>
        <v>0</v>
      </c>
      <c r="AG92" s="190">
        <f>AG87+'Jun14'!AG107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O23:Q23"/>
    <mergeCell ref="R23:T23"/>
    <mergeCell ref="B7:T7"/>
    <mergeCell ref="B8:E8"/>
    <mergeCell ref="B9:D9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AD3:AD6"/>
    <mergeCell ref="AE3:AE6"/>
    <mergeCell ref="AF3:AF6"/>
    <mergeCell ref="E3:E6"/>
    <mergeCell ref="L3:L6"/>
    <mergeCell ref="Y3:Y6"/>
    <mergeCell ref="Z3:Z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  <mergeCell ref="X3:X6"/>
    <mergeCell ref="C3:C6"/>
    <mergeCell ref="D3:D6"/>
    <mergeCell ref="AG3:AG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18</v>
      </c>
      <c r="F9" s="61"/>
      <c r="G9" s="61"/>
      <c r="H9" s="420" t="s">
        <v>28</v>
      </c>
      <c r="I9" s="421"/>
      <c r="J9" s="422"/>
      <c r="K9" s="238">
        <f>Admin!B121</f>
        <v>41854</v>
      </c>
      <c r="L9" s="239" t="s">
        <v>84</v>
      </c>
      <c r="M9" s="240">
        <f>Admin!B127</f>
        <v>41860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IF(T$9="Y",'Jul14'!H56,0)</f>
        <v>0</v>
      </c>
      <c r="I11" s="105">
        <f>IF(T$9="Y",'Jul14'!I56,0)</f>
        <v>0</v>
      </c>
      <c r="J11" s="105">
        <f>IF(T$9="Y",'Jul14'!J56,0)</f>
        <v>0</v>
      </c>
      <c r="K11" s="105">
        <f>IF(T$9="Y",'Jul14'!K56,I11*J11)</f>
        <v>0</v>
      </c>
      <c r="L11" s="150">
        <f>IF(T$9="Y",'Jul14'!L56,0)</f>
        <v>0</v>
      </c>
      <c r="M11" s="129" t="str">
        <f>IF(E11=" "," ",IF(T$9="Y",'Jul14'!M56,IF((H11+K11+L11)&gt;0,H11+K11+L11,"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IF(Employee!H$34=E$9,Employee!D$34+SUM(M11)+'Jul14'!V56,SUM(M11)+'Jul14'!V56)</f>
        <v>0</v>
      </c>
      <c r="W11" s="59">
        <f>IF(Employee!H$34=E$9,Employee!D$35+SUM(N11)+'Jul14'!W56,SUM(N11)+'Jul14'!W56)</f>
        <v>0</v>
      </c>
      <c r="X11" s="59">
        <f>IF(O11=" ",'Jul14'!X56,O11+'Jul14'!X56)</f>
        <v>0</v>
      </c>
      <c r="Y11" s="59">
        <f>IF(P11=" ",'Jul14'!Y56,P11+'Jul14'!Y56)</f>
        <v>0</v>
      </c>
      <c r="Z11" s="59">
        <f>IF(Q11=" ",'Jul14'!Z56,Q11+'Jul14'!Z56)</f>
        <v>0</v>
      </c>
      <c r="AA11" s="59">
        <f>IF(R11=" ",'Jul14'!AA56,R11+'Jul14'!AA56)</f>
        <v>0</v>
      </c>
      <c r="AB11" s="60"/>
      <c r="AC11" s="59">
        <f>IF(T11=" ",'Jul14'!AC56,T11+'Jul14'!AC56)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IF(T$9="Y",'Jul14'!H57,0)</f>
        <v>0</v>
      </c>
      <c r="I12" s="108">
        <f>IF(T$9="Y",'Jul14'!I57,0)</f>
        <v>0</v>
      </c>
      <c r="J12" s="108">
        <f>IF(T$9="Y",'Jul14'!J57,0)</f>
        <v>0</v>
      </c>
      <c r="K12" s="108">
        <f>IF(T$9="Y",'Jul14'!K57,I12*J12)</f>
        <v>0</v>
      </c>
      <c r="L12" s="151">
        <f>IF(T$9="Y",'Jul14'!L57,0)</f>
        <v>0</v>
      </c>
      <c r="M12" s="130" t="str">
        <f>IF(E12=" "," ",IF(T$9="Y",'Jul14'!M57,IF((H12+K12+L12)&gt;0,H12+K12+L12,"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IF(Employee!H$60=E$9,Employee!D$60+SUM(M12)+'Jul14'!V57,SUM(M12)+'Jul14'!V57)</f>
        <v>0</v>
      </c>
      <c r="W12" s="59">
        <f>IF(Employee!H$60=E$9,Employee!D$61+SUM(N12)+'Jul14'!W57,SUM(N12)+'Jul14'!W57)</f>
        <v>0</v>
      </c>
      <c r="X12" s="59">
        <f>IF(O12=" ",'Jul14'!X57,O12+'Jul14'!X57)</f>
        <v>0</v>
      </c>
      <c r="Y12" s="59">
        <f>IF(P12=" ",'Jul14'!Y57,P12+'Jul14'!Y57)</f>
        <v>0</v>
      </c>
      <c r="Z12" s="59">
        <f>IF(Q12=" ",'Jul14'!Z57,Q12+'Jul14'!Z57)</f>
        <v>0</v>
      </c>
      <c r="AA12" s="59">
        <f>IF(R12=" ",'Jul14'!AA57,R12+'Jul14'!AA57)</f>
        <v>0</v>
      </c>
      <c r="AB12" s="60"/>
      <c r="AC12" s="59">
        <f>IF(T12=" ",'Jul14'!AC57,T12+'Jul14'!AC57)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IF(T$9="Y",'Jul14'!H58,0)</f>
        <v>0</v>
      </c>
      <c r="I13" s="108">
        <f>IF(T$9="Y",'Jul14'!I58,0)</f>
        <v>0</v>
      </c>
      <c r="J13" s="108">
        <f>IF(T$9="Y",'Jul14'!J58,0)</f>
        <v>0</v>
      </c>
      <c r="K13" s="108">
        <f>IF(T$9="Y",'Jul14'!K58,I13*J13)</f>
        <v>0</v>
      </c>
      <c r="L13" s="151">
        <f>IF(T$9="Y",'Jul14'!L58,0)</f>
        <v>0</v>
      </c>
      <c r="M13" s="130" t="str">
        <f>IF(E13=" "," ",IF(T$9="Y",'Jul14'!M58,IF((H13+K13+L13)&gt;0,H13+K13+L13,"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IF(Employee!H$86=E$9,Employee!D$86+SUM(M13)+'Jul14'!V58,SUM(M13)+'Jul14'!V58)</f>
        <v>0</v>
      </c>
      <c r="W13" s="59">
        <f>IF(Employee!H$86=E$9,Employee!D$87+SUM(N13)+'Jul14'!W58,SUM(N13)+'Jul14'!W58)</f>
        <v>0</v>
      </c>
      <c r="X13" s="59">
        <f>IF(O13=" ",'Jul14'!X58,O13+'Jul14'!X58)</f>
        <v>0</v>
      </c>
      <c r="Y13" s="59">
        <f>IF(P13=" ",'Jul14'!Y58,P13+'Jul14'!Y58)</f>
        <v>0</v>
      </c>
      <c r="Z13" s="59">
        <f>IF(Q13=" ",'Jul14'!Z58,Q13+'Jul14'!Z58)</f>
        <v>0</v>
      </c>
      <c r="AA13" s="59">
        <f>IF(R13=" ",'Jul14'!AA58,R13+'Jul14'!AA58)</f>
        <v>0</v>
      </c>
      <c r="AB13" s="60"/>
      <c r="AC13" s="59">
        <f>IF(T13=" ",'Jul14'!AC58,T13+'Jul14'!AC58)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IF(T$9="Y",'Jul14'!H59,0)</f>
        <v>0</v>
      </c>
      <c r="I14" s="108">
        <f>IF(T$9="Y",'Jul14'!I59,0)</f>
        <v>0</v>
      </c>
      <c r="J14" s="108">
        <f>IF(T$9="Y",'Jul14'!J59,0)</f>
        <v>0</v>
      </c>
      <c r="K14" s="108">
        <f>IF(T$9="Y",'Jul14'!K59,I14*J14)</f>
        <v>0</v>
      </c>
      <c r="L14" s="151">
        <f>IF(T$9="Y",'Jul14'!L59,0)</f>
        <v>0</v>
      </c>
      <c r="M14" s="130" t="str">
        <f>IF(E14=" "," ",IF(T$9="Y",'Jul14'!M59,IF((H14+K14+L14)&gt;0,H14+K14+L14,"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IF(Employee!H$112=E$9,Employee!D$112+SUM(M14)+'Jul14'!V59,SUM(M14)+'Jul14'!V59)</f>
        <v>0</v>
      </c>
      <c r="W14" s="59">
        <f>IF(Employee!H$112=E$9,Employee!D$113+SUM(N14)+'Jul14'!W59,SUM(N14)+'Jul14'!W59)</f>
        <v>0</v>
      </c>
      <c r="X14" s="59">
        <f>IF(O14=" ",'Jul14'!X59,O14+'Jul14'!X59)</f>
        <v>0</v>
      </c>
      <c r="Y14" s="59">
        <f>IF(P14=" ",'Jul14'!Y59,P14+'Jul14'!Y59)</f>
        <v>0</v>
      </c>
      <c r="Z14" s="59">
        <f>IF(Q14=" ",'Jul14'!Z59,Q14+'Jul14'!Z59)</f>
        <v>0</v>
      </c>
      <c r="AA14" s="59">
        <f>IF(R14=" ",'Jul14'!AA59,R14+'Jul14'!AA59)</f>
        <v>0</v>
      </c>
      <c r="AB14" s="60"/>
      <c r="AC14" s="59">
        <f>IF(T14=" ",'Jul14'!AC59,T14+'Jul14'!AC59)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IF(T$9="Y",'Jul14'!H60,0)</f>
        <v>0</v>
      </c>
      <c r="I15" s="108">
        <f>IF(T$9="Y",'Jul14'!I60,0)</f>
        <v>0</v>
      </c>
      <c r="J15" s="108">
        <f>IF(T$9="Y",'Jul14'!J60,0)</f>
        <v>0</v>
      </c>
      <c r="K15" s="108">
        <f>IF(T$9="Y",'Jul14'!K60,I15*J15)</f>
        <v>0</v>
      </c>
      <c r="L15" s="151">
        <f>IF(T$9="Y",'Jul14'!L60,0)</f>
        <v>0</v>
      </c>
      <c r="M15" s="130" t="str">
        <f>IF(E15=" "," ",IF(T$9="Y",'Jul14'!M60,IF((H15+K15+L15)&gt;0,H15+K15+L15,"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IF(Employee!H$138=E$9,Employee!D$138+SUM(M15)+'Jul14'!V60,SUM(M15)+'Jul14'!V60)</f>
        <v>0</v>
      </c>
      <c r="W15" s="59">
        <f>IF(Employee!H$138=E$9,Employee!D$139+SUM(N15)+'Jul14'!W60,SUM(N15)+'Jul14'!W60)</f>
        <v>0</v>
      </c>
      <c r="X15" s="59">
        <f>IF(O15=" ",'Jul14'!X60,O15+'Jul14'!X60)</f>
        <v>0</v>
      </c>
      <c r="Y15" s="59">
        <f>IF(P15=" ",'Jul14'!Y60,P15+'Jul14'!Y60)</f>
        <v>0</v>
      </c>
      <c r="Z15" s="59">
        <f>IF(Q15=" ",'Jul14'!Z60,Q15+'Jul14'!Z60)</f>
        <v>0</v>
      </c>
      <c r="AA15" s="59">
        <f>IF(R15=" ",'Jul14'!AA60,R15+'Jul14'!AA60)</f>
        <v>0</v>
      </c>
      <c r="AB15" s="60"/>
      <c r="AC15" s="59">
        <f>IF(T15=" ",'Jul14'!AC60,T15+'Jul14'!AC60)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IF(T$9="Y",'Jul14'!H61,0)</f>
        <v>0</v>
      </c>
      <c r="I16" s="108">
        <f>IF(T$9="Y",'Jul14'!I61,0)</f>
        <v>0</v>
      </c>
      <c r="J16" s="108">
        <f>IF(T$9="Y",'Jul14'!J61,0)</f>
        <v>0</v>
      </c>
      <c r="K16" s="108">
        <f>IF(T$9="Y",'Jul14'!K61,I16*J16)</f>
        <v>0</v>
      </c>
      <c r="L16" s="151">
        <f>IF(T$9="Y",'Jul14'!L61,0)</f>
        <v>0</v>
      </c>
      <c r="M16" s="130" t="str">
        <f>IF(E16=" "," ",IF(T$9="Y",'Jul14'!M61,IF((H16+K16+L16)&gt;0,H16+K16+L16,"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IF(Employee!H$164=E$9,Employee!D$164+SUM(M16)+'Jul14'!V61,SUM(M16)+'Jul14'!V61)</f>
        <v>0</v>
      </c>
      <c r="W16" s="59">
        <f>IF(Employee!H$164=E$9,Employee!D$165+SUM(N16)+'Jul14'!W61,SUM(N16)+'Jul14'!W61)</f>
        <v>0</v>
      </c>
      <c r="X16" s="59">
        <f>IF(O16=" ",'Jul14'!X61,O16+'Jul14'!X61)</f>
        <v>0</v>
      </c>
      <c r="Y16" s="59">
        <f>IF(P16=" ",'Jul14'!Y61,P16+'Jul14'!Y61)</f>
        <v>0</v>
      </c>
      <c r="Z16" s="59">
        <f>IF(Q16=" ",'Jul14'!Z61,Q16+'Jul14'!Z61)</f>
        <v>0</v>
      </c>
      <c r="AA16" s="59">
        <f>IF(R16=" ",'Jul14'!AA61,R16+'Jul14'!AA61)</f>
        <v>0</v>
      </c>
      <c r="AB16" s="60"/>
      <c r="AC16" s="59">
        <f>IF(T16=" ",'Jul14'!AC61,T16+'Jul14'!AC61)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IF(T$9="Y",'Jul14'!H62,0)</f>
        <v>0</v>
      </c>
      <c r="I17" s="108">
        <f>IF(T$9="Y",'Jul14'!I62,0)</f>
        <v>0</v>
      </c>
      <c r="J17" s="108">
        <f>IF(T$9="Y",'Jul14'!J62,0)</f>
        <v>0</v>
      </c>
      <c r="K17" s="108">
        <f>IF(T$9="Y",'Jul14'!K62,I17*J17)</f>
        <v>0</v>
      </c>
      <c r="L17" s="151">
        <f>IF(T$9="Y",'Jul14'!L62,0)</f>
        <v>0</v>
      </c>
      <c r="M17" s="130" t="str">
        <f>IF(E17=" "," ",IF(T$9="Y",'Jul14'!M62,IF((H17+K17+L17)&gt;0,H17+K17+L17,"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IF(Employee!H$190=E$9,Employee!D$190+SUM(M17)+'Jul14'!V62,SUM(M17)+'Jul14'!V62)</f>
        <v>0</v>
      </c>
      <c r="W17" s="59">
        <f>IF(Employee!H$190=E$9,Employee!D$191+SUM(N17)+'Jul14'!W62,SUM(N17)+'Jul14'!W62)</f>
        <v>0</v>
      </c>
      <c r="X17" s="59">
        <f>IF(O17=" ",'Jul14'!X62,O17+'Jul14'!X62)</f>
        <v>0</v>
      </c>
      <c r="Y17" s="59">
        <f>IF(P17=" ",'Jul14'!Y62,P17+'Jul14'!Y62)</f>
        <v>0</v>
      </c>
      <c r="Z17" s="59">
        <f>IF(Q17=" ",'Jul14'!Z62,Q17+'Jul14'!Z62)</f>
        <v>0</v>
      </c>
      <c r="AA17" s="59">
        <f>IF(R17=" ",'Jul14'!AA62,R17+'Jul14'!AA62)</f>
        <v>0</v>
      </c>
      <c r="AB17" s="60"/>
      <c r="AC17" s="59">
        <f>IF(T17=" ",'Jul14'!AC62,T17+'Jul14'!AC62)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IF(T$9="Y",'Jul14'!H63,0)</f>
        <v>0</v>
      </c>
      <c r="I18" s="108">
        <f>IF(T$9="Y",'Jul14'!I63,0)</f>
        <v>0</v>
      </c>
      <c r="J18" s="108">
        <f>IF(T$9="Y",'Jul14'!J63,0)</f>
        <v>0</v>
      </c>
      <c r="K18" s="108">
        <f>IF(T$9="Y",'Jul14'!K63,I18*J18)</f>
        <v>0</v>
      </c>
      <c r="L18" s="151">
        <f>IF(T$9="Y",'Jul14'!L63,0)</f>
        <v>0</v>
      </c>
      <c r="M18" s="130" t="str">
        <f>IF(E18=" "," ",IF(T$9="Y",'Jul14'!M63,IF((H18+K18+L18)&gt;0,H18+K18+L18,"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IF(Employee!H$216=E$9,Employee!D$216+SUM(M18)+'Jul14'!V63,SUM(M18)+'Jul14'!V63)</f>
        <v>0</v>
      </c>
      <c r="W18" s="59">
        <f>IF(Employee!H$216=E$9,Employee!D$217+SUM(N18)+'Jul14'!W63,SUM(N18)+'Jul14'!W63)</f>
        <v>0</v>
      </c>
      <c r="X18" s="59">
        <f>IF(O18=" ",'Jul14'!X63,O18+'Jul14'!X63)</f>
        <v>0</v>
      </c>
      <c r="Y18" s="59">
        <f>IF(P18=" ",'Jul14'!Y63,P18+'Jul14'!Y63)</f>
        <v>0</v>
      </c>
      <c r="Z18" s="59">
        <f>IF(Q18=" ",'Jul14'!Z63,Q18+'Jul14'!Z63)</f>
        <v>0</v>
      </c>
      <c r="AA18" s="59">
        <f>IF(R18=" ",'Jul14'!AA63,R18+'Jul14'!AA63)</f>
        <v>0</v>
      </c>
      <c r="AB18" s="60"/>
      <c r="AC18" s="59">
        <f>IF(T18=" ",'Jul14'!AC63,T18+'Jul14'!AC63)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IF(T$9="Y",'Jul14'!H64,0)</f>
        <v>0</v>
      </c>
      <c r="I19" s="108">
        <f>IF(T$9="Y",'Jul14'!I64,0)</f>
        <v>0</v>
      </c>
      <c r="J19" s="108">
        <f>IF(T$9="Y",'Jul14'!J64,0)</f>
        <v>0</v>
      </c>
      <c r="K19" s="108">
        <f>IF(T$9="Y",'Jul14'!K64,I19*J19)</f>
        <v>0</v>
      </c>
      <c r="L19" s="151">
        <f>IF(T$9="Y",'Jul14'!L64,0)</f>
        <v>0</v>
      </c>
      <c r="M19" s="130" t="str">
        <f>IF(E19=" "," ",IF(T$9="Y",'Jul14'!M64,IF((H19+K19+L19)&gt;0,H19+K19+L19,"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IF(Employee!H$242=E$9,Employee!D$242+SUM(M19)+'Jul14'!V64,SUM(M19)+'Jul14'!V64)</f>
        <v>0</v>
      </c>
      <c r="W19" s="59">
        <f>IF(Employee!H$242=E$9,Employee!D$243+SUM(N19)+'Jul14'!W64,SUM(N19)+'Jul14'!W64)</f>
        <v>0</v>
      </c>
      <c r="X19" s="59">
        <f>IF(O19=" ",'Jul14'!X64,O19+'Jul14'!X64)</f>
        <v>0</v>
      </c>
      <c r="Y19" s="59">
        <f>IF(P19=" ",'Jul14'!Y64,P19+'Jul14'!Y64)</f>
        <v>0</v>
      </c>
      <c r="Z19" s="59">
        <f>IF(Q19=" ",'Jul14'!Z64,Q19+'Jul14'!Z64)</f>
        <v>0</v>
      </c>
      <c r="AA19" s="59">
        <f>IF(R19=" ",'Jul14'!AA64,R19+'Jul14'!AA64)</f>
        <v>0</v>
      </c>
      <c r="AB19" s="60"/>
      <c r="AC19" s="59">
        <f>IF(T19=" ",'Jul14'!AC64,T19+'Jul14'!AC64)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IF(T$9="Y",'Jul14'!H65,0)</f>
        <v>0</v>
      </c>
      <c r="I20" s="133">
        <f>IF(T$9="Y",'Jul14'!I65,0)</f>
        <v>0</v>
      </c>
      <c r="J20" s="133">
        <f>IF(T$9="Y",'Jul14'!J65,0)</f>
        <v>0</v>
      </c>
      <c r="K20" s="133">
        <f>IF(T$9="Y",'Jul14'!K65,I20*J20)</f>
        <v>0</v>
      </c>
      <c r="L20" s="152">
        <f>IF(T$9="Y",'Jul14'!L65,0)</f>
        <v>0</v>
      </c>
      <c r="M20" s="131" t="str">
        <f>IF(E20=" "," ",IF(T$9="Y",'Jul14'!M65,IF((H20+K20+L20)&gt;0,H20+K20+L20,"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IF(Employee!H$268=E$9,Employee!D$268+SUM(M20)+'Jul14'!V65,SUM(M20)+'Jul14'!V65)</f>
        <v>0</v>
      </c>
      <c r="W20" s="59">
        <f>IF(Employee!H$268=E$9,Employee!D$269+SUM(N20)+'Jul14'!W65,SUM(N20)+'Jul14'!W65)</f>
        <v>0</v>
      </c>
      <c r="X20" s="59">
        <f>IF(O20=" ",'Jul14'!X65,O20+'Jul14'!X65)</f>
        <v>0</v>
      </c>
      <c r="Y20" s="59">
        <f>IF(P20=" ",'Jul14'!Y65,P20+'Jul14'!Y65)</f>
        <v>0</v>
      </c>
      <c r="Z20" s="59">
        <f>IF(Q20=" ",'Jul14'!Z65,Q20+'Jul14'!Z65)</f>
        <v>0</v>
      </c>
      <c r="AA20" s="59">
        <f>IF(R20=" ",'Jul14'!AA65,R20+'Jul14'!AA65)</f>
        <v>0</v>
      </c>
      <c r="AB20" s="60"/>
      <c r="AC20" s="59">
        <f>IF(T20=" ",'Jul14'!AC65,T20+'Jul14'!AC65)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19</v>
      </c>
      <c r="F24" s="61"/>
      <c r="G24" s="61"/>
      <c r="H24" s="420" t="s">
        <v>28</v>
      </c>
      <c r="I24" s="421"/>
      <c r="J24" s="422"/>
      <c r="K24" s="238">
        <f>Admin!B128</f>
        <v>41861</v>
      </c>
      <c r="L24" s="239" t="s">
        <v>84</v>
      </c>
      <c r="M24" s="240">
        <f>Admin!B134</f>
        <v>41867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20</v>
      </c>
      <c r="F39" s="61"/>
      <c r="G39" s="61"/>
      <c r="H39" s="420" t="s">
        <v>28</v>
      </c>
      <c r="I39" s="421"/>
      <c r="J39" s="422"/>
      <c r="K39" s="238">
        <f>Admin!B135</f>
        <v>41868</v>
      </c>
      <c r="L39" s="239" t="s">
        <v>84</v>
      </c>
      <c r="M39" s="240">
        <f>Admin!B141</f>
        <v>41874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21</v>
      </c>
      <c r="F54" s="61"/>
      <c r="G54" s="61"/>
      <c r="H54" s="420" t="s">
        <v>28</v>
      </c>
      <c r="I54" s="461"/>
      <c r="J54" s="462"/>
      <c r="K54" s="238">
        <f>Admin!B142</f>
        <v>41875</v>
      </c>
      <c r="L54" s="239" t="s">
        <v>84</v>
      </c>
      <c r="M54" s="240">
        <f>Admin!B148</f>
        <v>41881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5</v>
      </c>
      <c r="F69" s="61"/>
      <c r="G69" s="61"/>
      <c r="H69" s="420" t="s">
        <v>28</v>
      </c>
      <c r="I69" s="421"/>
      <c r="J69" s="422"/>
      <c r="K69" s="238">
        <f>Admin!B124</f>
        <v>41857</v>
      </c>
      <c r="L69" s="239" t="s">
        <v>84</v>
      </c>
      <c r="M69" s="240">
        <f>Admin!B154</f>
        <v>41887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IF(T$69="Y",'Jul14'!H71,0)</f>
        <v>0</v>
      </c>
      <c r="I71" s="105">
        <f>IF(T$69="Y",'Jul14'!I71,0)</f>
        <v>0</v>
      </c>
      <c r="J71" s="105">
        <f>IF(T$69="Y",'Jul14'!J71,0)</f>
        <v>0</v>
      </c>
      <c r="K71" s="105">
        <f>IF(T$69="Y",'Jul14'!K71,I71*J71)</f>
        <v>0</v>
      </c>
      <c r="L71" s="105">
        <f>IF(T$69="Y",'Jul14'!L71,0)</f>
        <v>0</v>
      </c>
      <c r="M71" s="117" t="str">
        <f>IF(E71=" "," ",IF(T$69="Y",'Jul14'!M71,IF((H71+K71+L71)&gt;0,H71+K71+L71,"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IF(Employee!H$35=E$69,Employee!D$34+SUM(M71)+'Jul14'!V71,SUM(M71)+'Jul14'!V71)</f>
        <v>0</v>
      </c>
      <c r="W71" s="59">
        <f>IF(Employee!H$35=E$69,Employee!D$35+SUM(N71)+'Jul14'!W71,SUM(N71)+'Jul14'!W71)</f>
        <v>0</v>
      </c>
      <c r="X71" s="59">
        <f>IF(O71=" ",'Jul14'!X71,O71+'Jul14'!X71)</f>
        <v>0</v>
      </c>
      <c r="Y71" s="59">
        <f>IF(P71=" ",'Jul14'!Y71,P71+'Jul14'!Y71)</f>
        <v>0</v>
      </c>
      <c r="Z71" s="59">
        <f>IF(Q71=" ",'Jul14'!Z71,Q71+'Jul14'!Z71)</f>
        <v>0</v>
      </c>
      <c r="AA71" s="59">
        <f>IF(R71=" ",'Jul14'!AA71,R71+'Jul14'!AA71)</f>
        <v>0</v>
      </c>
      <c r="AB71" s="60"/>
      <c r="AC71" s="59">
        <f>IF(T71=" ",'Jul14'!AC71,T71+'Jul14'!AC71)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IF(T$69="Y",'Jul14'!H72,0)</f>
        <v>0</v>
      </c>
      <c r="I72" s="108">
        <f>IF(T$69="Y",'Jul14'!I72,0)</f>
        <v>0</v>
      </c>
      <c r="J72" s="108">
        <f>IF(T$69="Y",'Jul14'!J72,0)</f>
        <v>0</v>
      </c>
      <c r="K72" s="108">
        <f>IF(T$69="Y",'Jul14'!K72,I72*J72)</f>
        <v>0</v>
      </c>
      <c r="L72" s="108">
        <f>IF(T$69="Y",'Jul14'!L72,0)</f>
        <v>0</v>
      </c>
      <c r="M72" s="118" t="str">
        <f>IF(E72=" "," ",IF(T$69="Y",'Jul14'!M72,IF((H72+K72+L72)&gt;0,H72+K72+L72,"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IF(Employee!H$61=E$69,Employee!D$60+SUM(M72)+'Jul14'!V72,SUM(M72)+'Jul14'!V72)</f>
        <v>0</v>
      </c>
      <c r="W72" s="59">
        <f>IF(Employee!H$61=E$69,Employee!D$61+SUM(N72)+'Jul14'!W72,SUM(N72)+'Jul14'!W72)</f>
        <v>0</v>
      </c>
      <c r="X72" s="59">
        <f>IF(O72=" ",'Jul14'!X72,O72+'Jul14'!X72)</f>
        <v>0</v>
      </c>
      <c r="Y72" s="59">
        <f>IF(P72=" ",'Jul14'!Y72,P72+'Jul14'!Y72)</f>
        <v>0</v>
      </c>
      <c r="Z72" s="59">
        <f>IF(Q72=" ",'Jul14'!Z72,Q72+'Jul14'!Z72)</f>
        <v>0</v>
      </c>
      <c r="AA72" s="59">
        <f>IF(R72=" ",'Jul14'!AA72,R72+'Jul14'!AA72)</f>
        <v>0</v>
      </c>
      <c r="AB72" s="60"/>
      <c r="AC72" s="59">
        <f>IF(T72=" ",'Jul14'!AC72,T72+'Jul14'!AC72)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IF(T$69="Y",'Jul14'!H73,0)</f>
        <v>0</v>
      </c>
      <c r="I73" s="108">
        <f>IF(T$69="Y",'Jul14'!I73,0)</f>
        <v>0</v>
      </c>
      <c r="J73" s="108">
        <f>IF(T$69="Y",'Jul14'!J73,0)</f>
        <v>0</v>
      </c>
      <c r="K73" s="108">
        <f>IF(T$69="Y",'Jul14'!K73,I73*J73)</f>
        <v>0</v>
      </c>
      <c r="L73" s="108">
        <f>IF(T$69="Y",'Jul14'!L73,0)</f>
        <v>0</v>
      </c>
      <c r="M73" s="118" t="str">
        <f>IF(E73=" "," ",IF(T$69="Y",'Jul14'!M73,IF((H73+K73+L73)&gt;0,H73+K73+L73,"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IF(Employee!H$87=E$69,Employee!D$86+SUM(M73)+'Jul14'!V73,SUM(M73)+'Jul14'!V73)</f>
        <v>0</v>
      </c>
      <c r="W73" s="59">
        <f>IF(Employee!H$87=E$69,Employee!D$87+SUM(N73)+'Jul14'!W73,SUM(N73)+'Jul14'!W73)</f>
        <v>0</v>
      </c>
      <c r="X73" s="59">
        <f>IF(O73=" ",'Jul14'!X73,O73+'Jul14'!X73)</f>
        <v>0</v>
      </c>
      <c r="Y73" s="59">
        <f>IF(P73=" ",'Jul14'!Y73,P73+'Jul14'!Y73)</f>
        <v>0</v>
      </c>
      <c r="Z73" s="59">
        <f>IF(Q73=" ",'Jul14'!Z73,Q73+'Jul14'!Z73)</f>
        <v>0</v>
      </c>
      <c r="AA73" s="59">
        <f>IF(R73=" ",'Jul14'!AA73,R73+'Jul14'!AA73)</f>
        <v>0</v>
      </c>
      <c r="AB73" s="60"/>
      <c r="AC73" s="59">
        <f>IF(T73=" ",'Jul14'!AC73,T73+'Jul14'!AC73)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IF(T$69="Y",'Jul14'!H74,0)</f>
        <v>0</v>
      </c>
      <c r="I74" s="108">
        <f>IF(T$69="Y",'Jul14'!I74,0)</f>
        <v>0</v>
      </c>
      <c r="J74" s="108">
        <f>IF(T$69="Y",'Jul14'!J74,0)</f>
        <v>0</v>
      </c>
      <c r="K74" s="108">
        <f>IF(T$69="Y",'Jul14'!K74,I74*J74)</f>
        <v>0</v>
      </c>
      <c r="L74" s="108">
        <f>IF(T$69="Y",'Jul14'!L74,0)</f>
        <v>0</v>
      </c>
      <c r="M74" s="118" t="str">
        <f>IF(E74=" "," ",IF(T$69="Y",'Jul14'!M74,IF((H74+K74+L74)&gt;0,H74+K74+L74,"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IF(Employee!H$113=E$69,Employee!D$112+SUM(M74)+'Jul14'!V74,SUM(M74)+'Jul14'!V74)</f>
        <v>0</v>
      </c>
      <c r="W74" s="59">
        <f>IF(Employee!H$113=E$69,Employee!D$113+SUM(N74)+'Jul14'!W74,SUM(N74)+'Jul14'!W74)</f>
        <v>0</v>
      </c>
      <c r="X74" s="59">
        <f>IF(O74=" ",'Jul14'!X74,O74+'Jul14'!X74)</f>
        <v>0</v>
      </c>
      <c r="Y74" s="59">
        <f>IF(P74=" ",'Jul14'!Y74,P74+'Jul14'!Y74)</f>
        <v>0</v>
      </c>
      <c r="Z74" s="59">
        <f>IF(Q74=" ",'Jul14'!Z74,Q74+'Jul14'!Z74)</f>
        <v>0</v>
      </c>
      <c r="AA74" s="59">
        <f>IF(R74=" ",'Jul14'!AA74,R74+'Jul14'!AA74)</f>
        <v>0</v>
      </c>
      <c r="AB74" s="60"/>
      <c r="AC74" s="59">
        <f>IF(T74=" ",'Jul14'!AC74,T74+'Jul14'!AC74)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IF(T$69="Y",'Jul14'!H75,0)</f>
        <v>0</v>
      </c>
      <c r="I75" s="108">
        <f>IF(T$69="Y",'Jul14'!I75,0)</f>
        <v>0</v>
      </c>
      <c r="J75" s="108">
        <f>IF(T$69="Y",'Jul14'!J75,0)</f>
        <v>0</v>
      </c>
      <c r="K75" s="108">
        <f>IF(T$69="Y",'Jul14'!K75,I75*J75)</f>
        <v>0</v>
      </c>
      <c r="L75" s="108">
        <f>IF(T$69="Y",'Jul14'!L75,0)</f>
        <v>0</v>
      </c>
      <c r="M75" s="118" t="str">
        <f>IF(E75=" "," ",IF(T$69="Y",'Jul14'!M75,IF((H75+K75+L75)&gt;0,H75+K75+L75,"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IF(Employee!H$139=E$69,Employee!D$138+SUM(M75)+'Jul14'!V75,SUM(M75)+'Jul14'!V75)</f>
        <v>0</v>
      </c>
      <c r="W75" s="59">
        <f>IF(Employee!H$139=E$69,Employee!D$139+SUM(N75)+'Jul14'!W75,SUM(N75)+'Jul14'!W75)</f>
        <v>0</v>
      </c>
      <c r="X75" s="59">
        <f>IF(O75=" ",'Jul14'!X75,O75+'Jul14'!X75)</f>
        <v>0</v>
      </c>
      <c r="Y75" s="59">
        <f>IF(P75=" ",'Jul14'!Y75,P75+'Jul14'!Y75)</f>
        <v>0</v>
      </c>
      <c r="Z75" s="59">
        <f>IF(Q75=" ",'Jul14'!Z75,Q75+'Jul14'!Z75)</f>
        <v>0</v>
      </c>
      <c r="AA75" s="59">
        <f>IF(R75=" ",'Jul14'!AA75,R75+'Jul14'!AA75)</f>
        <v>0</v>
      </c>
      <c r="AB75" s="60"/>
      <c r="AC75" s="59">
        <f>IF(T75=" ",'Jul14'!AC75,T75+'Jul14'!AC75)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IF(T$69="Y",'Jul14'!H76,0)</f>
        <v>0</v>
      </c>
      <c r="I76" s="108">
        <f>IF(T$69="Y",'Jul14'!I76,0)</f>
        <v>0</v>
      </c>
      <c r="J76" s="108">
        <f>IF(T$69="Y",'Jul14'!J76,0)</f>
        <v>0</v>
      </c>
      <c r="K76" s="108">
        <f>IF(T$69="Y",'Jul14'!K76,I76*J76)</f>
        <v>0</v>
      </c>
      <c r="L76" s="108">
        <f>IF(T$69="Y",'Jul14'!L76,0)</f>
        <v>0</v>
      </c>
      <c r="M76" s="118" t="str">
        <f>IF(E76=" "," ",IF(T$69="Y",'Jul14'!M76,IF((H76+K76+L76)&gt;0,H76+K76+L76,"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IF(Employee!H$165=E$69,Employee!D$164+SUM(M76)+'Jul14'!V76,SUM(M76)+'Jul14'!V76)</f>
        <v>0</v>
      </c>
      <c r="W76" s="59">
        <f>IF(Employee!H$165=E$69,Employee!D$165+SUM(N76)+'Jul14'!W76,SUM(N76)+'Jul14'!W76)</f>
        <v>0</v>
      </c>
      <c r="X76" s="59">
        <f>IF(O76=" ",'Jul14'!X76,O76+'Jul14'!X76)</f>
        <v>0</v>
      </c>
      <c r="Y76" s="59">
        <f>IF(P76=" ",'Jul14'!Y76,P76+'Jul14'!Y76)</f>
        <v>0</v>
      </c>
      <c r="Z76" s="59">
        <f>IF(Q76=" ",'Jul14'!Z76,Q76+'Jul14'!Z76)</f>
        <v>0</v>
      </c>
      <c r="AA76" s="59">
        <f>IF(R76=" ",'Jul14'!AA76,R76+'Jul14'!AA76)</f>
        <v>0</v>
      </c>
      <c r="AB76" s="60"/>
      <c r="AC76" s="59">
        <f>IF(T76=" ",'Jul14'!AC76,T76+'Jul14'!AC76)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IF(T$69="Y",'Jul14'!H77,0)</f>
        <v>0</v>
      </c>
      <c r="I77" s="108">
        <f>IF(T$69="Y",'Jul14'!I77,0)</f>
        <v>0</v>
      </c>
      <c r="J77" s="108">
        <f>IF(T$69="Y",'Jul14'!J77,0)</f>
        <v>0</v>
      </c>
      <c r="K77" s="108">
        <f>IF(T$69="Y",'Jul14'!K77,I77*J77)</f>
        <v>0</v>
      </c>
      <c r="L77" s="108">
        <f>IF(T$69="Y",'Jul14'!L77,0)</f>
        <v>0</v>
      </c>
      <c r="M77" s="118" t="str">
        <f>IF(E77=" "," ",IF(T$69="Y",'Jul14'!M77,IF((H77+K77+L77)&gt;0,H77+K77+L77,"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IF(Employee!H$191=E$69,Employee!D$190+SUM(M77)+'Jul14'!V77,SUM(M77)+'Jul14'!V77)</f>
        <v>0</v>
      </c>
      <c r="W77" s="59">
        <f>IF(Employee!H$191=E$69,Employee!D$191+SUM(N77)+'Jul14'!W77,SUM(N77)+'Jul14'!W77)</f>
        <v>0</v>
      </c>
      <c r="X77" s="59">
        <f>IF(O77=" ",'Jul14'!X77,O77+'Jul14'!X77)</f>
        <v>0</v>
      </c>
      <c r="Y77" s="59">
        <f>IF(P77=" ",'Jul14'!Y77,P77+'Jul14'!Y77)</f>
        <v>0</v>
      </c>
      <c r="Z77" s="59">
        <f>IF(Q77=" ",'Jul14'!Z77,Q77+'Jul14'!Z77)</f>
        <v>0</v>
      </c>
      <c r="AA77" s="59">
        <f>IF(R77=" ",'Jul14'!AA77,R77+'Jul14'!AA77)</f>
        <v>0</v>
      </c>
      <c r="AB77" s="60"/>
      <c r="AC77" s="59">
        <f>IF(T77=" ",'Jul14'!AC77,T77+'Jul14'!AC77)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IF(T$69="Y",'Jul14'!H78,0)</f>
        <v>0</v>
      </c>
      <c r="I78" s="108">
        <f>IF(T$69="Y",'Jul14'!I78,0)</f>
        <v>0</v>
      </c>
      <c r="J78" s="108">
        <f>IF(T$69="Y",'Jul14'!J78,0)</f>
        <v>0</v>
      </c>
      <c r="K78" s="108">
        <f>IF(T$69="Y",'Jul14'!K78,I78*J78)</f>
        <v>0</v>
      </c>
      <c r="L78" s="108">
        <f>IF(T$69="Y",'Jul14'!L78,0)</f>
        <v>0</v>
      </c>
      <c r="M78" s="118" t="str">
        <f>IF(E78=" "," ",IF(T$69="Y",'Jul14'!M78,IF((H78+K78+L78)&gt;0,H78+K78+L78,"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IF(Employee!H$217=E$69,Employee!D$216+SUM(M78)+'Jul14'!V78,SUM(M78)+'Jul14'!V78)</f>
        <v>0</v>
      </c>
      <c r="W78" s="59">
        <f>IF(Employee!H$217=E$69,Employee!D$217+SUM(N78)+'Jul14'!W78,SUM(N78)+'Jul14'!W78)</f>
        <v>0</v>
      </c>
      <c r="X78" s="59">
        <f>IF(O78=" ",'Jul14'!X78,O78+'Jul14'!X78)</f>
        <v>0</v>
      </c>
      <c r="Y78" s="59">
        <f>IF(P78=" ",'Jul14'!Y78,P78+'Jul14'!Y78)</f>
        <v>0</v>
      </c>
      <c r="Z78" s="59">
        <f>IF(Q78=" ",'Jul14'!Z78,Q78+'Jul14'!Z78)</f>
        <v>0</v>
      </c>
      <c r="AA78" s="59">
        <f>IF(R78=" ",'Jul14'!AA78,R78+'Jul14'!AA78)</f>
        <v>0</v>
      </c>
      <c r="AB78" s="60"/>
      <c r="AC78" s="59">
        <f>IF(T78=" ",'Jul14'!AC78,T78+'Jul14'!AC78)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IF(T$69="Y",'Jul14'!H79,0)</f>
        <v>0</v>
      </c>
      <c r="I79" s="108">
        <f>IF(T$69="Y",'Jul14'!I79,0)</f>
        <v>0</v>
      </c>
      <c r="J79" s="108">
        <f>IF(T$69="Y",'Jul14'!J79,0)</f>
        <v>0</v>
      </c>
      <c r="K79" s="108">
        <f>IF(T$69="Y",'Jul14'!K79,I79*J79)</f>
        <v>0</v>
      </c>
      <c r="L79" s="108">
        <f>IF(T$69="Y",'Jul14'!L79,0)</f>
        <v>0</v>
      </c>
      <c r="M79" s="118" t="str">
        <f>IF(E79=" "," ",IF(T$69="Y",'Jul14'!M79,IF((H79+K79+L79)&gt;0,H79+K79+L79,"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IF(Employee!H$243=E$69,Employee!D$242+SUM(M79)+'Jul14'!V79,SUM(M79)+'Jul14'!V79)</f>
        <v>0</v>
      </c>
      <c r="W79" s="59">
        <f>IF(Employee!H$243=E$69,Employee!D$243+SUM(N79)+'Jul14'!W79,SUM(N79)+'Jul14'!W79)</f>
        <v>0</v>
      </c>
      <c r="X79" s="59">
        <f>IF(O79=" ",'Jul14'!X79,O79+'Jul14'!X79)</f>
        <v>0</v>
      </c>
      <c r="Y79" s="59">
        <f>IF(P79=" ",'Jul14'!Y79,P79+'Jul14'!Y79)</f>
        <v>0</v>
      </c>
      <c r="Z79" s="59">
        <f>IF(Q79=" ",'Jul14'!Z79,Q79+'Jul14'!Z79)</f>
        <v>0</v>
      </c>
      <c r="AA79" s="59">
        <f>IF(R79=" ",'Jul14'!AA79,R79+'Jul14'!AA79)</f>
        <v>0</v>
      </c>
      <c r="AB79" s="60"/>
      <c r="AC79" s="59">
        <f>IF(T79=" ",'Jul14'!AC79,T79+'Jul14'!AC79)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IF(T$69="Y",'Jul14'!H80,0)</f>
        <v>0</v>
      </c>
      <c r="I80" s="133">
        <f>IF(T$69="Y",'Jul14'!I80,0)</f>
        <v>0</v>
      </c>
      <c r="J80" s="133">
        <f>IF(T$69="Y",'Jul14'!J80,0)</f>
        <v>0</v>
      </c>
      <c r="K80" s="133">
        <f>IF(T$69="Y",'Jul14'!K80,I80*J80)</f>
        <v>0</v>
      </c>
      <c r="L80" s="133">
        <f>IF(T$69="Y",'Jul14'!L80,0)</f>
        <v>0</v>
      </c>
      <c r="M80" s="118" t="str">
        <f>IF(E80=" "," ",IF(T$69="Y",'Jul14'!M80,IF((H80+K80+L80)&gt;0,H80+K80+L80,"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IF(Employee!H$269=E$69,Employee!D$268+SUM(M80)+'Jul14'!V80,SUM(M80)+'Jul14'!V80)</f>
        <v>0</v>
      </c>
      <c r="W80" s="59">
        <f>IF(Employee!H$269=E$69,Employee!D$269+SUM(N80)+'Jul14'!W80,SUM(N80)+'Jul14'!W80)</f>
        <v>0</v>
      </c>
      <c r="X80" s="59">
        <f>IF(O80=" ",'Jul14'!X80,O80+'Jul14'!X80)</f>
        <v>0</v>
      </c>
      <c r="Y80" s="59">
        <f>IF(P80=" ",'Jul14'!Y80,P80+'Jul14'!Y80)</f>
        <v>0</v>
      </c>
      <c r="Z80" s="59">
        <f>IF(Q80=" ",'Jul14'!Z80,Q80+'Jul14'!Z80)</f>
        <v>0</v>
      </c>
      <c r="AA80" s="59">
        <f>IF(R80=" ",'Jul14'!AA80,R80+'Jul14'!AA80)</f>
        <v>0</v>
      </c>
      <c r="AB80" s="60"/>
      <c r="AC80" s="59">
        <f>IF(T80=" ",'Jul14'!AC80,T80+'Jul14'!AC80)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AD85+'Jul14'!AD90</f>
        <v>0</v>
      </c>
      <c r="AE90" s="190">
        <f>AE85+'Jul14'!AE90</f>
        <v>0</v>
      </c>
      <c r="AF90" s="190">
        <f>AF85+'Jul14'!AF90</f>
        <v>0</v>
      </c>
      <c r="AG90" s="190">
        <f>AG85+'Jul14'!AG90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AE87+'Jul14'!AE92</f>
        <v>0</v>
      </c>
      <c r="AF92" s="190">
        <f>AF87+'Jul14'!AF92</f>
        <v>0</v>
      </c>
      <c r="AG92" s="190">
        <f>AG87+'Jul14'!AG92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A2:A6"/>
    <mergeCell ref="B3:B6"/>
    <mergeCell ref="C3:C6"/>
    <mergeCell ref="D3:D6"/>
    <mergeCell ref="E3:E6"/>
    <mergeCell ref="B1:F2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4.2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22</v>
      </c>
      <c r="F9" s="61"/>
      <c r="G9" s="61"/>
      <c r="H9" s="420" t="s">
        <v>28</v>
      </c>
      <c r="I9" s="421"/>
      <c r="J9" s="422"/>
      <c r="K9" s="238">
        <f>Admin!B149</f>
        <v>41882</v>
      </c>
      <c r="L9" s="239" t="s">
        <v>84</v>
      </c>
      <c r="M9" s="240">
        <f>Admin!B155</f>
        <v>41888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IF(T$9="Y",'Aug14'!H56,0)</f>
        <v>0</v>
      </c>
      <c r="I11" s="105">
        <f>IF(T$9="Y",'Aug14'!I56,0)</f>
        <v>0</v>
      </c>
      <c r="J11" s="105">
        <f>IF(T$9="Y",'Aug14'!J56,0)</f>
        <v>0</v>
      </c>
      <c r="K11" s="105">
        <f>IF(T$9="Y",'Aug14'!K56,I11*J11)</f>
        <v>0</v>
      </c>
      <c r="L11" s="150">
        <f>IF(T$9="Y",'Aug14'!L56,0)</f>
        <v>0</v>
      </c>
      <c r="M11" s="129" t="str">
        <f>IF(E11=" "," ",IF(T$9="Y",'Aug14'!M56,IF((H11+K11+L11)&gt;0,H11+K11+L11,"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IF(Employee!H$34=E$9,Employee!D$34+SUM(M11)+'Aug14'!V56,SUM(M11)+'Aug14'!V56)</f>
        <v>0</v>
      </c>
      <c r="W11" s="59">
        <f>IF(Employee!H$34=E$9,Employee!D$35+SUM(N11)+'Aug14'!W56,SUM(N11)+'Aug14'!W56)</f>
        <v>0</v>
      </c>
      <c r="X11" s="59">
        <f>IF(O11=" ",'Aug14'!X56,O11+'Aug14'!X56)</f>
        <v>0</v>
      </c>
      <c r="Y11" s="59">
        <f>IF(P11=" ",'Aug14'!Y56,P11+'Aug14'!Y56)</f>
        <v>0</v>
      </c>
      <c r="Z11" s="59">
        <f>IF(Q11=" ",'Aug14'!Z56,Q11+'Aug14'!Z56)</f>
        <v>0</v>
      </c>
      <c r="AA11" s="59">
        <f>IF(R11=" ",'Aug14'!AA56,R11+'Aug14'!AA56)</f>
        <v>0</v>
      </c>
      <c r="AB11" s="60"/>
      <c r="AC11" s="59">
        <f>IF(T11=" ",'Aug14'!AC56,T11+'Aug14'!AC56)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IF(T$9="Y",'Aug14'!H57,0)</f>
        <v>0</v>
      </c>
      <c r="I12" s="108">
        <f>IF(T$9="Y",'Aug14'!I57,0)</f>
        <v>0</v>
      </c>
      <c r="J12" s="108">
        <f>IF(T$9="Y",'Aug14'!J57,0)</f>
        <v>0</v>
      </c>
      <c r="K12" s="108">
        <f>IF(T$9="Y",'Aug14'!K57,I12*J12)</f>
        <v>0</v>
      </c>
      <c r="L12" s="151">
        <f>IF(T$9="Y",'Aug14'!L57,0)</f>
        <v>0</v>
      </c>
      <c r="M12" s="130" t="str">
        <f>IF(E12=" "," ",IF(T$9="Y",'Aug14'!M57,IF((H12+K12+L12)&gt;0,H12+K12+L12,"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IF(Employee!H$60=E$9,Employee!D$60+SUM(M12)+'Aug14'!V57,SUM(M12)+'Aug14'!V57)</f>
        <v>0</v>
      </c>
      <c r="W12" s="59">
        <f>IF(Employee!H$60=E$9,Employee!D$61+SUM(N12)+'Aug14'!W57,SUM(N12)+'Aug14'!W57)</f>
        <v>0</v>
      </c>
      <c r="X12" s="59">
        <f>IF(O12=" ",'Aug14'!X57,O12+'Aug14'!X57)</f>
        <v>0</v>
      </c>
      <c r="Y12" s="59">
        <f>IF(P12=" ",'Aug14'!Y57,P12+'Aug14'!Y57)</f>
        <v>0</v>
      </c>
      <c r="Z12" s="59">
        <f>IF(Q12=" ",'Aug14'!Z57,Q12+'Aug14'!Z57)</f>
        <v>0</v>
      </c>
      <c r="AA12" s="59">
        <f>IF(R12=" ",'Aug14'!AA57,R12+'Aug14'!AA57)</f>
        <v>0</v>
      </c>
      <c r="AB12" s="60"/>
      <c r="AC12" s="59">
        <f>IF(T12=" ",'Aug14'!AC57,T12+'Aug14'!AC57)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IF(T$9="Y",'Aug14'!H58,0)</f>
        <v>0</v>
      </c>
      <c r="I13" s="108">
        <f>IF(T$9="Y",'Aug14'!I58,0)</f>
        <v>0</v>
      </c>
      <c r="J13" s="108">
        <f>IF(T$9="Y",'Aug14'!J58,0)</f>
        <v>0</v>
      </c>
      <c r="K13" s="108">
        <f>IF(T$9="Y",'Aug14'!K58,I13*J13)</f>
        <v>0</v>
      </c>
      <c r="L13" s="151">
        <f>IF(T$9="Y",'Aug14'!L58,0)</f>
        <v>0</v>
      </c>
      <c r="M13" s="130" t="str">
        <f>IF(E13=" "," ",IF(T$9="Y",'Aug14'!M58,IF((H13+K13+L13)&gt;0,H13+K13+L13,"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IF(Employee!H$86=E$9,Employee!D$86+SUM(M13)+'Aug14'!V58,SUM(M13)+'Aug14'!V58)</f>
        <v>0</v>
      </c>
      <c r="W13" s="59">
        <f>IF(Employee!H$86=E$9,Employee!D$87+SUM(N13)+'Aug14'!W58,SUM(N13)+'Aug14'!W58)</f>
        <v>0</v>
      </c>
      <c r="X13" s="59">
        <f>IF(O13=" ",'Aug14'!X58,O13+'Aug14'!X58)</f>
        <v>0</v>
      </c>
      <c r="Y13" s="59">
        <f>IF(P13=" ",'Aug14'!Y58,P13+'Aug14'!Y58)</f>
        <v>0</v>
      </c>
      <c r="Z13" s="59">
        <f>IF(Q13=" ",'Aug14'!Z58,Q13+'Aug14'!Z58)</f>
        <v>0</v>
      </c>
      <c r="AA13" s="59">
        <f>IF(R13=" ",'Aug14'!AA58,R13+'Aug14'!AA58)</f>
        <v>0</v>
      </c>
      <c r="AB13" s="60"/>
      <c r="AC13" s="59">
        <f>IF(T13=" ",'Aug14'!AC58,T13+'Aug14'!AC58)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IF(T$9="Y",'Aug14'!H59,0)</f>
        <v>0</v>
      </c>
      <c r="I14" s="108">
        <f>IF(T$9="Y",'Aug14'!I59,0)</f>
        <v>0</v>
      </c>
      <c r="J14" s="108">
        <f>IF(T$9="Y",'Aug14'!J59,0)</f>
        <v>0</v>
      </c>
      <c r="K14" s="108">
        <f>IF(T$9="Y",'Aug14'!K59,I14*J14)</f>
        <v>0</v>
      </c>
      <c r="L14" s="151">
        <f>IF(T$9="Y",'Aug14'!L59,0)</f>
        <v>0</v>
      </c>
      <c r="M14" s="130" t="str">
        <f>IF(E14=" "," ",IF(T$9="Y",'Aug14'!M59,IF((H14+K14+L14)&gt;0,H14+K14+L14,"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IF(Employee!H$112=E$9,Employee!D$112+SUM(M14)+'Aug14'!V59,SUM(M14)+'Aug14'!V59)</f>
        <v>0</v>
      </c>
      <c r="W14" s="59">
        <f>IF(Employee!H$112=E$9,Employee!D$113+SUM(N14)+'Aug14'!W59,SUM(N14)+'Aug14'!W59)</f>
        <v>0</v>
      </c>
      <c r="X14" s="59">
        <f>IF(O14=" ",'Aug14'!X59,O14+'Aug14'!X59)</f>
        <v>0</v>
      </c>
      <c r="Y14" s="59">
        <f>IF(P14=" ",'Aug14'!Y59,P14+'Aug14'!Y59)</f>
        <v>0</v>
      </c>
      <c r="Z14" s="59">
        <f>IF(Q14=" ",'Aug14'!Z59,Q14+'Aug14'!Z59)</f>
        <v>0</v>
      </c>
      <c r="AA14" s="59">
        <f>IF(R14=" ",'Aug14'!AA59,R14+'Aug14'!AA59)</f>
        <v>0</v>
      </c>
      <c r="AB14" s="60"/>
      <c r="AC14" s="59">
        <f>IF(T14=" ",'Aug14'!AC59,T14+'Aug14'!AC59)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IF(T$9="Y",'Aug14'!H60,0)</f>
        <v>0</v>
      </c>
      <c r="I15" s="108">
        <f>IF(T$9="Y",'Aug14'!I60,0)</f>
        <v>0</v>
      </c>
      <c r="J15" s="108">
        <f>IF(T$9="Y",'Aug14'!J60,0)</f>
        <v>0</v>
      </c>
      <c r="K15" s="108">
        <f>IF(T$9="Y",'Aug14'!K60,I15*J15)</f>
        <v>0</v>
      </c>
      <c r="L15" s="151">
        <f>IF(T$9="Y",'Aug14'!L60,0)</f>
        <v>0</v>
      </c>
      <c r="M15" s="130" t="str">
        <f>IF(E15=" "," ",IF(T$9="Y",'Aug14'!M60,IF((H15+K15+L15)&gt;0,H15+K15+L15,"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IF(Employee!H$138=E$9,Employee!D$138+SUM(M15)+'Aug14'!V60,SUM(M15)+'Aug14'!V60)</f>
        <v>0</v>
      </c>
      <c r="W15" s="59">
        <f>IF(Employee!H$138=E$9,Employee!D$139+SUM(N15)+'Aug14'!W60,SUM(N15)+'Aug14'!W60)</f>
        <v>0</v>
      </c>
      <c r="X15" s="59">
        <f>IF(O15=" ",'Aug14'!X60,O15+'Aug14'!X60)</f>
        <v>0</v>
      </c>
      <c r="Y15" s="59">
        <f>IF(P15=" ",'Aug14'!Y60,P15+'Aug14'!Y60)</f>
        <v>0</v>
      </c>
      <c r="Z15" s="59">
        <f>IF(Q15=" ",'Aug14'!Z60,Q15+'Aug14'!Z60)</f>
        <v>0</v>
      </c>
      <c r="AA15" s="59">
        <f>IF(R15=" ",'Aug14'!AA60,R15+'Aug14'!AA60)</f>
        <v>0</v>
      </c>
      <c r="AB15" s="60"/>
      <c r="AC15" s="59">
        <f>IF(T15=" ",'Aug14'!AC60,T15+'Aug14'!AC60)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IF(T$9="Y",'Aug14'!H61,0)</f>
        <v>0</v>
      </c>
      <c r="I16" s="108">
        <f>IF(T$9="Y",'Aug14'!I61,0)</f>
        <v>0</v>
      </c>
      <c r="J16" s="108">
        <f>IF(T$9="Y",'Aug14'!J61,0)</f>
        <v>0</v>
      </c>
      <c r="K16" s="108">
        <f>IF(T$9="Y",'Aug14'!K61,I16*J16)</f>
        <v>0</v>
      </c>
      <c r="L16" s="151">
        <f>IF(T$9="Y",'Aug14'!L61,0)</f>
        <v>0</v>
      </c>
      <c r="M16" s="130" t="str">
        <f>IF(E16=" "," ",IF(T$9="Y",'Aug14'!M61,IF((H16+K16+L16)&gt;0,H16+K16+L16,"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IF(Employee!H$164=E$9,Employee!D$164+SUM(M16)+'Aug14'!V61,SUM(M16)+'Aug14'!V61)</f>
        <v>0</v>
      </c>
      <c r="W16" s="59">
        <f>IF(Employee!H$164=E$9,Employee!D$165+SUM(N16)+'Aug14'!W61,SUM(N16)+'Aug14'!W61)</f>
        <v>0</v>
      </c>
      <c r="X16" s="59">
        <f>IF(O16=" ",'Aug14'!X61,O16+'Aug14'!X61)</f>
        <v>0</v>
      </c>
      <c r="Y16" s="59">
        <f>IF(P16=" ",'Aug14'!Y61,P16+'Aug14'!Y61)</f>
        <v>0</v>
      </c>
      <c r="Z16" s="59">
        <f>IF(Q16=" ",'Aug14'!Z61,Q16+'Aug14'!Z61)</f>
        <v>0</v>
      </c>
      <c r="AA16" s="59">
        <f>IF(R16=" ",'Aug14'!AA61,R16+'Aug14'!AA61)</f>
        <v>0</v>
      </c>
      <c r="AB16" s="60"/>
      <c r="AC16" s="59">
        <f>IF(T16=" ",'Aug14'!AC61,T16+'Aug14'!AC61)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IF(T$9="Y",'Aug14'!H62,0)</f>
        <v>0</v>
      </c>
      <c r="I17" s="108">
        <f>IF(T$9="Y",'Aug14'!I62,0)</f>
        <v>0</v>
      </c>
      <c r="J17" s="108">
        <f>IF(T$9="Y",'Aug14'!J62,0)</f>
        <v>0</v>
      </c>
      <c r="K17" s="108">
        <f>IF(T$9="Y",'Aug14'!K62,I17*J17)</f>
        <v>0</v>
      </c>
      <c r="L17" s="151">
        <f>IF(T$9="Y",'Aug14'!L62,0)</f>
        <v>0</v>
      </c>
      <c r="M17" s="130" t="str">
        <f>IF(E17=" "," ",IF(T$9="Y",'Aug14'!M62,IF((H17+K17+L17)&gt;0,H17+K17+L17,"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IF(Employee!H$190=E$9,Employee!D$190+SUM(M17)+'Aug14'!V62,SUM(M17)+'Aug14'!V62)</f>
        <v>0</v>
      </c>
      <c r="W17" s="59">
        <f>IF(Employee!H$190=E$9,Employee!D$191+SUM(N17)+'Aug14'!W62,SUM(N17)+'Aug14'!W62)</f>
        <v>0</v>
      </c>
      <c r="X17" s="59">
        <f>IF(O17=" ",'Aug14'!X62,O17+'Aug14'!X62)</f>
        <v>0</v>
      </c>
      <c r="Y17" s="59">
        <f>IF(P17=" ",'Aug14'!Y62,P17+'Aug14'!Y62)</f>
        <v>0</v>
      </c>
      <c r="Z17" s="59">
        <f>IF(Q17=" ",'Aug14'!Z62,Q17+'Aug14'!Z62)</f>
        <v>0</v>
      </c>
      <c r="AA17" s="59">
        <f>IF(R17=" ",'Aug14'!AA62,R17+'Aug14'!AA62)</f>
        <v>0</v>
      </c>
      <c r="AB17" s="60"/>
      <c r="AC17" s="59">
        <f>IF(T17=" ",'Aug14'!AC62,T17+'Aug14'!AC62)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IF(T$9="Y",'Aug14'!H63,0)</f>
        <v>0</v>
      </c>
      <c r="I18" s="108">
        <f>IF(T$9="Y",'Aug14'!I63,0)</f>
        <v>0</v>
      </c>
      <c r="J18" s="108">
        <f>IF(T$9="Y",'Aug14'!J63,0)</f>
        <v>0</v>
      </c>
      <c r="K18" s="108">
        <f>IF(T$9="Y",'Aug14'!K63,I18*J18)</f>
        <v>0</v>
      </c>
      <c r="L18" s="151">
        <f>IF(T$9="Y",'Aug14'!L63,0)</f>
        <v>0</v>
      </c>
      <c r="M18" s="130" t="str">
        <f>IF(E18=" "," ",IF(T$9="Y",'Aug14'!M63,IF((H18+K18+L18)&gt;0,H18+K18+L18,"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IF(Employee!H$216=E$9,Employee!D$216+SUM(M18)+'Aug14'!V63,SUM(M18)+'Aug14'!V63)</f>
        <v>0</v>
      </c>
      <c r="W18" s="59">
        <f>IF(Employee!H$216=E$9,Employee!D$217+SUM(N18)+'Aug14'!W63,SUM(N18)+'Aug14'!W63)</f>
        <v>0</v>
      </c>
      <c r="X18" s="59">
        <f>IF(O18=" ",'Aug14'!X63,O18+'Aug14'!X63)</f>
        <v>0</v>
      </c>
      <c r="Y18" s="59">
        <f>IF(P18=" ",'Aug14'!Y63,P18+'Aug14'!Y63)</f>
        <v>0</v>
      </c>
      <c r="Z18" s="59">
        <f>IF(Q18=" ",'Aug14'!Z63,Q18+'Aug14'!Z63)</f>
        <v>0</v>
      </c>
      <c r="AA18" s="59">
        <f>IF(R18=" ",'Aug14'!AA63,R18+'Aug14'!AA63)</f>
        <v>0</v>
      </c>
      <c r="AB18" s="60"/>
      <c r="AC18" s="59">
        <f>IF(T18=" ",'Aug14'!AC63,T18+'Aug14'!AC63)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IF(T$9="Y",'Aug14'!H64,0)</f>
        <v>0</v>
      </c>
      <c r="I19" s="108">
        <f>IF(T$9="Y",'Aug14'!I64,0)</f>
        <v>0</v>
      </c>
      <c r="J19" s="108">
        <f>IF(T$9="Y",'Aug14'!J64,0)</f>
        <v>0</v>
      </c>
      <c r="K19" s="108">
        <f>IF(T$9="Y",'Aug14'!K64,I19*J19)</f>
        <v>0</v>
      </c>
      <c r="L19" s="151">
        <f>IF(T$9="Y",'Aug14'!L64,0)</f>
        <v>0</v>
      </c>
      <c r="M19" s="130" t="str">
        <f>IF(E19=" "," ",IF(T$9="Y",'Aug14'!M64,IF((H19+K19+L19)&gt;0,H19+K19+L19,"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IF(Employee!H$242=E$9,Employee!D$242+SUM(M19)+'Aug14'!V64,SUM(M19)+'Aug14'!V64)</f>
        <v>0</v>
      </c>
      <c r="W19" s="59">
        <f>IF(Employee!H$242=E$9,Employee!D$243+SUM(N19)+'Aug14'!W64,SUM(N19)+'Aug14'!W64)</f>
        <v>0</v>
      </c>
      <c r="X19" s="59">
        <f>IF(O19=" ",'Aug14'!X64,O19+'Aug14'!X64)</f>
        <v>0</v>
      </c>
      <c r="Y19" s="59">
        <f>IF(P19=" ",'Aug14'!Y64,P19+'Aug14'!Y64)</f>
        <v>0</v>
      </c>
      <c r="Z19" s="59">
        <f>IF(Q19=" ",'Aug14'!Z64,Q19+'Aug14'!Z64)</f>
        <v>0</v>
      </c>
      <c r="AA19" s="59">
        <f>IF(R19=" ",'Aug14'!AA64,R19+'Aug14'!AA64)</f>
        <v>0</v>
      </c>
      <c r="AB19" s="60"/>
      <c r="AC19" s="59">
        <f>IF(T19=" ",'Aug14'!AC64,T19+'Aug14'!AC64)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IF(T$9="Y",'Aug14'!H65,0)</f>
        <v>0</v>
      </c>
      <c r="I20" s="133">
        <f>IF(T$9="Y",'Aug14'!I65,0)</f>
        <v>0</v>
      </c>
      <c r="J20" s="133">
        <f>IF(T$9="Y",'Aug14'!J65,0)</f>
        <v>0</v>
      </c>
      <c r="K20" s="133">
        <f>IF(T$9="Y",'Aug14'!K65,I20*J20)</f>
        <v>0</v>
      </c>
      <c r="L20" s="152">
        <f>IF(T$9="Y",'Aug14'!L65,0)</f>
        <v>0</v>
      </c>
      <c r="M20" s="131" t="str">
        <f>IF(E20=" "," ",IF(T$9="Y",'Aug14'!M65,IF((H20+K20+L20)&gt;0,H20+K20+L20,"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IF(Employee!H$268=E$9,Employee!D$268+SUM(M20)+'Aug14'!V65,SUM(M20)+'Aug14'!V65)</f>
        <v>0</v>
      </c>
      <c r="W20" s="59">
        <f>IF(Employee!H$268=E$9,Employee!D$269+SUM(N20)+'Aug14'!W65,SUM(N20)+'Aug14'!W65)</f>
        <v>0</v>
      </c>
      <c r="X20" s="59">
        <f>IF(O20=" ",'Aug14'!X65,O20+'Aug14'!X65)</f>
        <v>0</v>
      </c>
      <c r="Y20" s="59">
        <f>IF(P20=" ",'Aug14'!Y65,P20+'Aug14'!Y65)</f>
        <v>0</v>
      </c>
      <c r="Z20" s="59">
        <f>IF(Q20=" ",'Aug14'!Z65,Q20+'Aug14'!Z65)</f>
        <v>0</v>
      </c>
      <c r="AA20" s="59">
        <f>IF(R20=" ",'Aug14'!AA65,R20+'Aug14'!AA65)</f>
        <v>0</v>
      </c>
      <c r="AB20" s="60"/>
      <c r="AC20" s="59">
        <f>IF(T20=" ",'Aug14'!AC65,T20+'Aug14'!AC65)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23</v>
      </c>
      <c r="F24" s="61"/>
      <c r="G24" s="61"/>
      <c r="H24" s="420" t="s">
        <v>28</v>
      </c>
      <c r="I24" s="421"/>
      <c r="J24" s="422"/>
      <c r="K24" s="238">
        <f>Admin!B156</f>
        <v>41889</v>
      </c>
      <c r="L24" s="239" t="s">
        <v>84</v>
      </c>
      <c r="M24" s="240">
        <f>Admin!B162</f>
        <v>41895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24</v>
      </c>
      <c r="F39" s="61"/>
      <c r="G39" s="61"/>
      <c r="H39" s="420" t="s">
        <v>28</v>
      </c>
      <c r="I39" s="421"/>
      <c r="J39" s="422"/>
      <c r="K39" s="238">
        <f>Admin!B163</f>
        <v>41896</v>
      </c>
      <c r="L39" s="239" t="s">
        <v>84</v>
      </c>
      <c r="M39" s="240">
        <f>Admin!B169</f>
        <v>41902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25</v>
      </c>
      <c r="F54" s="61"/>
      <c r="G54" s="61"/>
      <c r="H54" s="420" t="s">
        <v>28</v>
      </c>
      <c r="I54" s="461"/>
      <c r="J54" s="462"/>
      <c r="K54" s="238">
        <f>Admin!B170</f>
        <v>41903</v>
      </c>
      <c r="L54" s="239" t="s">
        <v>84</v>
      </c>
      <c r="M54" s="240">
        <f>Admin!B176</f>
        <v>41909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26</v>
      </c>
      <c r="F69" s="61"/>
      <c r="G69" s="61"/>
      <c r="H69" s="420" t="s">
        <v>28</v>
      </c>
      <c r="I69" s="461"/>
      <c r="J69" s="462"/>
      <c r="K69" s="238">
        <f>Admin!B177</f>
        <v>41910</v>
      </c>
      <c r="L69" s="239" t="s">
        <v>84</v>
      </c>
      <c r="M69" s="240">
        <f>Admin!B183</f>
        <v>41916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6</v>
      </c>
      <c r="F84" s="61"/>
      <c r="G84" s="61"/>
      <c r="H84" s="420" t="s">
        <v>28</v>
      </c>
      <c r="I84" s="421"/>
      <c r="J84" s="422"/>
      <c r="K84" s="238">
        <f>Admin!B155</f>
        <v>41888</v>
      </c>
      <c r="L84" s="239" t="s">
        <v>84</v>
      </c>
      <c r="M84" s="240">
        <f>Admin!B184</f>
        <v>41917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IF(T$84="Y",'Aug14'!H71,0)</f>
        <v>0</v>
      </c>
      <c r="I86" s="105">
        <f>IF(T$84="Y",'Aug14'!I71,0)</f>
        <v>0</v>
      </c>
      <c r="J86" s="105">
        <f>IF(T$84="Y",'Aug14'!J71,0)</f>
        <v>0</v>
      </c>
      <c r="K86" s="105">
        <f>IF(T$84="Y",'Aug14'!K71,I86*J86)</f>
        <v>0</v>
      </c>
      <c r="L86" s="150">
        <f>IF(T$84="Y",'Aug14'!L71,0)</f>
        <v>0</v>
      </c>
      <c r="M86" s="117" t="str">
        <f>IF(E86=" "," ",IF(T$84="Y",'Aug14'!M71,IF((H86+K86+L86)&gt;0,H86+K86+L86,"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IF(Employee!H$35=E$84,Employee!D$34+SUM(M86)+'Aug14'!V71,SUM(M86)+'Aug14'!V71)</f>
        <v>0</v>
      </c>
      <c r="W86" s="59">
        <f>IF(Employee!H$35=E$84,Employee!D$35+SUM(N86)+'Aug14'!W71,SUM(N86)+'Aug14'!W71)</f>
        <v>0</v>
      </c>
      <c r="X86" s="59">
        <f>IF(O86=" ",'Aug14'!X71,O86+'Aug14'!X71)</f>
        <v>0</v>
      </c>
      <c r="Y86" s="59">
        <f>IF(P86=" ",'Aug14'!Y71,P86+'Aug14'!Y71)</f>
        <v>0</v>
      </c>
      <c r="Z86" s="59">
        <f>IF(Q86=" ",'Aug14'!Z71,Q86+'Aug14'!Z71)</f>
        <v>0</v>
      </c>
      <c r="AA86" s="59">
        <f>IF(R86=" ",'Aug14'!AA71,R86+'Aug14'!AA71)</f>
        <v>0</v>
      </c>
      <c r="AB86" s="60"/>
      <c r="AC86" s="59">
        <f>IF(T86=" ",'Aug14'!AC71,T86+'Aug14'!AC71)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IF(T$84="Y",'Aug14'!H72,0)</f>
        <v>0</v>
      </c>
      <c r="I87" s="108">
        <f>IF(T$84="Y",'Aug14'!I72,0)</f>
        <v>0</v>
      </c>
      <c r="J87" s="108">
        <f>IF(T$84="Y",'Aug14'!J72,0)</f>
        <v>0</v>
      </c>
      <c r="K87" s="108">
        <f>IF(T$84="Y",'Aug14'!K72,I87*J87)</f>
        <v>0</v>
      </c>
      <c r="L87" s="151">
        <f>IF(T$84="Y",'Aug14'!L72,0)</f>
        <v>0</v>
      </c>
      <c r="M87" s="118" t="str">
        <f>IF(E87=" "," ",IF(T$84="Y",'Aug14'!M72,IF((H87+K87+L87)&gt;0,H87+K87+L87,"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IF(Employee!H$61=E$84,Employee!D$60+SUM(M87)+'Aug14'!V72,SUM(M87)+'Aug14'!V72)</f>
        <v>0</v>
      </c>
      <c r="W87" s="59">
        <f>IF(Employee!H$61=E$84,Employee!D$61+SUM(N87)+'Aug14'!W72,SUM(N87)+'Aug14'!W72)</f>
        <v>0</v>
      </c>
      <c r="X87" s="59">
        <f>IF(O87=" ",'Aug14'!X72,O87+'Aug14'!X72)</f>
        <v>0</v>
      </c>
      <c r="Y87" s="59">
        <f>IF(P87=" ",'Aug14'!Y72,P87+'Aug14'!Y72)</f>
        <v>0</v>
      </c>
      <c r="Z87" s="59">
        <f>IF(Q87=" ",'Aug14'!Z72,Q87+'Aug14'!Z72)</f>
        <v>0</v>
      </c>
      <c r="AA87" s="59">
        <f>IF(R87=" ",'Aug14'!AA72,R87+'Aug14'!AA72)</f>
        <v>0</v>
      </c>
      <c r="AB87" s="60"/>
      <c r="AC87" s="59">
        <f>IF(T87=" ",'Aug14'!AC72,T87+'Aug14'!AC72)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IF(T$84="Y",'Aug14'!H73,0)</f>
        <v>0</v>
      </c>
      <c r="I88" s="108">
        <f>IF(T$84="Y",'Aug14'!I73,0)</f>
        <v>0</v>
      </c>
      <c r="J88" s="108">
        <f>IF(T$84="Y",'Aug14'!J73,0)</f>
        <v>0</v>
      </c>
      <c r="K88" s="108">
        <f>IF(T$84="Y",'Aug14'!K73,I88*J88)</f>
        <v>0</v>
      </c>
      <c r="L88" s="151">
        <f>IF(T$84="Y",'Aug14'!L73,0)</f>
        <v>0</v>
      </c>
      <c r="M88" s="118" t="str">
        <f>IF(E88=" "," ",IF(T$84="Y",'Aug14'!M73,IF((H88+K88+L88)&gt;0,H88+K88+L88,"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IF(Employee!H$87=E$84,Employee!D$86+SUM(M88)+'Aug14'!V73,SUM(M88)+'Aug14'!V73)</f>
        <v>0</v>
      </c>
      <c r="W88" s="59">
        <f>IF(Employee!H$87=E$84,Employee!D$87+SUM(N88)+'Aug14'!W73,SUM(N88)+'Aug14'!W73)</f>
        <v>0</v>
      </c>
      <c r="X88" s="59">
        <f>IF(O88=" ",'Aug14'!X73,O88+'Aug14'!X73)</f>
        <v>0</v>
      </c>
      <c r="Y88" s="59">
        <f>IF(P88=" ",'Aug14'!Y73,P88+'Aug14'!Y73)</f>
        <v>0</v>
      </c>
      <c r="Z88" s="59">
        <f>IF(Q88=" ",'Aug14'!Z73,Q88+'Aug14'!Z73)</f>
        <v>0</v>
      </c>
      <c r="AA88" s="59">
        <f>IF(R88=" ",'Aug14'!AA73,R88+'Aug14'!AA73)</f>
        <v>0</v>
      </c>
      <c r="AB88" s="60"/>
      <c r="AC88" s="59">
        <f>IF(T88=" ",'Aug14'!AC73,T88+'Aug14'!AC73)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IF(T$84="Y",'Aug14'!H74,0)</f>
        <v>0</v>
      </c>
      <c r="I89" s="108">
        <f>IF(T$84="Y",'Aug14'!I74,0)</f>
        <v>0</v>
      </c>
      <c r="J89" s="108">
        <f>IF(T$84="Y",'Aug14'!J74,0)</f>
        <v>0</v>
      </c>
      <c r="K89" s="108">
        <f>IF(T$84="Y",'Aug14'!K74,I89*J89)</f>
        <v>0</v>
      </c>
      <c r="L89" s="151">
        <f>IF(T$84="Y",'Aug14'!L74,0)</f>
        <v>0</v>
      </c>
      <c r="M89" s="118" t="str">
        <f>IF(E89=" "," ",IF(T$84="Y",'Aug14'!M74,IF((H89+K89+L89)&gt;0,H89+K89+L89,"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IF(Employee!H$113=E$84,Employee!D$112+SUM(M89)+'Aug14'!V74,SUM(M89)+'Aug14'!V74)</f>
        <v>0</v>
      </c>
      <c r="W89" s="59">
        <f>IF(Employee!H$113=E$84,Employee!D$113+SUM(N89)+'Aug14'!W74,SUM(N89)+'Aug14'!W74)</f>
        <v>0</v>
      </c>
      <c r="X89" s="59">
        <f>IF(O89=" ",'Aug14'!X74,O89+'Aug14'!X74)</f>
        <v>0</v>
      </c>
      <c r="Y89" s="59">
        <f>IF(P89=" ",'Aug14'!Y74,P89+'Aug14'!Y74)</f>
        <v>0</v>
      </c>
      <c r="Z89" s="59">
        <f>IF(Q89=" ",'Aug14'!Z74,Q89+'Aug14'!Z74)</f>
        <v>0</v>
      </c>
      <c r="AA89" s="59">
        <f>IF(R89=" ",'Aug14'!AA74,R89+'Aug14'!AA74)</f>
        <v>0</v>
      </c>
      <c r="AB89" s="60"/>
      <c r="AC89" s="59">
        <f>IF(T89=" ",'Aug14'!AC74,T89+'Aug14'!AC74)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IF(T$84="Y",'Aug14'!H75,0)</f>
        <v>0</v>
      </c>
      <c r="I90" s="108">
        <f>IF(T$84="Y",'Aug14'!I75,0)</f>
        <v>0</v>
      </c>
      <c r="J90" s="108">
        <f>IF(T$84="Y",'Aug14'!J75,0)</f>
        <v>0</v>
      </c>
      <c r="K90" s="108">
        <f>IF(T$84="Y",'Aug14'!K75,I90*J90)</f>
        <v>0</v>
      </c>
      <c r="L90" s="151">
        <f>IF(T$84="Y",'Aug14'!L75,0)</f>
        <v>0</v>
      </c>
      <c r="M90" s="118" t="str">
        <f>IF(E90=" "," ",IF(T$84="Y",'Aug14'!M75,IF((H90+K90+L90)&gt;0,H90+K90+L90,"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IF(Employee!H$139=E$84,Employee!D$138+SUM(M90)+'Aug14'!V75,SUM(M90)+'Aug14'!V75)</f>
        <v>0</v>
      </c>
      <c r="W90" s="59">
        <f>IF(Employee!H$139=E$84,Employee!D$139+SUM(N90)+'Aug14'!W75,SUM(N90)+'Aug14'!W75)</f>
        <v>0</v>
      </c>
      <c r="X90" s="59">
        <f>IF(O90=" ",'Aug14'!X75,O90+'Aug14'!X75)</f>
        <v>0</v>
      </c>
      <c r="Y90" s="59">
        <f>IF(P90=" ",'Aug14'!Y75,P90+'Aug14'!Y75)</f>
        <v>0</v>
      </c>
      <c r="Z90" s="59">
        <f>IF(Q90=" ",'Aug14'!Z75,Q90+'Aug14'!Z75)</f>
        <v>0</v>
      </c>
      <c r="AA90" s="59">
        <f>IF(R90=" ",'Aug14'!AA75,R90+'Aug14'!AA75)</f>
        <v>0</v>
      </c>
      <c r="AB90" s="60"/>
      <c r="AC90" s="59">
        <f>IF(T90=" ",'Aug14'!AC75,T90+'Aug14'!AC75)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IF(T$84="Y",'Aug14'!H76,0)</f>
        <v>0</v>
      </c>
      <c r="I91" s="108">
        <f>IF(T$84="Y",'Aug14'!I76,0)</f>
        <v>0</v>
      </c>
      <c r="J91" s="108">
        <f>IF(T$84="Y",'Aug14'!J76,0)</f>
        <v>0</v>
      </c>
      <c r="K91" s="108">
        <f>IF(T$84="Y",'Aug14'!K76,I91*J91)</f>
        <v>0</v>
      </c>
      <c r="L91" s="151">
        <f>IF(T$84="Y",'Aug14'!L76,0)</f>
        <v>0</v>
      </c>
      <c r="M91" s="118" t="str">
        <f>IF(E91=" "," ",IF(T$84="Y",'Aug14'!M76,IF((H91+K91+L91)&gt;0,H91+K91+L91,"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IF(Employee!H$165=E$84,Employee!D$164+SUM(M91)+'Aug14'!V76,SUM(M91)+'Aug14'!V76)</f>
        <v>0</v>
      </c>
      <c r="W91" s="59">
        <f>IF(Employee!H$165=E$84,Employee!D$165+SUM(N91)+'Aug14'!W76,SUM(N91)+'Aug14'!W76)</f>
        <v>0</v>
      </c>
      <c r="X91" s="59">
        <f>IF(O91=" ",'Aug14'!X76,O91+'Aug14'!X76)</f>
        <v>0</v>
      </c>
      <c r="Y91" s="59">
        <f>IF(P91=" ",'Aug14'!Y76,P91+'Aug14'!Y76)</f>
        <v>0</v>
      </c>
      <c r="Z91" s="59">
        <f>IF(Q91=" ",'Aug14'!Z76,Q91+'Aug14'!Z76)</f>
        <v>0</v>
      </c>
      <c r="AA91" s="59">
        <f>IF(R91=" ",'Aug14'!AA76,R91+'Aug14'!AA76)</f>
        <v>0</v>
      </c>
      <c r="AB91" s="60"/>
      <c r="AC91" s="59">
        <f>IF(T91=" ",'Aug14'!AC76,T91+'Aug14'!AC76)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IF(T$84="Y",'Aug14'!H77,0)</f>
        <v>0</v>
      </c>
      <c r="I92" s="108">
        <f>IF(T$84="Y",'Aug14'!I77,0)</f>
        <v>0</v>
      </c>
      <c r="J92" s="108">
        <f>IF(T$84="Y",'Aug14'!J77,0)</f>
        <v>0</v>
      </c>
      <c r="K92" s="108">
        <f>IF(T$84="Y",'Aug14'!K77,I92*J92)</f>
        <v>0</v>
      </c>
      <c r="L92" s="151">
        <f>IF(T$84="Y",'Aug14'!L77,0)</f>
        <v>0</v>
      </c>
      <c r="M92" s="118" t="str">
        <f>IF(E92=" "," ",IF(T$84="Y",'Aug14'!M77,IF((H92+K92+L92)&gt;0,H92+K92+L92,"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IF(Employee!H$191=E$84,Employee!D$190+SUM(M92)+'Aug14'!V77,SUM(M92)+'Aug14'!V77)</f>
        <v>0</v>
      </c>
      <c r="W92" s="59">
        <f>IF(Employee!H$191=E$84,Employee!D$191+SUM(N92)+'Aug14'!W77,SUM(N92)+'Aug14'!W77)</f>
        <v>0</v>
      </c>
      <c r="X92" s="59">
        <f>IF(O92=" ",'Aug14'!X77,O92+'Aug14'!X77)</f>
        <v>0</v>
      </c>
      <c r="Y92" s="59">
        <f>IF(P92=" ",'Aug14'!Y77,P92+'Aug14'!Y77)</f>
        <v>0</v>
      </c>
      <c r="Z92" s="59">
        <f>IF(Q92=" ",'Aug14'!Z77,Q92+'Aug14'!Z77)</f>
        <v>0</v>
      </c>
      <c r="AA92" s="59">
        <f>IF(R92=" ",'Aug14'!AA77,R92+'Aug14'!AA77)</f>
        <v>0</v>
      </c>
      <c r="AB92" s="60"/>
      <c r="AC92" s="59">
        <f>IF(T92=" ",'Aug14'!AC77,T92+'Aug14'!AC77)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IF(T$84="Y",'Aug14'!H78,0)</f>
        <v>0</v>
      </c>
      <c r="I93" s="108">
        <f>IF(T$84="Y",'Aug14'!I78,0)</f>
        <v>0</v>
      </c>
      <c r="J93" s="108">
        <f>IF(T$84="Y",'Aug14'!J78,0)</f>
        <v>0</v>
      </c>
      <c r="K93" s="108">
        <f>IF(T$84="Y",'Aug14'!K78,I93*J93)</f>
        <v>0</v>
      </c>
      <c r="L93" s="151">
        <f>IF(T$84="Y",'Aug14'!L78,0)</f>
        <v>0</v>
      </c>
      <c r="M93" s="118" t="str">
        <f>IF(E93=" "," ",IF(T$84="Y",'Aug14'!M78,IF((H93+K93+L93)&gt;0,H93+K93+L93,"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IF(Employee!H$217=E$84,Employee!D$216+SUM(M93)+'Aug14'!V78,SUM(M93)+'Aug14'!V78)</f>
        <v>0</v>
      </c>
      <c r="W93" s="59">
        <f>IF(Employee!H$217=E$84,Employee!D$217+SUM(N93)+'Aug14'!W78,SUM(N93)+'Aug14'!W78)</f>
        <v>0</v>
      </c>
      <c r="X93" s="59">
        <f>IF(O93=" ",'Aug14'!X78,O93+'Aug14'!X78)</f>
        <v>0</v>
      </c>
      <c r="Y93" s="59">
        <f>IF(P93=" ",'Aug14'!Y78,P93+'Aug14'!Y78)</f>
        <v>0</v>
      </c>
      <c r="Z93" s="59">
        <f>IF(Q93=" ",'Aug14'!Z78,Q93+'Aug14'!Z78)</f>
        <v>0</v>
      </c>
      <c r="AA93" s="59">
        <f>IF(R93=" ",'Aug14'!AA78,R93+'Aug14'!AA78)</f>
        <v>0</v>
      </c>
      <c r="AB93" s="60"/>
      <c r="AC93" s="59">
        <f>IF(T93=" ",'Aug14'!AC78,T93+'Aug14'!AC78)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IF(T$84="Y",'Aug14'!H79,0)</f>
        <v>0</v>
      </c>
      <c r="I94" s="108">
        <f>IF(T$84="Y",'Aug14'!I79,0)</f>
        <v>0</v>
      </c>
      <c r="J94" s="108">
        <f>IF(T$84="Y",'Aug14'!J79,0)</f>
        <v>0</v>
      </c>
      <c r="K94" s="108">
        <f>IF(T$84="Y",'Aug14'!K79,I94*J94)</f>
        <v>0</v>
      </c>
      <c r="L94" s="151">
        <f>IF(T$84="Y",'Aug14'!L79,0)</f>
        <v>0</v>
      </c>
      <c r="M94" s="118" t="str">
        <f>IF(E94=" "," ",IF(T$84="Y",'Aug14'!M79,IF((H94+K94+L94)&gt;0,H94+K94+L94,"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IF(Employee!H$243=E$84,Employee!D$242+SUM(M94)+'Aug14'!V79,SUM(M94)+'Aug14'!V79)</f>
        <v>0</v>
      </c>
      <c r="W94" s="59">
        <f>IF(Employee!H$243=E$84,Employee!D$243+SUM(N94)+'Aug14'!W79,SUM(N94)+'Aug14'!W79)</f>
        <v>0</v>
      </c>
      <c r="X94" s="59">
        <f>IF(O94=" ",'Aug14'!X79,O94+'Aug14'!X79)</f>
        <v>0</v>
      </c>
      <c r="Y94" s="59">
        <f>IF(P94=" ",'Aug14'!Y79,P94+'Aug14'!Y79)</f>
        <v>0</v>
      </c>
      <c r="Z94" s="59">
        <f>IF(Q94=" ",'Aug14'!Z79,Q94+'Aug14'!Z79)</f>
        <v>0</v>
      </c>
      <c r="AA94" s="59">
        <f>IF(R94=" ",'Aug14'!AA79,R94+'Aug14'!AA79)</f>
        <v>0</v>
      </c>
      <c r="AB94" s="60"/>
      <c r="AC94" s="59">
        <f>IF(T94=" ",'Aug14'!AC79,T94+'Aug14'!AC79)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IF(T$84="Y",'Aug14'!H80,0)</f>
        <v>0</v>
      </c>
      <c r="I95" s="133">
        <f>IF(T$84="Y",'Aug14'!I80,0)</f>
        <v>0</v>
      </c>
      <c r="J95" s="133">
        <f>IF(T$84="Y",'Aug14'!J80,0)</f>
        <v>0</v>
      </c>
      <c r="K95" s="133">
        <f>IF(T$84="Y",'Aug14'!K80,I95*J95)</f>
        <v>0</v>
      </c>
      <c r="L95" s="152">
        <f>IF(T$84="Y",'Aug14'!L80,0)</f>
        <v>0</v>
      </c>
      <c r="M95" s="118" t="str">
        <f>IF(E95=" "," ",IF(T$84="Y",'Aug14'!M80,IF((H95+K95+L95)&gt;0,H95+K95+L95,"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IF(Employee!H$269=E$84,Employee!D$268+SUM(M95)+'Aug14'!V80,SUM(M95)+'Aug14'!V80)</f>
        <v>0</v>
      </c>
      <c r="W95" s="59">
        <f>IF(Employee!H$269=E$84,Employee!D$269+SUM(N95)+'Aug14'!W80,SUM(N95)+'Aug14'!W80)</f>
        <v>0</v>
      </c>
      <c r="X95" s="59">
        <f>IF(O95=" ",'Aug14'!X80,O95+'Aug14'!X80)</f>
        <v>0</v>
      </c>
      <c r="Y95" s="59">
        <f>IF(P95=" ",'Aug14'!Y80,P95+'Aug14'!Y80)</f>
        <v>0</v>
      </c>
      <c r="Z95" s="59">
        <f>IF(Q95=" ",'Aug14'!Z80,Q95+'Aug14'!Z80)</f>
        <v>0</v>
      </c>
      <c r="AA95" s="59">
        <f>IF(R95=" ",'Aug14'!AA80,R95+'Aug14'!AA80)</f>
        <v>0</v>
      </c>
      <c r="AB95" s="60"/>
      <c r="AC95" s="59">
        <f>IF(T95=" ",'Aug14'!AC80,T95+'Aug14'!AC80)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AD100+'Aug14'!AD90</f>
        <v>0</v>
      </c>
      <c r="AE105" s="190">
        <f>AE100+'Aug14'!AE90</f>
        <v>0</v>
      </c>
      <c r="AF105" s="190">
        <f>AF100+'Aug14'!AF90</f>
        <v>0</v>
      </c>
      <c r="AG105" s="190">
        <f>AG100+'Aug14'!AG90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AE102+'Aug14'!AE92</f>
        <v>0</v>
      </c>
      <c r="AF107" s="190">
        <f>AF102+'Aug14'!AF92</f>
        <v>0</v>
      </c>
      <c r="AG107" s="190">
        <f>AG102+'Aug14'!AG92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G2:H2"/>
    <mergeCell ref="I2:L2"/>
    <mergeCell ref="AD3:AD6"/>
    <mergeCell ref="AE3:AE6"/>
    <mergeCell ref="AF3:AF6"/>
    <mergeCell ref="AC3:AC6"/>
    <mergeCell ref="AD1:AG2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27</v>
      </c>
      <c r="F9" s="61"/>
      <c r="G9" s="61"/>
      <c r="H9" s="420" t="s">
        <v>28</v>
      </c>
      <c r="I9" s="421"/>
      <c r="J9" s="422"/>
      <c r="K9" s="238">
        <f>Admin!B184</f>
        <v>41917</v>
      </c>
      <c r="L9" s="239" t="s">
        <v>84</v>
      </c>
      <c r="M9" s="240">
        <f>Admin!B190</f>
        <v>41923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IF(T$9="Y",'Sep14'!H71,0)</f>
        <v>0</v>
      </c>
      <c r="I11" s="105">
        <f>IF(T$9="Y",'Sep14'!I71,0)</f>
        <v>0</v>
      </c>
      <c r="J11" s="105">
        <f>IF(T$9="Y",'Sep14'!J71,0)</f>
        <v>0</v>
      </c>
      <c r="K11" s="105">
        <f>IF(T$9="Y",'Sep14'!K71,I11*J11)</f>
        <v>0</v>
      </c>
      <c r="L11" s="105">
        <f>IF(T$9="Y",'Sep14'!L71,0)</f>
        <v>0</v>
      </c>
      <c r="M11" s="129" t="str">
        <f>IF(E11=" "," ",IF(T$9="Y",'Sep14'!M71,IF((H11+K11+L11)&gt;0,H11+K11+L11,"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IF(Employee!H$34=E$9,Employee!D$34+SUM(M11)+'Sep14'!V71,SUM(M11)+'Sep14'!V71)</f>
        <v>0</v>
      </c>
      <c r="W11" s="59">
        <f>IF(Employee!H$34=E$9,Employee!D$35+SUM(N11)+'Sep14'!W71,SUM(N11)+'Sep14'!W71)</f>
        <v>0</v>
      </c>
      <c r="X11" s="59">
        <f>IF(O11=" ",'Sep14'!X71,O11+'Sep14'!X71)</f>
        <v>0</v>
      </c>
      <c r="Y11" s="59">
        <f>IF(P11=" ",'Sep14'!Y71,P11+'Sep14'!Y71)</f>
        <v>0</v>
      </c>
      <c r="Z11" s="59">
        <f>IF(Q11=" ",'Sep14'!Z71,Q11+'Sep14'!Z71)</f>
        <v>0</v>
      </c>
      <c r="AA11" s="59">
        <f>IF(R11=" ",'Sep14'!AA71,R11+'Sep14'!AA71)</f>
        <v>0</v>
      </c>
      <c r="AB11" s="60"/>
      <c r="AC11" s="59">
        <f>IF(T11=" ",'Sep14'!AC71,T11+'Sep14'!AC71)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IF(T$9="Y",'Sep14'!H72,0)</f>
        <v>0</v>
      </c>
      <c r="I12" s="108">
        <f>IF(T$9="Y",'Sep14'!I72,0)</f>
        <v>0</v>
      </c>
      <c r="J12" s="108">
        <f>IF(T$9="Y",'Sep14'!J72,0)</f>
        <v>0</v>
      </c>
      <c r="K12" s="108">
        <f>IF(T$9="Y",'Sep14'!K72,I12*J12)</f>
        <v>0</v>
      </c>
      <c r="L12" s="108">
        <f>IF(T$9="Y",'Sep14'!L72,0)</f>
        <v>0</v>
      </c>
      <c r="M12" s="130" t="str">
        <f>IF(E12=" "," ",IF(T$9="Y",'Sep14'!M72,IF((H12+K12+L12)&gt;0,H12+K12+L12,"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IF(Employee!H$60=E$9,Employee!D$60+SUM(M12)+'Sep14'!V72,SUM(M12)+'Sep14'!V72)</f>
        <v>0</v>
      </c>
      <c r="W12" s="59">
        <f>IF(Employee!H$60=E$9,Employee!D$61+SUM(N12)+'Sep14'!W72,SUM(N12)+'Sep14'!W72)</f>
        <v>0</v>
      </c>
      <c r="X12" s="59">
        <f>IF(O12=" ",'Sep14'!X72,O12+'Sep14'!X72)</f>
        <v>0</v>
      </c>
      <c r="Y12" s="59">
        <f>IF(P12=" ",'Sep14'!Y72,P12+'Sep14'!Y72)</f>
        <v>0</v>
      </c>
      <c r="Z12" s="59">
        <f>IF(Q12=" ",'Sep14'!Z72,Q12+'Sep14'!Z72)</f>
        <v>0</v>
      </c>
      <c r="AA12" s="59">
        <f>IF(R12=" ",'Sep14'!AA72,R12+'Sep14'!AA72)</f>
        <v>0</v>
      </c>
      <c r="AB12" s="60"/>
      <c r="AC12" s="59">
        <f>IF(T12=" ",'Sep14'!AC72,T12+'Sep14'!AC72)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IF(T$9="Y",'Sep14'!H73,0)</f>
        <v>0</v>
      </c>
      <c r="I13" s="108">
        <f>IF(T$9="Y",'Sep14'!I73,0)</f>
        <v>0</v>
      </c>
      <c r="J13" s="108">
        <f>IF(T$9="Y",'Sep14'!J73,0)</f>
        <v>0</v>
      </c>
      <c r="K13" s="108">
        <f>IF(T$9="Y",'Sep14'!K73,I13*J13)</f>
        <v>0</v>
      </c>
      <c r="L13" s="108">
        <f>IF(T$9="Y",'Sep14'!L73,0)</f>
        <v>0</v>
      </c>
      <c r="M13" s="130" t="str">
        <f>IF(E13=" "," ",IF(T$9="Y",'Sep14'!M73,IF((H13+K13+L13)&gt;0,H13+K13+L13,"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IF(Employee!H$86=E$9,Employee!D$86+SUM(M13)+'Sep14'!V73,SUM(M13)+'Sep14'!V73)</f>
        <v>0</v>
      </c>
      <c r="W13" s="59">
        <f>IF(Employee!H$86=E$9,Employee!D$87+SUM(N13)+'Sep14'!W73,SUM(N13)+'Sep14'!W73)</f>
        <v>0</v>
      </c>
      <c r="X13" s="59">
        <f>IF(O13=" ",'Sep14'!X73,O13+'Sep14'!X73)</f>
        <v>0</v>
      </c>
      <c r="Y13" s="59">
        <f>IF(P13=" ",'Sep14'!Y73,P13+'Sep14'!Y73)</f>
        <v>0</v>
      </c>
      <c r="Z13" s="59">
        <f>IF(Q13=" ",'Sep14'!Z73,Q13+'Sep14'!Z73)</f>
        <v>0</v>
      </c>
      <c r="AA13" s="59">
        <f>IF(R13=" ",'Sep14'!AA73,R13+'Sep14'!AA73)</f>
        <v>0</v>
      </c>
      <c r="AB13" s="60"/>
      <c r="AC13" s="59">
        <f>IF(T13=" ",'Sep14'!AC73,T13+'Sep14'!AC73)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IF(T$9="Y",'Sep14'!H74,0)</f>
        <v>0</v>
      </c>
      <c r="I14" s="108">
        <f>IF(T$9="Y",'Sep14'!I74,0)</f>
        <v>0</v>
      </c>
      <c r="J14" s="108">
        <f>IF(T$9="Y",'Sep14'!J74,0)</f>
        <v>0</v>
      </c>
      <c r="K14" s="108">
        <f>IF(T$9="Y",'Sep14'!K74,I14*J14)</f>
        <v>0</v>
      </c>
      <c r="L14" s="108">
        <f>IF(T$9="Y",'Sep14'!L74,0)</f>
        <v>0</v>
      </c>
      <c r="M14" s="130" t="str">
        <f>IF(E14=" "," ",IF(T$9="Y",'Sep14'!M74,IF((H14+K14+L14)&gt;0,H14+K14+L14,"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IF(Employee!H$112=E$9,Employee!D$112+SUM(M14)+'Sep14'!V74,SUM(M14)+'Sep14'!V74)</f>
        <v>0</v>
      </c>
      <c r="W14" s="59">
        <f>IF(Employee!H$112=E$9,Employee!D$113+SUM(N14)+'Sep14'!W74,SUM(N14)+'Sep14'!W74)</f>
        <v>0</v>
      </c>
      <c r="X14" s="59">
        <f>IF(O14=" ",'Sep14'!X74,O14+'Sep14'!X74)</f>
        <v>0</v>
      </c>
      <c r="Y14" s="59">
        <f>IF(P14=" ",'Sep14'!Y74,P14+'Sep14'!Y74)</f>
        <v>0</v>
      </c>
      <c r="Z14" s="59">
        <f>IF(Q14=" ",'Sep14'!Z74,Q14+'Sep14'!Z74)</f>
        <v>0</v>
      </c>
      <c r="AA14" s="59">
        <f>IF(R14=" ",'Sep14'!AA74,R14+'Sep14'!AA74)</f>
        <v>0</v>
      </c>
      <c r="AB14" s="60"/>
      <c r="AC14" s="59">
        <f>IF(T14=" ",'Sep14'!AC74,T14+'Sep14'!AC74)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IF(T$9="Y",'Sep14'!H75,0)</f>
        <v>0</v>
      </c>
      <c r="I15" s="108">
        <f>IF(T$9="Y",'Sep14'!I75,0)</f>
        <v>0</v>
      </c>
      <c r="J15" s="108">
        <f>IF(T$9="Y",'Sep14'!J75,0)</f>
        <v>0</v>
      </c>
      <c r="K15" s="108">
        <f>IF(T$9="Y",'Sep14'!K75,I15*J15)</f>
        <v>0</v>
      </c>
      <c r="L15" s="108">
        <f>IF(T$9="Y",'Sep14'!L75,0)</f>
        <v>0</v>
      </c>
      <c r="M15" s="130" t="str">
        <f>IF(E15=" "," ",IF(T$9="Y",'Sep14'!M75,IF((H15+K15+L15)&gt;0,H15+K15+L15,"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IF(Employee!H$138=E$9,Employee!D$138+SUM(M15)+'Sep14'!V75,SUM(M15)+'Sep14'!V75)</f>
        <v>0</v>
      </c>
      <c r="W15" s="59">
        <f>IF(Employee!H$138=E$9,Employee!D$139+SUM(N15)+'Sep14'!W75,SUM(N15)+'Sep14'!W75)</f>
        <v>0</v>
      </c>
      <c r="X15" s="59">
        <f>IF(O15=" ",'Sep14'!X75,O15+'Sep14'!X75)</f>
        <v>0</v>
      </c>
      <c r="Y15" s="59">
        <f>IF(P15=" ",'Sep14'!Y75,P15+'Sep14'!Y75)</f>
        <v>0</v>
      </c>
      <c r="Z15" s="59">
        <f>IF(Q15=" ",'Sep14'!Z75,Q15+'Sep14'!Z75)</f>
        <v>0</v>
      </c>
      <c r="AA15" s="59">
        <f>IF(R15=" ",'Sep14'!AA75,R15+'Sep14'!AA75)</f>
        <v>0</v>
      </c>
      <c r="AB15" s="60"/>
      <c r="AC15" s="59">
        <f>IF(T15=" ",'Sep14'!AC75,T15+'Sep14'!AC75)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IF(T$9="Y",'Sep14'!H76,0)</f>
        <v>0</v>
      </c>
      <c r="I16" s="108">
        <f>IF(T$9="Y",'Sep14'!I76,0)</f>
        <v>0</v>
      </c>
      <c r="J16" s="108">
        <f>IF(T$9="Y",'Sep14'!J76,0)</f>
        <v>0</v>
      </c>
      <c r="K16" s="108">
        <f>IF(T$9="Y",'Sep14'!K76,I16*J16)</f>
        <v>0</v>
      </c>
      <c r="L16" s="108">
        <f>IF(T$9="Y",'Sep14'!L76,0)</f>
        <v>0</v>
      </c>
      <c r="M16" s="130" t="str">
        <f>IF(E16=" "," ",IF(T$9="Y",'Sep14'!M76,IF((H16+K16+L16)&gt;0,H16+K16+L16,"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IF(Employee!H$164=E$9,Employee!D$164+SUM(M16)+'Sep14'!V76,SUM(M16)+'Sep14'!V76)</f>
        <v>0</v>
      </c>
      <c r="W16" s="59">
        <f>IF(Employee!H$164=E$9,Employee!D$165+SUM(N16)+'Sep14'!W76,SUM(N16)+'Sep14'!W76)</f>
        <v>0</v>
      </c>
      <c r="X16" s="59">
        <f>IF(O16=" ",'Sep14'!X76,O16+'Sep14'!X76)</f>
        <v>0</v>
      </c>
      <c r="Y16" s="59">
        <f>IF(P16=" ",'Sep14'!Y76,P16+'Sep14'!Y76)</f>
        <v>0</v>
      </c>
      <c r="Z16" s="59">
        <f>IF(Q16=" ",'Sep14'!Z76,Q16+'Sep14'!Z76)</f>
        <v>0</v>
      </c>
      <c r="AA16" s="59">
        <f>IF(R16=" ",'Sep14'!AA76,R16+'Sep14'!AA76)</f>
        <v>0</v>
      </c>
      <c r="AB16" s="60"/>
      <c r="AC16" s="59">
        <f>IF(T16=" ",'Sep14'!AC76,T16+'Sep14'!AC76)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IF(T$9="Y",'Sep14'!H77,0)</f>
        <v>0</v>
      </c>
      <c r="I17" s="108">
        <f>IF(T$9="Y",'Sep14'!I77,0)</f>
        <v>0</v>
      </c>
      <c r="J17" s="108">
        <f>IF(T$9="Y",'Sep14'!J77,0)</f>
        <v>0</v>
      </c>
      <c r="K17" s="108">
        <f>IF(T$9="Y",'Sep14'!K77,I17*J17)</f>
        <v>0</v>
      </c>
      <c r="L17" s="108">
        <f>IF(T$9="Y",'Sep14'!L77,0)</f>
        <v>0</v>
      </c>
      <c r="M17" s="130" t="str">
        <f>IF(E17=" "," ",IF(T$9="Y",'Sep14'!M77,IF((H17+K17+L17)&gt;0,H17+K17+L17,"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IF(Employee!H$190=E$9,Employee!D$190+SUM(M17)+'Sep14'!V77,SUM(M17)+'Sep14'!V77)</f>
        <v>0</v>
      </c>
      <c r="W17" s="59">
        <f>IF(Employee!H$190=E$9,Employee!D$191+SUM(N17)+'Sep14'!W77,SUM(N17)+'Sep14'!W77)</f>
        <v>0</v>
      </c>
      <c r="X17" s="59">
        <f>IF(O17=" ",'Sep14'!X77,O17+'Sep14'!X77)</f>
        <v>0</v>
      </c>
      <c r="Y17" s="59">
        <f>IF(P17=" ",'Sep14'!Y77,P17+'Sep14'!Y77)</f>
        <v>0</v>
      </c>
      <c r="Z17" s="59">
        <f>IF(Q17=" ",'Sep14'!Z77,Q17+'Sep14'!Z77)</f>
        <v>0</v>
      </c>
      <c r="AA17" s="59">
        <f>IF(R17=" ",'Sep14'!AA77,R17+'Sep14'!AA77)</f>
        <v>0</v>
      </c>
      <c r="AB17" s="60"/>
      <c r="AC17" s="59">
        <f>IF(T17=" ",'Sep14'!AC77,T17+'Sep14'!AC77)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IF(T$9="Y",'Sep14'!H78,0)</f>
        <v>0</v>
      </c>
      <c r="I18" s="108">
        <f>IF(T$9="Y",'Sep14'!I78,0)</f>
        <v>0</v>
      </c>
      <c r="J18" s="108">
        <f>IF(T$9="Y",'Sep14'!J78,0)</f>
        <v>0</v>
      </c>
      <c r="K18" s="108">
        <f>IF(T$9="Y",'Sep14'!K78,I18*J18)</f>
        <v>0</v>
      </c>
      <c r="L18" s="108">
        <f>IF(T$9="Y",'Sep14'!L78,0)</f>
        <v>0</v>
      </c>
      <c r="M18" s="130" t="str">
        <f>IF(E18=" "," ",IF(T$9="Y",'Sep14'!M78,IF((H18+K18+L18)&gt;0,H18+K18+L18,"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IF(Employee!H$216=E$9,Employee!D$216+SUM(M18)+'Sep14'!V78,SUM(M18)+'Sep14'!V78)</f>
        <v>0</v>
      </c>
      <c r="W18" s="59">
        <f>IF(Employee!H$216=E$9,Employee!D$217+SUM(N18)+'Sep14'!W78,SUM(N18)+'Sep14'!W78)</f>
        <v>0</v>
      </c>
      <c r="X18" s="59">
        <f>IF(O18=" ",'Sep14'!X78,O18+'Sep14'!X78)</f>
        <v>0</v>
      </c>
      <c r="Y18" s="59">
        <f>IF(P18=" ",'Sep14'!Y78,P18+'Sep14'!Y78)</f>
        <v>0</v>
      </c>
      <c r="Z18" s="59">
        <f>IF(Q18=" ",'Sep14'!Z78,Q18+'Sep14'!Z78)</f>
        <v>0</v>
      </c>
      <c r="AA18" s="59">
        <f>IF(R18=" ",'Sep14'!AA78,R18+'Sep14'!AA78)</f>
        <v>0</v>
      </c>
      <c r="AB18" s="60"/>
      <c r="AC18" s="59">
        <f>IF(T18=" ",'Sep14'!AC78,T18+'Sep14'!AC78)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IF(T$9="Y",'Sep14'!H79,0)</f>
        <v>0</v>
      </c>
      <c r="I19" s="108">
        <f>IF(T$9="Y",'Sep14'!I79,0)</f>
        <v>0</v>
      </c>
      <c r="J19" s="108">
        <f>IF(T$9="Y",'Sep14'!J79,0)</f>
        <v>0</v>
      </c>
      <c r="K19" s="108">
        <f>IF(T$9="Y",'Sep14'!K79,I19*J19)</f>
        <v>0</v>
      </c>
      <c r="L19" s="108">
        <f>IF(T$9="Y",'Sep14'!L79,0)</f>
        <v>0</v>
      </c>
      <c r="M19" s="130" t="str">
        <f>IF(E19=" "," ",IF(T$9="Y",'Sep14'!M79,IF((H19+K19+L19)&gt;0,H19+K19+L19,"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IF(Employee!H$242=E$9,Employee!D$242+SUM(M19)+'Sep14'!V79,SUM(M19)+'Sep14'!V79)</f>
        <v>0</v>
      </c>
      <c r="W19" s="59">
        <f>IF(Employee!H$242=E$9,Employee!D$243+SUM(N19)+'Sep14'!W79,SUM(N19)+'Sep14'!W79)</f>
        <v>0</v>
      </c>
      <c r="X19" s="59">
        <f>IF(O19=" ",'Sep14'!X79,O19+'Sep14'!X79)</f>
        <v>0</v>
      </c>
      <c r="Y19" s="59">
        <f>IF(P19=" ",'Sep14'!Y79,P19+'Sep14'!Y79)</f>
        <v>0</v>
      </c>
      <c r="Z19" s="59">
        <f>IF(Q19=" ",'Sep14'!Z79,Q19+'Sep14'!Z79)</f>
        <v>0</v>
      </c>
      <c r="AA19" s="59">
        <f>IF(R19=" ",'Sep14'!AA79,R19+'Sep14'!AA79)</f>
        <v>0</v>
      </c>
      <c r="AB19" s="60"/>
      <c r="AC19" s="59">
        <f>IF(T19=" ",'Sep14'!AC79,T19+'Sep14'!AC79)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IF(T$9="Y",'Sep14'!H80,0)</f>
        <v>0</v>
      </c>
      <c r="I20" s="133">
        <f>IF(T$9="Y",'Sep14'!I80,0)</f>
        <v>0</v>
      </c>
      <c r="J20" s="133">
        <f>IF(T$9="Y",'Sep14'!J80,0)</f>
        <v>0</v>
      </c>
      <c r="K20" s="133">
        <f>IF(T$9="Y",'Sep14'!K80,I20*J20)</f>
        <v>0</v>
      </c>
      <c r="L20" s="133">
        <f>IF(T$9="Y",'Sep14'!L80,0)</f>
        <v>0</v>
      </c>
      <c r="M20" s="131" t="str">
        <f>IF(E20=" "," ",IF(T$9="Y",'Sep14'!M80,IF((H20+K20+L20)&gt;0,H20+K20+L20,"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IF(Employee!H$268=E$9,Employee!D$268+SUM(M20)+'Sep14'!V80,SUM(M20)+'Sep14'!V80)</f>
        <v>0</v>
      </c>
      <c r="W20" s="59">
        <f>IF(Employee!H$268=E$9,Employee!D$269+SUM(N20)+'Sep14'!W80,SUM(N20)+'Sep14'!W80)</f>
        <v>0</v>
      </c>
      <c r="X20" s="59">
        <f>IF(O20=" ",'Sep14'!X80,O20+'Sep14'!X80)</f>
        <v>0</v>
      </c>
      <c r="Y20" s="59">
        <f>IF(P20=" ",'Sep14'!Y80,P20+'Sep14'!Y80)</f>
        <v>0</v>
      </c>
      <c r="Z20" s="59">
        <f>IF(Q20=" ",'Sep14'!Z80,Q20+'Sep14'!Z80)</f>
        <v>0</v>
      </c>
      <c r="AA20" s="59">
        <f>IF(R20=" ",'Sep14'!AA80,R20+'Sep14'!AA80)</f>
        <v>0</v>
      </c>
      <c r="AB20" s="60"/>
      <c r="AC20" s="59">
        <f>IF(T20=" ",'Sep14'!AC80,T20+'Sep14'!AC80)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28</v>
      </c>
      <c r="F24" s="61"/>
      <c r="G24" s="61"/>
      <c r="H24" s="420" t="s">
        <v>28</v>
      </c>
      <c r="I24" s="421"/>
      <c r="J24" s="422"/>
      <c r="K24" s="238">
        <f>Admin!B191</f>
        <v>41924</v>
      </c>
      <c r="L24" s="239" t="s">
        <v>84</v>
      </c>
      <c r="M24" s="240">
        <f>Admin!B197</f>
        <v>41930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29</v>
      </c>
      <c r="F39" s="61"/>
      <c r="G39" s="61"/>
      <c r="H39" s="420" t="s">
        <v>28</v>
      </c>
      <c r="I39" s="421"/>
      <c r="J39" s="422"/>
      <c r="K39" s="238">
        <f>Admin!B198</f>
        <v>41931</v>
      </c>
      <c r="L39" s="239" t="s">
        <v>84</v>
      </c>
      <c r="M39" s="240">
        <f>Admin!B204</f>
        <v>41937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30</v>
      </c>
      <c r="F54" s="61"/>
      <c r="G54" s="61"/>
      <c r="H54" s="420" t="s">
        <v>28</v>
      </c>
      <c r="I54" s="461"/>
      <c r="J54" s="462"/>
      <c r="K54" s="238">
        <f>Admin!B205</f>
        <v>41938</v>
      </c>
      <c r="L54" s="239" t="s">
        <v>84</v>
      </c>
      <c r="M54" s="240">
        <f>Admin!B211</f>
        <v>41944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7</v>
      </c>
      <c r="F69" s="61"/>
      <c r="G69" s="61"/>
      <c r="H69" s="420" t="s">
        <v>28</v>
      </c>
      <c r="I69" s="421"/>
      <c r="J69" s="422"/>
      <c r="K69" s="238">
        <f>Admin!B185</f>
        <v>41918</v>
      </c>
      <c r="L69" s="239" t="s">
        <v>84</v>
      </c>
      <c r="M69" s="240">
        <f>Admin!B215</f>
        <v>41948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IF(T$69="Y",'Sep14'!H86,0)</f>
        <v>0</v>
      </c>
      <c r="I71" s="105">
        <f>IF(T$69="Y",'Sep14'!I86,0)</f>
        <v>0</v>
      </c>
      <c r="J71" s="105">
        <f>IF(T$69="Y",'Sep14'!J86,0)</f>
        <v>0</v>
      </c>
      <c r="K71" s="105">
        <f>IF(T$69="Y",'Sep14'!K86,I71*J71)</f>
        <v>0</v>
      </c>
      <c r="L71" s="105">
        <f>IF(T$69="Y",'Sep14'!L86,0)</f>
        <v>0</v>
      </c>
      <c r="M71" s="117" t="str">
        <f>IF(E71=" "," ",IF(T$69="Y",'Sep14'!M86,IF((H71+K71+L71)&gt;0,H71+K71+L71,"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IF(Employee!H$35=E$69,Employee!D$34+SUM(M71)+'Sep14'!V86,SUM(M71)+'Sep14'!V86)</f>
        <v>0</v>
      </c>
      <c r="W71" s="59">
        <f>IF(Employee!H$35=E$69,Employee!D$35+SUM(N71)+'Sep14'!W86,SUM(N71)+'Sep14'!W86)</f>
        <v>0</v>
      </c>
      <c r="X71" s="59">
        <f>IF(O71=" ",'Sep14'!X86,O71+'Sep14'!X86)</f>
        <v>0</v>
      </c>
      <c r="Y71" s="59">
        <f>IF(P71=" ",'Sep14'!Y86,P71+'Sep14'!Y86)</f>
        <v>0</v>
      </c>
      <c r="Z71" s="59">
        <f>IF(Q71=" ",'Sep14'!Z86,Q71+'Sep14'!Z86)</f>
        <v>0</v>
      </c>
      <c r="AA71" s="59">
        <f>IF(R71=" ",'Sep14'!AA86,R71+'Sep14'!AA86)</f>
        <v>0</v>
      </c>
      <c r="AB71" s="60"/>
      <c r="AC71" s="59">
        <f>IF(T71=" ",'Sep14'!AC86,T71+'Sep14'!AC86)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IF(T$69="Y",'Sep14'!H87,0)</f>
        <v>0</v>
      </c>
      <c r="I72" s="108">
        <f>IF(T$69="Y",'Sep14'!I87,0)</f>
        <v>0</v>
      </c>
      <c r="J72" s="108">
        <f>IF(T$69="Y",'Sep14'!J87,0)</f>
        <v>0</v>
      </c>
      <c r="K72" s="108">
        <f>IF(T$69="Y",'Sep14'!K87,I72*J72)</f>
        <v>0</v>
      </c>
      <c r="L72" s="108">
        <f>IF(T$69="Y",'Sep14'!L87,0)</f>
        <v>0</v>
      </c>
      <c r="M72" s="118" t="str">
        <f>IF(E72=" "," ",IF(T$69="Y",'Sep14'!M87,IF((H72+K72+L72)&gt;0,H72+K72+L72,"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IF(Employee!H$61=E$69,Employee!D$60+SUM(M72)+'Sep14'!V87,SUM(M72)+'Sep14'!V87)</f>
        <v>0</v>
      </c>
      <c r="W72" s="59">
        <f>IF(Employee!H$61=E$69,Employee!D$61+SUM(N72)+'Sep14'!W87,SUM(N72)+'Sep14'!W87)</f>
        <v>0</v>
      </c>
      <c r="X72" s="59">
        <f>IF(O72=" ",'Sep14'!X87,O72+'Sep14'!X87)</f>
        <v>0</v>
      </c>
      <c r="Y72" s="59">
        <f>IF(P72=" ",'Sep14'!Y87,P72+'Sep14'!Y87)</f>
        <v>0</v>
      </c>
      <c r="Z72" s="59">
        <f>IF(Q72=" ",'Sep14'!Z87,Q72+'Sep14'!Z87)</f>
        <v>0</v>
      </c>
      <c r="AA72" s="59">
        <f>IF(R72=" ",'Sep14'!AA87,R72+'Sep14'!AA87)</f>
        <v>0</v>
      </c>
      <c r="AB72" s="60"/>
      <c r="AC72" s="59">
        <f>IF(T72=" ",'Sep14'!AC87,T72+'Sep14'!AC87)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IF(T$69="Y",'Sep14'!H88,0)</f>
        <v>0</v>
      </c>
      <c r="I73" s="108">
        <f>IF(T$69="Y",'Sep14'!I88,0)</f>
        <v>0</v>
      </c>
      <c r="J73" s="108">
        <f>IF(T$69="Y",'Sep14'!J88,0)</f>
        <v>0</v>
      </c>
      <c r="K73" s="108">
        <f>IF(T$69="Y",'Sep14'!K88,I73*J73)</f>
        <v>0</v>
      </c>
      <c r="L73" s="108">
        <f>IF(T$69="Y",'Sep14'!L88,0)</f>
        <v>0</v>
      </c>
      <c r="M73" s="118" t="str">
        <f>IF(E73=" "," ",IF(T$69="Y",'Sep14'!M88,IF((H73+K73+L73)&gt;0,H73+K73+L73,"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IF(Employee!H$87=E$69,Employee!D$86+SUM(M73)+'Sep14'!V88,SUM(M73)+'Sep14'!V88)</f>
        <v>0</v>
      </c>
      <c r="W73" s="59">
        <f>IF(Employee!H$87=E$69,Employee!D$87+SUM(N73)+'Sep14'!W88,SUM(N73)+'Sep14'!W88)</f>
        <v>0</v>
      </c>
      <c r="X73" s="59">
        <f>IF(O73=" ",'Sep14'!X88,O73+'Sep14'!X88)</f>
        <v>0</v>
      </c>
      <c r="Y73" s="59">
        <f>IF(P73=" ",'Sep14'!Y88,P73+'Sep14'!Y88)</f>
        <v>0</v>
      </c>
      <c r="Z73" s="59">
        <f>IF(Q73=" ",'Sep14'!Z88,Q73+'Sep14'!Z88)</f>
        <v>0</v>
      </c>
      <c r="AA73" s="59">
        <f>IF(R73=" ",'Sep14'!AA88,R73+'Sep14'!AA88)</f>
        <v>0</v>
      </c>
      <c r="AB73" s="60"/>
      <c r="AC73" s="59">
        <f>IF(T73=" ",'Sep14'!AC88,T73+'Sep14'!AC88)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IF(T$69="Y",'Sep14'!H89,0)</f>
        <v>0</v>
      </c>
      <c r="I74" s="108">
        <f>IF(T$69="Y",'Sep14'!I89,0)</f>
        <v>0</v>
      </c>
      <c r="J74" s="108">
        <f>IF(T$69="Y",'Sep14'!J89,0)</f>
        <v>0</v>
      </c>
      <c r="K74" s="108">
        <f>IF(T$69="Y",'Sep14'!K89,I74*J74)</f>
        <v>0</v>
      </c>
      <c r="L74" s="108">
        <f>IF(T$69="Y",'Sep14'!L89,0)</f>
        <v>0</v>
      </c>
      <c r="M74" s="118" t="str">
        <f>IF(E74=" "," ",IF(T$69="Y",'Sep14'!M89,IF((H74+K74+L74)&gt;0,H74+K74+L74,"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IF(Employee!H$113=E$69,Employee!D$112+SUM(M74)+'Sep14'!V89,SUM(M74)+'Sep14'!V89)</f>
        <v>0</v>
      </c>
      <c r="W74" s="59">
        <f>IF(Employee!H$113=E$69,Employee!D$113+SUM(N74)+'Sep14'!W89,SUM(N74)+'Sep14'!W89)</f>
        <v>0</v>
      </c>
      <c r="X74" s="59">
        <f>IF(O74=" ",'Sep14'!X89,O74+'Sep14'!X89)</f>
        <v>0</v>
      </c>
      <c r="Y74" s="59">
        <f>IF(P74=" ",'Sep14'!Y89,P74+'Sep14'!Y89)</f>
        <v>0</v>
      </c>
      <c r="Z74" s="59">
        <f>IF(Q74=" ",'Sep14'!Z89,Q74+'Sep14'!Z89)</f>
        <v>0</v>
      </c>
      <c r="AA74" s="59">
        <f>IF(R74=" ",'Sep14'!AA89,R74+'Sep14'!AA89)</f>
        <v>0</v>
      </c>
      <c r="AB74" s="60"/>
      <c r="AC74" s="59">
        <f>IF(T74=" ",'Sep14'!AC89,T74+'Sep14'!AC89)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IF(T$69="Y",'Sep14'!H90,0)</f>
        <v>0</v>
      </c>
      <c r="I75" s="108">
        <f>IF(T$69="Y",'Sep14'!I90,0)</f>
        <v>0</v>
      </c>
      <c r="J75" s="108">
        <f>IF(T$69="Y",'Sep14'!J90,0)</f>
        <v>0</v>
      </c>
      <c r="K75" s="108">
        <f>IF(T$69="Y",'Sep14'!K90,I75*J75)</f>
        <v>0</v>
      </c>
      <c r="L75" s="108">
        <f>IF(T$69="Y",'Sep14'!L90,0)</f>
        <v>0</v>
      </c>
      <c r="M75" s="118" t="str">
        <f>IF(E75=" "," ",IF(T$69="Y",'Sep14'!M90,IF((H75+K75+L75)&gt;0,H75+K75+L75,"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IF(Employee!H$139=E$69,Employee!D$138+SUM(M75)+'Sep14'!V90,SUM(M75)+'Sep14'!V90)</f>
        <v>0</v>
      </c>
      <c r="W75" s="59">
        <f>IF(Employee!H$139=E$69,Employee!D$139+SUM(N75)+'Sep14'!W90,SUM(N75)+'Sep14'!W90)</f>
        <v>0</v>
      </c>
      <c r="X75" s="59">
        <f>IF(O75=" ",'Sep14'!X90,O75+'Sep14'!X90)</f>
        <v>0</v>
      </c>
      <c r="Y75" s="59">
        <f>IF(P75=" ",'Sep14'!Y90,P75+'Sep14'!Y90)</f>
        <v>0</v>
      </c>
      <c r="Z75" s="59">
        <f>IF(Q75=" ",'Sep14'!Z90,Q75+'Sep14'!Z90)</f>
        <v>0</v>
      </c>
      <c r="AA75" s="59">
        <f>IF(R75=" ",'Sep14'!AA90,R75+'Sep14'!AA90)</f>
        <v>0</v>
      </c>
      <c r="AB75" s="60"/>
      <c r="AC75" s="59">
        <f>IF(T75=" ",'Sep14'!AC90,T75+'Sep14'!AC90)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IF(T$69="Y",'Sep14'!H91,0)</f>
        <v>0</v>
      </c>
      <c r="I76" s="108">
        <f>IF(T$69="Y",'Sep14'!I91,0)</f>
        <v>0</v>
      </c>
      <c r="J76" s="108">
        <f>IF(T$69="Y",'Sep14'!J91,0)</f>
        <v>0</v>
      </c>
      <c r="K76" s="108">
        <f>IF(T$69="Y",'Sep14'!K91,I76*J76)</f>
        <v>0</v>
      </c>
      <c r="L76" s="108">
        <f>IF(T$69="Y",'Sep14'!L91,0)</f>
        <v>0</v>
      </c>
      <c r="M76" s="118" t="str">
        <f>IF(E76=" "," ",IF(T$69="Y",'Sep14'!M91,IF((H76+K76+L76)&gt;0,H76+K76+L76,"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IF(Employee!H$165=E$69,Employee!D$164+SUM(M76)+'Sep14'!V91,SUM(M76)+'Sep14'!V91)</f>
        <v>0</v>
      </c>
      <c r="W76" s="59">
        <f>IF(Employee!H$165=E$69,Employee!D$165+SUM(N76)+'Sep14'!W91,SUM(N76)+'Sep14'!W91)</f>
        <v>0</v>
      </c>
      <c r="X76" s="59">
        <f>IF(O76=" ",'Sep14'!X91,O76+'Sep14'!X91)</f>
        <v>0</v>
      </c>
      <c r="Y76" s="59">
        <f>IF(P76=" ",'Sep14'!Y91,P76+'Sep14'!Y91)</f>
        <v>0</v>
      </c>
      <c r="Z76" s="59">
        <f>IF(Q76=" ",'Sep14'!Z91,Q76+'Sep14'!Z91)</f>
        <v>0</v>
      </c>
      <c r="AA76" s="59">
        <f>IF(R76=" ",'Sep14'!AA91,R76+'Sep14'!AA91)</f>
        <v>0</v>
      </c>
      <c r="AB76" s="60"/>
      <c r="AC76" s="59">
        <f>IF(T76=" ",'Sep14'!AC91,T76+'Sep14'!AC91)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IF(T$69="Y",'Sep14'!H92,0)</f>
        <v>0</v>
      </c>
      <c r="I77" s="108">
        <f>IF(T$69="Y",'Sep14'!I92,0)</f>
        <v>0</v>
      </c>
      <c r="J77" s="108">
        <f>IF(T$69="Y",'Sep14'!J92,0)</f>
        <v>0</v>
      </c>
      <c r="K77" s="108">
        <f>IF(T$69="Y",'Sep14'!K92,I77*J77)</f>
        <v>0</v>
      </c>
      <c r="L77" s="108">
        <f>IF(T$69="Y",'Sep14'!L92,0)</f>
        <v>0</v>
      </c>
      <c r="M77" s="118" t="str">
        <f>IF(E77=" "," ",IF(T$69="Y",'Sep14'!M92,IF((H77+K77+L77)&gt;0,H77+K77+L77,"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IF(Employee!H$191=E$69,Employee!D$190+SUM(M77)+'Sep14'!V92,SUM(M77)+'Sep14'!V92)</f>
        <v>0</v>
      </c>
      <c r="W77" s="59">
        <f>IF(Employee!H$191=E$69,Employee!D$191+SUM(N77)+'Sep14'!W92,SUM(N77)+'Sep14'!W92)</f>
        <v>0</v>
      </c>
      <c r="X77" s="59">
        <f>IF(O77=" ",'Sep14'!X92,O77+'Sep14'!X92)</f>
        <v>0</v>
      </c>
      <c r="Y77" s="59">
        <f>IF(P77=" ",'Sep14'!Y92,P77+'Sep14'!Y92)</f>
        <v>0</v>
      </c>
      <c r="Z77" s="59">
        <f>IF(Q77=" ",'Sep14'!Z92,Q77+'Sep14'!Z92)</f>
        <v>0</v>
      </c>
      <c r="AA77" s="59">
        <f>IF(R77=" ",'Sep14'!AA92,R77+'Sep14'!AA92)</f>
        <v>0</v>
      </c>
      <c r="AB77" s="60"/>
      <c r="AC77" s="59">
        <f>IF(T77=" ",'Sep14'!AC92,T77+'Sep14'!AC92)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IF(T$69="Y",'Sep14'!H93,0)</f>
        <v>0</v>
      </c>
      <c r="I78" s="108">
        <f>IF(T$69="Y",'Sep14'!I93,0)</f>
        <v>0</v>
      </c>
      <c r="J78" s="108">
        <f>IF(T$69="Y",'Sep14'!J93,0)</f>
        <v>0</v>
      </c>
      <c r="K78" s="108">
        <f>IF(T$69="Y",'Sep14'!K93,I78*J78)</f>
        <v>0</v>
      </c>
      <c r="L78" s="108">
        <f>IF(T$69="Y",'Sep14'!L93,0)</f>
        <v>0</v>
      </c>
      <c r="M78" s="118" t="str">
        <f>IF(E78=" "," ",IF(T$69="Y",'Sep14'!M93,IF((H78+K78+L78)&gt;0,H78+K78+L78,"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IF(Employee!H$217=E$69,Employee!D$216+SUM(M78)+'Sep14'!V93,SUM(M78)+'Sep14'!V93)</f>
        <v>0</v>
      </c>
      <c r="W78" s="59">
        <f>IF(Employee!H$217=E$69,Employee!D$217+SUM(N78)+'Sep14'!W93,SUM(N78)+'Sep14'!W93)</f>
        <v>0</v>
      </c>
      <c r="X78" s="59">
        <f>IF(O78=" ",'Sep14'!X93,O78+'Sep14'!X93)</f>
        <v>0</v>
      </c>
      <c r="Y78" s="59">
        <f>IF(P78=" ",'Sep14'!Y93,P78+'Sep14'!Y93)</f>
        <v>0</v>
      </c>
      <c r="Z78" s="59">
        <f>IF(Q78=" ",'Sep14'!Z93,Q78+'Sep14'!Z93)</f>
        <v>0</v>
      </c>
      <c r="AA78" s="59">
        <f>IF(R78=" ",'Sep14'!AA93,R78+'Sep14'!AA93)</f>
        <v>0</v>
      </c>
      <c r="AB78" s="60"/>
      <c r="AC78" s="59">
        <f>IF(T78=" ",'Sep14'!AC93,T78+'Sep14'!AC93)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IF(T$69="Y",'Sep14'!H94,0)</f>
        <v>0</v>
      </c>
      <c r="I79" s="108">
        <f>IF(T$69="Y",'Sep14'!I94,0)</f>
        <v>0</v>
      </c>
      <c r="J79" s="108">
        <f>IF(T$69="Y",'Sep14'!J94,0)</f>
        <v>0</v>
      </c>
      <c r="K79" s="108">
        <f>IF(T$69="Y",'Sep14'!K94,I79*J79)</f>
        <v>0</v>
      </c>
      <c r="L79" s="108">
        <f>IF(T$69="Y",'Sep14'!L94,0)</f>
        <v>0</v>
      </c>
      <c r="M79" s="118" t="str">
        <f>IF(E79=" "," ",IF(T$69="Y",'Sep14'!M94,IF((H79+K79+L79)&gt;0,H79+K79+L79,"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IF(Employee!H$243=E$69,Employee!D$242+SUM(M79)+'Sep14'!V94,SUM(M79)+'Sep14'!V94)</f>
        <v>0</v>
      </c>
      <c r="W79" s="59">
        <f>IF(Employee!H$243=E$69,Employee!D$243+SUM(N79)+'Sep14'!W94,SUM(N79)+'Sep14'!W94)</f>
        <v>0</v>
      </c>
      <c r="X79" s="59">
        <f>IF(O79=" ",'Sep14'!X94,O79+'Sep14'!X94)</f>
        <v>0</v>
      </c>
      <c r="Y79" s="59">
        <f>IF(P79=" ",'Sep14'!Y94,P79+'Sep14'!Y94)</f>
        <v>0</v>
      </c>
      <c r="Z79" s="59">
        <f>IF(Q79=" ",'Sep14'!Z94,Q79+'Sep14'!Z94)</f>
        <v>0</v>
      </c>
      <c r="AA79" s="59">
        <f>IF(R79=" ",'Sep14'!AA94,R79+'Sep14'!AA94)</f>
        <v>0</v>
      </c>
      <c r="AB79" s="60"/>
      <c r="AC79" s="59">
        <f>IF(T79=" ",'Sep14'!AC94,T79+'Sep14'!AC94)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IF(T$69="Y",'Sep14'!H95,0)</f>
        <v>0</v>
      </c>
      <c r="I80" s="133">
        <f>IF(T$69="Y",'Sep14'!I95,0)</f>
        <v>0</v>
      </c>
      <c r="J80" s="133">
        <f>IF(T$69="Y",'Sep14'!J95,0)</f>
        <v>0</v>
      </c>
      <c r="K80" s="133">
        <f>IF(T$69="Y",'Sep14'!K95,I80*J80)</f>
        <v>0</v>
      </c>
      <c r="L80" s="133">
        <f>IF(T$69="Y",'Sep14'!L95,0)</f>
        <v>0</v>
      </c>
      <c r="M80" s="118" t="str">
        <f>IF(E80=" "," ",IF(T$69="Y",'Sep14'!M95,IF((H80+K80+L80)&gt;0,H80+K80+L80,"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IF(Employee!H$269=E$69,Employee!D$268+SUM(M80)+'Sep14'!V95,SUM(M80)+'Sep14'!V95)</f>
        <v>0</v>
      </c>
      <c r="W80" s="59">
        <f>IF(Employee!H$269=E$69,Employee!D$269+SUM(N80)+'Sep14'!W95,SUM(N80)+'Sep14'!W95)</f>
        <v>0</v>
      </c>
      <c r="X80" s="59">
        <f>IF(O80=" ",'Sep14'!X95,O80+'Sep14'!X95)</f>
        <v>0</v>
      </c>
      <c r="Y80" s="59">
        <f>IF(P80=" ",'Sep14'!Y95,P80+'Sep14'!Y95)</f>
        <v>0</v>
      </c>
      <c r="Z80" s="59">
        <f>IF(Q80=" ",'Sep14'!Z95,Q80+'Sep14'!Z95)</f>
        <v>0</v>
      </c>
      <c r="AA80" s="59">
        <f>IF(R80=" ",'Sep14'!AA95,R80+'Sep14'!AA95)</f>
        <v>0</v>
      </c>
      <c r="AB80" s="60"/>
      <c r="AC80" s="59">
        <f>IF(T80=" ",'Sep14'!AC95,T80+'Sep14'!AC95)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AD85+'Sep14'!AD105</f>
        <v>0</v>
      </c>
      <c r="AE90" s="190">
        <f>AE85+'Sep14'!AE105</f>
        <v>0</v>
      </c>
      <c r="AF90" s="190">
        <f>AF85+'Sep14'!AF105</f>
        <v>0</v>
      </c>
      <c r="AG90" s="190">
        <f>AG85+'Sep14'!AG105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AE87+'Sep14'!AE107</f>
        <v>0</v>
      </c>
      <c r="AF92" s="190">
        <f>AF87+'Sep14'!AF107</f>
        <v>0</v>
      </c>
      <c r="AG92" s="190">
        <f>AG87+'Sep14'!AG107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31</v>
      </c>
      <c r="F9" s="61"/>
      <c r="G9" s="61"/>
      <c r="H9" s="420" t="s">
        <v>28</v>
      </c>
      <c r="I9" s="421"/>
      <c r="J9" s="422"/>
      <c r="K9" s="238">
        <f>Admin!B212</f>
        <v>41945</v>
      </c>
      <c r="L9" s="239" t="s">
        <v>84</v>
      </c>
      <c r="M9" s="240">
        <f>Admin!B218</f>
        <v>41951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IF(T$9="Y",'Oct14'!H56,0)</f>
        <v>0</v>
      </c>
      <c r="I11" s="105">
        <f>IF(T$9="Y",'Oct14'!I56,0)</f>
        <v>0</v>
      </c>
      <c r="J11" s="105">
        <f>IF(T$9="Y",'Oct14'!J56,0)</f>
        <v>0</v>
      </c>
      <c r="K11" s="105">
        <f>IF(T$9="Y",'Oct14'!K56,I11*J11)</f>
        <v>0</v>
      </c>
      <c r="L11" s="105">
        <f>IF(T$9="Y",'Oct14'!L56,0)</f>
        <v>0</v>
      </c>
      <c r="M11" s="129" t="str">
        <f>IF(E11=" "," ",IF(T$9="Y",'Oct14'!M56,IF((H11+K11+L11)&gt;0,H11+K11+L11,"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IF(Employee!H$34=E$9,Employee!D$34+SUM(M11)+'Oct14'!V56,SUM(M11)+'Oct14'!V56)</f>
        <v>0</v>
      </c>
      <c r="W11" s="59">
        <f>IF(Employee!H$34=E$9,Employee!D$35+SUM(N11)+'Oct14'!W56,SUM(N11)+'Oct14'!W56)</f>
        <v>0</v>
      </c>
      <c r="X11" s="59">
        <f>IF(O11=" ",'Oct14'!X56,O11+'Oct14'!X56)</f>
        <v>0</v>
      </c>
      <c r="Y11" s="59">
        <f>IF(P11=" ",'Oct14'!Y56,P11+'Oct14'!Y56)</f>
        <v>0</v>
      </c>
      <c r="Z11" s="59">
        <f>IF(Q11=" ",'Oct14'!Z56,Q11+'Oct14'!Z56)</f>
        <v>0</v>
      </c>
      <c r="AA11" s="59">
        <f>IF(R11=" ",'Oct14'!AA56,R11+'Oct14'!AA56)</f>
        <v>0</v>
      </c>
      <c r="AB11" s="60"/>
      <c r="AC11" s="59">
        <f>IF(T11=" ",'Oct14'!AC56,T11+'Oct14'!AC56)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IF(T$9="Y",'Oct14'!H57,0)</f>
        <v>0</v>
      </c>
      <c r="I12" s="108">
        <f>IF(T$9="Y",'Oct14'!I57,0)</f>
        <v>0</v>
      </c>
      <c r="J12" s="108">
        <f>IF(T$9="Y",'Oct14'!J57,0)</f>
        <v>0</v>
      </c>
      <c r="K12" s="108">
        <f>IF(T$9="Y",'Oct14'!K57,I12*J12)</f>
        <v>0</v>
      </c>
      <c r="L12" s="108">
        <f>IF(T$9="Y",'Oct14'!L57,0)</f>
        <v>0</v>
      </c>
      <c r="M12" s="130" t="str">
        <f>IF(E12=" "," ",IF(T$9="Y",'Oct14'!M57,IF((H12+K12+L12)&gt;0,H12+K12+L12,"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IF(Employee!H$60=E$9,Employee!D$60+SUM(M12)+'Oct14'!V57,SUM(M12)+'Oct14'!V57)</f>
        <v>0</v>
      </c>
      <c r="W12" s="59">
        <f>IF(Employee!H$60=E$9,Employee!D$61+SUM(N12)+'Oct14'!W57,SUM(N12)+'Oct14'!W57)</f>
        <v>0</v>
      </c>
      <c r="X12" s="59">
        <f>IF(O12=" ",'Oct14'!X57,O12+'Oct14'!X57)</f>
        <v>0</v>
      </c>
      <c r="Y12" s="59">
        <f>IF(P12=" ",'Oct14'!Y57,P12+'Oct14'!Y57)</f>
        <v>0</v>
      </c>
      <c r="Z12" s="59">
        <f>IF(Q12=" ",'Oct14'!Z57,Q12+'Oct14'!Z57)</f>
        <v>0</v>
      </c>
      <c r="AA12" s="59">
        <f>IF(R12=" ",'Oct14'!AA57,R12+'Oct14'!AA57)</f>
        <v>0</v>
      </c>
      <c r="AB12" s="60"/>
      <c r="AC12" s="59">
        <f>IF(T12=" ",'Oct14'!AC57,T12+'Oct14'!AC57)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IF(T$9="Y",'Oct14'!H58,0)</f>
        <v>0</v>
      </c>
      <c r="I13" s="108">
        <f>IF(T$9="Y",'Oct14'!I58,0)</f>
        <v>0</v>
      </c>
      <c r="J13" s="108">
        <f>IF(T$9="Y",'Oct14'!J58,0)</f>
        <v>0</v>
      </c>
      <c r="K13" s="108">
        <f>IF(T$9="Y",'Oct14'!K58,I13*J13)</f>
        <v>0</v>
      </c>
      <c r="L13" s="108">
        <f>IF(T$9="Y",'Oct14'!L58,0)</f>
        <v>0</v>
      </c>
      <c r="M13" s="130" t="str">
        <f>IF(E13=" "," ",IF(T$9="Y",'Oct14'!M58,IF((H13+K13+L13)&gt;0,H13+K13+L13,"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IF(Employee!H$86=E$9,Employee!D$86+SUM(M13)+'Oct14'!V58,SUM(M13)+'Oct14'!V58)</f>
        <v>0</v>
      </c>
      <c r="W13" s="59">
        <f>IF(Employee!H$86=E$9,Employee!D$87+SUM(N13)+'Oct14'!W58,SUM(N13)+'Oct14'!W58)</f>
        <v>0</v>
      </c>
      <c r="X13" s="59">
        <f>IF(O13=" ",'Oct14'!X58,O13+'Oct14'!X58)</f>
        <v>0</v>
      </c>
      <c r="Y13" s="59">
        <f>IF(P13=" ",'Oct14'!Y58,P13+'Oct14'!Y58)</f>
        <v>0</v>
      </c>
      <c r="Z13" s="59">
        <f>IF(Q13=" ",'Oct14'!Z58,Q13+'Oct14'!Z58)</f>
        <v>0</v>
      </c>
      <c r="AA13" s="59">
        <f>IF(R13=" ",'Oct14'!AA58,R13+'Oct14'!AA58)</f>
        <v>0</v>
      </c>
      <c r="AB13" s="60"/>
      <c r="AC13" s="59">
        <f>IF(T13=" ",'Oct14'!AC58,T13+'Oct14'!AC58)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IF(T$9="Y",'Oct14'!H59,0)</f>
        <v>0</v>
      </c>
      <c r="I14" s="108">
        <f>IF(T$9="Y",'Oct14'!I59,0)</f>
        <v>0</v>
      </c>
      <c r="J14" s="108">
        <f>IF(T$9="Y",'Oct14'!J59,0)</f>
        <v>0</v>
      </c>
      <c r="K14" s="108">
        <f>IF(T$9="Y",'Oct14'!K59,I14*J14)</f>
        <v>0</v>
      </c>
      <c r="L14" s="108">
        <f>IF(T$9="Y",'Oct14'!L59,0)</f>
        <v>0</v>
      </c>
      <c r="M14" s="130" t="str">
        <f>IF(E14=" "," ",IF(T$9="Y",'Oct14'!M59,IF((H14+K14+L14)&gt;0,H14+K14+L14,"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IF(Employee!H$112=E$9,Employee!D$112+SUM(M14)+'Oct14'!V59,SUM(M14)+'Oct14'!V59)</f>
        <v>0</v>
      </c>
      <c r="W14" s="59">
        <f>IF(Employee!H$112=E$9,Employee!D$113+SUM(N14)+'Oct14'!W59,SUM(N14)+'Oct14'!W59)</f>
        <v>0</v>
      </c>
      <c r="X14" s="59">
        <f>IF(O14=" ",'Oct14'!X59,O14+'Oct14'!X59)</f>
        <v>0</v>
      </c>
      <c r="Y14" s="59">
        <f>IF(P14=" ",'Oct14'!Y59,P14+'Oct14'!Y59)</f>
        <v>0</v>
      </c>
      <c r="Z14" s="59">
        <f>IF(Q14=" ",'Oct14'!Z59,Q14+'Oct14'!Z59)</f>
        <v>0</v>
      </c>
      <c r="AA14" s="59">
        <f>IF(R14=" ",'Oct14'!AA59,R14+'Oct14'!AA59)</f>
        <v>0</v>
      </c>
      <c r="AB14" s="60"/>
      <c r="AC14" s="59">
        <f>IF(T14=" ",'Oct14'!AC59,T14+'Oct14'!AC59)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IF(T$9="Y",'Oct14'!H60,0)</f>
        <v>0</v>
      </c>
      <c r="I15" s="108">
        <f>IF(T$9="Y",'Oct14'!I60,0)</f>
        <v>0</v>
      </c>
      <c r="J15" s="108">
        <f>IF(T$9="Y",'Oct14'!J60,0)</f>
        <v>0</v>
      </c>
      <c r="K15" s="108">
        <f>IF(T$9="Y",'Oct14'!K60,I15*J15)</f>
        <v>0</v>
      </c>
      <c r="L15" s="108">
        <f>IF(T$9="Y",'Oct14'!L60,0)</f>
        <v>0</v>
      </c>
      <c r="M15" s="130" t="str">
        <f>IF(E15=" "," ",IF(T$9="Y",'Oct14'!M60,IF((H15+K15+L15)&gt;0,H15+K15+L15,"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IF(Employee!H$138=E$9,Employee!D$138+SUM(M15)+'Oct14'!V60,SUM(M15)+'Oct14'!V60)</f>
        <v>0</v>
      </c>
      <c r="W15" s="59">
        <f>IF(Employee!H$138=E$9,Employee!D$139+SUM(N15)+'Oct14'!W60,SUM(N15)+'Oct14'!W60)</f>
        <v>0</v>
      </c>
      <c r="X15" s="59">
        <f>IF(O15=" ",'Oct14'!X60,O15+'Oct14'!X60)</f>
        <v>0</v>
      </c>
      <c r="Y15" s="59">
        <f>IF(P15=" ",'Oct14'!Y60,P15+'Oct14'!Y60)</f>
        <v>0</v>
      </c>
      <c r="Z15" s="59">
        <f>IF(Q15=" ",'Oct14'!Z60,Q15+'Oct14'!Z60)</f>
        <v>0</v>
      </c>
      <c r="AA15" s="59">
        <f>IF(R15=" ",'Oct14'!AA60,R15+'Oct14'!AA60)</f>
        <v>0</v>
      </c>
      <c r="AB15" s="60"/>
      <c r="AC15" s="59">
        <f>IF(T15=" ",'Oct14'!AC60,T15+'Oct14'!AC60)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IF(T$9="Y",'Oct14'!H61,0)</f>
        <v>0</v>
      </c>
      <c r="I16" s="108">
        <f>IF(T$9="Y",'Oct14'!I61,0)</f>
        <v>0</v>
      </c>
      <c r="J16" s="108">
        <f>IF(T$9="Y",'Oct14'!J61,0)</f>
        <v>0</v>
      </c>
      <c r="K16" s="108">
        <f>IF(T$9="Y",'Oct14'!K61,I16*J16)</f>
        <v>0</v>
      </c>
      <c r="L16" s="108">
        <f>IF(T$9="Y",'Oct14'!L61,0)</f>
        <v>0</v>
      </c>
      <c r="M16" s="130" t="str">
        <f>IF(E16=" "," ",IF(T$9="Y",'Oct14'!M61,IF((H16+K16+L16)&gt;0,H16+K16+L16,"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IF(Employee!H$164=E$9,Employee!D$164+SUM(M16)+'Oct14'!V61,SUM(M16)+'Oct14'!V61)</f>
        <v>0</v>
      </c>
      <c r="W16" s="59">
        <f>IF(Employee!H$164=E$9,Employee!D$165+SUM(N16)+'Oct14'!W61,SUM(N16)+'Oct14'!W61)</f>
        <v>0</v>
      </c>
      <c r="X16" s="59">
        <f>IF(O16=" ",'Oct14'!X61,O16+'Oct14'!X61)</f>
        <v>0</v>
      </c>
      <c r="Y16" s="59">
        <f>IF(P16=" ",'Oct14'!Y61,P16+'Oct14'!Y61)</f>
        <v>0</v>
      </c>
      <c r="Z16" s="59">
        <f>IF(Q16=" ",'Oct14'!Z61,Q16+'Oct14'!Z61)</f>
        <v>0</v>
      </c>
      <c r="AA16" s="59">
        <f>IF(R16=" ",'Oct14'!AA61,R16+'Oct14'!AA61)</f>
        <v>0</v>
      </c>
      <c r="AB16" s="60"/>
      <c r="AC16" s="59">
        <f>IF(T16=" ",'Oct14'!AC61,T16+'Oct14'!AC61)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IF(T$9="Y",'Oct14'!H62,0)</f>
        <v>0</v>
      </c>
      <c r="I17" s="108">
        <f>IF(T$9="Y",'Oct14'!I62,0)</f>
        <v>0</v>
      </c>
      <c r="J17" s="108">
        <f>IF(T$9="Y",'Oct14'!J62,0)</f>
        <v>0</v>
      </c>
      <c r="K17" s="108">
        <f>IF(T$9="Y",'Oct14'!K62,I17*J17)</f>
        <v>0</v>
      </c>
      <c r="L17" s="108">
        <f>IF(T$9="Y",'Oct14'!L62,0)</f>
        <v>0</v>
      </c>
      <c r="M17" s="130" t="str">
        <f>IF(E17=" "," ",IF(T$9="Y",'Oct14'!M62,IF((H17+K17+L17)&gt;0,H17+K17+L17,"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IF(Employee!H$190=E$9,Employee!D$190+SUM(M17)+'Oct14'!V62,SUM(M17)+'Oct14'!V62)</f>
        <v>0</v>
      </c>
      <c r="W17" s="59">
        <f>IF(Employee!H$190=E$9,Employee!D$191+SUM(N17)+'Oct14'!W62,SUM(N17)+'Oct14'!W62)</f>
        <v>0</v>
      </c>
      <c r="X17" s="59">
        <f>IF(O17=" ",'Oct14'!X62,O17+'Oct14'!X62)</f>
        <v>0</v>
      </c>
      <c r="Y17" s="59">
        <f>IF(P17=" ",'Oct14'!Y62,P17+'Oct14'!Y62)</f>
        <v>0</v>
      </c>
      <c r="Z17" s="59">
        <f>IF(Q17=" ",'Oct14'!Z62,Q17+'Oct14'!Z62)</f>
        <v>0</v>
      </c>
      <c r="AA17" s="59">
        <f>IF(R17=" ",'Oct14'!AA62,R17+'Oct14'!AA62)</f>
        <v>0</v>
      </c>
      <c r="AB17" s="60"/>
      <c r="AC17" s="59">
        <f>IF(T17=" ",'Oct14'!AC62,T17+'Oct14'!AC62)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IF(T$9="Y",'Oct14'!H63,0)</f>
        <v>0</v>
      </c>
      <c r="I18" s="108">
        <f>IF(T$9="Y",'Oct14'!I63,0)</f>
        <v>0</v>
      </c>
      <c r="J18" s="108">
        <f>IF(T$9="Y",'Oct14'!J63,0)</f>
        <v>0</v>
      </c>
      <c r="K18" s="108">
        <f>IF(T$9="Y",'Oct14'!K63,I18*J18)</f>
        <v>0</v>
      </c>
      <c r="L18" s="108">
        <f>IF(T$9="Y",'Oct14'!L63,0)</f>
        <v>0</v>
      </c>
      <c r="M18" s="130" t="str">
        <f>IF(E18=" "," ",IF(T$9="Y",'Oct14'!M63,IF((H18+K18+L18)&gt;0,H18+K18+L18,"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IF(Employee!H$216=E$9,Employee!D$216+SUM(M18)+'Oct14'!V63,SUM(M18)+'Oct14'!V63)</f>
        <v>0</v>
      </c>
      <c r="W18" s="59">
        <f>IF(Employee!H$216=E$9,Employee!D$217+SUM(N18)+'Oct14'!W63,SUM(N18)+'Oct14'!W63)</f>
        <v>0</v>
      </c>
      <c r="X18" s="59">
        <f>IF(O18=" ",'Oct14'!X63,O18+'Oct14'!X63)</f>
        <v>0</v>
      </c>
      <c r="Y18" s="59">
        <f>IF(P18=" ",'Oct14'!Y63,P18+'Oct14'!Y63)</f>
        <v>0</v>
      </c>
      <c r="Z18" s="59">
        <f>IF(Q18=" ",'Oct14'!Z63,Q18+'Oct14'!Z63)</f>
        <v>0</v>
      </c>
      <c r="AA18" s="59">
        <f>IF(R18=" ",'Oct14'!AA63,R18+'Oct14'!AA63)</f>
        <v>0</v>
      </c>
      <c r="AB18" s="60"/>
      <c r="AC18" s="59">
        <f>IF(T18=" ",'Oct14'!AC63,T18+'Oct14'!AC63)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IF(T$9="Y",'Oct14'!H64,0)</f>
        <v>0</v>
      </c>
      <c r="I19" s="108">
        <f>IF(T$9="Y",'Oct14'!I64,0)</f>
        <v>0</v>
      </c>
      <c r="J19" s="108">
        <f>IF(T$9="Y",'Oct14'!J64,0)</f>
        <v>0</v>
      </c>
      <c r="K19" s="108">
        <f>IF(T$9="Y",'Oct14'!K64,I19*J19)</f>
        <v>0</v>
      </c>
      <c r="L19" s="108">
        <f>IF(T$9="Y",'Oct14'!L64,0)</f>
        <v>0</v>
      </c>
      <c r="M19" s="130" t="str">
        <f>IF(E19=" "," ",IF(T$9="Y",'Oct14'!M64,IF((H19+K19+L19)&gt;0,H19+K19+L19,"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IF(Employee!H$242=E$9,Employee!D$242+SUM(M19)+'Oct14'!V64,SUM(M19)+'Oct14'!V64)</f>
        <v>0</v>
      </c>
      <c r="W19" s="59">
        <f>IF(Employee!H$242=E$9,Employee!D$243+SUM(N19)+'Oct14'!W64,SUM(N19)+'Oct14'!W64)</f>
        <v>0</v>
      </c>
      <c r="X19" s="59">
        <f>IF(O19=" ",'Oct14'!X64,O19+'Oct14'!X64)</f>
        <v>0</v>
      </c>
      <c r="Y19" s="59">
        <f>IF(P19=" ",'Oct14'!Y64,P19+'Oct14'!Y64)</f>
        <v>0</v>
      </c>
      <c r="Z19" s="59">
        <f>IF(Q19=" ",'Oct14'!Z64,Q19+'Oct14'!Z64)</f>
        <v>0</v>
      </c>
      <c r="AA19" s="59">
        <f>IF(R19=" ",'Oct14'!AA64,R19+'Oct14'!AA64)</f>
        <v>0</v>
      </c>
      <c r="AB19" s="60"/>
      <c r="AC19" s="59">
        <f>IF(T19=" ",'Oct14'!AC64,T19+'Oct14'!AC64)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IF(T$9="Y",'Oct14'!H65,0)</f>
        <v>0</v>
      </c>
      <c r="I20" s="133">
        <f>IF(T$9="Y",'Oct14'!I65,0)</f>
        <v>0</v>
      </c>
      <c r="J20" s="133">
        <f>IF(T$9="Y",'Oct14'!J65,0)</f>
        <v>0</v>
      </c>
      <c r="K20" s="133">
        <f>IF(T$9="Y",'Oct14'!K65,I20*J20)</f>
        <v>0</v>
      </c>
      <c r="L20" s="133">
        <f>IF(T$9="Y",'Oct14'!L65,0)</f>
        <v>0</v>
      </c>
      <c r="M20" s="131" t="str">
        <f>IF(E20=" "," ",IF(T$9="Y",'Oct14'!M65,IF((H20+K20+L20)&gt;0,H20+K20+L20,"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IF(Employee!H$268=E$9,Employee!D$268+SUM(M20)+'Oct14'!V65,SUM(M20)+'Oct14'!V65)</f>
        <v>0</v>
      </c>
      <c r="W20" s="59">
        <f>IF(Employee!H$268=E$9,Employee!D$269+SUM(N20)+'Oct14'!W65,SUM(N20)+'Oct14'!W65)</f>
        <v>0</v>
      </c>
      <c r="X20" s="59">
        <f>IF(O20=" ",'Oct14'!X65,O20+'Oct14'!X65)</f>
        <v>0</v>
      </c>
      <c r="Y20" s="59">
        <f>IF(P20=" ",'Oct14'!Y65,P20+'Oct14'!Y65)</f>
        <v>0</v>
      </c>
      <c r="Z20" s="59">
        <f>IF(Q20=" ",'Oct14'!Z65,Q20+'Oct14'!Z65)</f>
        <v>0</v>
      </c>
      <c r="AA20" s="59">
        <f>IF(R20=" ",'Oct14'!AA65,R20+'Oct14'!AA65)</f>
        <v>0</v>
      </c>
      <c r="AB20" s="60"/>
      <c r="AC20" s="59">
        <f>IF(T20=" ",'Oct14'!AC65,T20+'Oct14'!AC65)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32</v>
      </c>
      <c r="F24" s="61"/>
      <c r="G24" s="61"/>
      <c r="H24" s="420" t="s">
        <v>28</v>
      </c>
      <c r="I24" s="421"/>
      <c r="J24" s="422"/>
      <c r="K24" s="238">
        <f>Admin!B219</f>
        <v>41952</v>
      </c>
      <c r="L24" s="239" t="s">
        <v>84</v>
      </c>
      <c r="M24" s="240">
        <f>Admin!B225</f>
        <v>41958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33</v>
      </c>
      <c r="F39" s="61"/>
      <c r="G39" s="61"/>
      <c r="H39" s="420" t="s">
        <v>28</v>
      </c>
      <c r="I39" s="421"/>
      <c r="J39" s="422"/>
      <c r="K39" s="238">
        <f>Admin!B226</f>
        <v>41959</v>
      </c>
      <c r="L39" s="239" t="s">
        <v>84</v>
      </c>
      <c r="M39" s="240">
        <f>Admin!B232</f>
        <v>41965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34</v>
      </c>
      <c r="F54" s="61"/>
      <c r="G54" s="61"/>
      <c r="H54" s="420" t="s">
        <v>28</v>
      </c>
      <c r="I54" s="461"/>
      <c r="J54" s="462"/>
      <c r="K54" s="238">
        <f>Admin!B233</f>
        <v>41966</v>
      </c>
      <c r="L54" s="239" t="s">
        <v>84</v>
      </c>
      <c r="M54" s="240">
        <f>Admin!B239</f>
        <v>41972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8</v>
      </c>
      <c r="F69" s="61"/>
      <c r="G69" s="61"/>
      <c r="H69" s="420" t="s">
        <v>28</v>
      </c>
      <c r="I69" s="421"/>
      <c r="J69" s="422"/>
      <c r="K69" s="238">
        <f>Admin!B216</f>
        <v>41949</v>
      </c>
      <c r="L69" s="239" t="s">
        <v>84</v>
      </c>
      <c r="M69" s="240">
        <f>Admin!B245</f>
        <v>41978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IF(T$69="Y",'Oct14'!H71,0)</f>
        <v>0</v>
      </c>
      <c r="I71" s="105">
        <f>IF(T$69="Y",'Oct14'!I71,0)</f>
        <v>0</v>
      </c>
      <c r="J71" s="105">
        <f>IF(T$69="Y",'Oct14'!J71,0)</f>
        <v>0</v>
      </c>
      <c r="K71" s="105">
        <f>IF(T$69="Y",'Oct14'!K71,I71*J71)</f>
        <v>0</v>
      </c>
      <c r="L71" s="150">
        <f>IF(T$69="Y",'Oct14'!L71,0)</f>
        <v>0</v>
      </c>
      <c r="M71" s="117" t="str">
        <f>IF(E71=" "," ",IF(T$69="Y",'Oct14'!M71,IF((H71+K71+L71)&gt;0,H71+K71+L71,"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IF(Employee!H$35=E$69,Employee!D$34+SUM(M71)+'Oct14'!V71,SUM(M71)+'Oct14'!V71)</f>
        <v>0</v>
      </c>
      <c r="W71" s="59">
        <f>IF(Employee!H$35=E$69,Employee!D$35+SUM(N71)+'Oct14'!W71,SUM(N71)+'Oct14'!W71)</f>
        <v>0</v>
      </c>
      <c r="X71" s="59">
        <f>IF(O71=" ",'Oct14'!X71,O71+'Oct14'!X71)</f>
        <v>0</v>
      </c>
      <c r="Y71" s="59">
        <f>IF(P71=" ",'Oct14'!Y71,P71+'Oct14'!Y71)</f>
        <v>0</v>
      </c>
      <c r="Z71" s="59">
        <f>IF(Q71=" ",'Oct14'!Z71,Q71+'Oct14'!Z71)</f>
        <v>0</v>
      </c>
      <c r="AA71" s="59">
        <f>IF(R71=" ",'Oct14'!AA71,R71+'Oct14'!AA71)</f>
        <v>0</v>
      </c>
      <c r="AB71" s="60"/>
      <c r="AC71" s="59">
        <f>IF(T71=" ",'Oct14'!AC71,T71+'Oct14'!AC71)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IF(T$69="Y",'Oct14'!H72,0)</f>
        <v>0</v>
      </c>
      <c r="I72" s="108">
        <f>IF(T$69="Y",'Oct14'!I72,0)</f>
        <v>0</v>
      </c>
      <c r="J72" s="108">
        <f>IF(T$69="Y",'Oct14'!J72,0)</f>
        <v>0</v>
      </c>
      <c r="K72" s="108">
        <f>IF(T$69="Y",'Oct14'!K72,I72*J72)</f>
        <v>0</v>
      </c>
      <c r="L72" s="151">
        <f>IF(T$69="Y",'Oct14'!L72,0)</f>
        <v>0</v>
      </c>
      <c r="M72" s="118" t="str">
        <f>IF(E72=" "," ",IF(T$69="Y",'Oct14'!M72,IF((H72+K72+L72)&gt;0,H72+K72+L72,"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IF(Employee!H$61=E$69,Employee!D$60+SUM(M72)+'Oct14'!V72,SUM(M72)+'Oct14'!V72)</f>
        <v>0</v>
      </c>
      <c r="W72" s="59">
        <f>IF(Employee!H$61=E$69,Employee!D$61+SUM(N72)+'Oct14'!W72,SUM(N72)+'Oct14'!W72)</f>
        <v>0</v>
      </c>
      <c r="X72" s="59">
        <f>IF(O72=" ",'Oct14'!X72,O72+'Oct14'!X72)</f>
        <v>0</v>
      </c>
      <c r="Y72" s="59">
        <f>IF(P72=" ",'Oct14'!Y72,P72+'Oct14'!Y72)</f>
        <v>0</v>
      </c>
      <c r="Z72" s="59">
        <f>IF(Q72=" ",'Oct14'!Z72,Q72+'Oct14'!Z72)</f>
        <v>0</v>
      </c>
      <c r="AA72" s="59">
        <f>IF(R72=" ",'Oct14'!AA72,R72+'Oct14'!AA72)</f>
        <v>0</v>
      </c>
      <c r="AB72" s="60"/>
      <c r="AC72" s="59">
        <f>IF(T72=" ",'Oct14'!AC72,T72+'Oct14'!AC72)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IF(T$69="Y",'Oct14'!H73,0)</f>
        <v>0</v>
      </c>
      <c r="I73" s="108">
        <f>IF(T$69="Y",'Oct14'!I73,0)</f>
        <v>0</v>
      </c>
      <c r="J73" s="108">
        <f>IF(T$69="Y",'Oct14'!J73,0)</f>
        <v>0</v>
      </c>
      <c r="K73" s="108">
        <f>IF(T$69="Y",'Oct14'!K73,I73*J73)</f>
        <v>0</v>
      </c>
      <c r="L73" s="151">
        <f>IF(T$69="Y",'Oct14'!L73,0)</f>
        <v>0</v>
      </c>
      <c r="M73" s="118" t="str">
        <f>IF(E73=" "," ",IF(T$69="Y",'Oct14'!M73,IF((H73+K73+L73)&gt;0,H73+K73+L73,"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IF(Employee!H$87=E$69,Employee!D$86+SUM(M73)+'Oct14'!V73,SUM(M73)+'Oct14'!V73)</f>
        <v>0</v>
      </c>
      <c r="W73" s="59">
        <f>IF(Employee!H$87=E$69,Employee!D$87+SUM(N73)+'Oct14'!W73,SUM(N73)+'Oct14'!W73)</f>
        <v>0</v>
      </c>
      <c r="X73" s="59">
        <f>IF(O73=" ",'Oct14'!X73,O73+'Oct14'!X73)</f>
        <v>0</v>
      </c>
      <c r="Y73" s="59">
        <f>IF(P73=" ",'Oct14'!Y73,P73+'Oct14'!Y73)</f>
        <v>0</v>
      </c>
      <c r="Z73" s="59">
        <f>IF(Q73=" ",'Oct14'!Z73,Q73+'Oct14'!Z73)</f>
        <v>0</v>
      </c>
      <c r="AA73" s="59">
        <f>IF(R73=" ",'Oct14'!AA73,R73+'Oct14'!AA73)</f>
        <v>0</v>
      </c>
      <c r="AB73" s="60"/>
      <c r="AC73" s="59">
        <f>IF(T73=" ",'Oct14'!AC73,T73+'Oct14'!AC73)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IF(T$69="Y",'Oct14'!H74,0)</f>
        <v>0</v>
      </c>
      <c r="I74" s="108">
        <f>IF(T$69="Y",'Oct14'!I74,0)</f>
        <v>0</v>
      </c>
      <c r="J74" s="108">
        <f>IF(T$69="Y",'Oct14'!J74,0)</f>
        <v>0</v>
      </c>
      <c r="K74" s="108">
        <f>IF(T$69="Y",'Oct14'!K74,I74*J74)</f>
        <v>0</v>
      </c>
      <c r="L74" s="151">
        <f>IF(T$69="Y",'Oct14'!L74,0)</f>
        <v>0</v>
      </c>
      <c r="M74" s="118" t="str">
        <f>IF(E74=" "," ",IF(T$69="Y",'Oct14'!M74,IF((H74+K74+L74)&gt;0,H74+K74+L74,"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IF(Employee!H$113=E$69,Employee!D$112+SUM(M74)+'Oct14'!V74,SUM(M74)+'Oct14'!V74)</f>
        <v>0</v>
      </c>
      <c r="W74" s="59">
        <f>IF(Employee!H$113=E$69,Employee!D$113+SUM(N74)+'Oct14'!W74,SUM(N74)+'Oct14'!W74)</f>
        <v>0</v>
      </c>
      <c r="X74" s="59">
        <f>IF(O74=" ",'Oct14'!X74,O74+'Oct14'!X74)</f>
        <v>0</v>
      </c>
      <c r="Y74" s="59">
        <f>IF(P74=" ",'Oct14'!Y74,P74+'Oct14'!Y74)</f>
        <v>0</v>
      </c>
      <c r="Z74" s="59">
        <f>IF(Q74=" ",'Oct14'!Z74,Q74+'Oct14'!Z74)</f>
        <v>0</v>
      </c>
      <c r="AA74" s="59">
        <f>IF(R74=" ",'Oct14'!AA74,R74+'Oct14'!AA74)</f>
        <v>0</v>
      </c>
      <c r="AB74" s="60"/>
      <c r="AC74" s="59">
        <f>IF(T74=" ",'Oct14'!AC74,T74+'Oct14'!AC74)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IF(T$69="Y",'Oct14'!H75,0)</f>
        <v>0</v>
      </c>
      <c r="I75" s="108">
        <f>IF(T$69="Y",'Oct14'!I75,0)</f>
        <v>0</v>
      </c>
      <c r="J75" s="108">
        <f>IF(T$69="Y",'Oct14'!J75,0)</f>
        <v>0</v>
      </c>
      <c r="K75" s="108">
        <f>IF(T$69="Y",'Oct14'!K75,I75*J75)</f>
        <v>0</v>
      </c>
      <c r="L75" s="151">
        <f>IF(T$69="Y",'Oct14'!L75,0)</f>
        <v>0</v>
      </c>
      <c r="M75" s="118" t="str">
        <f>IF(E75=" "," ",IF(T$69="Y",'Oct14'!M75,IF((H75+K75+L75)&gt;0,H75+K75+L75,"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IF(Employee!H$139=E$69,Employee!D$138+SUM(M75)+'Oct14'!V75,SUM(M75)+'Oct14'!V75)</f>
        <v>0</v>
      </c>
      <c r="W75" s="59">
        <f>IF(Employee!H$139=E$69,Employee!D$139+SUM(N75)+'Oct14'!W75,SUM(N75)+'Oct14'!W75)</f>
        <v>0</v>
      </c>
      <c r="X75" s="59">
        <f>IF(O75=" ",'Oct14'!X75,O75+'Oct14'!X75)</f>
        <v>0</v>
      </c>
      <c r="Y75" s="59">
        <f>IF(P75=" ",'Oct14'!Y75,P75+'Oct14'!Y75)</f>
        <v>0</v>
      </c>
      <c r="Z75" s="59">
        <f>IF(Q75=" ",'Oct14'!Z75,Q75+'Oct14'!Z75)</f>
        <v>0</v>
      </c>
      <c r="AA75" s="59">
        <f>IF(R75=" ",'Oct14'!AA75,R75+'Oct14'!AA75)</f>
        <v>0</v>
      </c>
      <c r="AB75" s="60"/>
      <c r="AC75" s="59">
        <f>IF(T75=" ",'Oct14'!AC75,T75+'Oct14'!AC75)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IF(T$69="Y",'Oct14'!H76,0)</f>
        <v>0</v>
      </c>
      <c r="I76" s="108">
        <f>IF(T$69="Y",'Oct14'!I76,0)</f>
        <v>0</v>
      </c>
      <c r="J76" s="108">
        <f>IF(T$69="Y",'Oct14'!J76,0)</f>
        <v>0</v>
      </c>
      <c r="K76" s="108">
        <f>IF(T$69="Y",'Oct14'!K76,I76*J76)</f>
        <v>0</v>
      </c>
      <c r="L76" s="151">
        <f>IF(T$69="Y",'Oct14'!L76,0)</f>
        <v>0</v>
      </c>
      <c r="M76" s="118" t="str">
        <f>IF(E76=" "," ",IF(T$69="Y",'Oct14'!M76,IF((H76+K76+L76)&gt;0,H76+K76+L76,"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IF(Employee!H$165=E$69,Employee!D$164+SUM(M76)+'Oct14'!V76,SUM(M76)+'Oct14'!V76)</f>
        <v>0</v>
      </c>
      <c r="W76" s="59">
        <f>IF(Employee!H$165=E$69,Employee!D$165+SUM(N76)+'Oct14'!W76,SUM(N76)+'Oct14'!W76)</f>
        <v>0</v>
      </c>
      <c r="X76" s="59">
        <f>IF(O76=" ",'Oct14'!X76,O76+'Oct14'!X76)</f>
        <v>0</v>
      </c>
      <c r="Y76" s="59">
        <f>IF(P76=" ",'Oct14'!Y76,P76+'Oct14'!Y76)</f>
        <v>0</v>
      </c>
      <c r="Z76" s="59">
        <f>IF(Q76=" ",'Oct14'!Z76,Q76+'Oct14'!Z76)</f>
        <v>0</v>
      </c>
      <c r="AA76" s="59">
        <f>IF(R76=" ",'Oct14'!AA76,R76+'Oct14'!AA76)</f>
        <v>0</v>
      </c>
      <c r="AB76" s="60"/>
      <c r="AC76" s="59">
        <f>IF(T76=" ",'Oct14'!AC76,T76+'Oct14'!AC76)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IF(T$69="Y",'Oct14'!H77,0)</f>
        <v>0</v>
      </c>
      <c r="I77" s="108">
        <f>IF(T$69="Y",'Oct14'!I77,0)</f>
        <v>0</v>
      </c>
      <c r="J77" s="108">
        <f>IF(T$69="Y",'Oct14'!J77,0)</f>
        <v>0</v>
      </c>
      <c r="K77" s="108">
        <f>IF(T$69="Y",'Oct14'!K77,I77*J77)</f>
        <v>0</v>
      </c>
      <c r="L77" s="151">
        <f>IF(T$69="Y",'Oct14'!L77,0)</f>
        <v>0</v>
      </c>
      <c r="M77" s="118" t="str">
        <f>IF(E77=" "," ",IF(T$69="Y",'Oct14'!M77,IF((H77+K77+L77)&gt;0,H77+K77+L77,"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IF(Employee!H$191=E$69,Employee!D$190+SUM(M77)+'Oct14'!V77,SUM(M77)+'Oct14'!V77)</f>
        <v>0</v>
      </c>
      <c r="W77" s="59">
        <f>IF(Employee!H$191=E$69,Employee!D$191+SUM(N77)+'Oct14'!W77,SUM(N77)+'Oct14'!W77)</f>
        <v>0</v>
      </c>
      <c r="X77" s="59">
        <f>IF(O77=" ",'Oct14'!X77,O77+'Oct14'!X77)</f>
        <v>0</v>
      </c>
      <c r="Y77" s="59">
        <f>IF(P77=" ",'Oct14'!Y77,P77+'Oct14'!Y77)</f>
        <v>0</v>
      </c>
      <c r="Z77" s="59">
        <f>IF(Q77=" ",'Oct14'!Z77,Q77+'Oct14'!Z77)</f>
        <v>0</v>
      </c>
      <c r="AA77" s="59">
        <f>IF(R77=" ",'Oct14'!AA77,R77+'Oct14'!AA77)</f>
        <v>0</v>
      </c>
      <c r="AB77" s="60"/>
      <c r="AC77" s="59">
        <f>IF(T77=" ",'Oct14'!AC77,T77+'Oct14'!AC77)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IF(T$69="Y",'Oct14'!H78,0)</f>
        <v>0</v>
      </c>
      <c r="I78" s="108">
        <f>IF(T$69="Y",'Oct14'!I78,0)</f>
        <v>0</v>
      </c>
      <c r="J78" s="108">
        <f>IF(T$69="Y",'Oct14'!J78,0)</f>
        <v>0</v>
      </c>
      <c r="K78" s="108">
        <f>IF(T$69="Y",'Oct14'!K78,I78*J78)</f>
        <v>0</v>
      </c>
      <c r="L78" s="151">
        <f>IF(T$69="Y",'Oct14'!L78,0)</f>
        <v>0</v>
      </c>
      <c r="M78" s="118" t="str">
        <f>IF(E78=" "," ",IF(T$69="Y",'Oct14'!M78,IF((H78+K78+L78)&gt;0,H78+K78+L78,"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IF(Employee!H$217=E$69,Employee!D$216+SUM(M78)+'Oct14'!V78,SUM(M78)+'Oct14'!V78)</f>
        <v>0</v>
      </c>
      <c r="W78" s="59">
        <f>IF(Employee!H$217=E$69,Employee!D$217+SUM(N78)+'Oct14'!W78,SUM(N78)+'Oct14'!W78)</f>
        <v>0</v>
      </c>
      <c r="X78" s="59">
        <f>IF(O78=" ",'Oct14'!X78,O78+'Oct14'!X78)</f>
        <v>0</v>
      </c>
      <c r="Y78" s="59">
        <f>IF(P78=" ",'Oct14'!Y78,P78+'Oct14'!Y78)</f>
        <v>0</v>
      </c>
      <c r="Z78" s="59">
        <f>IF(Q78=" ",'Oct14'!Z78,Q78+'Oct14'!Z78)</f>
        <v>0</v>
      </c>
      <c r="AA78" s="59">
        <f>IF(R78=" ",'Oct14'!AA78,R78+'Oct14'!AA78)</f>
        <v>0</v>
      </c>
      <c r="AB78" s="60"/>
      <c r="AC78" s="59">
        <f>IF(T78=" ",'Oct14'!AC78,T78+'Oct14'!AC78)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IF(T$69="Y",'Oct14'!H79,0)</f>
        <v>0</v>
      </c>
      <c r="I79" s="108">
        <f>IF(T$69="Y",'Oct14'!I79,0)</f>
        <v>0</v>
      </c>
      <c r="J79" s="108">
        <f>IF(T$69="Y",'Oct14'!J79,0)</f>
        <v>0</v>
      </c>
      <c r="K79" s="108">
        <f>IF(T$69="Y",'Oct14'!K79,I79*J79)</f>
        <v>0</v>
      </c>
      <c r="L79" s="151">
        <f>IF(T$69="Y",'Oct14'!L79,0)</f>
        <v>0</v>
      </c>
      <c r="M79" s="118" t="str">
        <f>IF(E79=" "," ",IF(T$69="Y",'Oct14'!M79,IF((H79+K79+L79)&gt;0,H79+K79+L79,"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IF(Employee!H$243=E$69,Employee!D$242+SUM(M79)+'Oct14'!V79,SUM(M79)+'Oct14'!V79)</f>
        <v>0</v>
      </c>
      <c r="W79" s="59">
        <f>IF(Employee!H$243=E$69,Employee!D$243+SUM(N79)+'Oct14'!W79,SUM(N79)+'Oct14'!W79)</f>
        <v>0</v>
      </c>
      <c r="X79" s="59">
        <f>IF(O79=" ",'Oct14'!X79,O79+'Oct14'!X79)</f>
        <v>0</v>
      </c>
      <c r="Y79" s="59">
        <f>IF(P79=" ",'Oct14'!Y79,P79+'Oct14'!Y79)</f>
        <v>0</v>
      </c>
      <c r="Z79" s="59">
        <f>IF(Q79=" ",'Oct14'!Z79,Q79+'Oct14'!Z79)</f>
        <v>0</v>
      </c>
      <c r="AA79" s="59">
        <f>IF(R79=" ",'Oct14'!AA79,R79+'Oct14'!AA79)</f>
        <v>0</v>
      </c>
      <c r="AB79" s="60"/>
      <c r="AC79" s="59">
        <f>IF(T79=" ",'Oct14'!AC79,T79+'Oct14'!AC79)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IF(T$69="Y",'Oct14'!H80,0)</f>
        <v>0</v>
      </c>
      <c r="I80" s="133">
        <f>IF(T$69="Y",'Oct14'!I80,0)</f>
        <v>0</v>
      </c>
      <c r="J80" s="133">
        <f>IF(T$69="Y",'Oct14'!J80,0)</f>
        <v>0</v>
      </c>
      <c r="K80" s="133">
        <f>IF(T$69="Y",'Oct14'!K80,I80*J80)</f>
        <v>0</v>
      </c>
      <c r="L80" s="152">
        <f>IF(T$69="Y",'Oct14'!L80,0)</f>
        <v>0</v>
      </c>
      <c r="M80" s="118" t="str">
        <f>IF(E80=" "," ",IF(T$69="Y",'Oct14'!M80,IF((H80+K80+L80)&gt;0,H80+K80+L80,"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IF(Employee!H$269=E$69,Employee!D$268+SUM(M80)+'Oct14'!V80,SUM(M80)+'Oct14'!V80)</f>
        <v>0</v>
      </c>
      <c r="W80" s="59">
        <f>IF(Employee!H$269=E$69,Employee!D$269+SUM(N80)+'Oct14'!W80,SUM(N80)+'Oct14'!W80)</f>
        <v>0</v>
      </c>
      <c r="X80" s="59">
        <f>IF(O80=" ",'Oct14'!X80,O80+'Oct14'!X80)</f>
        <v>0</v>
      </c>
      <c r="Y80" s="59">
        <f>IF(P80=" ",'Oct14'!Y80,P80+'Oct14'!Y80)</f>
        <v>0</v>
      </c>
      <c r="Z80" s="59">
        <f>IF(Q80=" ",'Oct14'!Z80,Q80+'Oct14'!Z80)</f>
        <v>0</v>
      </c>
      <c r="AA80" s="59">
        <f>IF(R80=" ",'Oct14'!AA80,R80+'Oct14'!AA80)</f>
        <v>0</v>
      </c>
      <c r="AB80" s="60"/>
      <c r="AC80" s="59">
        <f>IF(T80=" ",'Oct14'!AC80,T80+'Oct14'!AC80)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AD85+'Oct14'!AD90</f>
        <v>0</v>
      </c>
      <c r="AE90" s="190">
        <f>AE85+'Oct14'!AE90</f>
        <v>0</v>
      </c>
      <c r="AF90" s="190">
        <f>AF85+'Oct14'!AF90</f>
        <v>0</v>
      </c>
      <c r="AG90" s="190">
        <f>AG85+'Oct14'!AG90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AE87+'Oct14'!AE92</f>
        <v>0</v>
      </c>
      <c r="AF92" s="190">
        <f>AF87+'Oct14'!AF92</f>
        <v>0</v>
      </c>
      <c r="AG92" s="190">
        <f>AG87+'Oct14'!AG92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Payslips</vt:lpstr>
      <vt:lpstr>Payment</vt:lpstr>
      <vt:lpstr>Admin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2014-05-03T16:29:14Z</dcterms:modified>
</cp:coreProperties>
</file>