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Y88" i="11" l="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3" i="12" l="1"/>
  <c r="K15" i="12" s="1"/>
  <c r="G15" i="12" s="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<sst xmlns="http://schemas.openxmlformats.org/spreadsheetml/2006/main" count="98" uniqueCount="73">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</sst>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41760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42155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5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5">
      <c r="A4" s="168"/>
      <c r="B4" s="145"/>
      <c r="C4" s="163"/>
      <c r="D4" s="164"/>
      <c r="E4" s="153"/>
      <c r="F4" s="130">
        <f>[1]Admin!$B$4</f>
        <v>41760</v>
      </c>
      <c r="G4" s="130">
        <f>[1]Admin!$B$4</f>
        <v>41760</v>
      </c>
      <c r="H4" s="171"/>
      <c r="I4" s="158"/>
      <c r="J4" s="130">
        <f>[1]Admin!$B$17</f>
        <v>42155</v>
      </c>
      <c r="K4" s="130">
        <f>[1]Admin!$B$17</f>
        <v>42155</v>
      </c>
      <c r="L4" s="148"/>
      <c r="M4" s="170"/>
      <c r="N4" s="148"/>
      <c r="O4" s="130">
        <f>[1]Admin!$B$4</f>
        <v>41760</v>
      </c>
      <c r="P4" s="134">
        <f>[1]Admin!$G$4</f>
        <v>1</v>
      </c>
      <c r="Q4" s="160"/>
      <c r="R4" s="15">
        <f>[1]Admin!$G$5</f>
        <v>0.18</v>
      </c>
      <c r="S4" s="130">
        <f>[1]Admin!$B$17</f>
        <v>42155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35" t="s">
        <v>61</v>
      </c>
      <c r="C6" s="139"/>
      <c r="D6" s="131">
        <f>[1]Admin!$B$4</f>
        <v>41760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35" t="str">
        <f>B6</f>
        <v xml:space="preserve">EXISTING FIXED ASSETS at </v>
      </c>
      <c r="C57" s="139"/>
      <c r="D57" s="131">
        <f>D6</f>
        <v>41760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35" t="s">
        <v>62</v>
      </c>
      <c r="C59" s="136"/>
      <c r="D59" s="131">
        <f>[1]Admin!$B$4</f>
        <v>41760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35" t="str">
        <f>B59</f>
        <v xml:space="preserve">NEW FIXED ASSETS Bought AFTER </v>
      </c>
      <c r="C110" s="136"/>
      <c r="D110" s="131">
        <f>D59</f>
        <v>41760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90" t="s">
        <v>18</v>
      </c>
      <c r="F2" s="191"/>
      <c r="G2" s="192"/>
      <c r="H2" s="193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77" t="s">
        <v>52</v>
      </c>
      <c r="H4" s="178"/>
      <c r="I4" s="179"/>
      <c r="J4" s="50"/>
      <c r="K4" s="123" t="s">
        <v>27</v>
      </c>
      <c r="L4" s="50"/>
      <c r="M4" s="174" t="s">
        <v>53</v>
      </c>
      <c r="N4" s="175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5"/>
      <c r="N5" s="175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82" t="s">
        <v>12</v>
      </c>
      <c r="C6" s="183"/>
      <c r="D6" s="196"/>
      <c r="E6" s="53">
        <f>Schedule!E64</f>
        <v>0</v>
      </c>
      <c r="F6" s="50"/>
      <c r="G6" s="182" t="s">
        <v>22</v>
      </c>
      <c r="H6" s="183"/>
      <c r="I6" s="183"/>
      <c r="J6" s="184"/>
      <c r="K6" s="53">
        <f>Schedule!V11+Schedule!V64</f>
        <v>0</v>
      </c>
      <c r="L6" s="50"/>
      <c r="M6" s="175"/>
      <c r="N6" s="175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82" t="s">
        <v>13</v>
      </c>
      <c r="C7" s="183"/>
      <c r="D7" s="196"/>
      <c r="E7" s="53">
        <f>Schedule!E72</f>
        <v>0</v>
      </c>
      <c r="F7" s="50"/>
      <c r="G7" s="182" t="s">
        <v>23</v>
      </c>
      <c r="H7" s="183"/>
      <c r="I7" s="183"/>
      <c r="J7" s="184"/>
      <c r="K7" s="53">
        <f>Schedule!V19+Schedule!V72</f>
        <v>0</v>
      </c>
      <c r="L7" s="50"/>
      <c r="M7" s="175"/>
      <c r="N7" s="175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82" t="s">
        <v>14</v>
      </c>
      <c r="C8" s="183"/>
      <c r="D8" s="196"/>
      <c r="E8" s="53">
        <f>Schedule!E80</f>
        <v>0</v>
      </c>
      <c r="F8" s="50"/>
      <c r="G8" s="182" t="s">
        <v>24</v>
      </c>
      <c r="H8" s="183"/>
      <c r="I8" s="183"/>
      <c r="J8" s="184"/>
      <c r="K8" s="53">
        <f>Schedule!V27+Schedule!V80</f>
        <v>0</v>
      </c>
      <c r="L8" s="50"/>
      <c r="M8" s="175"/>
      <c r="N8" s="175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82" t="s">
        <v>15</v>
      </c>
      <c r="C9" s="183"/>
      <c r="D9" s="196"/>
      <c r="E9" s="53">
        <f>Schedule!E88</f>
        <v>0</v>
      </c>
      <c r="F9" s="50"/>
      <c r="G9" s="182" t="s">
        <v>25</v>
      </c>
      <c r="H9" s="183"/>
      <c r="I9" s="183"/>
      <c r="J9" s="184"/>
      <c r="K9" s="53">
        <f>Schedule!V35+Schedule!V88</f>
        <v>0</v>
      </c>
      <c r="L9" s="50"/>
      <c r="M9" s="175"/>
      <c r="N9" s="175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82" t="s">
        <v>16</v>
      </c>
      <c r="C10" s="183"/>
      <c r="D10" s="196"/>
      <c r="E10" s="53">
        <f>Schedule!E108</f>
        <v>0</v>
      </c>
      <c r="F10" s="50"/>
      <c r="G10" s="182" t="s">
        <v>26</v>
      </c>
      <c r="H10" s="183"/>
      <c r="I10" s="183"/>
      <c r="J10" s="184"/>
      <c r="K10" s="53">
        <f>Schedule!V55+Schedule!V108</f>
        <v>0</v>
      </c>
      <c r="L10" s="50"/>
      <c r="M10" s="175"/>
      <c r="N10" s="175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94" t="s">
        <v>20</v>
      </c>
      <c r="C11" s="194"/>
      <c r="D11" s="195"/>
      <c r="E11" s="54">
        <f>SUM(E6:E10)</f>
        <v>0</v>
      </c>
      <c r="F11" s="50"/>
      <c r="G11" s="188" t="s">
        <v>20</v>
      </c>
      <c r="H11" s="188"/>
      <c r="I11" s="188"/>
      <c r="J11" s="189"/>
      <c r="K11" s="54">
        <f>SUM(K6:K10)</f>
        <v>0</v>
      </c>
      <c r="L11" s="50"/>
      <c r="M11" s="175"/>
      <c r="N11" s="175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5"/>
      <c r="N12" s="175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94" t="s">
        <v>66</v>
      </c>
      <c r="C13" s="194"/>
      <c r="D13" s="195"/>
      <c r="E13" s="133">
        <f>[2]Apr15!$AG$2</f>
        <v>0</v>
      </c>
      <c r="F13" s="50"/>
      <c r="G13" s="188" t="s">
        <v>28</v>
      </c>
      <c r="H13" s="188"/>
      <c r="I13" s="188"/>
      <c r="J13" s="189"/>
      <c r="K13" s="133">
        <f>[3]Apr15!$AA$2</f>
        <v>0</v>
      </c>
      <c r="L13" s="50"/>
      <c r="M13" s="176"/>
      <c r="N13" s="176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6"/>
      <c r="N14" s="176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85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6"/>
      <c r="D15" s="187"/>
      <c r="E15" s="121">
        <f>E13-E11</f>
        <v>0</v>
      </c>
      <c r="F15" s="50"/>
      <c r="G15" s="185" t="str">
        <f>IF(K15&gt;0,"Sales exceed Assets listed on Schedule",IF(K15&lt;0,"Assets listed on Schedule exceed Sales values","Sales reconcile with Fixed asset Schedule"))</f>
        <v>Sales reconcile with Fixed asset Schedule</v>
      </c>
      <c r="H15" s="186"/>
      <c r="I15" s="186"/>
      <c r="J15" s="187"/>
      <c r="K15" s="121">
        <f>K13-K11</f>
        <v>0</v>
      </c>
      <c r="L15" s="50"/>
      <c r="M15" s="176"/>
      <c r="N15" s="176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5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5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2014-03-19T19:38:09Z</dcterms:modified>
</cp:coreProperties>
</file>