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Objects="placeholders" codeName="ThisWorkbook" defaultThemeVersion="124226"/>
  <bookViews>
    <workbookView xWindow="360" yWindow="12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5621"/>
</workbook>
</file>

<file path=xl/calcChain.xml><?xml version="1.0" encoding="utf-8"?>
<calcChain xmlns="http://schemas.openxmlformats.org/spreadsheetml/2006/main">
  <c r="R4" i="11" l="1"/>
  <c r="R45" i="11" l="1"/>
  <c r="R46" i="11"/>
  <c r="R47" i="11"/>
  <c r="R48" i="11"/>
  <c r="R44" i="11"/>
  <c r="R98" i="11" l="1"/>
  <c r="R99" i="11"/>
  <c r="R100" i="11"/>
  <c r="R101" i="11"/>
  <c r="R97" i="11"/>
  <c r="K13" i="12" l="1"/>
  <c r="E13" i="12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O4" i="11"/>
  <c r="G4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8" i="11" s="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8" i="11" s="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75" i="11"/>
  <c r="E7" i="12" s="1"/>
  <c r="E83" i="11"/>
  <c r="E64" i="11"/>
  <c r="E6" i="12" s="1"/>
  <c r="E94" i="11"/>
  <c r="E9" i="12" s="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K10" i="12" s="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57" i="11" s="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V11" i="11"/>
  <c r="V64" i="11"/>
  <c r="V22" i="11"/>
  <c r="V75" i="11"/>
  <c r="V30" i="11"/>
  <c r="V83" i="11"/>
  <c r="V41" i="11"/>
  <c r="V94" i="11"/>
  <c r="E8" i="12"/>
  <c r="E10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G30" i="11" s="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103" i="11"/>
  <c r="H105" i="11"/>
  <c r="H85" i="11"/>
  <c r="H87" i="11" s="1"/>
  <c r="H88" i="11"/>
  <c r="H90" i="11"/>
  <c r="H77" i="11"/>
  <c r="H79" i="11" s="1"/>
  <c r="H80" i="11"/>
  <c r="H66" i="11"/>
  <c r="H68" i="11" s="1"/>
  <c r="H69" i="11"/>
  <c r="H71" i="1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K108" i="11" s="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K94" i="11" s="1"/>
  <c r="J82" i="11"/>
  <c r="K82" i="11"/>
  <c r="J81" i="11"/>
  <c r="K81" i="11"/>
  <c r="J80" i="11"/>
  <c r="K80" i="11"/>
  <c r="J79" i="11"/>
  <c r="K79" i="11"/>
  <c r="K83" i="11" s="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J61" i="11"/>
  <c r="K61" i="11"/>
  <c r="K64" i="11" s="1"/>
  <c r="K54" i="11"/>
  <c r="J54" i="11"/>
  <c r="K53" i="11"/>
  <c r="J53" i="11"/>
  <c r="K52" i="11"/>
  <c r="J52" i="11"/>
  <c r="J51" i="11"/>
  <c r="K51" i="11"/>
  <c r="K55" i="11" s="1"/>
  <c r="J50" i="11"/>
  <c r="K50" i="11"/>
  <c r="K45" i="11"/>
  <c r="J45" i="11"/>
  <c r="J44" i="11"/>
  <c r="J55" i="11" s="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30" i="11" s="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J22" i="11" s="1"/>
  <c r="K14" i="11"/>
  <c r="K22" i="11" s="1"/>
  <c r="J9" i="11"/>
  <c r="K9" i="11"/>
  <c r="J10" i="11"/>
  <c r="K10" i="11"/>
  <c r="J8" i="11"/>
  <c r="K8" i="11"/>
  <c r="J83" i="11"/>
  <c r="J41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Q83" i="11" l="1"/>
  <c r="R55" i="11"/>
  <c r="G22" i="11"/>
  <c r="G57" i="11" s="1"/>
  <c r="G1" i="11" s="1"/>
  <c r="G41" i="11"/>
  <c r="G11" i="11"/>
  <c r="K7" i="12"/>
  <c r="J64" i="11"/>
  <c r="I11" i="11"/>
  <c r="G55" i="11"/>
  <c r="J108" i="11"/>
  <c r="J30" i="11"/>
  <c r="K11" i="11"/>
  <c r="K75" i="11"/>
  <c r="K110" i="11" s="1"/>
  <c r="X11" i="11"/>
  <c r="J11" i="11"/>
  <c r="K41" i="11"/>
  <c r="J75" i="11"/>
  <c r="J94" i="11"/>
  <c r="K8" i="12"/>
  <c r="R41" i="11"/>
  <c r="S30" i="11"/>
  <c r="Z41" i="11"/>
  <c r="R22" i="11"/>
  <c r="R30" i="11"/>
  <c r="K57" i="11"/>
  <c r="K1" i="11" s="1"/>
  <c r="J57" i="11"/>
  <c r="Q108" i="11"/>
  <c r="X83" i="11"/>
  <c r="W83" i="11"/>
  <c r="Q94" i="11"/>
  <c r="S83" i="11"/>
  <c r="H82" i="11"/>
  <c r="H107" i="11"/>
  <c r="I75" i="11"/>
  <c r="Q75" i="11"/>
  <c r="Q110" i="11" s="1"/>
  <c r="X75" i="11"/>
  <c r="W75" i="11"/>
  <c r="E110" i="11"/>
  <c r="E1" i="11" s="1"/>
  <c r="Y22" i="11"/>
  <c r="I83" i="11"/>
  <c r="Y30" i="11"/>
  <c r="H67" i="11"/>
  <c r="H86" i="11"/>
  <c r="K9" i="12"/>
  <c r="S22" i="11"/>
  <c r="H73" i="11"/>
  <c r="H92" i="11"/>
  <c r="W11" i="11"/>
  <c r="S94" i="11"/>
  <c r="S75" i="11"/>
  <c r="S55" i="11"/>
  <c r="S108" i="11"/>
  <c r="Y75" i="11"/>
  <c r="Y108" i="11"/>
  <c r="Y83" i="11"/>
  <c r="F57" i="11"/>
  <c r="G110" i="11"/>
  <c r="O110" i="11"/>
  <c r="Q57" i="11"/>
  <c r="S41" i="11"/>
  <c r="V57" i="11"/>
  <c r="B11" i="11"/>
  <c r="B30" i="11"/>
  <c r="I55" i="11"/>
  <c r="X55" i="11"/>
  <c r="Z22" i="11"/>
  <c r="I64" i="11"/>
  <c r="X108" i="11"/>
  <c r="X64" i="11"/>
  <c r="X30" i="11"/>
  <c r="W64" i="11"/>
  <c r="W30" i="11"/>
  <c r="F110" i="11"/>
  <c r="O57" i="11"/>
  <c r="O1" i="11" s="1"/>
  <c r="R110" i="11"/>
  <c r="H74" i="11"/>
  <c r="H72" i="11"/>
  <c r="H70" i="11"/>
  <c r="H78" i="11"/>
  <c r="H81" i="11"/>
  <c r="I30" i="11"/>
  <c r="E11" i="12"/>
  <c r="K6" i="12"/>
  <c r="B22" i="11"/>
  <c r="B41" i="11"/>
  <c r="B55" i="11"/>
  <c r="W55" i="11"/>
  <c r="Y55" i="11"/>
  <c r="Y41" i="11"/>
  <c r="Z30" i="11"/>
  <c r="Z94" i="11"/>
  <c r="I94" i="11"/>
  <c r="I41" i="11"/>
  <c r="I22" i="11"/>
  <c r="X94" i="11"/>
  <c r="X41" i="11"/>
  <c r="X22" i="11"/>
  <c r="W94" i="11"/>
  <c r="W41" i="11"/>
  <c r="W22" i="11"/>
  <c r="Y94" i="11"/>
  <c r="Z75" i="11"/>
  <c r="Z55" i="11"/>
  <c r="Z108" i="11"/>
  <c r="Z83" i="11"/>
  <c r="E15" i="12"/>
  <c r="B15" i="12" s="1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S57" i="11" l="1"/>
  <c r="R57" i="11"/>
  <c r="R1" i="11" s="1"/>
  <c r="X110" i="11"/>
  <c r="J110" i="11"/>
  <c r="W110" i="11"/>
  <c r="K11" i="12"/>
  <c r="J1" i="11"/>
  <c r="S110" i="11"/>
  <c r="W57" i="11"/>
  <c r="W1" i="11" s="1"/>
  <c r="I110" i="11"/>
  <c r="X57" i="11"/>
  <c r="X1" i="11" s="1"/>
  <c r="Y57" i="11"/>
  <c r="I57" i="11"/>
  <c r="I1" i="11" s="1"/>
  <c r="Y110" i="11"/>
  <c r="Q1" i="11"/>
  <c r="Z110" i="11"/>
  <c r="Z57" i="11"/>
  <c r="F1" i="11"/>
  <c r="S1" i="11" l="1"/>
  <c r="Y1" i="11"/>
  <c r="Z1" i="1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<sst xmlns="http://schemas.openxmlformats.org/spreadsheetml/2006/main" count="95" uniqueCount="67">
  <si>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</si>
  <si>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</si>
  <si>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</si>
  <si>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</si>
  <si>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</si>
  <si>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</si>
  <si>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</si>
  <si>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</si>
  <si>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</si>
  <si>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</si>
  <si>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</si>
  <si>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</si>
  <si>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</si>
  <si>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</si>
  <si>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</si>
  <si>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</si>
  <si>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</si>
  <si>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</si>
  <si>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</si>
  <si>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</si>
  <si>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</si>
  <si>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</si>
  <si>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</si>
  <si>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</si>
  <si>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</si>
  <si>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</si>
  <si>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</si>
  <si>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</si>
  <si>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</si>
  <si>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</si>
  <si>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</si>
  <si>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</si>
  <si>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</si>
  <si>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</si>
  <si>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</si>
  <si>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</si>
  <si>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</si>
  <si>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</si>
  <si>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</si>
  <si>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</si>
  <si>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</si>
  <si>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</si>
  <si>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</si>
  <si>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</si>
  <si>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</si>
  <si>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</si>
  <si>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</si>
  <si>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</si>
  <si>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</si>
  <si>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</si>
  <si>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</si>
  <si>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</si>
  <si>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</si>
  <si>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</si>
  <si>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</si>
  <si>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</si>
  <si>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</si>
  <si>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</si>
  <si>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</si>
  <si>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</si>
  <si>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</si>
  <si>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</si>
  <si>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</si>
  <si>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</si>
  <si>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</si>
  <si>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</si>
  <si>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Purchases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</si>
</sst>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wrapText="1" indent="6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G6">
            <v>18</v>
          </cell>
          <cell r="L6">
            <v>42125</v>
          </cell>
        </row>
        <row r="7">
          <cell r="G7">
            <v>100</v>
          </cell>
          <cell r="N7">
            <v>42490</v>
          </cell>
        </row>
        <row r="11">
          <cell r="E11">
            <v>12000</v>
          </cell>
          <cell r="G11">
            <v>3000</v>
          </cell>
          <cell r="N11">
            <v>42460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May15"/>
      <sheetName val="Jun15"/>
      <sheetName val="Jul15"/>
      <sheetName val="Aug15"/>
      <sheetName val="Sep15"/>
      <sheetName val="Oct15"/>
      <sheetName val="Nov15"/>
      <sheetName val="Dec15"/>
      <sheetName val="Jan16"/>
      <sheetName val="Feb16"/>
      <sheetName val="Mar16"/>
      <sheetName val="Apr16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15"/>
      <sheetName val="Jun15"/>
      <sheetName val="Jul15"/>
      <sheetName val="Aug15"/>
      <sheetName val="Sep15"/>
      <sheetName val="Oct15"/>
      <sheetName val="Nov15"/>
      <sheetName val="Dec15"/>
      <sheetName val="Jan16"/>
      <sheetName val="Feb16"/>
      <sheetName val="Mar16"/>
      <sheetName val="Apr16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D6" sqref="D6:E6"/>
    </sheetView>
  </sheetViews>
  <sheetFormatPr defaultColWidth="9.109375" defaultRowHeight="12" x14ac:dyDescent="0.25"/>
  <cols>
    <col min="1" max="1" width="1.6640625" style="5" customWidth="1"/>
    <col min="2" max="2" width="11" style="4" customWidth="1"/>
    <col min="3" max="3" width="23.5546875" style="79" customWidth="1"/>
    <col min="4" max="4" width="10.6640625" style="30" customWidth="1"/>
    <col min="5" max="5" width="10.6640625" style="3" customWidth="1"/>
    <col min="6" max="6" width="10.109375" style="3" customWidth="1"/>
    <col min="7" max="7" width="11.44140625" style="3" customWidth="1"/>
    <col min="8" max="8" width="6.6640625" style="1" customWidth="1"/>
    <col min="9" max="9" width="9.6640625" style="3" customWidth="1"/>
    <col min="10" max="10" width="9.5546875" style="3" customWidth="1"/>
    <col min="11" max="11" width="11" style="3" customWidth="1"/>
    <col min="12" max="12" width="0.88671875" style="3" customWidth="1"/>
    <col min="13" max="13" width="6.6640625" style="1" customWidth="1"/>
    <col min="14" max="14" width="0.88671875" style="3" customWidth="1"/>
    <col min="15" max="15" width="11" style="2" customWidth="1"/>
    <col min="16" max="16" width="5.6640625" style="127" customWidth="1"/>
    <col min="17" max="18" width="8.6640625" style="2" bestFit="1" customWidth="1"/>
    <col min="19" max="19" width="11.44140625" style="2" customWidth="1"/>
    <col min="20" max="20" width="0.88671875" style="2" customWidth="1"/>
    <col min="21" max="21" width="9.109375" style="4"/>
    <col min="22" max="22" width="10.6640625" style="3" customWidth="1"/>
    <col min="23" max="23" width="10.88671875" style="3" customWidth="1"/>
    <col min="24" max="24" width="11.33203125" style="3" customWidth="1"/>
    <col min="25" max="26" width="9.109375" style="2"/>
    <col min="27" max="27" width="1.6640625" style="5" customWidth="1"/>
    <col min="28" max="16384" width="9.10937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64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5">
      <c r="A2" s="169"/>
      <c r="B2" s="146"/>
      <c r="C2" s="147" t="s">
        <v>1</v>
      </c>
      <c r="D2" s="149" t="s">
        <v>2</v>
      </c>
      <c r="E2" s="144" t="s">
        <v>3</v>
      </c>
      <c r="F2" s="173" t="s">
        <v>57</v>
      </c>
      <c r="G2" s="158" t="s">
        <v>63</v>
      </c>
      <c r="H2" s="172"/>
      <c r="I2" s="152" t="s">
        <v>16</v>
      </c>
      <c r="J2" s="173" t="s">
        <v>57</v>
      </c>
      <c r="K2" s="158" t="s">
        <v>63</v>
      </c>
      <c r="L2" s="160"/>
      <c r="M2" s="171"/>
      <c r="N2" s="160"/>
      <c r="O2" s="158" t="s">
        <v>62</v>
      </c>
      <c r="P2" s="154"/>
      <c r="Q2" s="158" t="s">
        <v>65</v>
      </c>
      <c r="R2" s="158" t="s">
        <v>4</v>
      </c>
      <c r="S2" s="158" t="s">
        <v>62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5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5">
      <c r="A4" s="169"/>
      <c r="B4" s="146"/>
      <c r="C4" s="148"/>
      <c r="D4" s="149"/>
      <c r="E4" s="144"/>
      <c r="F4" s="129">
        <f>D6</f>
        <v>42125</v>
      </c>
      <c r="G4" s="129">
        <f>D6</f>
        <v>42125</v>
      </c>
      <c r="H4" s="172"/>
      <c r="I4" s="152"/>
      <c r="J4" s="129">
        <f>[1]Admin!$N$7</f>
        <v>42490</v>
      </c>
      <c r="K4" s="129">
        <f>J4</f>
        <v>42490</v>
      </c>
      <c r="L4" s="161"/>
      <c r="M4" s="171"/>
      <c r="N4" s="161"/>
      <c r="O4" s="128">
        <f>D6</f>
        <v>42125</v>
      </c>
      <c r="P4" s="137">
        <v>100</v>
      </c>
      <c r="Q4" s="163"/>
      <c r="R4" s="136">
        <f>[1]Admin!$G$6</f>
        <v>18</v>
      </c>
      <c r="S4" s="128">
        <f>J4</f>
        <v>42490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3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3">
      <c r="A6" s="115"/>
      <c r="B6" s="164" t="s">
        <v>58</v>
      </c>
      <c r="C6" s="165"/>
      <c r="D6" s="166">
        <f>[1]Admin!$L$6</f>
        <v>42125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5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5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5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5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5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5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5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5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5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5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5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5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5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5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5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5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5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5">
      <c r="A24" s="115"/>
      <c r="B24" s="140" t="s">
        <v>56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5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5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5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5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5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5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5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5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5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5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5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5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5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5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5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5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5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5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5">
      <c r="A43" s="115"/>
      <c r="B43" s="140" t="s">
        <v>54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5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5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5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5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5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5">
      <c r="A49" s="115"/>
      <c r="B49" s="140" t="s">
        <v>55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5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5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5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5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5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5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3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3">
      <c r="A57" s="115"/>
      <c r="B57" s="164" t="str">
        <f>B6</f>
        <v xml:space="preserve">EXISTING FIXED ASSETS AT </v>
      </c>
      <c r="C57" s="165"/>
      <c r="D57" s="133">
        <f>D6</f>
        <v>42125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3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3">
      <c r="A59" s="115"/>
      <c r="B59" s="138" t="s">
        <v>59</v>
      </c>
      <c r="C59" s="139"/>
      <c r="D59" s="134">
        <f>D57</f>
        <v>42125</v>
      </c>
      <c r="E59" s="131" t="s">
        <v>60</v>
      </c>
      <c r="F59" s="135">
        <f>J4</f>
        <v>42490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5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5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5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5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5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5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5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5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5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5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5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5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5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5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5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5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5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5">
      <c r="A77" s="115"/>
      <c r="B77" s="140" t="s">
        <v>56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5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5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5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5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5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5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5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5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5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5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5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5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5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5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5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5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5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5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5">
      <c r="A96" s="115"/>
      <c r="B96" s="140" t="s">
        <v>54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5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5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5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5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5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5">
      <c r="A102" s="115"/>
      <c r="B102" s="140" t="s">
        <v>55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5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5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5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5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5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5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3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3">
      <c r="A110" s="115"/>
      <c r="B110" s="164" t="s">
        <v>61</v>
      </c>
      <c r="C110" s="165"/>
      <c r="D110" s="130">
        <f>F59</f>
        <v>42490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3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B18" sqref="B18"/>
    </sheetView>
  </sheetViews>
  <sheetFormatPr defaultColWidth="9.109375" defaultRowHeight="11.4" x14ac:dyDescent="0.2"/>
  <cols>
    <col min="1" max="1" width="1.6640625" style="119" customWidth="1"/>
    <col min="2" max="2" width="27.109375" style="119" bestFit="1" customWidth="1"/>
    <col min="3" max="3" width="9.109375" style="119"/>
    <col min="4" max="4" width="3.6640625" style="119" customWidth="1"/>
    <col min="5" max="5" width="11.5546875" style="119" customWidth="1"/>
    <col min="6" max="6" width="5.44140625" style="119" customWidth="1"/>
    <col min="7" max="9" width="9.109375" style="119"/>
    <col min="10" max="10" width="6.5546875" style="119" customWidth="1"/>
    <col min="11" max="11" width="11.6640625" style="119" customWidth="1"/>
    <col min="12" max="12" width="2.6640625" style="119" customWidth="1"/>
    <col min="13" max="14" width="9.6640625" style="119" customWidth="1"/>
    <col min="15" max="15" width="1.5546875" style="119" customWidth="1"/>
    <col min="16" max="16384" width="9.109375" style="119"/>
  </cols>
  <sheetData>
    <row r="1" spans="1:24" s="5" customFormat="1" ht="9" customHeight="1" x14ac:dyDescent="0.25">
      <c r="A1" s="181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5">
      <c r="A2" s="63"/>
      <c r="B2" s="46"/>
      <c r="C2" s="47"/>
      <c r="D2" s="48"/>
      <c r="E2" s="191" t="s">
        <v>17</v>
      </c>
      <c r="F2" s="192"/>
      <c r="G2" s="193"/>
      <c r="H2" s="194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5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5">
      <c r="A4" s="63"/>
      <c r="B4" s="121" t="s">
        <v>52</v>
      </c>
      <c r="C4" s="47"/>
      <c r="D4" s="48"/>
      <c r="E4" s="122" t="s">
        <v>3</v>
      </c>
      <c r="F4" s="49"/>
      <c r="G4" s="178" t="s">
        <v>53</v>
      </c>
      <c r="H4" s="179"/>
      <c r="I4" s="180"/>
      <c r="J4" s="49"/>
      <c r="K4" s="122" t="s">
        <v>26</v>
      </c>
      <c r="L4" s="49"/>
      <c r="M4" s="175" t="s">
        <v>66</v>
      </c>
      <c r="N4" s="176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5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6"/>
      <c r="N5" s="176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5">
      <c r="A6" s="63"/>
      <c r="B6" s="183" t="s">
        <v>11</v>
      </c>
      <c r="C6" s="184"/>
      <c r="D6" s="197"/>
      <c r="E6" s="52">
        <f>Schedule!E64</f>
        <v>0</v>
      </c>
      <c r="F6" s="49"/>
      <c r="G6" s="183" t="s">
        <v>21</v>
      </c>
      <c r="H6" s="184"/>
      <c r="I6" s="184"/>
      <c r="J6" s="185"/>
      <c r="K6" s="52">
        <f>Schedule!V11+Schedule!V64</f>
        <v>0</v>
      </c>
      <c r="L6" s="49"/>
      <c r="M6" s="176"/>
      <c r="N6" s="176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5">
      <c r="A7" s="63"/>
      <c r="B7" s="183" t="s">
        <v>12</v>
      </c>
      <c r="C7" s="184"/>
      <c r="D7" s="197"/>
      <c r="E7" s="52">
        <f>Schedule!E75</f>
        <v>0</v>
      </c>
      <c r="F7" s="49"/>
      <c r="G7" s="183" t="s">
        <v>22</v>
      </c>
      <c r="H7" s="184"/>
      <c r="I7" s="184"/>
      <c r="J7" s="185"/>
      <c r="K7" s="52">
        <f>Schedule!V22+Schedule!V75</f>
        <v>0</v>
      </c>
      <c r="L7" s="49"/>
      <c r="M7" s="176"/>
      <c r="N7" s="176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5">
      <c r="A8" s="63"/>
      <c r="B8" s="183" t="s">
        <v>13</v>
      </c>
      <c r="C8" s="184"/>
      <c r="D8" s="197"/>
      <c r="E8" s="52">
        <f>Schedule!E83</f>
        <v>0</v>
      </c>
      <c r="F8" s="49"/>
      <c r="G8" s="183" t="s">
        <v>23</v>
      </c>
      <c r="H8" s="184"/>
      <c r="I8" s="184"/>
      <c r="J8" s="185"/>
      <c r="K8" s="52">
        <f>Schedule!V30+Schedule!V83</f>
        <v>0</v>
      </c>
      <c r="L8" s="49"/>
      <c r="M8" s="176"/>
      <c r="N8" s="176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5">
      <c r="A9" s="63"/>
      <c r="B9" s="183" t="s">
        <v>14</v>
      </c>
      <c r="C9" s="184"/>
      <c r="D9" s="197"/>
      <c r="E9" s="52">
        <f>Schedule!E94</f>
        <v>0</v>
      </c>
      <c r="F9" s="49"/>
      <c r="G9" s="183" t="s">
        <v>24</v>
      </c>
      <c r="H9" s="184"/>
      <c r="I9" s="184"/>
      <c r="J9" s="185"/>
      <c r="K9" s="52">
        <f>Schedule!V41+Schedule!V94</f>
        <v>0</v>
      </c>
      <c r="L9" s="49"/>
      <c r="M9" s="176"/>
      <c r="N9" s="176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3">
      <c r="A10" s="63"/>
      <c r="B10" s="183" t="s">
        <v>15</v>
      </c>
      <c r="C10" s="184"/>
      <c r="D10" s="197"/>
      <c r="E10" s="52">
        <f>Schedule!E108</f>
        <v>0</v>
      </c>
      <c r="F10" s="49"/>
      <c r="G10" s="183" t="s">
        <v>25</v>
      </c>
      <c r="H10" s="184"/>
      <c r="I10" s="184"/>
      <c r="J10" s="185"/>
      <c r="K10" s="52">
        <f>Schedule!V55+Schedule!V108</f>
        <v>0</v>
      </c>
      <c r="L10" s="49"/>
      <c r="M10" s="176"/>
      <c r="N10" s="176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3">
      <c r="A11" s="63"/>
      <c r="B11" s="195" t="s">
        <v>19</v>
      </c>
      <c r="C11" s="195"/>
      <c r="D11" s="196"/>
      <c r="E11" s="53">
        <f>SUM(E6:E10)</f>
        <v>0</v>
      </c>
      <c r="F11" s="49"/>
      <c r="G11" s="189" t="s">
        <v>19</v>
      </c>
      <c r="H11" s="189"/>
      <c r="I11" s="189"/>
      <c r="J11" s="190"/>
      <c r="K11" s="53">
        <f>SUM(K6:K10)</f>
        <v>0</v>
      </c>
      <c r="L11" s="49"/>
      <c r="M11" s="176"/>
      <c r="N11" s="176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3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6"/>
      <c r="N12" s="176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3">
      <c r="A13" s="63"/>
      <c r="B13" s="195" t="s">
        <v>28</v>
      </c>
      <c r="C13" s="195"/>
      <c r="D13" s="196"/>
      <c r="E13" s="53">
        <f>[2]Apr16!$AI$2</f>
        <v>0</v>
      </c>
      <c r="F13" s="49"/>
      <c r="G13" s="189" t="s">
        <v>27</v>
      </c>
      <c r="H13" s="189"/>
      <c r="I13" s="189"/>
      <c r="J13" s="190"/>
      <c r="K13" s="53">
        <f>[3]Apr16!$U$2</f>
        <v>0</v>
      </c>
      <c r="L13" s="49"/>
      <c r="M13" s="177"/>
      <c r="N13" s="177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3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77"/>
      <c r="N14" s="177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3">
      <c r="A15" s="63"/>
      <c r="B15" s="186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7"/>
      <c r="D15" s="188"/>
      <c r="E15" s="120">
        <f>E13-E11</f>
        <v>0</v>
      </c>
      <c r="F15" s="49"/>
      <c r="G15" s="186" t="str">
        <f>IF(K15&gt;0,"Sales exceed Assets listed on Schedule",IF(K15&lt;0,"Assets listed on Schedule exceed Sales values","Sales reconcile with Fixed asset Schedule"))</f>
        <v>Sales reconcile with Fixed asset Schedule</v>
      </c>
      <c r="H15" s="187"/>
      <c r="I15" s="187"/>
      <c r="J15" s="188"/>
      <c r="K15" s="120">
        <f>K13-K11</f>
        <v>0</v>
      </c>
      <c r="L15" s="49"/>
      <c r="M15" s="177"/>
      <c r="N15" s="177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3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6:D6"/>
    <mergeCell ref="B7:D7"/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C2" sqref="C2:D2"/>
    </sheetView>
  </sheetViews>
  <sheetFormatPr defaultColWidth="9.109375" defaultRowHeight="12" x14ac:dyDescent="0.25"/>
  <cols>
    <col min="1" max="1" width="1.44140625" style="82" customWidth="1"/>
    <col min="2" max="2" width="10.6640625" style="98" customWidth="1"/>
    <col min="3" max="4" width="18.6640625" style="106" customWidth="1"/>
    <col min="5" max="5" width="13.88671875" style="82" customWidth="1"/>
    <col min="6" max="7" width="8.6640625" style="82" customWidth="1"/>
    <col min="8" max="8" width="6.6640625" style="90" customWidth="1"/>
    <col min="9" max="11" width="8.6640625" style="88" customWidth="1"/>
    <col min="12" max="12" width="18.6640625" style="106" customWidth="1"/>
    <col min="13" max="13" width="1.44140625" style="82" customWidth="1"/>
    <col min="14" max="16384" width="9.109375" style="82"/>
  </cols>
  <sheetData>
    <row r="1" spans="1:13" ht="6" customHeight="1" x14ac:dyDescent="0.25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5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5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5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5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5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5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5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5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5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5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5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5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5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5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5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5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5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5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5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5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5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5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5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5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5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5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5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5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5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5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5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5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5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5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5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5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5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5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5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5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5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5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5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5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5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5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5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5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5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5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5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5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5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2015-03-24T23:38:39Z</dcterms:modified>
</cp:coreProperties>
</file>