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101" i="11" l="1"/>
  <c r="R100" i="11"/>
  <c r="R99" i="11"/>
  <c r="R98" i="11"/>
  <c r="R97" i="11"/>
  <c r="R92" i="11"/>
  <c r="R93" i="11"/>
  <c r="R94" i="11"/>
  <c r="R95" i="11"/>
  <c r="R91" i="11"/>
  <c r="R48" i="11"/>
  <c r="R47" i="11"/>
  <c r="R46" i="11"/>
  <c r="R45" i="11"/>
  <c r="R44" i="11"/>
  <c r="R38" i="11"/>
  <c r="R39" i="11"/>
  <c r="R40" i="11"/>
  <c r="R41" i="11"/>
  <c r="R42" i="11"/>
  <c r="Z38" i="1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59" i="11"/>
  <c r="D110" i="11" s="1"/>
  <c r="D43" i="11"/>
  <c r="D96" i="11" s="1"/>
  <c r="H37" i="11"/>
  <c r="H50" i="11" s="1"/>
  <c r="D37" i="11"/>
  <c r="D90" i="11" s="1"/>
  <c r="H29" i="11"/>
  <c r="H33" i="11" s="1"/>
  <c r="H21" i="11"/>
  <c r="H23" i="11" s="1"/>
  <c r="H13" i="11"/>
  <c r="H15" i="11" s="1"/>
  <c r="D6" i="11"/>
  <c r="D57" i="11" s="1"/>
  <c r="S4" i="11"/>
  <c r="R4" i="11"/>
  <c r="P4" i="11"/>
  <c r="P85" i="11" s="1"/>
  <c r="O4" i="11"/>
  <c r="H7" i="11"/>
  <c r="H8" i="11" s="1"/>
  <c r="K4" i="11"/>
  <c r="J4" i="11"/>
  <c r="G4" i="11"/>
  <c r="F4" i="11"/>
  <c r="B96" i="11"/>
  <c r="B90" i="11"/>
  <c r="B57" i="11"/>
  <c r="B110" i="11"/>
  <c r="W67" i="11"/>
  <c r="S91" i="11"/>
  <c r="J91" i="11"/>
  <c r="W91" i="11"/>
  <c r="V108" i="1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110" i="11" s="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K9" i="12"/>
  <c r="K10" i="12"/>
  <c r="G51" i="11"/>
  <c r="G23" i="11"/>
  <c r="G10" i="11"/>
  <c r="G8" i="11"/>
  <c r="H17" i="11"/>
  <c r="H1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110" i="11" s="1"/>
  <c r="O88" i="11"/>
  <c r="G64" i="11"/>
  <c r="G72" i="11"/>
  <c r="G80" i="11"/>
  <c r="G88" i="11"/>
  <c r="F64" i="11"/>
  <c r="F72" i="11"/>
  <c r="F80" i="11"/>
  <c r="F88" i="11"/>
  <c r="S68" i="11"/>
  <c r="S75" i="11"/>
  <c r="S67" i="11"/>
  <c r="Y88" i="11" l="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G57" i="11" s="1"/>
  <c r="G1" i="11" s="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K11" i="12" s="1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H71" i="11" l="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K13" i="12" l="1"/>
  <c r="K15" i="12" s="1"/>
  <c r="G15" i="12" s="1"/>
  <c r="E13" i="12" l="1"/>
  <c r="E15" i="12" s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<sst xmlns="http://schemas.openxmlformats.org/spreadsheetml/2006/main" count="98" uniqueCount="73">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</sst>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164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3" fillId="2" borderId="19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 applyAlignment="1"/>
    <xf numFmtId="0" fontId="12" fillId="3" borderId="25" xfId="0" applyFont="1" applyFill="1" applyBorder="1" applyAlignment="1"/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42466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42830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G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A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80" customWidth="1"/>
    <col min="4" max="4" width="10.6640625" style="31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8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1"/>
      <c r="B1" s="152" t="s">
        <v>0</v>
      </c>
      <c r="C1" s="163" t="s">
        <v>8</v>
      </c>
      <c r="D1" s="164"/>
      <c r="E1" s="62">
        <f>E57+E110</f>
        <v>0</v>
      </c>
      <c r="F1" s="20">
        <f>F57+F110</f>
        <v>0</v>
      </c>
      <c r="G1" s="20">
        <f>G57+G110</f>
        <v>0</v>
      </c>
      <c r="H1" s="143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60"/>
      <c r="M1" s="143" t="s">
        <v>6</v>
      </c>
      <c r="N1" s="160"/>
      <c r="O1" s="20">
        <f>O57+O110</f>
        <v>0</v>
      </c>
      <c r="P1" s="156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60"/>
      <c r="U1" s="151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5">
      <c r="A2" s="142"/>
      <c r="B2" s="152"/>
      <c r="C2" s="153" t="s">
        <v>1</v>
      </c>
      <c r="D2" s="155" t="s">
        <v>2</v>
      </c>
      <c r="E2" s="150" t="s">
        <v>3</v>
      </c>
      <c r="F2" s="146" t="s">
        <v>56</v>
      </c>
      <c r="G2" s="148" t="s">
        <v>57</v>
      </c>
      <c r="H2" s="145"/>
      <c r="I2" s="165" t="s">
        <v>17</v>
      </c>
      <c r="J2" s="146" t="s">
        <v>56</v>
      </c>
      <c r="K2" s="148" t="s">
        <v>58</v>
      </c>
      <c r="L2" s="166"/>
      <c r="M2" s="144"/>
      <c r="N2" s="166"/>
      <c r="O2" s="148" t="s">
        <v>59</v>
      </c>
      <c r="P2" s="157"/>
      <c r="Q2" s="148" t="s">
        <v>4</v>
      </c>
      <c r="R2" s="150" t="s">
        <v>5</v>
      </c>
      <c r="S2" s="148" t="s">
        <v>60</v>
      </c>
      <c r="T2" s="161"/>
      <c r="U2" s="152"/>
      <c r="V2" s="162" t="s">
        <v>29</v>
      </c>
      <c r="W2" s="162" t="s">
        <v>30</v>
      </c>
      <c r="X2" s="162" t="s">
        <v>32</v>
      </c>
      <c r="Y2" s="150" t="s">
        <v>50</v>
      </c>
      <c r="Z2" s="150" t="s">
        <v>51</v>
      </c>
      <c r="AA2" s="22"/>
    </row>
    <row r="3" spans="1:27" ht="12" customHeight="1" x14ac:dyDescent="0.25">
      <c r="A3" s="142"/>
      <c r="B3" s="152"/>
      <c r="C3" s="154"/>
      <c r="D3" s="155"/>
      <c r="E3" s="150"/>
      <c r="F3" s="147"/>
      <c r="G3" s="149"/>
      <c r="H3" s="145"/>
      <c r="I3" s="165"/>
      <c r="J3" s="147"/>
      <c r="K3" s="149"/>
      <c r="L3" s="166"/>
      <c r="M3" s="144"/>
      <c r="N3" s="166"/>
      <c r="O3" s="149"/>
      <c r="P3" s="157"/>
      <c r="Q3" s="168"/>
      <c r="R3" s="150"/>
      <c r="S3" s="149"/>
      <c r="T3" s="161"/>
      <c r="U3" s="152"/>
      <c r="V3" s="150"/>
      <c r="W3" s="150"/>
      <c r="X3" s="150"/>
      <c r="Y3" s="150"/>
      <c r="Z3" s="150"/>
      <c r="AA3" s="22"/>
    </row>
    <row r="4" spans="1:27" s="16" customFormat="1" ht="12.75" customHeight="1" x14ac:dyDescent="0.25">
      <c r="A4" s="142"/>
      <c r="B4" s="152"/>
      <c r="C4" s="154"/>
      <c r="D4" s="155"/>
      <c r="E4" s="150"/>
      <c r="F4" s="130">
        <f>[1]Admin!$B$4</f>
        <v>42466</v>
      </c>
      <c r="G4" s="130">
        <f>[1]Admin!$B$4</f>
        <v>42466</v>
      </c>
      <c r="H4" s="145"/>
      <c r="I4" s="165"/>
      <c r="J4" s="130">
        <f>[1]Admin!$B$17</f>
        <v>42830</v>
      </c>
      <c r="K4" s="130">
        <f>[1]Admin!$B$17</f>
        <v>42830</v>
      </c>
      <c r="L4" s="167"/>
      <c r="M4" s="144"/>
      <c r="N4" s="167"/>
      <c r="O4" s="130">
        <f>[1]Admin!$B$4</f>
        <v>42466</v>
      </c>
      <c r="P4" s="134">
        <f>[1]Admin!$G$4</f>
        <v>1</v>
      </c>
      <c r="Q4" s="169"/>
      <c r="R4" s="15">
        <f>[1]Admin!$G$5</f>
        <v>0.18</v>
      </c>
      <c r="S4" s="130">
        <f>[1]Admin!$B$17</f>
        <v>42830</v>
      </c>
      <c r="T4" s="161"/>
      <c r="U4" s="152"/>
      <c r="V4" s="150"/>
      <c r="W4" s="150"/>
      <c r="X4" s="150"/>
      <c r="Y4" s="150"/>
      <c r="Z4" s="150"/>
      <c r="AA4" s="23"/>
    </row>
    <row r="5" spans="1:27" s="16" customFormat="1" ht="6" customHeight="1" thickBot="1" x14ac:dyDescent="0.3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3">
      <c r="A6" s="116"/>
      <c r="B6" s="170" t="s">
        <v>61</v>
      </c>
      <c r="C6" s="172"/>
      <c r="D6" s="131">
        <f>[1]Admin!$B$4</f>
        <v>42466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5">
      <c r="A7" s="116"/>
      <c r="B7" s="140" t="s">
        <v>10</v>
      </c>
      <c r="C7" s="140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5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5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5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5">
      <c r="A11" s="116"/>
      <c r="B11" s="135" t="s">
        <v>67</v>
      </c>
      <c r="C11" s="136"/>
      <c r="D11" s="137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5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5">
      <c r="A13" s="116"/>
      <c r="B13" s="140" t="s">
        <v>9</v>
      </c>
      <c r="C13" s="140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5">
      <c r="A14" s="116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125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5">
      <c r="A15" s="116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125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5">
      <c r="A16" s="116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125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5">
      <c r="A17" s="116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125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5">
      <c r="A18" s="116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125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5">
      <c r="A19" s="116"/>
      <c r="B19" s="135" t="s">
        <v>68</v>
      </c>
      <c r="C19" s="136"/>
      <c r="D19" s="137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5">
      <c r="A20" s="116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5">
      <c r="A21" s="116"/>
      <c r="B21" s="140" t="s">
        <v>55</v>
      </c>
      <c r="C21" s="140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125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5">
      <c r="A22" s="116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125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5">
      <c r="A23" s="116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125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5">
      <c r="A24" s="116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125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5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5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5">
      <c r="A27" s="116"/>
      <c r="B27" s="135" t="s">
        <v>69</v>
      </c>
      <c r="C27" s="136"/>
      <c r="D27" s="137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5">
      <c r="A28" s="116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5">
      <c r="A29" s="116"/>
      <c r="B29" s="140" t="s">
        <v>7</v>
      </c>
      <c r="C29" s="140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125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5">
      <c r="A30" s="116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125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5">
      <c r="A31" s="116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125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5">
      <c r="A32" s="116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125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5">
      <c r="A33" s="116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125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5">
      <c r="A34" s="116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125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5">
      <c r="A35" s="116"/>
      <c r="B35" s="135" t="s">
        <v>70</v>
      </c>
      <c r="C35" s="136"/>
      <c r="D35" s="137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5">
      <c r="A36" s="116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3.2" x14ac:dyDescent="0.25">
      <c r="A37" s="116"/>
      <c r="B37" s="138" t="s">
        <v>63</v>
      </c>
      <c r="C37" s="139"/>
      <c r="D37" s="132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5">
      <c r="A38" s="116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125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5">
      <c r="A39" s="116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125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5">
      <c r="A40" s="116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125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5">
      <c r="A41" s="116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125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5">
      <c r="A42" s="116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125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5">
      <c r="A43" s="116"/>
      <c r="B43" s="138" t="s">
        <v>64</v>
      </c>
      <c r="C43" s="139"/>
      <c r="D43" s="132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125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5">
      <c r="A44" s="116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5">
      <c r="A45" s="116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5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5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5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5">
      <c r="A49" s="116"/>
      <c r="B49" s="140" t="s">
        <v>54</v>
      </c>
      <c r="C49" s="140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5">
      <c r="A50" s="116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5">
      <c r="A51" s="116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5">
      <c r="A52" s="116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5">
      <c r="A53" s="116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5">
      <c r="A54" s="116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5">
      <c r="A55" s="116"/>
      <c r="B55" s="135" t="s">
        <v>71</v>
      </c>
      <c r="C55" s="136"/>
      <c r="D55" s="137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3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3">
      <c r="A57" s="116"/>
      <c r="B57" s="170" t="str">
        <f>B6</f>
        <v xml:space="preserve">EXISTING FIXED ASSETS at </v>
      </c>
      <c r="C57" s="172"/>
      <c r="D57" s="131">
        <f>D6</f>
        <v>42466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3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3">
      <c r="A59" s="116"/>
      <c r="B59" s="170" t="s">
        <v>62</v>
      </c>
      <c r="C59" s="171"/>
      <c r="D59" s="131">
        <f>[1]Admin!$B$4</f>
        <v>42466</v>
      </c>
      <c r="E59" s="11"/>
      <c r="F59" s="158"/>
      <c r="G59" s="159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5">
      <c r="A60" s="116"/>
      <c r="B60" s="140" t="s">
        <v>10</v>
      </c>
      <c r="C60" s="140"/>
      <c r="D60" s="30"/>
      <c r="E60" s="8"/>
      <c r="F60" s="159"/>
      <c r="G60" s="159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5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5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5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5">
      <c r="A64" s="116"/>
      <c r="B64" s="135" t="s">
        <v>12</v>
      </c>
      <c r="C64" s="136"/>
      <c r="D64" s="137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5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5">
      <c r="A66" s="116"/>
      <c r="B66" s="140" t="s">
        <v>9</v>
      </c>
      <c r="C66" s="140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5">
      <c r="A67" s="116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5">
      <c r="A68" s="116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5">
      <c r="A69" s="116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5">
      <c r="A70" s="116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5">
      <c r="A71" s="116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5">
      <c r="A72" s="116"/>
      <c r="B72" s="135" t="s">
        <v>13</v>
      </c>
      <c r="C72" s="136"/>
      <c r="D72" s="137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5">
      <c r="A73" s="116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5">
      <c r="A74" s="116"/>
      <c r="B74" s="140" t="s">
        <v>55</v>
      </c>
      <c r="C74" s="140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125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5">
      <c r="A75" s="116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5">
      <c r="A76" s="116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5">
      <c r="A77" s="116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5">
      <c r="A78" s="116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5">
      <c r="A79" s="116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5">
      <c r="A80" s="116"/>
      <c r="B80" s="135" t="s">
        <v>14</v>
      </c>
      <c r="C80" s="136"/>
      <c r="D80" s="137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5">
      <c r="A81" s="116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5">
      <c r="A82" s="116"/>
      <c r="B82" s="140" t="s">
        <v>7</v>
      </c>
      <c r="C82" s="140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125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5">
      <c r="A83" s="116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5">
      <c r="A84" s="116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5">
      <c r="A85" s="116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5">
      <c r="A86" s="116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5">
      <c r="A87" s="116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5">
      <c r="A88" s="116"/>
      <c r="B88" s="135" t="s">
        <v>15</v>
      </c>
      <c r="C88" s="136"/>
      <c r="D88" s="137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5">
      <c r="A89" s="116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5">
      <c r="A90" s="116"/>
      <c r="B90" s="138" t="str">
        <f>B37</f>
        <v>Motor Vehicles - costing over £</v>
      </c>
      <c r="C90" s="138"/>
      <c r="D90" s="132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5">
      <c r="A91" s="116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125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5">
      <c r="A92" s="116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125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5">
      <c r="A93" s="116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125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5">
      <c r="A94" s="116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125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5">
      <c r="A95" s="116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125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5">
      <c r="A96" s="116"/>
      <c r="B96" s="173" t="str">
        <f>B43</f>
        <v>Motor Vehicles - costing under £</v>
      </c>
      <c r="C96" s="173"/>
      <c r="D96" s="132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125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5">
      <c r="A97" s="116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5">
      <c r="A98" s="116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5">
      <c r="A99" s="116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5">
      <c r="A100" s="116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5">
      <c r="A101" s="116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5">
      <c r="A102" s="116"/>
      <c r="B102" s="140" t="s">
        <v>54</v>
      </c>
      <c r="C102" s="140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5">
      <c r="A103" s="116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5">
      <c r="A104" s="116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5">
      <c r="A105" s="116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5">
      <c r="A106" s="116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5">
      <c r="A107" s="116"/>
      <c r="B107" s="42"/>
      <c r="C107" s="75"/>
      <c r="D107" s="46"/>
      <c r="E107" s="129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29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5">
      <c r="A108" s="116"/>
      <c r="B108" s="135" t="s">
        <v>16</v>
      </c>
      <c r="C108" s="136"/>
      <c r="D108" s="137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3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3">
      <c r="A110" s="116"/>
      <c r="B110" s="170" t="str">
        <f>B59</f>
        <v xml:space="preserve">NEW FIXED ASSETS Bought AFTER </v>
      </c>
      <c r="C110" s="171"/>
      <c r="D110" s="131">
        <f>D59</f>
        <v>42466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3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Z2:Z4"/>
    <mergeCell ref="U1:U4"/>
    <mergeCell ref="C2:C4"/>
    <mergeCell ref="D2:D4"/>
    <mergeCell ref="E2:E4"/>
    <mergeCell ref="R2:R3"/>
    <mergeCell ref="P1:P3"/>
    <mergeCell ref="A1:A4"/>
    <mergeCell ref="M1:M4"/>
    <mergeCell ref="H1:H4"/>
    <mergeCell ref="F2:F3"/>
    <mergeCell ref="G2:G3"/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13" sqref="E13"/>
    </sheetView>
  </sheetViews>
  <sheetFormatPr defaultColWidth="9.109375" defaultRowHeight="11.4" x14ac:dyDescent="0.2"/>
  <cols>
    <col min="1" max="1" width="1.6640625" style="120" customWidth="1"/>
    <col min="2" max="2" width="27.109375" style="120" bestFit="1" customWidth="1"/>
    <col min="3" max="3" width="9.109375" style="120"/>
    <col min="4" max="4" width="3.6640625" style="120" customWidth="1"/>
    <col min="5" max="5" width="11.5546875" style="120" customWidth="1"/>
    <col min="6" max="6" width="5.44140625" style="120" customWidth="1"/>
    <col min="7" max="9" width="9.109375" style="120"/>
    <col min="10" max="10" width="6.5546875" style="120" customWidth="1"/>
    <col min="11" max="11" width="11.6640625" style="120" customWidth="1"/>
    <col min="12" max="12" width="2.6640625" style="120" customWidth="1"/>
    <col min="13" max="14" width="9.6640625" style="120" customWidth="1"/>
    <col min="15" max="15" width="1.5546875" style="120" customWidth="1"/>
    <col min="16" max="16384" width="9.109375" style="120"/>
  </cols>
  <sheetData>
    <row r="1" spans="1:24" s="5" customFormat="1" ht="9" customHeight="1" x14ac:dyDescent="0.25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4"/>
      <c r="B2" s="47"/>
      <c r="C2" s="48"/>
      <c r="D2" s="49"/>
      <c r="E2" s="191" t="s">
        <v>18</v>
      </c>
      <c r="F2" s="192"/>
      <c r="G2" s="193"/>
      <c r="H2" s="194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4"/>
      <c r="B4" s="122" t="s">
        <v>65</v>
      </c>
      <c r="C4" s="48"/>
      <c r="D4" s="49"/>
      <c r="E4" s="123" t="s">
        <v>3</v>
      </c>
      <c r="F4" s="50"/>
      <c r="G4" s="180" t="s">
        <v>52</v>
      </c>
      <c r="H4" s="181"/>
      <c r="I4" s="182"/>
      <c r="J4" s="50"/>
      <c r="K4" s="123" t="s">
        <v>27</v>
      </c>
      <c r="L4" s="50"/>
      <c r="M4" s="177" t="s">
        <v>53</v>
      </c>
      <c r="N4" s="178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78"/>
      <c r="N5" s="178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4"/>
      <c r="B6" s="174" t="s">
        <v>12</v>
      </c>
      <c r="C6" s="175"/>
      <c r="D6" s="176"/>
      <c r="E6" s="53">
        <f>Schedule!E64</f>
        <v>0</v>
      </c>
      <c r="F6" s="50"/>
      <c r="G6" s="174" t="s">
        <v>22</v>
      </c>
      <c r="H6" s="175"/>
      <c r="I6" s="175"/>
      <c r="J6" s="185"/>
      <c r="K6" s="53">
        <f>Schedule!V11+Schedule!V64</f>
        <v>0</v>
      </c>
      <c r="L6" s="50"/>
      <c r="M6" s="178"/>
      <c r="N6" s="178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4"/>
      <c r="B7" s="174" t="s">
        <v>13</v>
      </c>
      <c r="C7" s="175"/>
      <c r="D7" s="176"/>
      <c r="E7" s="53">
        <f>Schedule!E72</f>
        <v>0</v>
      </c>
      <c r="F7" s="50"/>
      <c r="G7" s="174" t="s">
        <v>23</v>
      </c>
      <c r="H7" s="175"/>
      <c r="I7" s="175"/>
      <c r="J7" s="185"/>
      <c r="K7" s="53">
        <f>Schedule!V19+Schedule!V72</f>
        <v>0</v>
      </c>
      <c r="L7" s="50"/>
      <c r="M7" s="178"/>
      <c r="N7" s="178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4"/>
      <c r="B8" s="174" t="s">
        <v>14</v>
      </c>
      <c r="C8" s="175"/>
      <c r="D8" s="176"/>
      <c r="E8" s="53">
        <f>Schedule!E80</f>
        <v>0</v>
      </c>
      <c r="F8" s="50"/>
      <c r="G8" s="174" t="s">
        <v>24</v>
      </c>
      <c r="H8" s="175"/>
      <c r="I8" s="175"/>
      <c r="J8" s="185"/>
      <c r="K8" s="53">
        <f>Schedule!V27+Schedule!V80</f>
        <v>0</v>
      </c>
      <c r="L8" s="50"/>
      <c r="M8" s="178"/>
      <c r="N8" s="178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4"/>
      <c r="B9" s="174" t="s">
        <v>15</v>
      </c>
      <c r="C9" s="175"/>
      <c r="D9" s="176"/>
      <c r="E9" s="53">
        <f>Schedule!E88</f>
        <v>0</v>
      </c>
      <c r="F9" s="50"/>
      <c r="G9" s="174" t="s">
        <v>25</v>
      </c>
      <c r="H9" s="175"/>
      <c r="I9" s="175"/>
      <c r="J9" s="185"/>
      <c r="K9" s="53">
        <f>Schedule!V35+Schedule!V88</f>
        <v>0</v>
      </c>
      <c r="L9" s="50"/>
      <c r="M9" s="178"/>
      <c r="N9" s="178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4"/>
      <c r="B10" s="174" t="s">
        <v>16</v>
      </c>
      <c r="C10" s="175"/>
      <c r="D10" s="176"/>
      <c r="E10" s="53">
        <f>Schedule!E108</f>
        <v>0</v>
      </c>
      <c r="F10" s="50"/>
      <c r="G10" s="174" t="s">
        <v>26</v>
      </c>
      <c r="H10" s="175"/>
      <c r="I10" s="175"/>
      <c r="J10" s="185"/>
      <c r="K10" s="53">
        <f>Schedule!V55+Schedule!V108</f>
        <v>0</v>
      </c>
      <c r="L10" s="50"/>
      <c r="M10" s="178"/>
      <c r="N10" s="178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4"/>
      <c r="B11" s="195" t="s">
        <v>20</v>
      </c>
      <c r="C11" s="195"/>
      <c r="D11" s="196"/>
      <c r="E11" s="54">
        <f>SUM(E6:E10)</f>
        <v>0</v>
      </c>
      <c r="F11" s="50"/>
      <c r="G11" s="189" t="s">
        <v>20</v>
      </c>
      <c r="H11" s="189"/>
      <c r="I11" s="189"/>
      <c r="J11" s="190"/>
      <c r="K11" s="54">
        <f>SUM(K6:K10)</f>
        <v>0</v>
      </c>
      <c r="L11" s="50"/>
      <c r="M11" s="178"/>
      <c r="N11" s="178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78"/>
      <c r="N12" s="178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4"/>
      <c r="B13" s="195" t="s">
        <v>66</v>
      </c>
      <c r="C13" s="195"/>
      <c r="D13" s="196"/>
      <c r="E13" s="133">
        <f>[2]Mar17!$AG$2</f>
        <v>0</v>
      </c>
      <c r="F13" s="50"/>
      <c r="G13" s="189" t="s">
        <v>28</v>
      </c>
      <c r="H13" s="189"/>
      <c r="I13" s="189"/>
      <c r="J13" s="190"/>
      <c r="K13" s="133">
        <f>[3]Mar17!$AA$2</f>
        <v>0</v>
      </c>
      <c r="L13" s="50"/>
      <c r="M13" s="179"/>
      <c r="N13" s="179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79"/>
      <c r="N14" s="179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4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1">
        <f>E13-E11</f>
        <v>0</v>
      </c>
      <c r="F15" s="50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1">
        <f>K13-K11</f>
        <v>0</v>
      </c>
      <c r="L15" s="50"/>
      <c r="M15" s="179"/>
      <c r="N15" s="179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0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3" customWidth="1"/>
    <col min="2" max="2" width="10.6640625" style="99" customWidth="1"/>
    <col min="3" max="4" width="18.6640625" style="107" customWidth="1"/>
    <col min="5" max="5" width="13.88671875" style="83" customWidth="1"/>
    <col min="6" max="7" width="8.6640625" style="83" customWidth="1"/>
    <col min="8" max="8" width="6.6640625" style="91" customWidth="1"/>
    <col min="9" max="11" width="8.6640625" style="89" customWidth="1"/>
    <col min="12" max="12" width="18.6640625" style="107" customWidth="1"/>
    <col min="13" max="13" width="1.44140625" style="83" customWidth="1"/>
    <col min="14" max="16384" width="9.109375" style="83"/>
  </cols>
  <sheetData>
    <row r="1" spans="1:13" ht="6" customHeight="1" x14ac:dyDescent="0.25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5">
      <c r="A2" s="93"/>
      <c r="B2" s="81"/>
      <c r="C2" s="201" t="s">
        <v>48</v>
      </c>
      <c r="D2" s="202"/>
      <c r="E2" s="114">
        <f>SUM(E8:E14)</f>
        <v>0</v>
      </c>
      <c r="F2" s="88"/>
      <c r="G2" s="197" t="s">
        <v>49</v>
      </c>
      <c r="H2" s="198"/>
      <c r="I2" s="198"/>
      <c r="J2" s="198"/>
      <c r="K2" s="198"/>
      <c r="L2" s="90"/>
      <c r="M2" s="93"/>
    </row>
    <row r="3" spans="1:13" ht="18" customHeight="1" x14ac:dyDescent="0.25">
      <c r="A3" s="93"/>
      <c r="B3" s="102" t="s">
        <v>40</v>
      </c>
      <c r="C3" s="104"/>
      <c r="D3" s="103"/>
      <c r="E3" s="88"/>
      <c r="F3" s="88"/>
      <c r="G3" s="198"/>
      <c r="H3" s="198"/>
      <c r="I3" s="198"/>
      <c r="J3" s="198"/>
      <c r="K3" s="198"/>
      <c r="L3" s="90"/>
      <c r="M3" s="93"/>
    </row>
    <row r="4" spans="1:13" ht="9" customHeight="1" x14ac:dyDescent="0.25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5">
      <c r="A5" s="110"/>
      <c r="B5" s="152" t="s">
        <v>39</v>
      </c>
      <c r="C5" s="155" t="s">
        <v>33</v>
      </c>
      <c r="D5" s="155" t="s">
        <v>37</v>
      </c>
      <c r="E5" s="199" t="s">
        <v>45</v>
      </c>
      <c r="F5" s="199" t="s">
        <v>44</v>
      </c>
      <c r="G5" s="199" t="s">
        <v>38</v>
      </c>
      <c r="H5" s="155" t="s">
        <v>35</v>
      </c>
      <c r="I5" s="199" t="s">
        <v>47</v>
      </c>
      <c r="J5" s="200"/>
      <c r="K5" s="200"/>
      <c r="L5" s="155" t="s">
        <v>46</v>
      </c>
      <c r="M5" s="101"/>
    </row>
    <row r="6" spans="1:13" s="87" customFormat="1" ht="30.75" customHeight="1" x14ac:dyDescent="0.25">
      <c r="A6" s="110"/>
      <c r="B6" s="203"/>
      <c r="C6" s="203"/>
      <c r="D6" s="203"/>
      <c r="E6" s="203"/>
      <c r="F6" s="203"/>
      <c r="G6" s="203"/>
      <c r="H6" s="203"/>
      <c r="I6" s="86" t="s">
        <v>34</v>
      </c>
      <c r="J6" s="86" t="s">
        <v>42</v>
      </c>
      <c r="K6" s="86" t="s">
        <v>36</v>
      </c>
      <c r="L6" s="203"/>
      <c r="M6" s="101"/>
    </row>
    <row r="7" spans="1:13" x14ac:dyDescent="0.25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5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5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5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5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5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5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5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5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6" customHeight="1" x14ac:dyDescent="0.25">
      <c r="A16" s="93"/>
      <c r="B16" s="98"/>
      <c r="C16" s="106"/>
      <c r="D16" s="106"/>
      <c r="E16" s="93"/>
      <c r="F16" s="93"/>
      <c r="G16" s="93"/>
      <c r="H16" s="95"/>
      <c r="I16" s="94"/>
      <c r="J16" s="94"/>
      <c r="K16" s="94"/>
      <c r="L16" s="106"/>
      <c r="M16" s="93"/>
    </row>
    <row r="17" spans="1:13" ht="19.5" customHeight="1" x14ac:dyDescent="0.25">
      <c r="A17" s="93"/>
      <c r="B17" s="102" t="s">
        <v>41</v>
      </c>
      <c r="C17" s="104"/>
      <c r="D17" s="103"/>
      <c r="E17" s="84"/>
      <c r="F17" s="84"/>
      <c r="G17" s="84"/>
      <c r="H17" s="32" t="s">
        <v>43</v>
      </c>
      <c r="I17" s="100"/>
      <c r="J17" s="100"/>
      <c r="K17" s="100"/>
      <c r="L17" s="32"/>
      <c r="M17" s="93"/>
    </row>
    <row r="18" spans="1:13" x14ac:dyDescent="0.25">
      <c r="A18" s="93"/>
      <c r="B18" s="96"/>
      <c r="C18" s="104"/>
      <c r="D18" s="104"/>
      <c r="E18" s="81"/>
      <c r="F18" s="81"/>
      <c r="G18" s="81"/>
      <c r="H18" s="90"/>
      <c r="I18" s="82"/>
      <c r="J18" s="82"/>
      <c r="K18" s="82"/>
      <c r="L18" s="104"/>
      <c r="M18" s="93"/>
    </row>
    <row r="19" spans="1:13" s="87" customFormat="1" ht="15" customHeight="1" x14ac:dyDescent="0.25">
      <c r="A19" s="110"/>
      <c r="B19" s="152" t="s">
        <v>39</v>
      </c>
      <c r="C19" s="155" t="s">
        <v>33</v>
      </c>
      <c r="D19" s="155" t="s">
        <v>37</v>
      </c>
      <c r="E19" s="199" t="s">
        <v>45</v>
      </c>
      <c r="F19" s="199" t="s">
        <v>44</v>
      </c>
      <c r="G19" s="199" t="s">
        <v>38</v>
      </c>
      <c r="H19" s="155" t="s">
        <v>35</v>
      </c>
      <c r="I19" s="199" t="s">
        <v>47</v>
      </c>
      <c r="J19" s="200"/>
      <c r="K19" s="200"/>
      <c r="L19" s="155" t="s">
        <v>46</v>
      </c>
      <c r="M19" s="101"/>
    </row>
    <row r="20" spans="1:13" s="87" customFormat="1" ht="30.75" customHeight="1" x14ac:dyDescent="0.25">
      <c r="A20" s="110"/>
      <c r="B20" s="203"/>
      <c r="C20" s="203"/>
      <c r="D20" s="203"/>
      <c r="E20" s="203"/>
      <c r="F20" s="203"/>
      <c r="G20" s="203"/>
      <c r="H20" s="203"/>
      <c r="I20" s="86" t="s">
        <v>34</v>
      </c>
      <c r="J20" s="86" t="s">
        <v>42</v>
      </c>
      <c r="K20" s="86" t="s">
        <v>36</v>
      </c>
      <c r="L20" s="203"/>
      <c r="M20" s="101"/>
    </row>
    <row r="21" spans="1:13" s="87" customFormat="1" ht="12.75" customHeight="1" x14ac:dyDescent="0.25">
      <c r="A21" s="110"/>
      <c r="B21" s="111"/>
      <c r="C21" s="111"/>
      <c r="D21" s="111"/>
      <c r="E21" s="111"/>
      <c r="F21" s="111"/>
      <c r="G21" s="111"/>
      <c r="H21" s="111"/>
      <c r="I21" s="109"/>
      <c r="J21" s="109"/>
      <c r="K21" s="109"/>
      <c r="L21" s="111"/>
      <c r="M21" s="101"/>
    </row>
    <row r="22" spans="1:13" ht="15" customHeight="1" x14ac:dyDescent="0.25">
      <c r="A22" s="93"/>
      <c r="B22" s="97"/>
      <c r="C22" s="105"/>
      <c r="D22" s="105"/>
      <c r="E22" s="85"/>
      <c r="F22" s="85"/>
      <c r="G22" s="85"/>
      <c r="H22" s="92"/>
      <c r="I22" s="88" t="str">
        <f>IF(E22&gt;0,(E22+F22+G22)/H22,"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ht="12.75" customHeight="1" x14ac:dyDescent="0.25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5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5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5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5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15" customHeight="1" x14ac:dyDescent="0.25">
      <c r="A28" s="93"/>
      <c r="B28" s="97"/>
      <c r="C28" s="105"/>
      <c r="D28" s="105"/>
      <c r="E28" s="85"/>
      <c r="F28" s="85"/>
      <c r="G28" s="85"/>
      <c r="H28" s="92"/>
      <c r="I28" s="88" t="str">
        <f>IF(H28&gt;0,#REF!/H28," ")</f>
        <v xml:space="preserve"> </v>
      </c>
      <c r="J28" s="88" t="str">
        <f>IF(H28&gt;0,I28-K28," ")</f>
        <v xml:space="preserve"> </v>
      </c>
      <c r="K28" s="88" t="str">
        <f>IF(H28&gt;0,G28/H28," ")</f>
        <v xml:space="preserve"> </v>
      </c>
      <c r="L28" s="105"/>
      <c r="M28" s="93"/>
    </row>
    <row r="29" spans="1:13" x14ac:dyDescent="0.25">
      <c r="A29" s="93"/>
      <c r="B29" s="96"/>
      <c r="C29" s="104"/>
      <c r="D29" s="104"/>
      <c r="E29" s="81"/>
      <c r="F29" s="81"/>
      <c r="G29" s="81"/>
      <c r="H29" s="90"/>
      <c r="I29" s="88"/>
      <c r="J29" s="88"/>
      <c r="K29" s="88"/>
      <c r="L29" s="104"/>
      <c r="M29" s="93"/>
    </row>
    <row r="30" spans="1:13" ht="6" customHeight="1" x14ac:dyDescent="0.25">
      <c r="A30" s="93"/>
      <c r="B30" s="98"/>
      <c r="C30" s="106"/>
      <c r="D30" s="106"/>
      <c r="E30" s="93"/>
      <c r="F30" s="93"/>
      <c r="G30" s="93"/>
      <c r="H30" s="95"/>
      <c r="I30" s="112"/>
      <c r="J30" s="112"/>
      <c r="K30" s="112"/>
      <c r="L30" s="106"/>
      <c r="M30" s="93"/>
    </row>
  </sheetData>
  <mergeCells count="20"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2016-05-20T17:52:40Z</dcterms:modified>
</cp:coreProperties>
</file>