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4-30 (Apr20) Excel 2007\"/>
    </mc:Choice>
  </mc:AlternateContent>
  <xr:revisionPtr revIDLastSave="0" documentId="13_ncr:1_{705A98FF-6F04-4140-8F18-3DC072B3A35B}" xr6:coauthVersionLast="43" xr6:coauthVersionMax="43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 l="1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DL81" i="17"/>
  <c r="DL57" i="17"/>
  <c r="DL56" i="17"/>
  <c r="DL55" i="17"/>
  <c r="DL54" i="17"/>
  <c r="DL53" i="17"/>
  <c r="DL33" i="17"/>
  <c r="DL32" i="17"/>
  <c r="DL20" i="17"/>
  <c r="DL17" i="17"/>
  <c r="V24" i="25"/>
  <c r="P24" i="25"/>
  <c r="J24" i="25"/>
  <c r="V14" i="25"/>
  <c r="P14" i="25"/>
  <c r="J14" i="25"/>
  <c r="DA81" i="17"/>
  <c r="DA57" i="17"/>
  <c r="DA56" i="17"/>
  <c r="DA55" i="17"/>
  <c r="DA54" i="17"/>
  <c r="DA53" i="17"/>
  <c r="DA33" i="17"/>
  <c r="DA32" i="17"/>
  <c r="DA20" i="17"/>
  <c r="DA17" i="17"/>
  <c r="CP81" i="17"/>
  <c r="CP57" i="17"/>
  <c r="CP56" i="17"/>
  <c r="CP55" i="17"/>
  <c r="CP54" i="17"/>
  <c r="CP53" i="17"/>
  <c r="CP33" i="17"/>
  <c r="CP32" i="17"/>
  <c r="CP20" i="17"/>
  <c r="CP17" i="17"/>
  <c r="CE81" i="17"/>
  <c r="CE57" i="17"/>
  <c r="CE56" i="17"/>
  <c r="CE55" i="17"/>
  <c r="CE54" i="17"/>
  <c r="CE53" i="17"/>
  <c r="CE33" i="17"/>
  <c r="CE32" i="17"/>
  <c r="CE20" i="17"/>
  <c r="CE17" i="17"/>
  <c r="BT81" i="17"/>
  <c r="BT57" i="17"/>
  <c r="BT56" i="17"/>
  <c r="BT55" i="17"/>
  <c r="BT54" i="17"/>
  <c r="BT53" i="17"/>
  <c r="BT33" i="17"/>
  <c r="BT32" i="17"/>
  <c r="BT20" i="17"/>
  <c r="BT17" i="17"/>
  <c r="V22" i="25"/>
  <c r="P22" i="25"/>
  <c r="J22" i="25"/>
  <c r="V16" i="25"/>
  <c r="P16" i="25"/>
  <c r="J16" i="25"/>
  <c r="BI81" i="17"/>
  <c r="BI57" i="17"/>
  <c r="BI56" i="17"/>
  <c r="BI55" i="17"/>
  <c r="BI54" i="17"/>
  <c r="BI53" i="17"/>
  <c r="BI33" i="17"/>
  <c r="BI32" i="17"/>
  <c r="BI20" i="17"/>
  <c r="BI17" i="17"/>
  <c r="V26" i="25"/>
  <c r="P26" i="25"/>
  <c r="J26" i="25"/>
  <c r="V12" i="25"/>
  <c r="P12" i="25"/>
  <c r="J12" i="25"/>
  <c r="AX81" i="17"/>
  <c r="AX57" i="17"/>
  <c r="AX56" i="17"/>
  <c r="AX55" i="17"/>
  <c r="AX54" i="17"/>
  <c r="AX53" i="17"/>
  <c r="AX33" i="17"/>
  <c r="AX32" i="17"/>
  <c r="AX20" i="17"/>
  <c r="AX17" i="17"/>
  <c r="V20" i="25"/>
  <c r="V18" i="25"/>
  <c r="P20" i="25"/>
  <c r="P18" i="25"/>
  <c r="J20" i="25"/>
  <c r="J18" i="25"/>
  <c r="AM81" i="17"/>
  <c r="AM57" i="17"/>
  <c r="AM56" i="17"/>
  <c r="AM55" i="17"/>
  <c r="AM54" i="17"/>
  <c r="AM53" i="17"/>
  <c r="AM33" i="17"/>
  <c r="AM32" i="17"/>
  <c r="AM20" i="17"/>
  <c r="AM17" i="17"/>
  <c r="AB81" i="17"/>
  <c r="AB57" i="17"/>
  <c r="AB56" i="17"/>
  <c r="AB55" i="17"/>
  <c r="AB54" i="17"/>
  <c r="AB53" i="17"/>
  <c r="AB33" i="17"/>
  <c r="AB32" i="17"/>
  <c r="AB20" i="17"/>
  <c r="AB17" i="17"/>
  <c r="V28" i="25"/>
  <c r="P28" i="25"/>
  <c r="J28" i="25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F16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6" i="25"/>
  <c r="F20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2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24" i="25"/>
  <c r="F22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28" i="25"/>
  <c r="F18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4" i="25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15" i="16"/>
  <c r="F15" i="16"/>
  <c r="E15" i="16"/>
  <c r="D15" i="16"/>
  <c r="C15" i="16"/>
  <c r="H14" i="16"/>
  <c r="F14" i="16"/>
  <c r="E14" i="16"/>
  <c r="D14" i="16"/>
  <c r="C14" i="16"/>
  <c r="H13" i="16"/>
  <c r="F13" i="16"/>
  <c r="E13" i="16"/>
  <c r="D13" i="16"/>
  <c r="C13" i="16"/>
  <c r="H12" i="16"/>
  <c r="F12" i="16"/>
  <c r="E12" i="16"/>
  <c r="D12" i="16"/>
  <c r="C12" i="16"/>
  <c r="H11" i="16"/>
  <c r="F11" i="16"/>
  <c r="E11" i="16"/>
  <c r="D11" i="16"/>
  <c r="C11" i="16"/>
  <c r="H10" i="16"/>
  <c r="F10" i="16"/>
  <c r="E10" i="16"/>
  <c r="D10" i="16"/>
  <c r="C10" i="16"/>
  <c r="H9" i="16"/>
  <c r="F9" i="16"/>
  <c r="E9" i="16"/>
  <c r="D9" i="16"/>
  <c r="C9" i="16"/>
  <c r="H8" i="16"/>
  <c r="F8" i="16"/>
  <c r="E8" i="16"/>
  <c r="D8" i="16"/>
  <c r="C8" i="16"/>
  <c r="H7" i="16"/>
  <c r="F7" i="16"/>
  <c r="E7" i="16"/>
  <c r="D7" i="16"/>
  <c r="H6" i="16"/>
  <c r="F6" i="16"/>
  <c r="E6" i="16"/>
  <c r="D6" i="16"/>
  <c r="H5" i="16"/>
  <c r="F5" i="16"/>
  <c r="E5" i="16"/>
  <c r="D5" i="16"/>
  <c r="H4" i="16"/>
  <c r="F4" i="16"/>
  <c r="E4" i="16"/>
  <c r="D4" i="16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L66" i="17"/>
  <c r="AH66" i="17"/>
  <c r="O86" i="17"/>
  <c r="C39" i="19" s="1"/>
  <c r="O87" i="17"/>
  <c r="C40" i="19" s="1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D11" i="17"/>
  <c r="D12" i="17"/>
  <c r="D13" i="17"/>
  <c r="D14" i="17"/>
  <c r="O14" i="17"/>
  <c r="D15" i="17"/>
  <c r="D19" i="17"/>
  <c r="A10" i="21" s="1"/>
  <c r="AB6" i="25"/>
  <c r="D6" i="25"/>
  <c r="D20" i="17"/>
  <c r="D22" i="17"/>
  <c r="D23" i="17"/>
  <c r="O23" i="17"/>
  <c r="D24" i="17"/>
  <c r="D25" i="17"/>
  <c r="D28" i="17"/>
  <c r="D29" i="17"/>
  <c r="D30" i="17"/>
  <c r="D31" i="17"/>
  <c r="D32" i="17"/>
  <c r="D33" i="17"/>
  <c r="D34" i="17"/>
  <c r="D35" i="17"/>
  <c r="A17" i="21" s="1"/>
  <c r="K26" i="12"/>
  <c r="D37" i="17"/>
  <c r="B24" i="21" s="1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30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A18" i="21" l="1"/>
  <c r="A12" i="21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H87" i="26" s="1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CN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O57" i="17" l="1"/>
  <c r="O56" i="17"/>
  <c r="O81" i="17"/>
  <c r="X18" i="25" l="1"/>
  <c r="R28" i="25"/>
  <c r="L18" i="25"/>
  <c r="X12" i="25"/>
  <c r="X26" i="25"/>
  <c r="L16" i="25"/>
  <c r="Z56" i="17"/>
  <c r="C7" i="19"/>
  <c r="R16" i="25"/>
  <c r="X8" i="25"/>
  <c r="O55" i="17"/>
  <c r="L24" i="25"/>
  <c r="X28" i="25"/>
  <c r="L30" i="25"/>
  <c r="L10" i="25"/>
  <c r="X16" i="25"/>
  <c r="X10" i="25"/>
  <c r="R22" i="25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28" i="25"/>
  <c r="O54" i="17"/>
  <c r="R8" i="25"/>
  <c r="L26" i="25"/>
  <c r="L14" i="25"/>
  <c r="L22" i="25"/>
  <c r="X24" i="25"/>
  <c r="R24" i="25"/>
  <c r="R14" i="25"/>
  <c r="C34" i="19"/>
  <c r="Z81" i="17"/>
  <c r="L20" i="25"/>
  <c r="R10" i="25"/>
  <c r="Q91" i="17"/>
  <c r="X30" i="25"/>
  <c r="R30" i="25"/>
  <c r="X14" i="25"/>
  <c r="X20" i="25"/>
  <c r="R18" i="25"/>
  <c r="BI91" i="17"/>
  <c r="O53" i="17"/>
  <c r="L8" i="25"/>
  <c r="R12" i="25"/>
  <c r="R26" i="25"/>
  <c r="X22" i="25"/>
  <c r="R20" i="25"/>
  <c r="L12" i="25"/>
  <c r="AM91" i="17" l="1"/>
  <c r="AX91" i="17"/>
  <c r="BT91" i="17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91" i="17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91" i="17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M91" i="17"/>
  <c r="BG54" i="17"/>
  <c r="F5" i="19"/>
  <c r="AB14" i="25"/>
  <c r="Z19" i="17" l="1"/>
  <c r="F9" i="19"/>
  <c r="X91" i="17"/>
  <c r="D14" i="25"/>
  <c r="Z14" i="25" s="1"/>
  <c r="AI60" i="17"/>
  <c r="AI19" i="17"/>
  <c r="AK19" i="17" s="1"/>
  <c r="BR53" i="17"/>
  <c r="G4" i="19"/>
  <c r="H7" i="19"/>
  <c r="CC56" i="17"/>
  <c r="AB16" i="25"/>
  <c r="CC57" i="17"/>
  <c r="H8" i="19"/>
  <c r="BR55" i="17"/>
  <c r="G6" i="19"/>
  <c r="G5" i="19"/>
  <c r="BR54" i="17"/>
  <c r="H34" i="19"/>
  <c r="CC81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O33" i="17"/>
  <c r="Z33" i="17" l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AT91" i="17"/>
  <c r="D18" i="25"/>
  <c r="BE60" i="17"/>
  <c r="BE19" i="17"/>
  <c r="CN55" i="17"/>
  <c r="I6" i="19"/>
  <c r="J7" i="19"/>
  <c r="CY56" i="17"/>
  <c r="J8" i="19"/>
  <c r="CY57" i="17"/>
  <c r="H9" i="19"/>
  <c r="CN53" i="17"/>
  <c r="I4" i="19"/>
  <c r="AB24" i="25"/>
  <c r="AV19" i="17"/>
  <c r="J34" i="19"/>
  <c r="CY81" i="17"/>
  <c r="CN54" i="17"/>
  <c r="I5" i="19"/>
  <c r="O68" i="17"/>
  <c r="O76" i="17"/>
  <c r="O75" i="17"/>
  <c r="O73" i="17"/>
  <c r="O66" i="17"/>
  <c r="O69" i="17"/>
  <c r="O85" i="17"/>
  <c r="O79" i="17"/>
  <c r="O74" i="17"/>
  <c r="O71" i="17"/>
  <c r="O80" i="17"/>
  <c r="O84" i="17"/>
  <c r="O61" i="17"/>
  <c r="O65" i="17"/>
  <c r="O77" i="17"/>
  <c r="O60" i="17"/>
  <c r="O72" i="17"/>
  <c r="O78" i="17"/>
  <c r="O70" i="17"/>
  <c r="O62" i="17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 s="1"/>
  <c r="D25" i="19" l="1"/>
  <c r="AK72" i="17"/>
  <c r="AK80" i="17"/>
  <c r="D33" i="19"/>
  <c r="AB28" i="25"/>
  <c r="C14" i="19"/>
  <c r="C16" i="19" s="1"/>
  <c r="Z20" i="25"/>
  <c r="D22" i="25" s="1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E11" i="19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E14" i="19" l="1"/>
  <c r="E16" i="19" s="1"/>
  <c r="D43" i="19"/>
  <c r="D45" i="19" s="1"/>
  <c r="CL91" i="17"/>
  <c r="L9" i="19"/>
  <c r="CA91" i="17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Z24" i="25"/>
  <c r="D26" i="25" s="1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E43" i="19" l="1"/>
  <c r="E45" i="19" s="1"/>
  <c r="F41" i="19"/>
  <c r="F14" i="19"/>
  <c r="F16" i="19" s="1"/>
  <c r="BR79" i="17"/>
  <c r="G32" i="19"/>
  <c r="G12" i="19"/>
  <c r="BR61" i="17"/>
  <c r="CW60" i="17"/>
  <c r="CW19" i="17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30" i="19"/>
  <c r="BR77" i="17"/>
  <c r="G24" i="19"/>
  <c r="BR71" i="17"/>
  <c r="BR80" i="17"/>
  <c r="G33" i="19"/>
  <c r="G14" i="19" l="1"/>
  <c r="G16" i="19" s="1"/>
  <c r="CW91" i="17"/>
  <c r="F43" i="19"/>
  <c r="F45" i="19" s="1"/>
  <c r="G41" i="19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H60" i="17"/>
  <c r="H11" i="19"/>
  <c r="CC60" i="17"/>
  <c r="CN65" i="17"/>
  <c r="I18" i="19"/>
  <c r="H26" i="19"/>
  <c r="CC73" i="17"/>
  <c r="D28" i="25"/>
  <c r="CC85" i="17"/>
  <c r="H38" i="19"/>
  <c r="G43" i="19" l="1"/>
  <c r="G45" i="19" s="1"/>
  <c r="DJ19" i="17"/>
  <c r="H41" i="19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E87" i="26"/>
  <c r="AK66" i="27"/>
  <c r="I31" i="19"/>
  <c r="CN78" i="17"/>
  <c r="CN80" i="17"/>
  <c r="I33" i="19"/>
  <c r="H43" i="19" l="1"/>
  <c r="H45" i="19" s="1"/>
  <c r="I41" i="19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J38" i="19"/>
  <c r="CY85" i="17"/>
  <c r="J19" i="19"/>
  <c r="CY66" i="17"/>
  <c r="J30" i="19"/>
  <c r="CY77" i="17"/>
  <c r="J24" i="19"/>
  <c r="CY71" i="17"/>
  <c r="J14" i="19" l="1"/>
  <c r="J16" i="19" s="1"/>
  <c r="I43" i="19"/>
  <c r="I45" i="19" s="1"/>
  <c r="J41" i="19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J43" i="19" l="1"/>
  <c r="J45" i="19" s="1"/>
  <c r="L11" i="19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L43" i="19" l="1"/>
  <c r="L45" i="19" s="1"/>
  <c r="M14" i="19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N30" i="19"/>
  <c r="B30" i="19" s="1"/>
  <c r="EJ77" i="17"/>
  <c r="E33" i="23" s="1"/>
  <c r="EF16" i="17"/>
  <c r="DU91" i="17"/>
  <c r="M43" i="19" l="1"/>
  <c r="M45" i="19" s="1"/>
  <c r="F14" i="23"/>
  <c r="F16" i="23" s="1"/>
  <c r="F18" i="23" s="1"/>
  <c r="D89" i="26" s="1"/>
  <c r="B41" i="19"/>
  <c r="N14" i="19"/>
  <c r="N16" i="19" s="1"/>
  <c r="B11" i="19"/>
  <c r="B14" i="19" s="1"/>
  <c r="B16" i="19" s="1"/>
  <c r="N41" i="19"/>
  <c r="E22" i="23"/>
  <c r="D35" i="24"/>
  <c r="I7" i="12"/>
  <c r="K10" i="12" s="1"/>
  <c r="E41" i="23"/>
  <c r="EJ16" i="17"/>
  <c r="E13" i="23" l="1"/>
  <c r="B43" i="19"/>
  <c r="B45" i="19" s="1"/>
  <c r="N43" i="19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104" i="12"/>
  <c r="K20" i="12" l="1"/>
  <c r="K22" i="12" s="1"/>
  <c r="Z70" i="27" s="1"/>
  <c r="AJ74" i="27" s="1"/>
  <c r="AJ92" i="27" s="1"/>
  <c r="AJ110" i="27" s="1"/>
  <c r="K28" i="12" l="1"/>
  <c r="F34" i="12" s="1"/>
  <c r="F33" i="12" l="1"/>
  <c r="N126" i="27" s="1"/>
  <c r="I34" i="12"/>
  <c r="AJ128" i="27" s="1"/>
  <c r="N128" i="27"/>
  <c r="I33" i="12" l="1"/>
  <c r="K35" i="12" s="1"/>
  <c r="AJ126" i="27" l="1"/>
  <c r="AJ131" i="27" s="1"/>
  <c r="W137" i="27" s="1"/>
  <c r="ED35" i="17"/>
  <c r="D41" i="24"/>
  <c r="ED47" i="17"/>
  <c r="EF47" i="17" s="1"/>
  <c r="EJ47" i="17" s="1"/>
  <c r="F50" i="23" s="1"/>
  <c r="F51" i="23" s="1"/>
  <c r="F54" i="23" s="1"/>
  <c r="K39" i="12"/>
  <c r="AJ145" i="27" l="1"/>
  <c r="AJ159" i="27" s="1"/>
  <c r="AJ166" i="27" s="1"/>
  <c r="EH43" i="17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<sst xmlns="http://schemas.openxmlformats.org/spreadsheetml/2006/main" count="1027" uniqueCount="623">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</sst>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ClosingCredi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Jun16"/>
      <sheetName val="Jul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9"/>
      <sheetName val="Jun19"/>
      <sheetName val="Jul18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ClosingDebtors"/>
      <sheetName val="Jun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7"/>
      <sheetName val="Jun16"/>
      <sheetName val="Jul16"/>
      <sheetName val="Aug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zoomScaleNormal="100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4294967293" verticalDpi="4294967293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43616</v>
      </c>
      <c r="C4" s="52">
        <f>[9]May19!$M$1-C17</f>
        <v>0</v>
      </c>
      <c r="D4" s="52">
        <f>[9]May19!$N$1-D17</f>
        <v>0</v>
      </c>
      <c r="E4" s="52">
        <f>[9]May19!$O$1-E17</f>
        <v>0</v>
      </c>
      <c r="F4" s="52">
        <f>[9]May19!$P$1+[9]May19!$Q$1-F17</f>
        <v>0</v>
      </c>
      <c r="G4" s="52">
        <f t="shared" ref="G4:G9" si="0">C4-SUM(D4:F4)</f>
        <v>0</v>
      </c>
      <c r="H4" s="52">
        <f>[9]May19!$T$1-H17</f>
        <v>0</v>
      </c>
      <c r="I4" s="52">
        <f>[9]May19!$G$1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Admin!B14</f>
        <v>43646</v>
      </c>
      <c r="C5" s="52">
        <f>[9]Jun19!$M$1-C18</f>
        <v>0</v>
      </c>
      <c r="D5" s="52">
        <f>[9]Jun19!$N$1-D18</f>
        <v>0</v>
      </c>
      <c r="E5" s="52">
        <f>[9]Jun19!$O$1-E18</f>
        <v>0</v>
      </c>
      <c r="F5" s="52">
        <f>[9]Jun19!$P$1+[9]Jun19!$Q$1-F18</f>
        <v>0</v>
      </c>
      <c r="G5" s="52">
        <f t="shared" si="0"/>
        <v>0</v>
      </c>
      <c r="H5" s="52">
        <f>[9]Jun19!$T$1-H18</f>
        <v>0</v>
      </c>
      <c r="I5" s="52">
        <f>[9]Jun19!$G$1</f>
        <v>0</v>
      </c>
      <c r="J5" s="23"/>
      <c r="K5" s="706"/>
      <c r="L5" s="30"/>
    </row>
    <row r="6" spans="1:12" x14ac:dyDescent="0.2">
      <c r="A6" s="31"/>
      <c r="B6" s="51">
        <f>Admin!B16</f>
        <v>43677</v>
      </c>
      <c r="C6" s="52">
        <f>[9]Jul19!$M$1-C19</f>
        <v>0</v>
      </c>
      <c r="D6" s="52">
        <f>[9]Jul19!$N$1-D19</f>
        <v>0</v>
      </c>
      <c r="E6" s="52">
        <f>[9]Jul19!$O$1-E19</f>
        <v>0</v>
      </c>
      <c r="F6" s="52">
        <f>[9]Jul19!$P$1+[9]Jul19!$Q$1-F19</f>
        <v>0</v>
      </c>
      <c r="G6" s="52">
        <f t="shared" si="0"/>
        <v>0</v>
      </c>
      <c r="H6" s="52">
        <f>[9]Jul19!$T$1-H19</f>
        <v>0</v>
      </c>
      <c r="I6" s="52">
        <f>[9]Jul19!$G$1</f>
        <v>0</v>
      </c>
      <c r="J6" s="23"/>
      <c r="K6" s="706"/>
      <c r="L6" s="30"/>
    </row>
    <row r="7" spans="1:12" x14ac:dyDescent="0.2">
      <c r="A7" s="31"/>
      <c r="B7" s="51">
        <f>Admin!B18</f>
        <v>43708</v>
      </c>
      <c r="C7" s="52">
        <f>[9]Aug19!$M$1-C20</f>
        <v>0</v>
      </c>
      <c r="D7" s="52">
        <f>[9]Aug19!$N$1-D20</f>
        <v>0</v>
      </c>
      <c r="E7" s="52">
        <f>[9]Aug19!$O$1-E20</f>
        <v>0</v>
      </c>
      <c r="F7" s="52">
        <f>[9]Aug19!$P$1+[9]Aug19!$Q$1-F20</f>
        <v>0</v>
      </c>
      <c r="G7" s="52">
        <f t="shared" si="0"/>
        <v>0</v>
      </c>
      <c r="H7" s="52">
        <f>[9]Aug19!$T$1-H20</f>
        <v>0</v>
      </c>
      <c r="I7" s="52">
        <f>[9]Aug19!$G$1</f>
        <v>0</v>
      </c>
      <c r="J7" s="23"/>
      <c r="K7" s="706"/>
      <c r="L7" s="30"/>
    </row>
    <row r="8" spans="1:12" ht="12" customHeight="1" x14ac:dyDescent="0.2">
      <c r="A8" s="31"/>
      <c r="B8" s="51">
        <f>Admin!B20</f>
        <v>43738</v>
      </c>
      <c r="C8" s="52">
        <f>[9]Sep19!$M$1-C21</f>
        <v>0</v>
      </c>
      <c r="D8" s="52">
        <f>[9]Sep19!$N$1-D21</f>
        <v>0</v>
      </c>
      <c r="E8" s="52">
        <f>[9]Sep19!$O$1-E21</f>
        <v>0</v>
      </c>
      <c r="F8" s="52">
        <f>[9]Sep19!$P$1+[9]Sep19!$Q$1-F21</f>
        <v>0</v>
      </c>
      <c r="G8" s="52">
        <f t="shared" si="0"/>
        <v>0</v>
      </c>
      <c r="H8" s="52">
        <f>[9]Sep19!$T$1-H21</f>
        <v>0</v>
      </c>
      <c r="I8" s="52">
        <f>[9]Sep19!$G$1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Admin!B22</f>
        <v>43769</v>
      </c>
      <c r="C9" s="52">
        <f>[9]Oct19!$M$1-C22</f>
        <v>0</v>
      </c>
      <c r="D9" s="52">
        <f>[9]Oct19!$N$1-D22</f>
        <v>0</v>
      </c>
      <c r="E9" s="52">
        <f>[9]Oct19!$O$1-E22</f>
        <v>0</v>
      </c>
      <c r="F9" s="52">
        <f>[9]Oct19!$P$1+[9]Oct19!$Q$1-F22</f>
        <v>0</v>
      </c>
      <c r="G9" s="52">
        <f t="shared" si="0"/>
        <v>0</v>
      </c>
      <c r="H9" s="52">
        <f>[9]Oct19!$T$1-H22</f>
        <v>0</v>
      </c>
      <c r="I9" s="52">
        <f>[9]Oct19!$G$1</f>
        <v>0</v>
      </c>
      <c r="J9" s="23"/>
      <c r="K9" s="706"/>
      <c r="L9" s="30"/>
    </row>
    <row r="10" spans="1:12" ht="12" customHeight="1" x14ac:dyDescent="0.2">
      <c r="A10" s="31"/>
      <c r="B10" s="51">
        <f>Admin!B24</f>
        <v>43799</v>
      </c>
      <c r="C10" s="52">
        <f>[9]Nov19!$M$1-C23</f>
        <v>0</v>
      </c>
      <c r="D10" s="52">
        <f>[9]Nov19!$N$1-D23</f>
        <v>0</v>
      </c>
      <c r="E10" s="52">
        <f>[9]Nov19!$O$1-E23</f>
        <v>0</v>
      </c>
      <c r="F10" s="52">
        <f>[9]Nov19!$P$1+[9]Nov19!$Q$1-F23</f>
        <v>0</v>
      </c>
      <c r="G10" s="52">
        <f t="shared" ref="G10:G15" si="1">C10-SUM(D10:F10)</f>
        <v>0</v>
      </c>
      <c r="H10" s="52">
        <f>[9]Nov19!$T$1-H23</f>
        <v>0</v>
      </c>
      <c r="I10" s="52">
        <f>[9]Nov19!$G$1</f>
        <v>0</v>
      </c>
      <c r="J10" s="23"/>
      <c r="K10" s="706"/>
      <c r="L10" s="30"/>
    </row>
    <row r="11" spans="1:12" ht="12" customHeight="1" x14ac:dyDescent="0.2">
      <c r="A11" s="31"/>
      <c r="B11" s="51">
        <f>Admin!B26</f>
        <v>43830</v>
      </c>
      <c r="C11" s="52">
        <f>[9]Dec19!$M$1-C24</f>
        <v>0</v>
      </c>
      <c r="D11" s="52">
        <f>[9]Dec19!$N$1-D24</f>
        <v>0</v>
      </c>
      <c r="E11" s="52">
        <f>[9]Dec19!$O$1-E24</f>
        <v>0</v>
      </c>
      <c r="F11" s="52">
        <f>[9]Dec19!$P$1+[9]Dec19!$Q$1-F24</f>
        <v>0</v>
      </c>
      <c r="G11" s="52">
        <f t="shared" si="1"/>
        <v>0</v>
      </c>
      <c r="H11" s="52">
        <f>[9]Dec19!$T$1-H24</f>
        <v>0</v>
      </c>
      <c r="I11" s="52">
        <f>[9]Dec19!$G$1</f>
        <v>0</v>
      </c>
      <c r="J11" s="23"/>
      <c r="K11" s="706"/>
      <c r="L11" s="30"/>
    </row>
    <row r="12" spans="1:12" ht="12" customHeight="1" x14ac:dyDescent="0.2">
      <c r="A12" s="31"/>
      <c r="B12" s="51">
        <f>Admin!B28</f>
        <v>43861</v>
      </c>
      <c r="C12" s="52">
        <f>[9]Jan20!$M$1-C25</f>
        <v>0</v>
      </c>
      <c r="D12" s="52">
        <f>[9]Jan20!$N$1-D25</f>
        <v>0</v>
      </c>
      <c r="E12" s="52">
        <f>[9]Jan20!$O$1-E25</f>
        <v>0</v>
      </c>
      <c r="F12" s="52">
        <f>[9]Jan20!$P$1+[9]Jan20!$Q$1-F25</f>
        <v>0</v>
      </c>
      <c r="G12" s="52">
        <f t="shared" si="1"/>
        <v>0</v>
      </c>
      <c r="H12" s="52">
        <f>[9]Jan20!$T$1-H25</f>
        <v>0</v>
      </c>
      <c r="I12" s="52">
        <f>[9]Jan20!$G$1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Admin!B30</f>
        <v>43890</v>
      </c>
      <c r="C13" s="52">
        <f>[9]Feb20!$M$1-C26</f>
        <v>0</v>
      </c>
      <c r="D13" s="52">
        <f>[9]Feb20!$N$1-D26</f>
        <v>0</v>
      </c>
      <c r="E13" s="52">
        <f>[9]Feb20!$O$1-E26</f>
        <v>0</v>
      </c>
      <c r="F13" s="52">
        <f>[9]Feb20!$P$1+[9]Feb20!$Q$1-F26</f>
        <v>0</v>
      </c>
      <c r="G13" s="52">
        <f t="shared" si="1"/>
        <v>0</v>
      </c>
      <c r="H13" s="52">
        <f>[9]Feb20!$T$1-H26</f>
        <v>0</v>
      </c>
      <c r="I13" s="52">
        <f>[9]Feb20!$G$1</f>
        <v>0</v>
      </c>
      <c r="J13" s="23"/>
      <c r="K13" s="706"/>
      <c r="L13" s="30"/>
    </row>
    <row r="14" spans="1:12" x14ac:dyDescent="0.2">
      <c r="A14" s="31"/>
      <c r="B14" s="51">
        <f>Admin!B32</f>
        <v>43921</v>
      </c>
      <c r="C14" s="52">
        <f>[9]Mar20!$M$1-C27</f>
        <v>0</v>
      </c>
      <c r="D14" s="52">
        <f>[9]Mar20!$N$1-D27</f>
        <v>0</v>
      </c>
      <c r="E14" s="52">
        <f>[9]Mar20!$O$1-E27</f>
        <v>0</v>
      </c>
      <c r="F14" s="52">
        <f>[9]Mar20!$P$1+[9]Mar20!$Q$1-F27</f>
        <v>0</v>
      </c>
      <c r="G14" s="52">
        <f t="shared" si="1"/>
        <v>0</v>
      </c>
      <c r="H14" s="52">
        <f>[9]Mar20!$T$1-H27</f>
        <v>0</v>
      </c>
      <c r="I14" s="52">
        <f>[9]Mar20!$G$1</f>
        <v>0</v>
      </c>
      <c r="J14" s="23"/>
      <c r="K14" s="706"/>
      <c r="L14" s="30"/>
    </row>
    <row r="15" spans="1:12" x14ac:dyDescent="0.2">
      <c r="A15" s="31"/>
      <c r="B15" s="51">
        <f>Admin!B34</f>
        <v>43951</v>
      </c>
      <c r="C15" s="52">
        <f>[10]Apr20!$M$1-C28</f>
        <v>0</v>
      </c>
      <c r="D15" s="52">
        <f>[10]Apr20!$N$1-D28</f>
        <v>0</v>
      </c>
      <c r="E15" s="52">
        <f>[10]Apr20!$O$1-E28</f>
        <v>0</v>
      </c>
      <c r="F15" s="52">
        <f>[10]Apr20!$P$1+[10]Apr20!$Q$1-F28</f>
        <v>0</v>
      </c>
      <c r="G15" s="52">
        <f t="shared" si="1"/>
        <v>0</v>
      </c>
      <c r="H15" s="52">
        <f>[10]Apr20!$T$1-H28</f>
        <v>0</v>
      </c>
      <c r="I15" s="52">
        <f>[10]Apr20!$G$1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43616</v>
      </c>
      <c r="C17" s="52">
        <f>[9]May19!$M$2</f>
        <v>0</v>
      </c>
      <c r="D17" s="52">
        <f>[9]May19!$N$2</f>
        <v>0</v>
      </c>
      <c r="E17" s="52">
        <f>[9]May19!$O$2</f>
        <v>0</v>
      </c>
      <c r="F17" s="52">
        <f>[9]May19!$P$2+[9]May19!$Q$2</f>
        <v>0</v>
      </c>
      <c r="G17" s="52">
        <f t="shared" ref="G17:G28" si="2">C17-SUM(D17:F17)</f>
        <v>0</v>
      </c>
      <c r="H17" s="52">
        <f>[9]May19!$T$2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3">B5</f>
        <v>43646</v>
      </c>
      <c r="C18" s="52">
        <f>[9]Jun19!$M$2</f>
        <v>0</v>
      </c>
      <c r="D18" s="52">
        <f>[9]Jun19!$N$2</f>
        <v>0</v>
      </c>
      <c r="E18" s="52">
        <f>[9]Jun19!$O$2</f>
        <v>0</v>
      </c>
      <c r="F18" s="52">
        <f>[9]Jun19!$P$2+[9]Jun19!$Q$2</f>
        <v>0</v>
      </c>
      <c r="G18" s="52">
        <f t="shared" si="2"/>
        <v>0</v>
      </c>
      <c r="H18" s="52">
        <f>[9]Jun19!$T$2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3"/>
        <v>43677</v>
      </c>
      <c r="C19" s="52">
        <f>[9]Jul19!$M$2</f>
        <v>0</v>
      </c>
      <c r="D19" s="52">
        <f>[9]Jul19!$N$2</f>
        <v>0</v>
      </c>
      <c r="E19" s="52">
        <f>[9]Jul19!$O$2</f>
        <v>0</v>
      </c>
      <c r="F19" s="52">
        <f>[9]Jul19!$P$2+[9]Jul19!$Q$2</f>
        <v>0</v>
      </c>
      <c r="G19" s="52">
        <f t="shared" si="2"/>
        <v>0</v>
      </c>
      <c r="H19" s="52">
        <f>[9]Jul19!$T$2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3"/>
        <v>43708</v>
      </c>
      <c r="C20" s="52">
        <f>[9]Aug19!$M$2</f>
        <v>0</v>
      </c>
      <c r="D20" s="52">
        <f>[9]Aug19!$N$2</f>
        <v>0</v>
      </c>
      <c r="E20" s="52">
        <f>[9]Aug19!$O$2</f>
        <v>0</v>
      </c>
      <c r="F20" s="52">
        <f>[9]Aug19!$P$2+[9]Aug19!$Q$2</f>
        <v>0</v>
      </c>
      <c r="G20" s="52">
        <f t="shared" si="2"/>
        <v>0</v>
      </c>
      <c r="H20" s="52">
        <f>[9]Aug19!$T$2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3"/>
        <v>43738</v>
      </c>
      <c r="C21" s="52">
        <f>[9]Sep19!$M$2</f>
        <v>0</v>
      </c>
      <c r="D21" s="52">
        <f>[9]Sep19!$N$2</f>
        <v>0</v>
      </c>
      <c r="E21" s="52">
        <f>[9]Sep19!$O$2</f>
        <v>0</v>
      </c>
      <c r="F21" s="52">
        <f>[9]Sep19!$P$2+[9]Sep19!$Q$2</f>
        <v>0</v>
      </c>
      <c r="G21" s="52">
        <f t="shared" si="2"/>
        <v>0</v>
      </c>
      <c r="H21" s="52">
        <f>[9]Sep19!$T$2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3"/>
        <v>43769</v>
      </c>
      <c r="C22" s="52">
        <f>[9]Oct19!$M$2</f>
        <v>0</v>
      </c>
      <c r="D22" s="52">
        <f>[9]Oct19!$N$2</f>
        <v>0</v>
      </c>
      <c r="E22" s="52">
        <f>[9]Oct19!$O$2</f>
        <v>0</v>
      </c>
      <c r="F22" s="52">
        <f>[9]Oct19!$P$2+[9]Oct19!$Q$2</f>
        <v>0</v>
      </c>
      <c r="G22" s="52">
        <f t="shared" si="2"/>
        <v>0</v>
      </c>
      <c r="H22" s="52">
        <f>[9]Oct19!$T$2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3"/>
        <v>43799</v>
      </c>
      <c r="C23" s="52">
        <f>[9]Nov19!$M$2</f>
        <v>0</v>
      </c>
      <c r="D23" s="52">
        <f>[9]Nov19!$N$2</f>
        <v>0</v>
      </c>
      <c r="E23" s="52">
        <f>[9]Nov19!$O$2</f>
        <v>0</v>
      </c>
      <c r="F23" s="52">
        <f>[9]Nov19!$P$2+[9]Nov19!$Q$2</f>
        <v>0</v>
      </c>
      <c r="G23" s="52">
        <f t="shared" si="2"/>
        <v>0</v>
      </c>
      <c r="H23" s="52">
        <f>[9]Nov19!$T$2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3"/>
        <v>43830</v>
      </c>
      <c r="C24" s="52">
        <f>[9]Dec19!$M$2</f>
        <v>0</v>
      </c>
      <c r="D24" s="52">
        <f>[9]Dec19!$N$2</f>
        <v>0</v>
      </c>
      <c r="E24" s="52">
        <f>[9]Dec19!$O$2</f>
        <v>0</v>
      </c>
      <c r="F24" s="52">
        <f>[9]Dec19!$P$2+[9]Dec19!$Q$2</f>
        <v>0</v>
      </c>
      <c r="G24" s="52">
        <f t="shared" si="2"/>
        <v>0</v>
      </c>
      <c r="H24" s="52">
        <f>[9]Dec19!$T$2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3"/>
        <v>43861</v>
      </c>
      <c r="C25" s="52">
        <f>[9]Jan20!$M$2</f>
        <v>0</v>
      </c>
      <c r="D25" s="52">
        <f>[9]Jan20!$N$2</f>
        <v>0</v>
      </c>
      <c r="E25" s="52">
        <f>[9]Jan20!$O$2</f>
        <v>0</v>
      </c>
      <c r="F25" s="52">
        <f>[9]Jan20!$P$2+[9]Jan20!$Q$2</f>
        <v>0</v>
      </c>
      <c r="G25" s="52">
        <f t="shared" si="2"/>
        <v>0</v>
      </c>
      <c r="H25" s="52">
        <f>[9]Jan20!$T$2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3"/>
        <v>43890</v>
      </c>
      <c r="C26" s="52">
        <f>[9]Feb20!$M$2</f>
        <v>0</v>
      </c>
      <c r="D26" s="52">
        <f>[9]Feb20!$N$2</f>
        <v>0</v>
      </c>
      <c r="E26" s="52">
        <f>[9]Feb20!$O$2</f>
        <v>0</v>
      </c>
      <c r="F26" s="52">
        <f>[9]Feb20!$P$2+[9]Feb20!$Q$2</f>
        <v>0</v>
      </c>
      <c r="G26" s="52">
        <f t="shared" si="2"/>
        <v>0</v>
      </c>
      <c r="H26" s="52">
        <f>[9]Feb20!$T$2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3"/>
        <v>43921</v>
      </c>
      <c r="C27" s="52">
        <f>[9]Mar20!$M$2</f>
        <v>0</v>
      </c>
      <c r="D27" s="52">
        <f>[9]Mar20!$N$2</f>
        <v>0</v>
      </c>
      <c r="E27" s="52">
        <f>[9]Mar20!$O$2</f>
        <v>0</v>
      </c>
      <c r="F27" s="52">
        <f>[9]Mar20!$P$2+[9]Mar20!$Q$2</f>
        <v>0</v>
      </c>
      <c r="G27" s="52">
        <f t="shared" si="2"/>
        <v>0</v>
      </c>
      <c r="H27" s="52">
        <f>[9]Mar20!$T$2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3"/>
        <v>43951</v>
      </c>
      <c r="C28" s="52">
        <f>[10]Apr20!$M$2</f>
        <v>0</v>
      </c>
      <c r="D28" s="52">
        <f>[10]Apr20!$N$2</f>
        <v>0</v>
      </c>
      <c r="E28" s="52">
        <f>[10]Apr20!$O$2</f>
        <v>0</v>
      </c>
      <c r="F28" s="52">
        <f>[10]Apr20!$P$2+[10]Apr20!$Q$2</f>
        <v>0</v>
      </c>
      <c r="G28" s="52">
        <f t="shared" si="2"/>
        <v>0</v>
      </c>
      <c r="H28" s="52">
        <f>[10]Apr20!$T$2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Admin!B11</f>
        <v>43586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Admin!B12</f>
        <v>43616</v>
      </c>
      <c r="C8" s="141"/>
      <c r="D8" s="140">
        <f>D6+F8-L8-R8-X8+Z6</f>
        <v>0</v>
      </c>
      <c r="E8" s="139"/>
      <c r="F8" s="114">
        <f>IF((H$4+N$4+T$4)=0,0,[2]May19!O$1)</f>
        <v>0</v>
      </c>
      <c r="G8" s="114"/>
      <c r="H8" s="137">
        <f>H4</f>
        <v>0</v>
      </c>
      <c r="I8" s="114"/>
      <c r="J8" s="114">
        <f>[3]May19!$O$1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Admin!B14</f>
        <v>43646</v>
      </c>
      <c r="C10" s="141"/>
      <c r="D10" s="140">
        <f>D8+F10-L10-R10-X10+Z8</f>
        <v>0</v>
      </c>
      <c r="E10" s="139"/>
      <c r="F10" s="114">
        <f>IF((H$4+N$4+T$4)=0,0,[2]Jun19!O$1)</f>
        <v>0</v>
      </c>
      <c r="G10" s="114"/>
      <c r="H10" s="137">
        <f>H8</f>
        <v>0</v>
      </c>
      <c r="I10" s="114"/>
      <c r="J10" s="114">
        <f>[3]Jun19!$O$1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Admin!B16</f>
        <v>43677</v>
      </c>
      <c r="C12" s="141"/>
      <c r="D12" s="140">
        <f>D10+F12-L12-R12-X12+Z10</f>
        <v>0</v>
      </c>
      <c r="E12" s="139"/>
      <c r="F12" s="114">
        <f>IF((H$4+N$4+T$4)=0,0,[2]Oct19!O$1)</f>
        <v>0</v>
      </c>
      <c r="G12" s="114"/>
      <c r="H12" s="137">
        <f>H10</f>
        <v>0</v>
      </c>
      <c r="I12" s="114"/>
      <c r="J12" s="114">
        <f>[3]Sep19!$O$1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[3]Sep19!$P$1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[3]Sep19!$Q$1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Admin!B18</f>
        <v>43708</v>
      </c>
      <c r="C14" s="141"/>
      <c r="D14" s="140">
        <f>D12+F14-L14-R14-X14+Z12</f>
        <v>0</v>
      </c>
      <c r="E14" s="139"/>
      <c r="F14" s="114">
        <f>IF((H$4+N$4+T$4)=0,0,[2]Jun19!O$1)</f>
        <v>0</v>
      </c>
      <c r="G14" s="114"/>
      <c r="H14" s="137">
        <f>H12</f>
        <v>0</v>
      </c>
      <c r="I14" s="114"/>
      <c r="J14" s="114">
        <f>[3]Feb20!$O$1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[3]Feb20!$P$1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[3]Feb20!$Q$1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Admin!B20</f>
        <v>43738</v>
      </c>
      <c r="C16" s="141"/>
      <c r="D16" s="140">
        <f>D14+F16-L16-R16-X16+Z14</f>
        <v>0</v>
      </c>
      <c r="E16" s="139"/>
      <c r="F16" s="114">
        <f>IF((H$4+N$4+T$4)=0,0,[2]Apr20!O$1)</f>
        <v>0</v>
      </c>
      <c r="G16" s="114"/>
      <c r="H16" s="137">
        <f>H14</f>
        <v>0</v>
      </c>
      <c r="I16" s="114"/>
      <c r="J16" s="114">
        <f>[3]Oct19!$O$1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Admin!B22</f>
        <v>43769</v>
      </c>
      <c r="C18" s="141"/>
      <c r="D18" s="140">
        <f>D16+F18-L18-R18-X18+Z16</f>
        <v>0</v>
      </c>
      <c r="E18" s="139"/>
      <c r="F18" s="114">
        <f>IF((H$4+N$4+T$4)=0,0,[2]Jul19!O$1)</f>
        <v>0</v>
      </c>
      <c r="G18" s="114"/>
      <c r="H18" s="137">
        <f>H16</f>
        <v>0</v>
      </c>
      <c r="I18" s="114"/>
      <c r="J18" s="114">
        <f>[3]Aug19!$O$1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[3]Aug19!$P$1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[3]Aug19!$Q$1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Admin!B24</f>
        <v>43799</v>
      </c>
      <c r="C20" s="141"/>
      <c r="D20" s="140">
        <f>D18+F20-L20-R20-X20+Z18</f>
        <v>0</v>
      </c>
      <c r="E20" s="139"/>
      <c r="F20" s="114">
        <f>IF((H$4+N$4+T$4)=0,0,[2]Dec19!O$1)</f>
        <v>0</v>
      </c>
      <c r="G20" s="114"/>
      <c r="H20" s="137">
        <f>H18</f>
        <v>0</v>
      </c>
      <c r="I20" s="114"/>
      <c r="J20" s="114">
        <f>[3]Aug19!$O$1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[3]Aug19!$P$1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[3]Aug19!$Q$1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Admin!B26</f>
        <v>43830</v>
      </c>
      <c r="C22" s="141"/>
      <c r="D22" s="140">
        <f>D20+F22-L22-R22-X22+Z20</f>
        <v>0</v>
      </c>
      <c r="E22" s="139"/>
      <c r="F22" s="114">
        <f>IF((H$4+N$4+T$4)=0,0,[2]Sep19!O$1)</f>
        <v>0</v>
      </c>
      <c r="G22" s="114"/>
      <c r="H22" s="137">
        <f>H20</f>
        <v>0</v>
      </c>
      <c r="I22" s="114"/>
      <c r="J22" s="114">
        <f>[3]Oct19!$O$1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[3]Oct19!$P$1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[3]Oct19!$Q$1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Admin!B28</f>
        <v>43861</v>
      </c>
      <c r="C24" s="141"/>
      <c r="D24" s="140">
        <f>D22+F24-L24-R24-X24+Z22</f>
        <v>0</v>
      </c>
      <c r="E24" s="139"/>
      <c r="F24" s="114">
        <f>IF((H$4+N$4+T$4)=0,0,[2]Sep19!O$1)</f>
        <v>0</v>
      </c>
      <c r="G24" s="114"/>
      <c r="H24" s="137">
        <f>H22</f>
        <v>0</v>
      </c>
      <c r="I24" s="114"/>
      <c r="J24" s="114">
        <f>[3]Feb20!$O$1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Admin!B30</f>
        <v>43890</v>
      </c>
      <c r="C26" s="141"/>
      <c r="D26" s="140">
        <f>D24+F26-L26-R26-X26+Z24</f>
        <v>0</v>
      </c>
      <c r="E26" s="139"/>
      <c r="F26" s="114">
        <f>IF((H$4+N$4+T$4)=0,0,[2]Dec19!O$1)</f>
        <v>0</v>
      </c>
      <c r="G26" s="114"/>
      <c r="H26" s="137">
        <f>H24</f>
        <v>0</v>
      </c>
      <c r="I26" s="114"/>
      <c r="J26" s="114">
        <f>[3]Sep19!$O$1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43921</v>
      </c>
      <c r="C28" s="141"/>
      <c r="D28" s="140">
        <f>D26+F28-L28-R28-X28+Z26</f>
        <v>0</v>
      </c>
      <c r="E28" s="139"/>
      <c r="F28" s="114">
        <f>IF((H$4+N$4+T$4)=0,0,[2]Jul19!O$1)</f>
        <v>0</v>
      </c>
      <c r="G28" s="114"/>
      <c r="H28" s="137">
        <f>H26</f>
        <v>0</v>
      </c>
      <c r="I28" s="114"/>
      <c r="J28" s="114">
        <f>[3]Jun19!$O$1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[3]Jun19!$P$1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[3]Jun19!$Q$1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Admin!B34</f>
        <v>43951</v>
      </c>
      <c r="C30" s="141"/>
      <c r="D30" s="140">
        <f>D28+F30-L30-R30-X30+Z28</f>
        <v>0</v>
      </c>
      <c r="E30" s="139"/>
      <c r="F30" s="114">
        <f>IF((H$4+N$4+T$4)=0,0,[2]Apr20!O$1)</f>
        <v>0</v>
      </c>
      <c r="G30" s="114"/>
      <c r="H30" s="137">
        <f>H28</f>
        <v>0</v>
      </c>
      <c r="I30" s="114"/>
      <c r="J30" s="114">
        <f>[3]Apr20!$O$1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[3]Apr20!$P$1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[3]Apr20!$Q$1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3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1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3">
        <f>DATE(YEAR(B4),MONTH(B4),1)-1</f>
        <v>43465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43466</v>
      </c>
      <c r="C3" s="309"/>
      <c r="D3" s="728" t="s">
        <v>509</v>
      </c>
      <c r="E3" s="728"/>
      <c r="F3" s="728"/>
      <c r="G3" s="406" t="str">
        <f>TEXT(YEAR(F21)-1,"0")&amp;"-"&amp;TEXT(YEAR(F21)-2000,"0")</f>
        <v>2019-20</v>
      </c>
      <c r="H3" s="309"/>
      <c r="I3" s="309"/>
      <c r="J3" s="309"/>
      <c r="K3" s="734" t="s">
        <v>510</v>
      </c>
      <c r="L3" s="734"/>
      <c r="M3" s="734"/>
      <c r="N3" s="315" t="str">
        <f>G3</f>
        <v>2019-20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43496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43497</v>
      </c>
      <c r="C5" s="309"/>
      <c r="D5" s="352" t="s">
        <v>511</v>
      </c>
      <c r="E5" s="352"/>
      <c r="F5" s="354">
        <f>B32</f>
        <v>43921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43524</v>
      </c>
      <c r="C6" s="309"/>
      <c r="D6" s="352" t="s">
        <v>512</v>
      </c>
      <c r="E6" s="352"/>
      <c r="F6" s="354">
        <f>B32</f>
        <v>43921</v>
      </c>
      <c r="G6" s="386">
        <v>18</v>
      </c>
      <c r="H6" s="309"/>
      <c r="I6" s="201" t="s">
        <v>14</v>
      </c>
      <c r="J6" s="201"/>
      <c r="K6" s="201">
        <f>YEAR(L6)</f>
        <v>2019</v>
      </c>
      <c r="L6" s="730">
        <f>B11</f>
        <v>43586</v>
      </c>
      <c r="M6" s="732"/>
      <c r="N6" s="730">
        <f>B32</f>
        <v>43921</v>
      </c>
      <c r="O6" s="731"/>
      <c r="P6" s="386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43525</v>
      </c>
      <c r="C7" s="309"/>
      <c r="D7" s="352" t="s">
        <v>511</v>
      </c>
      <c r="E7" s="352"/>
      <c r="F7" s="354">
        <f>B56</f>
        <v>44286</v>
      </c>
      <c r="G7" s="386">
        <v>100</v>
      </c>
      <c r="H7" s="309"/>
      <c r="I7" s="201" t="s">
        <v>14</v>
      </c>
      <c r="J7" s="201"/>
      <c r="K7" s="201">
        <f>YEAR(L7)</f>
        <v>2020</v>
      </c>
      <c r="L7" s="730">
        <f>B33</f>
        <v>43922</v>
      </c>
      <c r="M7" s="732"/>
      <c r="N7" s="730">
        <f>B34</f>
        <v>43951</v>
      </c>
      <c r="O7" s="731"/>
      <c r="P7" s="386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43555</v>
      </c>
      <c r="C8" s="309"/>
      <c r="D8" s="352" t="s">
        <v>512</v>
      </c>
      <c r="E8" s="352"/>
      <c r="F8" s="354">
        <f>B56</f>
        <v>44286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43556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43585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43555</v>
      </c>
      <c r="M10" s="324" t="s">
        <v>535</v>
      </c>
      <c r="N10" s="358">
        <f>B8</f>
        <v>43555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43586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43921</v>
      </c>
      <c r="M11" s="325" t="s">
        <v>535</v>
      </c>
      <c r="N11" s="358">
        <f>B32</f>
        <v>43921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43616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">
      <c r="A13" s="309"/>
      <c r="B13" s="314">
        <f>DATE(YEAR(B14),MONTH(B14),1)</f>
        <v>43617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43646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f>DATE(YEAR(B16),MONTH(B16),1)</f>
        <v>43647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43677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43678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43708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14">
        <f>DATE(YEAR(B20),MONTH(B20),1)</f>
        <v>43709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43586</v>
      </c>
      <c r="O19" s="391">
        <f>B26</f>
        <v>43830</v>
      </c>
      <c r="P19" s="309"/>
      <c r="Q19" s="309"/>
    </row>
    <row r="20" spans="1:17" ht="12" customHeight="1" x14ac:dyDescent="0.2">
      <c r="A20" s="309"/>
      <c r="B20" s="314">
        <f>DATE(YEAR(B22),MONTH(B22),1)-1</f>
        <v>43738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">
      <c r="A21" s="309"/>
      <c r="B21" s="314">
        <f>DATE(YEAR(B22),MONTH(B22),1)</f>
        <v>43739</v>
      </c>
      <c r="C21" s="321"/>
      <c r="D21" s="10" t="s">
        <v>533</v>
      </c>
      <c r="E21" s="403"/>
      <c r="F21" s="404">
        <v>43951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43831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43769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43770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43799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43800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43830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43831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43861</v>
      </c>
      <c r="C28" s="309"/>
    </row>
    <row r="29" spans="1:17" x14ac:dyDescent="0.2">
      <c r="A29" s="309"/>
      <c r="B29" s="314">
        <f>DATE(YEAR(B30),MONTH(B30),1)</f>
        <v>43862</v>
      </c>
      <c r="C29" s="309"/>
    </row>
    <row r="30" spans="1:17" x14ac:dyDescent="0.2">
      <c r="A30" s="309"/>
      <c r="B30" s="314">
        <f>DATE(YEAR(B32),MONTH(B32),1)-1</f>
        <v>43890</v>
      </c>
      <c r="C30" s="309"/>
    </row>
    <row r="31" spans="1:17" x14ac:dyDescent="0.2">
      <c r="A31" s="309"/>
      <c r="B31" s="314">
        <f>DATE(YEAR(B32),MONTH(B32),1)</f>
        <v>43891</v>
      </c>
      <c r="C31" s="309"/>
    </row>
    <row r="32" spans="1:17" x14ac:dyDescent="0.2">
      <c r="A32" s="309"/>
      <c r="B32" s="314">
        <f>DATE(YEAR(B34),MONTH(B34),1)-1</f>
        <v>43921</v>
      </c>
      <c r="C32" s="309"/>
    </row>
    <row r="33" spans="1:3" x14ac:dyDescent="0.2">
      <c r="A33" s="309"/>
      <c r="B33" s="314">
        <f>DATE(YEAR(B34),MONTH(B34),1)</f>
        <v>43922</v>
      </c>
      <c r="C33" s="309"/>
    </row>
    <row r="34" spans="1:3" x14ac:dyDescent="0.2">
      <c r="A34" s="309"/>
      <c r="B34" s="405">
        <f>F21</f>
        <v>43951</v>
      </c>
      <c r="C34" s="309"/>
    </row>
    <row r="35" spans="1:3" x14ac:dyDescent="0.2">
      <c r="A35" s="309"/>
      <c r="B35" s="314">
        <f>DATE(YEAR(B36),MONTH(B36),1)</f>
        <v>43952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43982</v>
      </c>
      <c r="C36" s="309"/>
    </row>
    <row r="37" spans="1:3" x14ac:dyDescent="0.2">
      <c r="A37" s="309"/>
      <c r="B37" s="314">
        <f>DATE(YEAR(B38),MONTH(B38),1)</f>
        <v>43983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44012</v>
      </c>
      <c r="C38" s="309"/>
    </row>
    <row r="39" spans="1:3" x14ac:dyDescent="0.2">
      <c r="A39" s="309"/>
      <c r="B39" s="314">
        <f>DATE(YEAR(B40),MONTH(B40),1)</f>
        <v>44013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44043</v>
      </c>
      <c r="C40" s="309"/>
    </row>
    <row r="41" spans="1:3" x14ac:dyDescent="0.2">
      <c r="A41" s="309"/>
      <c r="B41" s="314">
        <f>DATE(YEAR(B42),MONTH(B42),1)</f>
        <v>44044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44074</v>
      </c>
      <c r="C42" s="309"/>
    </row>
    <row r="43" spans="1:3" x14ac:dyDescent="0.2">
      <c r="A43" s="309"/>
      <c r="B43" s="314">
        <f>DATE(YEAR(B44),MONTH(B44),1)</f>
        <v>44075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44104</v>
      </c>
      <c r="C44" s="309"/>
    </row>
    <row r="45" spans="1:3" x14ac:dyDescent="0.2">
      <c r="A45" s="309"/>
      <c r="B45" s="314">
        <f>DATE(YEAR(B46),MONTH(B46),1)</f>
        <v>44105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44135</v>
      </c>
      <c r="C46" s="309"/>
    </row>
    <row r="47" spans="1:3" x14ac:dyDescent="0.2">
      <c r="A47" s="309"/>
      <c r="B47" s="314">
        <f>DATE(YEAR(B48),MONTH(B48),1)</f>
        <v>44136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44165</v>
      </c>
      <c r="C48" s="309"/>
    </row>
    <row r="49" spans="1:3" x14ac:dyDescent="0.2">
      <c r="A49" s="309"/>
      <c r="B49" s="314">
        <f>DATE(YEAR(B50),MONTH(B50),1)</f>
        <v>44166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44196</v>
      </c>
      <c r="C50" s="309"/>
    </row>
    <row r="51" spans="1:3" x14ac:dyDescent="0.2">
      <c r="A51" s="309"/>
      <c r="B51" s="314">
        <f>DATE(YEAR(B52),MONTH(B52),1)</f>
        <v>44197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44227</v>
      </c>
      <c r="C52" s="309"/>
    </row>
    <row r="53" spans="1:3" x14ac:dyDescent="0.2">
      <c r="A53" s="309"/>
      <c r="B53" s="314">
        <f>DATE(YEAR(B54),MONTH(B54),1)</f>
        <v>44228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44255</v>
      </c>
      <c r="C54" s="309"/>
    </row>
    <row r="55" spans="1:3" x14ac:dyDescent="0.2">
      <c r="A55" s="309"/>
      <c r="B55" s="314">
        <f>DATE(YEAR(B56),MONTH(B56),1)</f>
        <v>44256</v>
      </c>
      <c r="C55" s="309"/>
    </row>
    <row r="56" spans="1:3" ht="12.75" thickBot="1" x14ac:dyDescent="0.25">
      <c r="A56" s="309"/>
      <c r="B56" s="332">
        <f>DATE(IF(MONTH(B54)&lt;11,YEAR(B54),YEAR(B54)+1),IF(MONTH(B54)&lt;11,MONTH(B54)+2,IF(MONTH(B54)=11,1,2)),1)-1</f>
        <v>44286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/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28" t="s">
        <v>200</v>
      </c>
      <c r="D1" s="338">
        <f>Admin!B11</f>
        <v>43586</v>
      </c>
      <c r="E1" s="431"/>
      <c r="F1" s="433">
        <f>Admin!B12</f>
        <v>43616</v>
      </c>
      <c r="G1" s="433"/>
      <c r="H1" s="433"/>
      <c r="I1" s="433"/>
      <c r="J1" s="433"/>
      <c r="K1" s="433"/>
      <c r="L1" s="433"/>
      <c r="M1" s="433"/>
      <c r="N1" s="431"/>
      <c r="O1" s="338">
        <f>F1</f>
        <v>43616</v>
      </c>
      <c r="P1" s="431"/>
      <c r="Q1" s="428">
        <f>Admin!B14</f>
        <v>43646</v>
      </c>
      <c r="R1" s="428"/>
      <c r="S1" s="428"/>
      <c r="T1" s="428"/>
      <c r="U1" s="428"/>
      <c r="V1" s="428"/>
      <c r="W1" s="428"/>
      <c r="X1" s="428"/>
      <c r="Y1" s="431"/>
      <c r="Z1" s="338">
        <f>Q1</f>
        <v>43646</v>
      </c>
      <c r="AA1" s="431"/>
      <c r="AB1" s="428">
        <f>Admin!B16</f>
        <v>43677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43677</v>
      </c>
      <c r="AL1" s="431"/>
      <c r="AM1" s="428">
        <f>Admin!B18</f>
        <v>43708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43708</v>
      </c>
      <c r="AW1" s="431"/>
      <c r="AX1" s="428">
        <f>Admin!B20</f>
        <v>43738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43738</v>
      </c>
      <c r="BH1" s="431"/>
      <c r="BI1" s="428">
        <f>Admin!B22</f>
        <v>43769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43769</v>
      </c>
      <c r="BS1" s="431"/>
      <c r="BT1" s="428">
        <f>Admin!B24</f>
        <v>43799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43799</v>
      </c>
      <c r="CD1" s="431"/>
      <c r="CE1" s="428">
        <f>Admin!B26</f>
        <v>43830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43830</v>
      </c>
      <c r="CO1" s="431"/>
      <c r="CP1" s="428">
        <f>Admin!B28</f>
        <v>43861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43861</v>
      </c>
      <c r="CZ1" s="431"/>
      <c r="DA1" s="428">
        <f>Admin!B30</f>
        <v>43890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43890</v>
      </c>
      <c r="DK1" s="431"/>
      <c r="DL1" s="428">
        <f>Admin!B32</f>
        <v>43921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43921</v>
      </c>
      <c r="DV1" s="431"/>
      <c r="DW1" s="428">
        <f>Admin!B34</f>
        <v>43951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43951</v>
      </c>
      <c r="EG1" s="428"/>
      <c r="EH1" s="428" t="s">
        <v>228</v>
      </c>
      <c r="EI1" s="428"/>
      <c r="EJ1" s="338">
        <f>EF1</f>
        <v>43951</v>
      </c>
      <c r="EK1" s="428"/>
    </row>
    <row r="2" spans="1:141" s="342" customFormat="1" ht="24" x14ac:dyDescent="0.2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[3]May19!$F$1-[3]May19!$V$1</f>
        <v>0</v>
      </c>
      <c r="G20" s="25"/>
      <c r="H20" s="25">
        <f>-[4]May19!$J$1</f>
        <v>0</v>
      </c>
      <c r="I20" s="25">
        <f>-[5]May19!$J$1</f>
        <v>0</v>
      </c>
      <c r="J20" s="25">
        <f>-[6]May19!$J$1</f>
        <v>0</v>
      </c>
      <c r="K20" s="25">
        <f>-[7]May19!$J$1</f>
        <v>0</v>
      </c>
      <c r="L20" s="25"/>
      <c r="N20" s="24"/>
      <c r="O20" s="25">
        <f t="shared" si="1"/>
        <v>0</v>
      </c>
      <c r="P20" s="24"/>
      <c r="Q20" s="25">
        <f>[3]Jun19!$F$1-[3]Jun19!$V$1</f>
        <v>0</v>
      </c>
      <c r="R20" s="25"/>
      <c r="S20" s="25">
        <f>-[4]Jun19!$J$1</f>
        <v>0</v>
      </c>
      <c r="T20" s="25">
        <f>-[5]Jun19!$J$1</f>
        <v>0</v>
      </c>
      <c r="U20" s="25">
        <f>-[6]Jun19!$J$1</f>
        <v>0</v>
      </c>
      <c r="V20" s="25">
        <f>-[7]Jun19!$J$1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[3]Jul18!$F$1-[3]Jul18!$V$1</f>
        <v>0</v>
      </c>
      <c r="AC20" s="25"/>
      <c r="AD20" s="25">
        <f>-[4]Jul19!$J$1</f>
        <v>0</v>
      </c>
      <c r="AE20" s="25">
        <f>-[5]Jul19!$J$1</f>
        <v>0</v>
      </c>
      <c r="AF20" s="25">
        <f>-[6]Jul19!$J$1</f>
        <v>0</v>
      </c>
      <c r="AG20" s="25">
        <f>-[7]Jul19!$J$1</f>
        <v>0</v>
      </c>
      <c r="AH20" s="25"/>
      <c r="AI20" s="25"/>
      <c r="AJ20" s="15"/>
      <c r="AK20" s="25">
        <f t="shared" si="3"/>
        <v>0</v>
      </c>
      <c r="AL20" s="24"/>
      <c r="AM20" s="25">
        <f>[3]Aug19!$F$1-[3]Aug19!$V$1</f>
        <v>0</v>
      </c>
      <c r="AN20" s="25"/>
      <c r="AO20" s="25">
        <f>-[4]Aug19!$J$1</f>
        <v>0</v>
      </c>
      <c r="AP20" s="25">
        <f>-[5]Aug19!$J$1</f>
        <v>0</v>
      </c>
      <c r="AQ20" s="25">
        <f>-[6]Aug19!$J$1</f>
        <v>0</v>
      </c>
      <c r="AR20" s="25">
        <f>-[7]Aug19!$J$1</f>
        <v>0</v>
      </c>
      <c r="AS20" s="25"/>
      <c r="AT20" s="25"/>
      <c r="AU20" s="15"/>
      <c r="AV20" s="25">
        <f t="shared" si="4"/>
        <v>0</v>
      </c>
      <c r="AW20" s="24"/>
      <c r="AX20" s="25">
        <f>[3]Sep19!$F$1-[3]Sep19!$V$1</f>
        <v>0</v>
      </c>
      <c r="AY20" s="25"/>
      <c r="AZ20" s="25">
        <f>-[4]Sep19!$J$1</f>
        <v>0</v>
      </c>
      <c r="BA20" s="25">
        <f>-[5]Sep19!$J$1</f>
        <v>0</v>
      </c>
      <c r="BB20" s="25">
        <f>-[6]Sep19!$J$1</f>
        <v>0</v>
      </c>
      <c r="BC20" s="25">
        <f>-[7]Sep19!$J$1</f>
        <v>0</v>
      </c>
      <c r="BD20" s="25"/>
      <c r="BE20" s="25"/>
      <c r="BF20" s="15"/>
      <c r="BG20" s="25">
        <f t="shared" si="5"/>
        <v>0</v>
      </c>
      <c r="BH20" s="24"/>
      <c r="BI20" s="25">
        <f>[3]Oct19!$F$1-[3]Oct19!$V$1</f>
        <v>0</v>
      </c>
      <c r="BJ20" s="25"/>
      <c r="BK20" s="25">
        <f>-[4]Oct19!$J$1</f>
        <v>0</v>
      </c>
      <c r="BL20" s="25">
        <f>-[5]Oct19!$J$1</f>
        <v>0</v>
      </c>
      <c r="BM20" s="25">
        <f>-[6]Oct19!$J$1</f>
        <v>0</v>
      </c>
      <c r="BN20" s="25">
        <f>-[7]Oct19!$J$1</f>
        <v>0</v>
      </c>
      <c r="BO20" s="25"/>
      <c r="BP20" s="25"/>
      <c r="BQ20" s="15"/>
      <c r="BR20" s="25">
        <f t="shared" si="6"/>
        <v>0</v>
      </c>
      <c r="BS20" s="24"/>
      <c r="BT20" s="25">
        <f>[3]Nov19!$F$1-[3]Nov19!$V$1</f>
        <v>0</v>
      </c>
      <c r="BU20" s="25"/>
      <c r="BV20" s="25">
        <f>-[4]Nov19!$J$1</f>
        <v>0</v>
      </c>
      <c r="BW20" s="25">
        <f>-[5]Nov19!$J$1</f>
        <v>0</v>
      </c>
      <c r="BX20" s="25">
        <f>-[6]Nov19!$J$1</f>
        <v>0</v>
      </c>
      <c r="BY20" s="25">
        <f>-[7]Nov19!$J$1</f>
        <v>0</v>
      </c>
      <c r="BZ20" s="25"/>
      <c r="CA20" s="25"/>
      <c r="CB20" s="15"/>
      <c r="CC20" s="25">
        <f t="shared" si="7"/>
        <v>0</v>
      </c>
      <c r="CD20" s="24"/>
      <c r="CE20" s="25">
        <f>[3]Dec19!$F$1-[3]Dec19!$V$1</f>
        <v>0</v>
      </c>
      <c r="CF20" s="25"/>
      <c r="CG20" s="25">
        <f>-[4]Dec19!$J$1</f>
        <v>0</v>
      </c>
      <c r="CH20" s="25">
        <f>-[5]Dec19!$J$1</f>
        <v>0</v>
      </c>
      <c r="CI20" s="25">
        <f>-[6]Dec19!$J$1</f>
        <v>0</v>
      </c>
      <c r="CJ20" s="25">
        <f>-[7]Dec19!$J$1</f>
        <v>0</v>
      </c>
      <c r="CK20" s="25"/>
      <c r="CL20" s="25"/>
      <c r="CM20" s="15"/>
      <c r="CN20" s="25">
        <f t="shared" si="8"/>
        <v>0</v>
      </c>
      <c r="CO20" s="24"/>
      <c r="CP20" s="25">
        <f>[3]Jan20!$F$1-[3]Jan20!$V$1</f>
        <v>0</v>
      </c>
      <c r="CQ20" s="25"/>
      <c r="CR20" s="25">
        <f>-[4]Jan20!$J$1</f>
        <v>0</v>
      </c>
      <c r="CS20" s="25">
        <f>-[5]Jan20!$J$1</f>
        <v>0</v>
      </c>
      <c r="CT20" s="25">
        <f>-[6]Jan20!$J$1</f>
        <v>0</v>
      </c>
      <c r="CU20" s="25">
        <f>-[7]Jan20!$J$1</f>
        <v>0</v>
      </c>
      <c r="CV20" s="25"/>
      <c r="CW20" s="25"/>
      <c r="CX20" s="15"/>
      <c r="CY20" s="25">
        <f t="shared" si="9"/>
        <v>0</v>
      </c>
      <c r="CZ20" s="24"/>
      <c r="DA20" s="25">
        <f>[3]Feb20!$F$1-[3]Feb20!$V$1</f>
        <v>0</v>
      </c>
      <c r="DB20" s="25"/>
      <c r="DC20" s="25">
        <f>-[4]Feb20!$J$1</f>
        <v>0</v>
      </c>
      <c r="DD20" s="25">
        <f>-[5]Feb20!$J$1</f>
        <v>0</v>
      </c>
      <c r="DE20" s="25">
        <f>-[6]Feb20!$J$1</f>
        <v>0</v>
      </c>
      <c r="DF20" s="25">
        <f>-[7]Feb20!$J$1</f>
        <v>0</v>
      </c>
      <c r="DG20" s="25"/>
      <c r="DH20" s="25"/>
      <c r="DI20" s="15"/>
      <c r="DJ20" s="25">
        <f t="shared" si="10"/>
        <v>0</v>
      </c>
      <c r="DK20" s="24"/>
      <c r="DL20" s="25">
        <f>[3]Mar20!$F$1-[3]Mar20!$V$1</f>
        <v>0</v>
      </c>
      <c r="DM20" s="25"/>
      <c r="DN20" s="25">
        <f>-[4]Mar20!$J$1</f>
        <v>0</v>
      </c>
      <c r="DO20" s="25">
        <f>-[5]Mar20!$J$1</f>
        <v>0</v>
      </c>
      <c r="DP20" s="25">
        <f>-[6]Mar20!$J$1</f>
        <v>0</v>
      </c>
      <c r="DQ20" s="25">
        <f>-[7]Mar20!$J$1</f>
        <v>0</v>
      </c>
      <c r="DR20" s="25"/>
      <c r="DS20" s="25"/>
      <c r="DT20" s="15"/>
      <c r="DU20" s="25">
        <f t="shared" si="11"/>
        <v>0</v>
      </c>
      <c r="DV20" s="24"/>
      <c r="DW20" s="25">
        <f>[3]Apr20!$F$1-[3]Apr20!$V$1</f>
        <v>0</v>
      </c>
      <c r="DX20" s="25"/>
      <c r="DY20" s="25">
        <f>-[4]Apr20!$J$1</f>
        <v>0</v>
      </c>
      <c r="DZ20" s="25">
        <f>-[5]Apr20!$J$1</f>
        <v>0</v>
      </c>
      <c r="EA20" s="25">
        <f>-[6]Apr20!$J$1</f>
        <v>0</v>
      </c>
      <c r="EB20" s="25">
        <f>-[7]Apr20!$J$1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[4]May19!$F$1-[4]May19!$X$1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[4]Jun19!$F$1-[4]Jun19!$X$1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[4]Jul19!$F$1-[4]Jul19!$X$1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[4]Aug19!$F$1-[4]Aug19!$X$1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[4]Sep19!$F$1-[4]Sep19!$X$1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[4]Oct19!$F$1-[4]Oct19!$X$1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[4]Nov19!$F$1-[4]Nov19!$X$1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[4]Dec19!$F$1-[4]Dec19!$X$1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[4]Jan20!$F$1-[4]Jan20!$X$1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[4]Feb20!$F$1-[4]Feb20!$X$1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[4]Mar20!$F$1-[4]Mar20!$X$1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[4]Apr20!$F$1-[4]Apr20!$X$1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[5]May19!$F$1-[5]May19!$X$1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[5]Jun19!$F$1-[5]Jun19!$X$1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[5]Jul19!$F$1-[5]Jul19!$X$1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[5]Aug19!$F$1-[5]Aug19!$X$1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[5]Sep19!$F$1-[5]Sep19!$X$1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[5]Oct19!$F$1-[5]Oct19!$X$1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[5]Nov19!$F$1-[5]Nov19!$X$1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[5]Dec19!$F$1-[5]Dec19!$X$1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[5]Jan20!$F$1-[5]Jan20!$X$1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[5]Feb20!$F$1-[5]Feb20!$X$1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[5]Mar20!$F$1-[5]Mar20!$X$1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[5]Apr20!$F$1-[5]Apr20!$X$1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[6]May19!$F$1-[6]May19!$X$1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[6]Jun19!$F$1-[6]Jun19!$X$1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[6]Jul19!$F$1-[6]Jul19!$X$1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[6]Aug19!$F$1-[6]Aug19!$X$1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[6]Sep19!$F$1-[6]Sep19!$X$1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[6]Oct19!$F$1-[6]Oct19!$X$1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[6]Nov19!$F$1-[6]Nov19!$X$1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[6]Dec19!$F$1-[6]Dec19!$X$1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[6]Jan20!$F$1-[6]Jan20!$X$1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[6]Feb20!$F$1-[6]Feb20!$X$1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[6]Mar20!$F$1-[6]Mar20!$X$1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[6]Apr20!$F$1-[6]Apr20!$X$1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[7]May19!$F$1-[7]May19!$U$1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[7]Jun19!$F$1-[7]Jun19!$U$1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[7]Jul19!$F$1-[7]Jul19!$U$1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[7]Aug19!$F$1-[7]Aug19!$U$1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[7]Sep19!$F$1-[7]Sep19!$U$1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[7]Oct19!$F$1-[7]Oct19!$U$1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[7]Nov19!$F$1-[7]Nov19!$U$1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[7]Dec19!$F$1-[7]Dec19!$U$1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[7]Jan20!$F$1-[7]Jan20!$U$1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[7]Feb20!$F$1-[7]Feb20!$U$1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[7]Mar20!$F$1-[7]Mar20!$U$1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[7]Apr20!$F$1-[7]Apr20!$U$1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-[4]May19!$G$1-[4]May19!$H$1-[4]May19!$I$1+[4]May19!$Y$1+[4]May19!$Z$1+[4]May19!$AA$1</f>
        <v>0</v>
      </c>
      <c r="I26" s="26">
        <f>-[5]May19!$G$1-[5]May19!$H$1-[5]May19!$I$1+[5]May19!$Y$1+[5]May19!$Z$1+[5]May19!$AA$1</f>
        <v>0</v>
      </c>
      <c r="J26" s="26">
        <f>-[6]May19!$G$1-[6]May19!$H$1-[6]May19!$I$1+[6]May19!$Y$1+[6]May19!$Z$1+[6]May19!$AA$1</f>
        <v>0</v>
      </c>
      <c r="K26" s="26">
        <f>-[7]May19!$G$1-[7]May19!$H$1-[7]May19!$I$1+[7]May19!$V$1+[7]May19!$W$1+[7]May19!$X$1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-[4]Jun19!$G$1-[4]Jun19!$H$1-[4]Jun19!$I$1+[4]Jun19!$Y$1+[4]Jun19!$Z$1+[4]Jun19!$AA$1</f>
        <v>0</v>
      </c>
      <c r="T26" s="26">
        <f>-[5]Jun19!$G$1-[5]Jun19!$H$1-[5]Jun19!$I$1+[5]Jun19!$Y$1+[5]Jun19!$Z$1+[5]Jun19!$AA$1</f>
        <v>0</v>
      </c>
      <c r="U26" s="26">
        <f>-[6]Jun19!$G$1-[6]Jun19!$H$1-[6]Jun19!$I$1+[6]Jun19!$Y$1+[6]Jun19!$Z$1+[6]Jun19!$AA$1</f>
        <v>0</v>
      </c>
      <c r="V26" s="26">
        <f>-[7]Jun19!$G$1-[7]Jun19!$H$1-[7]Jun19!$I$1+[7]Jun19!$V$1+[7]Jun19!$W$1+[7]Jun19!$X$1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-[4]Jul19!$G$1-[4]Jul19!$H$1-[4]Jul19!$I$1+[4]Jul19!$Y$1+[4]Jul19!$Z$1+[4]Jul19!$AA$1</f>
        <v>0</v>
      </c>
      <c r="AE26" s="26">
        <f>-[5]Jul19!$G$1-[5]Jul19!$H$1-[5]Jul19!$I$1+[5]Jul19!$Y$1+[5]Jul19!$Z$1+[5]Jul19!$AA$1</f>
        <v>0</v>
      </c>
      <c r="AF26" s="26">
        <f>-[6]Jul19!$G$1-[6]Jul19!$H$1-[6]Jul19!$I$1+[6]Jul19!$Y$1+[6]Jul19!$Z$1+[6]Jul19!$AA$1</f>
        <v>0</v>
      </c>
      <c r="AG26" s="26">
        <f>-[7]Jul19!$G$1-[7]Jul19!$H$1-[7]Jul19!$I$1+[7]Jul19!$V$1+[7]Jul19!$W$1+[7]Jul19!$X$1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-[4]Aug19!$G$1-[4]Aug19!$H$1-[4]Aug19!$I$1+[4]Aug19!$Y$1+[4]Aug19!$Z$1+[4]Aug19!$AA$1</f>
        <v>0</v>
      </c>
      <c r="AP26" s="26">
        <f>-[5]Aug19!$G$1-[5]Aug19!$H$1-[5]Aug19!$I$1+[5]Aug19!$Y$1+[5]Aug19!$Z$1+[5]Aug19!$AA$1</f>
        <v>0</v>
      </c>
      <c r="AQ26" s="26">
        <f>-[6]Aug19!$G$1-[6]Aug19!$H$1-[6]Aug19!$I$1+[6]Aug19!$Y$1+[6]Aug19!$Z$1+[6]Aug19!$AA$1</f>
        <v>0</v>
      </c>
      <c r="AR26" s="26">
        <f>-[7]Aug19!$G$1-[7]Aug19!$H$1-[7]Aug19!$I$1+[7]Aug19!$V$1+[7]Aug19!$W$1+[7]Aug19!$X$1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-[4]Sep19!$G$1-[4]Sep19!$H$1-[4]Sep19!$I$1+[4]Sep19!$Y$1+[4]Sep19!$Z$1+[4]Sep19!$AA$1</f>
        <v>0</v>
      </c>
      <c r="BA26" s="26">
        <f>-[5]Sep19!$G$1-[5]Sep19!$H$1-[5]Sep19!$I$1+[5]Sep19!$Y$1+[5]Sep19!$Z$1+[5]Sep19!$AA$1</f>
        <v>0</v>
      </c>
      <c r="BB26" s="26">
        <f>-[6]Sep19!$G$1-[6]Sep19!$H$1-[6]Sep19!$I$1+[6]Sep19!$Y$1+[6]Sep19!$Z$1+[6]Sep19!$AA$1</f>
        <v>0</v>
      </c>
      <c r="BC26" s="26">
        <f>-[7]Sep19!$G$1-[7]Sep19!$H$1-[7]Sep19!$I$1+[7]Sep19!$V$1+[7]Sep19!$W$1+[7]Sep19!$X$1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-[4]Oct19!$G$1-[4]Oct19!$H$1-[4]Oct19!$I$1+[4]Oct19!$Y$1+[4]Oct19!$Z$1+[4]Oct19!$AA$1</f>
        <v>0</v>
      </c>
      <c r="BL26" s="26">
        <f>-[5]Oct19!$G$1-[5]Oct19!$H$1-[5]Oct19!$I$1+[5]Oct19!$Y$1+[5]Oct19!$Z$1+[5]Oct19!$AA$1</f>
        <v>0</v>
      </c>
      <c r="BM26" s="26">
        <f>-[6]Oct19!$G$1-[6]Oct19!$H$1-[6]Oct19!$I$1+[6]Oct19!$Y$1+[6]Oct19!$Z$1+[6]Oct19!$AA$1</f>
        <v>0</v>
      </c>
      <c r="BN26" s="26">
        <f>-[7]Oct19!$G$1-[7]Oct19!$H$1-[7]Oct19!$I$1+[7]Oct19!$V$1+[7]Oct19!$W$1+[7]Oct19!$X$1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-[4]Nov19!$G$1-[4]Nov19!$H$1-[4]Nov19!$I$1+[4]Nov19!$Y$1+[4]Nov19!$Z$1+[4]Nov19!$AA$1</f>
        <v>0</v>
      </c>
      <c r="BW26" s="26">
        <f>-[5]Nov19!$G$1-[5]Nov19!$H$1-[5]Nov19!$I$1+[5]Nov19!$Y$1+[5]Nov19!$Z$1+[5]Nov19!$AA$1</f>
        <v>0</v>
      </c>
      <c r="BX26" s="26">
        <f>-[6]Nov19!$G$1-[6]Nov19!$H$1-[6]Nov19!$I$1+[6]Nov19!$Y$1+[6]Nov19!$Z$1+[6]Nov19!$AA$1</f>
        <v>0</v>
      </c>
      <c r="BY26" s="26">
        <f>-[7]Nov19!$G$1-[7]Nov19!$H$1-[7]Nov19!$I$1+[7]Nov19!$V$1+[7]Nov19!$W$1+[7]Nov19!$X$1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-[4]Dec19!$G$1-[4]Dec19!$H$1-[4]Dec19!$I$1+[4]Dec19!$Y$1+[4]Dec19!$Z$1+[4]Dec19!$AA$1</f>
        <v>0</v>
      </c>
      <c r="CH26" s="26">
        <f>-[5]Dec19!$G$1-[5]Dec19!$H$1-[5]Dec19!$I$1+[5]Dec19!$Y$1+[5]Dec19!$Z$1+[5]Dec19!$AA$1</f>
        <v>0</v>
      </c>
      <c r="CI26" s="26">
        <f>-[6]Dec19!$G$1-[6]Dec19!$H$1-[6]Dec19!$I$1+[6]Dec19!$Y$1+[6]Dec19!$Z$1+[6]Dec19!$AA$1</f>
        <v>0</v>
      </c>
      <c r="CJ26" s="26">
        <f>-[7]Dec19!$G$1-[7]Dec19!$H$1-[7]Dec19!$I$1+[7]Dec19!$V$1+[7]Dec19!$W$1+[7]Dec19!$X$1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-[4]Jan20!$G$1-[4]Jan20!$H$1-[4]Jan20!$I$1+[4]Jan20!$Y$1+[4]Jan20!$Z$1+[4]Jan20!$AA$1</f>
        <v>0</v>
      </c>
      <c r="CS26" s="26">
        <f>-[5]Jan20!$G$1-[5]Jan20!$H$1-[5]Jan20!$I$1+[5]Jan20!$Y$1+[5]Jan20!$Z$1+[5]Jan20!$AA$1</f>
        <v>0</v>
      </c>
      <c r="CT26" s="26">
        <f>-[6]Jan20!$G$1-[6]Jan20!$H$1-[6]Jan20!$I$1+[6]Jan20!$Y$1+[6]Jan20!$Z$1+[6]Jan20!$AA$1</f>
        <v>0</v>
      </c>
      <c r="CU26" s="26">
        <f>-[7]Jan20!$G$1-[7]Jan20!$H$1-[7]Jan20!$I$1+[7]Jan20!$V$1+[7]Jan20!$W$1+[7]Jan20!$X$1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-[4]Feb20!$G$1-[4]Feb20!$H$1-[4]Feb20!$I$1+[4]Feb20!$Y$1+[4]Feb20!$Z$1+[4]Feb20!$AA$1</f>
        <v>0</v>
      </c>
      <c r="DD26" s="26">
        <f>-[5]Feb20!$G$1-[5]Feb20!$H$1-[5]Feb20!$I$1+[5]Feb20!$Y$1+[5]Feb20!$Z$1+[5]Feb20!$AA$1</f>
        <v>0</v>
      </c>
      <c r="DE26" s="26">
        <f>-[6]Feb20!$G$1-[6]Feb20!$H$1-[6]Feb20!$I$1+[6]Feb20!$Y$1+[6]Feb20!$Z$1+[6]Feb20!$AA$1</f>
        <v>0</v>
      </c>
      <c r="DF26" s="26">
        <f>-[7]Feb20!$G$1-[7]Feb20!$H$1-[7]Feb20!$I$1+[7]Feb20!$V$1+[7]Feb20!$W$1+[7]Feb20!$X$1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-[4]Mar20!$G$1-[4]Mar20!$H$1-[4]Mar20!$I$1+[4]Mar20!$Y$1+[4]Mar20!$Z$1+[4]Mar20!$AA$1</f>
        <v>0</v>
      </c>
      <c r="DO26" s="26">
        <f>-[5]Mar20!$G$1-[5]Mar20!$H$1-[5]Mar20!$I$1+[5]Mar20!$Y$1+[5]Mar20!$Z$1+[5]Mar20!$AA$1</f>
        <v>0</v>
      </c>
      <c r="DP26" s="26">
        <f>-[6]Mar20!$G$1-[6]Mar20!$H$1-[6]Mar20!$I$1+[6]Mar20!$Y$1+[6]Mar20!$Z$1+[6]Mar20!$AA$1</f>
        <v>0</v>
      </c>
      <c r="DQ26" s="26">
        <f>-[7]Mar20!$G$1-[7]Mar20!$H$1-[7]Mar20!$I$1+[7]Mar20!$V$1+[7]Mar20!$W$1+[7]Mar20!$X$1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-[4]Apr20!$G$1-[4]Apr20!$H$1-[4]Apr20!$I$1+[4]Apr20!$Y$1+[4]Apr20!$Z$1+[4]Apr20!$AA$1</f>
        <v>0</v>
      </c>
      <c r="DZ26" s="26">
        <f>-[5]Apr20!$G$1-[5]Apr20!$H$1-[5]Apr20!$I$1+[5]Apr20!$Y$1+[5]Apr20!$Z$1+[5]Apr20!$AA$1</f>
        <v>0</v>
      </c>
      <c r="EA26" s="26">
        <f>-[6]Apr20!$G$1-[6]Apr20!$H$1-[6]Apr20!$I$1+[6]Apr20!$Y$1+[6]Apr20!$Z$1+[6]Apr20!$AA$1</f>
        <v>0</v>
      </c>
      <c r="EB26" s="26">
        <f>-[7]Apr20!$G$1-[7]Apr20!$H$1-[7]Apr20!$I$1+[7]Apr20!$V$1+[7]Apr20!$W$1+[7]Apr20!$X$1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-[2]May19!$F$1+[2]May19!$AK$1</f>
        <v>0</v>
      </c>
      <c r="H28" s="25">
        <f>[4]May19!$AB$1</f>
        <v>0</v>
      </c>
      <c r="I28" s="25">
        <f>[5]May19!$AB$1</f>
        <v>0</v>
      </c>
      <c r="J28" s="25">
        <f>[6]May19!$AB$1</f>
        <v>0</v>
      </c>
      <c r="K28" s="25">
        <f>[7]May19!$Y$1</f>
        <v>0</v>
      </c>
      <c r="L28" s="25"/>
      <c r="N28" s="24"/>
      <c r="O28" s="25">
        <f t="shared" si="1"/>
        <v>0</v>
      </c>
      <c r="P28" s="24"/>
      <c r="Q28" s="25"/>
      <c r="R28" s="25">
        <f>-[2]Jun19!$F$1+[2]Jun19!$AK$1</f>
        <v>0</v>
      </c>
      <c r="S28" s="25">
        <f>[4]Jun19!$AB$1</f>
        <v>0</v>
      </c>
      <c r="T28" s="25">
        <f>[5]Jun19!$AB$1</f>
        <v>0</v>
      </c>
      <c r="U28" s="25">
        <f>[6]Jun19!$AB$1</f>
        <v>0</v>
      </c>
      <c r="V28" s="25">
        <f>[7]Jun19!$Y$1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-[2]Jul19!$F$1+[2]Jul19!$AK$1</f>
        <v>0</v>
      </c>
      <c r="AD28" s="25">
        <f>[4]Jul19!$AB$1</f>
        <v>0</v>
      </c>
      <c r="AE28" s="25">
        <f>[5]Jul19!$AB$1</f>
        <v>0</v>
      </c>
      <c r="AF28" s="25">
        <f>[6]Jul19!$AB$1</f>
        <v>0</v>
      </c>
      <c r="AG28" s="25">
        <f>[7]Jul19!$Y$1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-[2]Aug19!$F$1+[2]Aug19!$AK$1</f>
        <v>0</v>
      </c>
      <c r="AO28" s="25">
        <f>[4]Aug19!$AB$1</f>
        <v>0</v>
      </c>
      <c r="AP28" s="25">
        <f>[5]Aug19!$AB$1</f>
        <v>0</v>
      </c>
      <c r="AQ28" s="25">
        <f>[6]Aug19!$AB$1</f>
        <v>0</v>
      </c>
      <c r="AR28" s="25">
        <f>[7]Aug19!$Y$1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-[2]Sep19!$F$1+[2]Sep19!$AK$1</f>
        <v>0</v>
      </c>
      <c r="AZ28" s="25">
        <f>[4]Sep19!$AB$1</f>
        <v>0</v>
      </c>
      <c r="BA28" s="25">
        <f>[5]Sep19!$AB$1</f>
        <v>0</v>
      </c>
      <c r="BB28" s="25">
        <f>[6]Sep19!$AB$1</f>
        <v>0</v>
      </c>
      <c r="BC28" s="25">
        <f>[7]Sep19!$Y$1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-[2]Oct19!$F$1+[2]Oct19!$AK$1</f>
        <v>0</v>
      </c>
      <c r="BK28" s="25">
        <f>[4]Oct19!$AB$1</f>
        <v>0</v>
      </c>
      <c r="BL28" s="25">
        <f>[5]Oct19!$AB$1</f>
        <v>0</v>
      </c>
      <c r="BM28" s="25">
        <f>[6]Oct19!$AB$1</f>
        <v>0</v>
      </c>
      <c r="BN28" s="25">
        <f>[7]Oct19!$Y$1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-[2]Nov19!$F$1+[2]Nov19!$AK$1</f>
        <v>0</v>
      </c>
      <c r="BV28" s="25">
        <f>[4]Nov19!$AB$1</f>
        <v>0</v>
      </c>
      <c r="BW28" s="25">
        <f>[5]Nov19!$AB$1</f>
        <v>0</v>
      </c>
      <c r="BX28" s="25">
        <f>[6]Nov19!$AB$1</f>
        <v>0</v>
      </c>
      <c r="BY28" s="25">
        <f>[7]Nov19!$Y$1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-[2]Dec19!$F$1+[2]Dec19!$AK$1</f>
        <v>0</v>
      </c>
      <c r="CG28" s="25">
        <f>[4]Dec19!$AB$1</f>
        <v>0</v>
      </c>
      <c r="CH28" s="25">
        <f>[5]Dec19!$AB$1</f>
        <v>0</v>
      </c>
      <c r="CI28" s="25">
        <f>[6]Dec19!$AB$1</f>
        <v>0</v>
      </c>
      <c r="CJ28" s="25">
        <f>[7]Dec19!$Y$1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-[2]Jan20!$F$1+[2]Jan20!$AK$1</f>
        <v>0</v>
      </c>
      <c r="CR28" s="25">
        <f>[4]Jan20!$AB$1</f>
        <v>0</v>
      </c>
      <c r="CS28" s="25">
        <f>[5]Jan20!$AB$1</f>
        <v>0</v>
      </c>
      <c r="CT28" s="25">
        <f>[6]Jan20!$AB$1</f>
        <v>0</v>
      </c>
      <c r="CU28" s="25">
        <f>[7]Jan20!$Y$1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-[2]Feb20!$F$1+[2]Feb20!$AK$1</f>
        <v>0</v>
      </c>
      <c r="DC28" s="25">
        <f>[4]Feb20!$AB$1</f>
        <v>0</v>
      </c>
      <c r="DD28" s="25">
        <f>[5]Feb20!$AB$1</f>
        <v>0</v>
      </c>
      <c r="DE28" s="25">
        <f>[6]Feb20!$AB$1</f>
        <v>0</v>
      </c>
      <c r="DF28" s="25">
        <f>[7]Feb20!$Y$1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-[2]Mar20!$F$1+[2]Mar20!$AK$1</f>
        <v>0</v>
      </c>
      <c r="DN28" s="25">
        <f>[4]Mar20!$AB$1</f>
        <v>0</v>
      </c>
      <c r="DO28" s="25">
        <f>[5]Mar20!$AB$1</f>
        <v>0</v>
      </c>
      <c r="DP28" s="25">
        <f>[6]Mar20!$AB$1</f>
        <v>0</v>
      </c>
      <c r="DQ28" s="25">
        <f>[7]Mar20!$Y$1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-[2]Apr20!$F$1+[2]Apr20!$AK$1</f>
        <v>0</v>
      </c>
      <c r="DY28" s="25">
        <f>[4]Apr20!$AB$1</f>
        <v>0</v>
      </c>
      <c r="DZ28" s="25">
        <f>[5]Apr20!$AB$1</f>
        <v>0</v>
      </c>
      <c r="EA28" s="25">
        <f>[6]Apr20!$AB$1</f>
        <v>0</v>
      </c>
      <c r="EB28" s="25">
        <f>[7]Apr20!$Y$1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[4]May19!$AC$1</f>
        <v>0</v>
      </c>
      <c r="I29" s="25">
        <f>[5]May19!$AC$1</f>
        <v>0</v>
      </c>
      <c r="J29" s="25">
        <f>[6]May19!$AC$1</f>
        <v>0</v>
      </c>
      <c r="K29" s="25">
        <f>[7]May19!$Z$1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[4]Jun19!$AC$1</f>
        <v>0</v>
      </c>
      <c r="T29" s="25">
        <f>[5]Jun19!$AC$1</f>
        <v>0</v>
      </c>
      <c r="U29" s="25">
        <f>[6]Jun19!$AC$1</f>
        <v>0</v>
      </c>
      <c r="V29" s="25">
        <f>[7]Jun19!$Z$1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[4]Jul19!$AC$1</f>
        <v>0</v>
      </c>
      <c r="AE29" s="25">
        <f>[5]Jul19!$AC$1</f>
        <v>0</v>
      </c>
      <c r="AF29" s="25">
        <f>[6]Jul19!$AC$1</f>
        <v>0</v>
      </c>
      <c r="AG29" s="25">
        <f>[7]Jul19!$Z$1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[4]Aug19!$AC$1</f>
        <v>0</v>
      </c>
      <c r="AP29" s="25">
        <f>[5]Aug19!$AC$1</f>
        <v>0</v>
      </c>
      <c r="AQ29" s="25">
        <f>[6]Aug19!$AC$1</f>
        <v>0</v>
      </c>
      <c r="AR29" s="25">
        <f>[7]Aug19!$Z$1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[4]Sep19!$AC$1</f>
        <v>0</v>
      </c>
      <c r="BA29" s="25">
        <f>[5]Sep19!$AC$1</f>
        <v>0</v>
      </c>
      <c r="BB29" s="25">
        <f>[6]Sep19!$AC$1</f>
        <v>0</v>
      </c>
      <c r="BC29" s="25">
        <f>[7]Sep19!$Z$1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[4]Oct19!$AC$1</f>
        <v>0</v>
      </c>
      <c r="BL29" s="25">
        <f>[5]Oct19!$AC$1</f>
        <v>0</v>
      </c>
      <c r="BM29" s="25">
        <f>[6]Oct19!$AC$1</f>
        <v>0</v>
      </c>
      <c r="BN29" s="25">
        <f>[7]Oct19!$Z$1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[4]Nov19!$AC$1</f>
        <v>0</v>
      </c>
      <c r="BW29" s="25">
        <f>[5]Nov19!$AC$1</f>
        <v>0</v>
      </c>
      <c r="BX29" s="25">
        <f>[6]Nov19!$AC$1</f>
        <v>0</v>
      </c>
      <c r="BY29" s="25">
        <f>[7]Nov19!$Z$1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[4]Dec19!$AC$1</f>
        <v>0</v>
      </c>
      <c r="CH29" s="25">
        <f>[5]Dec19!$AC$1</f>
        <v>0</v>
      </c>
      <c r="CI29" s="25">
        <f>[6]Dec19!$AC$1</f>
        <v>0</v>
      </c>
      <c r="CJ29" s="25">
        <f>[7]Dec19!$Z$1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[4]Jan20!$AC$1</f>
        <v>0</v>
      </c>
      <c r="CS29" s="25">
        <f>[5]Jan20!$AC$1</f>
        <v>0</v>
      </c>
      <c r="CT29" s="25">
        <f>[6]Jan20!$AC$1</f>
        <v>0</v>
      </c>
      <c r="CU29" s="25">
        <f>[7]Jan20!$Z$1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[4]Feb20!$AC$1</f>
        <v>0</v>
      </c>
      <c r="DD29" s="25">
        <f>[5]Feb20!$AC$1</f>
        <v>0</v>
      </c>
      <c r="DE29" s="25">
        <f>[6]Feb20!$AC$1</f>
        <v>0</v>
      </c>
      <c r="DF29" s="25">
        <f>[7]Feb20!$Z$1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[4]Mar20!$AC$1</f>
        <v>0</v>
      </c>
      <c r="DO29" s="25">
        <f>[5]Mar20!$AC$1</f>
        <v>0</v>
      </c>
      <c r="DP29" s="25">
        <f>[6]Mar20!$AC$1</f>
        <v>0</v>
      </c>
      <c r="DQ29" s="25">
        <f>[7]Mar20!$Z$1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[4]Apr20!$AC$1</f>
        <v>0</v>
      </c>
      <c r="DZ29" s="25">
        <f>[5]Apr20!$AC$1</f>
        <v>0</v>
      </c>
      <c r="EA29" s="25">
        <f>[6]Apr20!$AC$1</f>
        <v>0</v>
      </c>
      <c r="EB29" s="25">
        <f>[7]Apr20!$Z$1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[4]May19!$AL$1</f>
        <v>0</v>
      </c>
      <c r="I31" s="25">
        <f>[5]May19!$AL$1</f>
        <v>0</v>
      </c>
      <c r="J31" s="25">
        <f>[6]May19!$AL$1</f>
        <v>0</v>
      </c>
      <c r="K31" s="25">
        <f>[7]May19!$AI$1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[4]Jun19!$AL$1</f>
        <v>0</v>
      </c>
      <c r="T31" s="25">
        <f>[5]Jun19!$AL$1</f>
        <v>0</v>
      </c>
      <c r="U31" s="25">
        <f>[6]Jun19!$AL$1</f>
        <v>0</v>
      </c>
      <c r="V31" s="25">
        <f>[7]Jun19!$AI$1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[4]Jul19!$AL$1</f>
        <v>0</v>
      </c>
      <c r="AE31" s="25">
        <f>[5]Jul19!$AL$1</f>
        <v>0</v>
      </c>
      <c r="AF31" s="25">
        <f>[6]Jul19!$AL$1</f>
        <v>0</v>
      </c>
      <c r="AG31" s="25">
        <f>[7]Jul19!$AI$1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[4]Aug19!$AL$1</f>
        <v>0</v>
      </c>
      <c r="AP31" s="25">
        <f>[5]Aug19!$AL$1</f>
        <v>0</v>
      </c>
      <c r="AQ31" s="25">
        <f>[6]Aug19!$AL$1</f>
        <v>0</v>
      </c>
      <c r="AR31" s="25">
        <f>[7]Aug19!$AI$1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[4]Sep19!$AL$1</f>
        <v>0</v>
      </c>
      <c r="BA31" s="25">
        <f>[5]Sep19!$AL$1</f>
        <v>0</v>
      </c>
      <c r="BB31" s="25">
        <f>[6]Sep19!$AL$1</f>
        <v>0</v>
      </c>
      <c r="BC31" s="25">
        <f>[7]Sep19!$AI$1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[4]Oct19!$AL$1</f>
        <v>0</v>
      </c>
      <c r="BL31" s="25">
        <f>[5]Oct19!$AL$1</f>
        <v>0</v>
      </c>
      <c r="BM31" s="25">
        <f>[6]Oct19!$AL$1</f>
        <v>0</v>
      </c>
      <c r="BN31" s="25">
        <f>[7]Oct19!$AI$1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[4]Nov19!$AL$1</f>
        <v>0</v>
      </c>
      <c r="BW31" s="25">
        <f>[5]Nov19!$AL$1</f>
        <v>0</v>
      </c>
      <c r="BX31" s="25">
        <f>[6]Nov19!$AL$1</f>
        <v>0</v>
      </c>
      <c r="BY31" s="25">
        <f>[7]Nov19!$AI$1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[4]Dec19!$AL$1</f>
        <v>0</v>
      </c>
      <c r="CH31" s="25">
        <f>[5]Dec19!$AL$1</f>
        <v>0</v>
      </c>
      <c r="CI31" s="25">
        <f>[6]Dec19!$AL$1</f>
        <v>0</v>
      </c>
      <c r="CJ31" s="25">
        <f>[7]Dec19!$AI$1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[4]Jan20!$AL$1</f>
        <v>0</v>
      </c>
      <c r="CS31" s="25">
        <f>[5]Jan20!$AL$1</f>
        <v>0</v>
      </c>
      <c r="CT31" s="25">
        <f>[6]Jan20!$AL$1</f>
        <v>0</v>
      </c>
      <c r="CU31" s="25">
        <f>[7]Jan20!$AI$1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[4]Feb20!$AL$1</f>
        <v>0</v>
      </c>
      <c r="DD31" s="25">
        <f>[5]Feb20!$AL$1</f>
        <v>0</v>
      </c>
      <c r="DE31" s="25">
        <f>[6]Feb20!$AL$1</f>
        <v>0</v>
      </c>
      <c r="DF31" s="25">
        <f>[7]Feb20!$AI$1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[4]Mar20!$AL$1</f>
        <v>0</v>
      </c>
      <c r="DO31" s="25">
        <f>[5]Mar20!$AL$1</f>
        <v>0</v>
      </c>
      <c r="DP31" s="25">
        <f>[6]Mar20!$AL$1</f>
        <v>0</v>
      </c>
      <c r="DQ31" s="25">
        <f>[7]Mar20!$AI$1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[4]Apr20!$AL$1</f>
        <v>0</v>
      </c>
      <c r="DZ31" s="25">
        <f>[5]Apr20!$AL$1</f>
        <v>0</v>
      </c>
      <c r="EA31" s="25">
        <f>[6]Apr20!$AL$1</f>
        <v>0</v>
      </c>
      <c r="EB31" s="25">
        <f>[7]Apr20!$AI$1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[3]May19!$V$1</f>
        <v>0</v>
      </c>
      <c r="G32" s="25">
        <f>-[2]May19!$AK$1</f>
        <v>0</v>
      </c>
      <c r="H32" s="25">
        <f>-[4]May19!$O$1+[4]May19!$AJ$1</f>
        <v>0</v>
      </c>
      <c r="I32" s="25">
        <f>-[5]May19!$O$1+[5]May19!$AJ$1</f>
        <v>0</v>
      </c>
      <c r="J32" s="25">
        <f>-[6]May19!$O$1+[6]May19!$AJ$1</f>
        <v>0</v>
      </c>
      <c r="K32" s="25">
        <f>[7]May19!$AG$1</f>
        <v>0</v>
      </c>
      <c r="L32" s="25"/>
      <c r="N32" s="24"/>
      <c r="O32" s="25">
        <f t="shared" si="1"/>
        <v>0</v>
      </c>
      <c r="P32" s="24"/>
      <c r="Q32" s="25">
        <f>[3]Jun19!$V$1</f>
        <v>0</v>
      </c>
      <c r="R32" s="25">
        <f>-[2]Jun19!$AK$1</f>
        <v>0</v>
      </c>
      <c r="S32" s="25">
        <f>-[4]Jun19!$O$1+[4]Jun19!$AJ$1</f>
        <v>0</v>
      </c>
      <c r="T32" s="25">
        <f>-[5]Jun19!$O$1+[5]Jun19!$AJ$1</f>
        <v>0</v>
      </c>
      <c r="U32" s="25">
        <f>-[6]Jun19!$O$1+[6]Jun19!$AJ$1</f>
        <v>0</v>
      </c>
      <c r="V32" s="25">
        <f>[7]Jun19!$AG$1</f>
        <v>0</v>
      </c>
      <c r="W32" s="25"/>
      <c r="X32" s="25"/>
      <c r="Y32" s="15"/>
      <c r="Z32" s="25">
        <f t="shared" si="2"/>
        <v>0</v>
      </c>
      <c r="AA32" s="24"/>
      <c r="AB32" s="25">
        <f>[3]Jul18!$V$1</f>
        <v>0</v>
      </c>
      <c r="AC32" s="25">
        <f>-[2]Jul19!$AK$1</f>
        <v>0</v>
      </c>
      <c r="AD32" s="25">
        <f>-[4]Jul19!$O$1+[4]Jul19!$AJ$1</f>
        <v>0</v>
      </c>
      <c r="AE32" s="25">
        <f>-[5]Jul19!$O$1+[5]Jul19!$AJ$1</f>
        <v>0</v>
      </c>
      <c r="AF32" s="25">
        <f>-[6]Jul19!$O$1+[6]Jul19!$AJ$1</f>
        <v>0</v>
      </c>
      <c r="AG32" s="25">
        <f>[7]Jul19!$AG$1</f>
        <v>0</v>
      </c>
      <c r="AH32" s="25"/>
      <c r="AI32" s="25"/>
      <c r="AJ32" s="15"/>
      <c r="AK32" s="25">
        <f t="shared" si="3"/>
        <v>0</v>
      </c>
      <c r="AL32" s="24"/>
      <c r="AM32" s="25">
        <f>[3]Aug19!$V$1</f>
        <v>0</v>
      </c>
      <c r="AN32" s="25">
        <f>-[2]Aug19!$AK$1</f>
        <v>0</v>
      </c>
      <c r="AO32" s="25">
        <f>-[4]Aug19!$O$1+[4]Aug19!$AJ$1</f>
        <v>0</v>
      </c>
      <c r="AP32" s="25">
        <f>-[5]Aug19!$O$1+[5]Aug19!$AJ$1</f>
        <v>0</v>
      </c>
      <c r="AQ32" s="25">
        <f>-[6]Aug19!$O$1+[6]Aug19!$AJ$1</f>
        <v>0</v>
      </c>
      <c r="AR32" s="25">
        <f>[7]Aug19!$AG$1</f>
        <v>0</v>
      </c>
      <c r="AS32" s="25"/>
      <c r="AT32" s="25"/>
      <c r="AU32" s="15"/>
      <c r="AV32" s="25">
        <f t="shared" si="4"/>
        <v>0</v>
      </c>
      <c r="AW32" s="24"/>
      <c r="AX32" s="25">
        <f>[3]Sep19!$V$1</f>
        <v>0</v>
      </c>
      <c r="AY32" s="25">
        <f>-[2]Sep19!$AK$1</f>
        <v>0</v>
      </c>
      <c r="AZ32" s="25">
        <f>-[4]Sep19!$O$1+[4]Sep19!$AJ$1</f>
        <v>0</v>
      </c>
      <c r="BA32" s="25">
        <f>-[5]Sep19!$O$1+[5]Sep19!$AJ$1</f>
        <v>0</v>
      </c>
      <c r="BB32" s="25">
        <f>-[6]Sep19!$O$1+[6]Sep19!$AJ$1</f>
        <v>0</v>
      </c>
      <c r="BC32" s="25">
        <f>[7]Sep19!$AG$1</f>
        <v>0</v>
      </c>
      <c r="BD32" s="25"/>
      <c r="BE32" s="25"/>
      <c r="BF32" s="15"/>
      <c r="BG32" s="25">
        <f t="shared" si="5"/>
        <v>0</v>
      </c>
      <c r="BH32" s="24"/>
      <c r="BI32" s="25">
        <f>[3]Oct19!$V$1</f>
        <v>0</v>
      </c>
      <c r="BJ32" s="25">
        <f>-[2]Oct19!$AK$1</f>
        <v>0</v>
      </c>
      <c r="BK32" s="25">
        <f>-[4]Oct19!$O$1+[4]Oct19!$AJ$1</f>
        <v>0</v>
      </c>
      <c r="BL32" s="25">
        <f>-[5]Oct19!$O$1+[5]Oct19!$AJ$1</f>
        <v>0</v>
      </c>
      <c r="BM32" s="25">
        <f>-[6]Oct19!$O$1+[6]Oct19!$AJ$1</f>
        <v>0</v>
      </c>
      <c r="BN32" s="25">
        <f>[7]Oct19!$AG$1</f>
        <v>0</v>
      </c>
      <c r="BO32" s="25"/>
      <c r="BP32" s="25"/>
      <c r="BQ32" s="15"/>
      <c r="BR32" s="25">
        <f t="shared" si="6"/>
        <v>0</v>
      </c>
      <c r="BS32" s="24"/>
      <c r="BT32" s="25">
        <f>[3]Nov19!$V$1</f>
        <v>0</v>
      </c>
      <c r="BU32" s="25">
        <f>-[2]Nov19!$AK$1</f>
        <v>0</v>
      </c>
      <c r="BV32" s="25">
        <f>-[4]Nov19!$O$1+[4]Nov19!$AJ$1</f>
        <v>0</v>
      </c>
      <c r="BW32" s="25">
        <f>-[5]Nov19!$O$1+[5]Nov19!$AJ$1</f>
        <v>0</v>
      </c>
      <c r="BX32" s="25">
        <f>-[6]Nov19!$O$1+[6]Nov19!$AJ$1</f>
        <v>0</v>
      </c>
      <c r="BY32" s="25">
        <f>[7]Nov19!$AG$1</f>
        <v>0</v>
      </c>
      <c r="BZ32" s="25"/>
      <c r="CA32" s="25"/>
      <c r="CB32" s="15"/>
      <c r="CC32" s="25">
        <f t="shared" si="7"/>
        <v>0</v>
      </c>
      <c r="CD32" s="24"/>
      <c r="CE32" s="25">
        <f>[3]Dec19!$V$1</f>
        <v>0</v>
      </c>
      <c r="CF32" s="25">
        <f>-[2]Dec19!$AK$1</f>
        <v>0</v>
      </c>
      <c r="CG32" s="25">
        <f>-[4]Dec19!$O$1+[4]Dec19!$AJ$1</f>
        <v>0</v>
      </c>
      <c r="CH32" s="25">
        <f>-[5]Dec19!$O$1+[5]Dec19!$AJ$1</f>
        <v>0</v>
      </c>
      <c r="CI32" s="25">
        <f>-[6]Dec19!$O$1+[6]Dec19!$AJ$1</f>
        <v>0</v>
      </c>
      <c r="CJ32" s="25">
        <f>[7]Dec19!$AG$1</f>
        <v>0</v>
      </c>
      <c r="CK32" s="25"/>
      <c r="CL32" s="25"/>
      <c r="CM32" s="15"/>
      <c r="CN32" s="25">
        <f t="shared" si="8"/>
        <v>0</v>
      </c>
      <c r="CO32" s="24"/>
      <c r="CP32" s="25">
        <f>[3]Jan20!$V$1</f>
        <v>0</v>
      </c>
      <c r="CQ32" s="25">
        <f>-[2]Jan20!$AK$1</f>
        <v>0</v>
      </c>
      <c r="CR32" s="25">
        <f>-[4]Jan20!$O$1+[4]Jan20!$AJ$1</f>
        <v>0</v>
      </c>
      <c r="CS32" s="25">
        <f>-[5]Jan20!$O$1+[5]Jan20!$AJ$1</f>
        <v>0</v>
      </c>
      <c r="CT32" s="25">
        <f>-[6]Jan20!$O$1+[6]Jan20!$AJ$1</f>
        <v>0</v>
      </c>
      <c r="CU32" s="25">
        <f>[7]Jan20!$AG$1</f>
        <v>0</v>
      </c>
      <c r="CV32" s="25"/>
      <c r="CW32" s="25"/>
      <c r="CX32" s="15"/>
      <c r="CY32" s="25">
        <f t="shared" si="9"/>
        <v>0</v>
      </c>
      <c r="CZ32" s="24"/>
      <c r="DA32" s="25">
        <f>[3]Feb20!$V$1</f>
        <v>0</v>
      </c>
      <c r="DB32" s="25">
        <f>-[2]Feb20!$AK$1</f>
        <v>0</v>
      </c>
      <c r="DC32" s="25">
        <f>-[4]Feb20!$O$1+[4]Feb20!$AJ$1</f>
        <v>0</v>
      </c>
      <c r="DD32" s="25">
        <f>-[5]Feb20!$O$1+[5]Feb20!$AJ$1</f>
        <v>0</v>
      </c>
      <c r="DE32" s="25">
        <f>-[6]Feb20!$O$1+[6]Feb20!$AJ$1</f>
        <v>0</v>
      </c>
      <c r="DF32" s="25">
        <f>[7]Feb20!$AG$1</f>
        <v>0</v>
      </c>
      <c r="DG32" s="25"/>
      <c r="DH32" s="25"/>
      <c r="DI32" s="15"/>
      <c r="DJ32" s="25">
        <f t="shared" si="10"/>
        <v>0</v>
      </c>
      <c r="DK32" s="24"/>
      <c r="DL32" s="25">
        <f>[3]Mar20!$V$1</f>
        <v>0</v>
      </c>
      <c r="DM32" s="25">
        <f>-[2]Mar20!$AK$1</f>
        <v>0</v>
      </c>
      <c r="DN32" s="25">
        <f>-[4]Mar20!$O$1+[4]Mar20!$AJ$1</f>
        <v>0</v>
      </c>
      <c r="DO32" s="25">
        <f>-[5]Mar20!$O$1+[5]Mar20!$AJ$1</f>
        <v>0</v>
      </c>
      <c r="DP32" s="25">
        <f>-[6]Mar20!$O$1+[6]Mar20!$AJ$1</f>
        <v>0</v>
      </c>
      <c r="DQ32" s="25">
        <f>[7]Mar20!$AG$1</f>
        <v>0</v>
      </c>
      <c r="DR32" s="25"/>
      <c r="DS32" s="25"/>
      <c r="DT32" s="15"/>
      <c r="DU32" s="25">
        <f t="shared" si="11"/>
        <v>0</v>
      </c>
      <c r="DV32" s="24"/>
      <c r="DW32" s="25">
        <f>[3]Apr20!$V$1</f>
        <v>0</v>
      </c>
      <c r="DX32" s="25">
        <f>-[2]Apr20!$AK$1</f>
        <v>0</v>
      </c>
      <c r="DY32" s="25">
        <f>-[4]Apr20!$O$1+[4]Apr20!$AJ$1</f>
        <v>0</v>
      </c>
      <c r="DZ32" s="25">
        <f>-[5]Apr20!$O$1+[5]Apr20!$AJ$1</f>
        <v>0</v>
      </c>
      <c r="EA32" s="25">
        <f>-[6]Apr20!$O$1+[6]Apr20!$AJ$1</f>
        <v>0</v>
      </c>
      <c r="EB32" s="25">
        <f>[7]Apr20!$AG$1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-[3]May19!$G$1</f>
        <v>0</v>
      </c>
      <c r="G33" s="25">
        <f>[2]May19!$G$1</f>
        <v>0</v>
      </c>
      <c r="H33" s="25">
        <f>-[4]May19!$N$1+[4]May19!$AI$1</f>
        <v>0</v>
      </c>
      <c r="I33" s="25">
        <f>-[5]May19!$N$1+[5]May19!$AI$1</f>
        <v>0</v>
      </c>
      <c r="J33" s="25">
        <f>-[6]May19!$N$1+[6]May19!$AI$1</f>
        <v>0</v>
      </c>
      <c r="K33" s="25">
        <f>[7]May19!$AF$1</f>
        <v>0</v>
      </c>
      <c r="L33" s="25"/>
      <c r="N33" s="24"/>
      <c r="O33" s="25">
        <f t="shared" si="1"/>
        <v>0</v>
      </c>
      <c r="P33" s="24"/>
      <c r="Q33" s="25">
        <f>-[3]Jun19!$G$1</f>
        <v>0</v>
      </c>
      <c r="R33" s="25">
        <f>[2]Jun19!$G$1</f>
        <v>0</v>
      </c>
      <c r="S33" s="25">
        <f>-[4]Jun19!$N$1+[4]Jun19!$AI$1</f>
        <v>0</v>
      </c>
      <c r="T33" s="25">
        <f>-[5]Jun19!$N$1+[5]Jun19!$AI$1</f>
        <v>0</v>
      </c>
      <c r="U33" s="25">
        <f>-[6]Jun19!$N$1+[6]Jun19!$AI$1</f>
        <v>0</v>
      </c>
      <c r="V33" s="25">
        <f>[7]Jun19!$AF$1</f>
        <v>0</v>
      </c>
      <c r="W33" s="25"/>
      <c r="X33" s="25"/>
      <c r="Y33" s="15"/>
      <c r="Z33" s="25">
        <f t="shared" si="2"/>
        <v>0</v>
      </c>
      <c r="AA33" s="24"/>
      <c r="AB33" s="25">
        <f>-[3]Jul18!$G$1</f>
        <v>0</v>
      </c>
      <c r="AC33" s="25">
        <f>[2]Jul19!$G$1</f>
        <v>0</v>
      </c>
      <c r="AD33" s="25">
        <f>-[4]Jul19!$N$1+[4]Jul19!$AI$1</f>
        <v>0</v>
      </c>
      <c r="AE33" s="25">
        <f>-[5]Jul19!$N$1+[5]Jul19!$AI$1</f>
        <v>0</v>
      </c>
      <c r="AF33" s="25">
        <f>-[6]Jul19!$N$1+[6]Jul19!$AI$1</f>
        <v>0</v>
      </c>
      <c r="AG33" s="25">
        <f>[7]Jul19!$AF$1</f>
        <v>0</v>
      </c>
      <c r="AH33" s="25"/>
      <c r="AI33" s="25"/>
      <c r="AJ33" s="15"/>
      <c r="AK33" s="25">
        <f t="shared" si="3"/>
        <v>0</v>
      </c>
      <c r="AL33" s="24"/>
      <c r="AM33" s="25">
        <f>-[3]Aug19!$G$1</f>
        <v>0</v>
      </c>
      <c r="AN33" s="25">
        <f>[2]Aug19!$G$1</f>
        <v>0</v>
      </c>
      <c r="AO33" s="25">
        <f>-[4]Aug19!$N$1+[4]Aug19!$AI$1</f>
        <v>0</v>
      </c>
      <c r="AP33" s="25">
        <f>-[5]Aug19!$N$1+[5]Aug19!$AI$1</f>
        <v>0</v>
      </c>
      <c r="AQ33" s="25">
        <f>-[6]Aug19!$N$1+[6]Aug19!$AI$1</f>
        <v>0</v>
      </c>
      <c r="AR33" s="25">
        <f>[7]Aug19!$AF$1</f>
        <v>0</v>
      </c>
      <c r="AS33" s="25"/>
      <c r="AT33" s="25"/>
      <c r="AU33" s="15"/>
      <c r="AV33" s="25">
        <f t="shared" si="4"/>
        <v>0</v>
      </c>
      <c r="AW33" s="24"/>
      <c r="AX33" s="25">
        <f>-[3]Sep19!$G$1</f>
        <v>0</v>
      </c>
      <c r="AY33" s="25">
        <f>[2]Sep19!$G$1</f>
        <v>0</v>
      </c>
      <c r="AZ33" s="25">
        <f>-[4]Sep19!$N$1+[4]Sep19!$AI$1</f>
        <v>0</v>
      </c>
      <c r="BA33" s="25">
        <f>-[5]Sep19!$N$1+[5]Sep19!$AI$1</f>
        <v>0</v>
      </c>
      <c r="BB33" s="25">
        <f>-[6]Sep19!$N$1+[6]Sep19!$AI$1</f>
        <v>0</v>
      </c>
      <c r="BC33" s="25">
        <f>[7]Sep19!$AF$1</f>
        <v>0</v>
      </c>
      <c r="BD33" s="25"/>
      <c r="BE33" s="25"/>
      <c r="BF33" s="15"/>
      <c r="BG33" s="25">
        <f t="shared" si="5"/>
        <v>0</v>
      </c>
      <c r="BH33" s="24"/>
      <c r="BI33" s="25">
        <f>-[3]Oct19!$G$1</f>
        <v>0</v>
      </c>
      <c r="BJ33" s="25">
        <f>[2]Oct19!$G$1</f>
        <v>0</v>
      </c>
      <c r="BK33" s="25">
        <f>-[4]Oct19!$N$1+[4]Oct19!$AI$1</f>
        <v>0</v>
      </c>
      <c r="BL33" s="25">
        <f>-[5]Oct19!$N$1+[5]Oct19!$AI$1</f>
        <v>0</v>
      </c>
      <c r="BM33" s="25">
        <f>-[6]Oct19!$N$1+[6]Oct19!$AI$1</f>
        <v>0</v>
      </c>
      <c r="BN33" s="25">
        <f>[7]Oct19!$AF$1</f>
        <v>0</v>
      </c>
      <c r="BO33" s="25"/>
      <c r="BP33" s="25"/>
      <c r="BQ33" s="15"/>
      <c r="BR33" s="25">
        <f t="shared" si="6"/>
        <v>0</v>
      </c>
      <c r="BS33" s="24"/>
      <c r="BT33" s="25">
        <f>-[3]Nov19!$G$1</f>
        <v>0</v>
      </c>
      <c r="BU33" s="25">
        <f>[2]Nov19!$G$1</f>
        <v>0</v>
      </c>
      <c r="BV33" s="25">
        <f>-[4]Nov19!$N$1+[4]Nov19!$AI$1</f>
        <v>0</v>
      </c>
      <c r="BW33" s="25">
        <f>-[5]Nov19!$N$1+[5]Nov19!$AI$1</f>
        <v>0</v>
      </c>
      <c r="BX33" s="25">
        <f>-[6]Nov19!$N$1+[6]Nov19!$AI$1</f>
        <v>0</v>
      </c>
      <c r="BY33" s="25">
        <f>[7]Nov19!$AF$1</f>
        <v>0</v>
      </c>
      <c r="BZ33" s="25"/>
      <c r="CA33" s="25"/>
      <c r="CB33" s="15"/>
      <c r="CC33" s="25">
        <f t="shared" si="7"/>
        <v>0</v>
      </c>
      <c r="CD33" s="24"/>
      <c r="CE33" s="25">
        <f>-[3]Dec19!$G$1</f>
        <v>0</v>
      </c>
      <c r="CF33" s="25">
        <f>[2]Dec19!$G$1</f>
        <v>0</v>
      </c>
      <c r="CG33" s="25">
        <f>-[4]Dec19!$N$1+[4]Dec19!$AI$1</f>
        <v>0</v>
      </c>
      <c r="CH33" s="25">
        <f>-[5]Dec19!$N$1+[5]Dec19!$AI$1</f>
        <v>0</v>
      </c>
      <c r="CI33" s="25">
        <f>-[6]Dec19!$N$1+[6]Dec19!$AI$1</f>
        <v>0</v>
      </c>
      <c r="CJ33" s="25">
        <f>[7]Dec19!$AF$1</f>
        <v>0</v>
      </c>
      <c r="CK33" s="25"/>
      <c r="CL33" s="25"/>
      <c r="CM33" s="15"/>
      <c r="CN33" s="25">
        <f t="shared" si="8"/>
        <v>0</v>
      </c>
      <c r="CO33" s="24"/>
      <c r="CP33" s="25">
        <f>-[3]Jan20!$G$1</f>
        <v>0</v>
      </c>
      <c r="CQ33" s="25">
        <f>[2]Jan20!$G$1</f>
        <v>0</v>
      </c>
      <c r="CR33" s="25">
        <f>-[4]Jan20!$N$1+[4]Jan20!$AI$1</f>
        <v>0</v>
      </c>
      <c r="CS33" s="25">
        <f>-[5]Jan20!$N$1+[5]Jan20!$AI$1</f>
        <v>0</v>
      </c>
      <c r="CT33" s="25">
        <f>-[6]Jan20!$N$1+[6]Jan20!$AI$1</f>
        <v>0</v>
      </c>
      <c r="CU33" s="25">
        <f>[7]Jan20!$AF$1</f>
        <v>0</v>
      </c>
      <c r="CV33" s="25"/>
      <c r="CW33" s="25"/>
      <c r="CX33" s="15"/>
      <c r="CY33" s="25">
        <f t="shared" si="9"/>
        <v>0</v>
      </c>
      <c r="CZ33" s="24"/>
      <c r="DA33" s="25">
        <f>-[3]Feb20!$G$1</f>
        <v>0</v>
      </c>
      <c r="DB33" s="25">
        <f>[2]Feb20!$G$1</f>
        <v>0</v>
      </c>
      <c r="DC33" s="25">
        <f>-[4]Feb20!$N$1+[4]Feb20!$AI$1</f>
        <v>0</v>
      </c>
      <c r="DD33" s="25">
        <f>-[5]Feb20!$N$1+[5]Feb20!$AI$1</f>
        <v>0</v>
      </c>
      <c r="DE33" s="25">
        <f>-[6]Feb20!$N$1+[6]Feb20!$AI$1</f>
        <v>0</v>
      </c>
      <c r="DF33" s="25">
        <f>[7]Feb20!$AF$1</f>
        <v>0</v>
      </c>
      <c r="DG33" s="25"/>
      <c r="DH33" s="25"/>
      <c r="DI33" s="15"/>
      <c r="DJ33" s="25">
        <f t="shared" si="10"/>
        <v>0</v>
      </c>
      <c r="DK33" s="24"/>
      <c r="DL33" s="25">
        <f>-[3]Mar20!$G$1</f>
        <v>0</v>
      </c>
      <c r="DM33" s="25">
        <f>[2]Mar20!$G$1</f>
        <v>0</v>
      </c>
      <c r="DN33" s="25">
        <f>-[4]Mar20!$N$1+[4]Mar20!$AI$1</f>
        <v>0</v>
      </c>
      <c r="DO33" s="25">
        <f>-[5]Mar20!$N$1+[5]Mar20!$AI$1</f>
        <v>0</v>
      </c>
      <c r="DP33" s="25">
        <f>-[6]Mar20!$N$1+[6]Mar20!$AI$1</f>
        <v>0</v>
      </c>
      <c r="DQ33" s="25">
        <f>[7]Mar20!$AF$1</f>
        <v>0</v>
      </c>
      <c r="DR33" s="25"/>
      <c r="DS33" s="25"/>
      <c r="DT33" s="15"/>
      <c r="DU33" s="25">
        <f t="shared" si="11"/>
        <v>0</v>
      </c>
      <c r="DV33" s="24"/>
      <c r="DW33" s="25">
        <f>-[3]Apr20!$G$1</f>
        <v>0</v>
      </c>
      <c r="DX33" s="25">
        <f>[2]Apr20!$G$1</f>
        <v>0</v>
      </c>
      <c r="DY33" s="25">
        <f>-[4]Apr20!$N$1+[4]Apr20!$AI$1</f>
        <v>0</v>
      </c>
      <c r="DZ33" s="25">
        <f>-[5]Apr20!$N$1+[5]Apr20!$AI$1</f>
        <v>0</v>
      </c>
      <c r="EA33" s="25">
        <f>-[6]Apr20!$N$1+[6]Apr20!$AI$1</f>
        <v>0</v>
      </c>
      <c r="EB33" s="25">
        <f>[7]Apr20!$AF$1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[4]May19!$AH$1</f>
        <v>0</v>
      </c>
      <c r="I34" s="25">
        <f>[5]May19!$AH$1</f>
        <v>0</v>
      </c>
      <c r="J34" s="25">
        <f>[6]May19!$AH$1</f>
        <v>0</v>
      </c>
      <c r="K34" s="25">
        <f>[7]May19!$AE$1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[4]Jun19!$AH$1</f>
        <v>0</v>
      </c>
      <c r="T34" s="25">
        <f>[5]Jun19!$AH$1</f>
        <v>0</v>
      </c>
      <c r="U34" s="25">
        <f>[6]Jun19!$AH$1</f>
        <v>0</v>
      </c>
      <c r="V34" s="25">
        <f>[7]Jun19!$AE$1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[4]Jul19!$AH$1</f>
        <v>0</v>
      </c>
      <c r="AE34" s="25">
        <f>[5]Jul19!$AH$1</f>
        <v>0</v>
      </c>
      <c r="AF34" s="25">
        <f>[6]Jul19!$AH$1</f>
        <v>0</v>
      </c>
      <c r="AG34" s="25">
        <f>[7]Jul19!$AE$1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[4]Aug19!$AH$1</f>
        <v>0</v>
      </c>
      <c r="AP34" s="25">
        <f>[5]Aug19!$AH$1</f>
        <v>0</v>
      </c>
      <c r="AQ34" s="25">
        <f>[6]Aug19!$AH$1</f>
        <v>0</v>
      </c>
      <c r="AR34" s="25">
        <f>[7]Aug19!$AE$1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[4]Sep19!$AH$1</f>
        <v>0</v>
      </c>
      <c r="BA34" s="25">
        <f>[5]Sep19!$AH$1</f>
        <v>0</v>
      </c>
      <c r="BB34" s="25">
        <f>[6]Sep19!$AH$1</f>
        <v>0</v>
      </c>
      <c r="BC34" s="25">
        <f>[7]Sep19!$AE$1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[4]Oct19!$AH$1</f>
        <v>0</v>
      </c>
      <c r="BL34" s="25">
        <f>[5]Oct19!$AH$1</f>
        <v>0</v>
      </c>
      <c r="BM34" s="25">
        <f>[6]Oct19!$AH$1</f>
        <v>0</v>
      </c>
      <c r="BN34" s="25">
        <f>[7]Oct19!$AE$1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[4]Nov19!$AH$1</f>
        <v>0</v>
      </c>
      <c r="BW34" s="25">
        <f>[5]Nov19!$AH$1</f>
        <v>0</v>
      </c>
      <c r="BX34" s="25">
        <f>[6]Nov19!$AH$1</f>
        <v>0</v>
      </c>
      <c r="BY34" s="25">
        <f>[7]Nov19!$AE$1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[4]Dec19!$AH$1</f>
        <v>0</v>
      </c>
      <c r="CH34" s="25">
        <f>[5]Dec19!$AH$1</f>
        <v>0</v>
      </c>
      <c r="CI34" s="25">
        <f>[6]Dec19!$AH$1</f>
        <v>0</v>
      </c>
      <c r="CJ34" s="25">
        <f>[7]Dec19!$AE$1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[4]Jan20!$AH$1</f>
        <v>0</v>
      </c>
      <c r="CS34" s="25">
        <f>[5]Jan20!$AH$1</f>
        <v>0</v>
      </c>
      <c r="CT34" s="25">
        <f>[6]Jan20!$AH$1</f>
        <v>0</v>
      </c>
      <c r="CU34" s="25">
        <f>[7]Jan20!$AE$1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[4]Feb20!$AH$1</f>
        <v>0</v>
      </c>
      <c r="DD34" s="25">
        <f>[5]Feb20!$AH$1</f>
        <v>0</v>
      </c>
      <c r="DE34" s="25">
        <f>[6]Feb20!$AH$1</f>
        <v>0</v>
      </c>
      <c r="DF34" s="25">
        <f>[7]Feb20!$AE$1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[4]Mar20!$AH$1</f>
        <v>0</v>
      </c>
      <c r="DO34" s="25">
        <f>[5]Mar20!$AH$1</f>
        <v>0</v>
      </c>
      <c r="DP34" s="25">
        <f>[6]Mar20!$AH$1</f>
        <v>0</v>
      </c>
      <c r="DQ34" s="25">
        <f>[7]Mar20!$AE$1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[4]Apr20!$AH$1</f>
        <v>0</v>
      </c>
      <c r="DZ34" s="25">
        <f>[5]Apr20!$AH$1</f>
        <v>0</v>
      </c>
      <c r="EA34" s="25">
        <f>[6]Apr20!$AH$1</f>
        <v>0</v>
      </c>
      <c r="EB34" s="25">
        <f>[7]Apr20!$AE$1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[4]May19!$AK$1</f>
        <v>0</v>
      </c>
      <c r="I35" s="25">
        <f>[5]May19!$AK$1</f>
        <v>0</v>
      </c>
      <c r="J35" s="25">
        <f>[6]May19!$AK$1</f>
        <v>0</v>
      </c>
      <c r="K35" s="25">
        <f>[7]May19!$AH$1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[4]Jun19!$AK$1</f>
        <v>0</v>
      </c>
      <c r="T35" s="25">
        <f>[5]Jun19!$AK$1</f>
        <v>0</v>
      </c>
      <c r="U35" s="25">
        <f>[6]Jun19!$AK$1</f>
        <v>0</v>
      </c>
      <c r="V35" s="25">
        <f>[7]Jun19!$AH$1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[4]Jul19!$AK$1</f>
        <v>0</v>
      </c>
      <c r="AE35" s="25">
        <f>[5]Jul19!$AK$1</f>
        <v>0</v>
      </c>
      <c r="AF35" s="25">
        <f>[6]Jul19!$AK$1</f>
        <v>0</v>
      </c>
      <c r="AG35" s="25">
        <f>[7]Jul19!$AH$1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[4]Aug19!$AK$1</f>
        <v>0</v>
      </c>
      <c r="AP35" s="25">
        <f>[5]Aug19!$AK$1</f>
        <v>0</v>
      </c>
      <c r="AQ35" s="25">
        <f>[6]Aug19!$AK$1</f>
        <v>0</v>
      </c>
      <c r="AR35" s="25">
        <f>[7]Aug19!$AH$1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[4]Sep19!$AK$1</f>
        <v>0</v>
      </c>
      <c r="BA35" s="25">
        <f>[5]Sep19!$AK$1</f>
        <v>0</v>
      </c>
      <c r="BB35" s="25">
        <f>[6]Sep19!$AK$1</f>
        <v>0</v>
      </c>
      <c r="BC35" s="25">
        <f>[7]Sep19!$AH$1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[4]Oct19!$AK$1</f>
        <v>0</v>
      </c>
      <c r="BL35" s="25">
        <f>[5]Oct19!$AK$1</f>
        <v>0</v>
      </c>
      <c r="BM35" s="25">
        <f>[6]Oct19!$AK$1</f>
        <v>0</v>
      </c>
      <c r="BN35" s="25">
        <f>[7]Oct19!$AH$1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[4]Nov19!$AK$1</f>
        <v>0</v>
      </c>
      <c r="BW35" s="25">
        <f>[5]Nov19!$AK$1</f>
        <v>0</v>
      </c>
      <c r="BX35" s="25">
        <f>[6]Nov19!$AK$1</f>
        <v>0</v>
      </c>
      <c r="BY35" s="25">
        <f>[7]Nov19!$AH$1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[4]Dec19!$AK$1</f>
        <v>0</v>
      </c>
      <c r="CH35" s="25">
        <f>[5]Dec19!$AK$1</f>
        <v>0</v>
      </c>
      <c r="CI35" s="25">
        <f>[6]Dec19!$AK$1</f>
        <v>0</v>
      </c>
      <c r="CJ35" s="25">
        <f>[7]Dec19!$AH$1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[4]Jan20!$AK$1</f>
        <v>0</v>
      </c>
      <c r="CS35" s="25">
        <f>[5]Jan20!$AK$1</f>
        <v>0</v>
      </c>
      <c r="CT35" s="25">
        <f>[6]Jan20!$AK$1</f>
        <v>0</v>
      </c>
      <c r="CU35" s="25">
        <f>[7]Jan20!$AH$1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[4]Feb20!$AK$1</f>
        <v>0</v>
      </c>
      <c r="DD35" s="25">
        <f>[5]Feb20!$AK$1</f>
        <v>0</v>
      </c>
      <c r="DE35" s="25">
        <f>[6]Feb20!$AK$1</f>
        <v>0</v>
      </c>
      <c r="DF35" s="25">
        <f>[7]Feb20!$AH$1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[4]Mar20!$AK$1</f>
        <v>0</v>
      </c>
      <c r="DO35" s="25">
        <f>[5]Mar20!$AK$1</f>
        <v>0</v>
      </c>
      <c r="DP35" s="25">
        <f>[6]Mar20!$AK$1</f>
        <v>0</v>
      </c>
      <c r="DQ35" s="25">
        <f>[7]Mar20!$AH$1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[4]Apr20!$AK$1</f>
        <v>0</v>
      </c>
      <c r="DZ35" s="25">
        <f>[5]Apr20!$AK$1</f>
        <v>0</v>
      </c>
      <c r="EA35" s="25">
        <f>[6]Apr20!$AK$1</f>
        <v>0</v>
      </c>
      <c r="EB35" s="25">
        <f>[7]Apr20!$AH$1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-[4]May19!$L$1+[4]May19!$AF$1</f>
        <v>0</v>
      </c>
      <c r="I37" s="25">
        <f>-[5]May19!$L$1+[5]May19!$AF$1</f>
        <v>0</v>
      </c>
      <c r="J37" s="25">
        <f>-[6]May19!$L$1+[6]May19!$AF$1</f>
        <v>0</v>
      </c>
      <c r="K37" s="25">
        <f>-[7]May19!$L$1+[7]May19!$AC$1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-[4]Jun19!$L$1+[4]Jun19!$AF$1</f>
        <v>0</v>
      </c>
      <c r="T37" s="25">
        <f>-[5]Jun19!$L$1+[5]Jun19!$AF$1</f>
        <v>0</v>
      </c>
      <c r="U37" s="25">
        <f>-[6]Jun19!$L$1+[6]Jun19!$AF$1</f>
        <v>0</v>
      </c>
      <c r="V37" s="25">
        <f>-[7]Jun19!$L$1+[7]Jun19!$AC$1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-[4]Jul19!$L$1+[4]Jul19!$AF$1</f>
        <v>0</v>
      </c>
      <c r="AE37" s="25">
        <f>-[5]Jul19!$L$1+[5]Jul19!$AF$1</f>
        <v>0</v>
      </c>
      <c r="AF37" s="25">
        <f>-[6]Jul19!$L$1+[6]Jul19!$AF$1</f>
        <v>0</v>
      </c>
      <c r="AG37" s="25">
        <f>-[7]Jul19!$L$1+[7]Jul19!$AC$1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-[4]Aug19!$L$1+[4]Aug19!$AF$1</f>
        <v>0</v>
      </c>
      <c r="AP37" s="25">
        <f>-[5]Aug19!$L$1+[5]Aug19!$AF$1</f>
        <v>0</v>
      </c>
      <c r="AQ37" s="25">
        <f>-[6]Aug19!$L$1+[6]Aug19!$AF$1</f>
        <v>0</v>
      </c>
      <c r="AR37" s="25">
        <f>-[7]Aug19!$L$1+[7]Aug19!$AC$1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-[4]Sep19!$L$1+[4]Sep19!$AF$1</f>
        <v>0</v>
      </c>
      <c r="BA37" s="25">
        <f>-[5]Sep19!$L$1+[5]Sep19!$AF$1</f>
        <v>0</v>
      </c>
      <c r="BB37" s="25">
        <f>-[6]Sep19!$L$1+[6]Sep19!$AF$1</f>
        <v>0</v>
      </c>
      <c r="BC37" s="25">
        <f>-[7]Sep19!$L$1+[7]Sep19!$AC$1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-[4]Oct19!$L$1+[4]Oct19!$AF$1</f>
        <v>0</v>
      </c>
      <c r="BL37" s="25">
        <f>-[5]Oct19!$L$1+[5]Oct19!$AF$1</f>
        <v>0</v>
      </c>
      <c r="BM37" s="25">
        <f>-[6]Oct19!$L$1+[6]Oct19!$AF$1</f>
        <v>0</v>
      </c>
      <c r="BN37" s="25">
        <f>-[7]Oct19!$L$1+[7]Oct19!$AC$1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-[4]Nov19!$L$1+[4]Nov19!$AF$1</f>
        <v>0</v>
      </c>
      <c r="BW37" s="25">
        <f>-[5]Nov19!$L$1+[5]Nov19!$AF$1</f>
        <v>0</v>
      </c>
      <c r="BX37" s="25">
        <f>-[6]Nov19!$L$1+[6]Nov19!$AF$1</f>
        <v>0</v>
      </c>
      <c r="BY37" s="25">
        <f>-[7]Nov19!$L$1+[7]Nov19!$AC$1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-[4]Dec19!$L$1+[4]Dec19!$AF$1</f>
        <v>0</v>
      </c>
      <c r="CH37" s="25">
        <f>-[5]Dec19!$L$1+[5]Dec19!$AF$1</f>
        <v>0</v>
      </c>
      <c r="CI37" s="25">
        <f>-[6]Dec19!$L$1+[6]Dec19!$AF$1</f>
        <v>0</v>
      </c>
      <c r="CJ37" s="25">
        <f>-[7]Dec19!$L$1+[7]Dec19!$AC$1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-[4]Jan20!$L$1+[4]Jan20!$AF$1</f>
        <v>0</v>
      </c>
      <c r="CS37" s="25">
        <f>-[5]Jan20!$L$1+[5]Jan20!$AF$1</f>
        <v>0</v>
      </c>
      <c r="CT37" s="25">
        <f>-[6]Jan20!$L$1+[6]Jan20!$AF$1</f>
        <v>0</v>
      </c>
      <c r="CU37" s="25">
        <f>-[7]Jan20!$L$1+[7]Jan20!$AC$1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-[4]Feb20!$L$1+[4]Feb20!$AF$1</f>
        <v>0</v>
      </c>
      <c r="DD37" s="25">
        <f>-[5]Feb20!$L$1+[5]Feb20!$AF$1</f>
        <v>0</v>
      </c>
      <c r="DE37" s="25">
        <f>-[6]Feb20!$L$1+[6]Feb20!$AF$1</f>
        <v>0</v>
      </c>
      <c r="DF37" s="25">
        <f>-[7]Feb20!$L$1+[7]Feb20!$AC$1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-[4]Mar20!$L$1+[4]Mar20!$AF$1</f>
        <v>0</v>
      </c>
      <c r="DO37" s="25">
        <f>-[5]Mar20!$L$1+[5]Mar20!$AF$1</f>
        <v>0</v>
      </c>
      <c r="DP37" s="25">
        <f>-[6]Mar20!$L$1+[6]Mar20!$AF$1</f>
        <v>0</v>
      </c>
      <c r="DQ37" s="25">
        <f>-[7]Mar20!$L$1+[7]Mar20!$AC$1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-[4]Apr20!$L$1+[4]Apr20!$AF$1</f>
        <v>0</v>
      </c>
      <c r="DZ37" s="25">
        <f>-[5]Apr20!$L$1+[5]Apr20!$AF$1</f>
        <v>0</v>
      </c>
      <c r="EA37" s="25">
        <f>-[6]Apr20!$L$1+[6]Apr20!$AF$1</f>
        <v>0</v>
      </c>
      <c r="EB37" s="25">
        <f>-[7]Apr20!$L$1+[7]Apr20!$AC$1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-[4]May19!$P$1+[4]May19!$AM$1</f>
        <v>0</v>
      </c>
      <c r="I39" s="25">
        <f>-[5]May19!$P$1+[5]May19!$AM$1</f>
        <v>0</v>
      </c>
      <c r="J39" s="25">
        <f>-[6]May19!$P$1+[6]May19!$AM$1</f>
        <v>0</v>
      </c>
      <c r="K39" s="25">
        <f>-[7]May19!$N$1+[7]May19!$AJ$1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-[4]Jun19!$P$1+[4]Jun19!$AM$1</f>
        <v>0</v>
      </c>
      <c r="T39" s="25">
        <f>-[5]Jun19!$P$1+[5]Jun19!$AM$1</f>
        <v>0</v>
      </c>
      <c r="U39" s="25">
        <f>-[6]Jun19!$P$1+[6]Jun19!$AM$1</f>
        <v>0</v>
      </c>
      <c r="V39" s="25">
        <f>-[7]Jun19!$N$1+[7]Jun19!$AJ$1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-[4]Jul19!$P$1+[4]Jul19!$AM$1</f>
        <v>0</v>
      </c>
      <c r="AE39" s="25">
        <f>-[5]Jul19!$P$1+[5]Jul19!$AM$1</f>
        <v>0</v>
      </c>
      <c r="AF39" s="25">
        <f>-[6]Jul19!$P$1+[6]Jul19!$AM$1</f>
        <v>0</v>
      </c>
      <c r="AG39" s="25">
        <f>-[7]Jul19!$N$1+[7]Jul19!$AJ$1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-[4]Aug19!$P$1+[4]Aug19!$AM$1</f>
        <v>0</v>
      </c>
      <c r="AP39" s="25">
        <f>-[5]Aug19!$P$1+[5]Aug19!$AM$1</f>
        <v>0</v>
      </c>
      <c r="AQ39" s="25">
        <f>-[6]Aug19!$P$1+[6]Aug19!$AM$1</f>
        <v>0</v>
      </c>
      <c r="AR39" s="25">
        <f>-[7]Aug19!$N$1+[7]Aug19!$AJ$1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-[4]Sep19!$P$1+[4]Sep19!$AM$1</f>
        <v>0</v>
      </c>
      <c r="BA39" s="25">
        <f>-[5]Sep19!$P$1+[5]Sep19!$AM$1</f>
        <v>0</v>
      </c>
      <c r="BB39" s="25">
        <f>-[6]Sep19!$P$1+[6]Sep19!$AM$1</f>
        <v>0</v>
      </c>
      <c r="BC39" s="25">
        <f>-[7]Sep19!$N$1+[7]Sep19!$AJ$1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-[4]Oct19!$P$1+[4]Oct19!$AM$1</f>
        <v>0</v>
      </c>
      <c r="BL39" s="25">
        <f>-[5]Oct19!$P$1+[5]Oct19!$AM$1</f>
        <v>0</v>
      </c>
      <c r="BM39" s="25">
        <f>-[6]Oct19!$P$1+[6]Oct19!$AM$1</f>
        <v>0</v>
      </c>
      <c r="BN39" s="25">
        <f>-[7]Oct19!$N$1+[7]Oct19!$AJ$1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-[4]Nov19!$P$1+[4]Nov19!$AM$1</f>
        <v>0</v>
      </c>
      <c r="BW39" s="25">
        <f>-[5]Nov19!$P$1+[5]Nov19!$AM$1</f>
        <v>0</v>
      </c>
      <c r="BX39" s="25">
        <f>-[6]Nov19!$P$1+[6]Nov19!$AM$1</f>
        <v>0</v>
      </c>
      <c r="BY39" s="25">
        <f>-[7]Nov19!$N$1+[7]Nov19!$AJ$1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-[4]Dec19!$P$1+[4]Dec19!$AM$1</f>
        <v>0</v>
      </c>
      <c r="CH39" s="25">
        <f>-[5]Dec19!$P$1+[5]Dec19!$AM$1</f>
        <v>0</v>
      </c>
      <c r="CI39" s="25">
        <f>-[6]Dec19!$P$1+[6]Dec19!$AM$1</f>
        <v>0</v>
      </c>
      <c r="CJ39" s="25">
        <f>-[7]Dec19!$N$1+[7]Dec19!$AJ$1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-[4]Jan20!$P$1+[4]Jan20!$AM$1</f>
        <v>0</v>
      </c>
      <c r="CS39" s="25">
        <f>-[5]Jan20!$P$1+[5]Jan20!$AM$1</f>
        <v>0</v>
      </c>
      <c r="CT39" s="25">
        <f>-[6]Jan20!$P$1+[6]Jan20!$AM$1</f>
        <v>0</v>
      </c>
      <c r="CU39" s="25">
        <f>-[7]Jan20!$N$1+[7]Jan20!$AJ$1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-[4]Feb20!$P$1+[4]Feb20!$AM$1</f>
        <v>0</v>
      </c>
      <c r="DD39" s="25">
        <f>-[5]Feb20!$P$1+[5]Feb20!$AM$1</f>
        <v>0</v>
      </c>
      <c r="DE39" s="25">
        <f>-[6]Feb20!$P$1+[6]Feb20!$AM$1</f>
        <v>0</v>
      </c>
      <c r="DF39" s="25">
        <f>-[7]Feb20!$N$1+[7]Feb20!$AJ$1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-[4]Mar20!$P$1+[4]Mar20!$AM$1</f>
        <v>0</v>
      </c>
      <c r="DO39" s="25">
        <f>-[5]Mar20!$P$1+[5]Mar20!$AM$1</f>
        <v>0</v>
      </c>
      <c r="DP39" s="25">
        <f>-[6]Mar20!$P$1+[6]Mar20!$AM$1</f>
        <v>0</v>
      </c>
      <c r="DQ39" s="25">
        <f>-[7]Mar20!$N$1+[7]Mar20!$AJ$1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-[4]Apr20!$P$1+[4]Apr20!$AM$1</f>
        <v>0</v>
      </c>
      <c r="DZ39" s="25">
        <f>-[5]Apr20!$P$1+[5]Apr20!$AM$1</f>
        <v>0</v>
      </c>
      <c r="EA39" s="25">
        <f>-[6]Apr20!$P$1+[6]Apr20!$AM$1</f>
        <v>0</v>
      </c>
      <c r="EB39" s="25">
        <f>-[7]Apr20!$N$1+[7]Apr20!$AJ$1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-[4]May19!$M$1+[4]May19!$AG$1</f>
        <v>0</v>
      </c>
      <c r="I40" s="25">
        <f>-[5]May19!$M$1+[5]May19!$AG$1</f>
        <v>0</v>
      </c>
      <c r="J40" s="25">
        <f>-[6]May19!$M$1+[6]May19!$AG$1</f>
        <v>0</v>
      </c>
      <c r="K40" s="25">
        <f>-[7]May19!$M$1+[7]May19!$AD$1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-[4]Jun19!$M$1+[4]Jun19!$AG$1</f>
        <v>0</v>
      </c>
      <c r="T40" s="25">
        <f>-[5]Jun19!$M$1+[5]Jun19!$AG$1</f>
        <v>0</v>
      </c>
      <c r="U40" s="25">
        <f>-[6]Jun19!$M$1+[6]Jun19!$AG$1</f>
        <v>0</v>
      </c>
      <c r="V40" s="25">
        <f>-[7]Jun19!$M$1+[7]Jun19!$AD$1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-[4]Jul19!$M$1+[4]Jul19!$AG$1</f>
        <v>0</v>
      </c>
      <c r="AE40" s="25">
        <f>-[5]Jul19!$M$1+[5]Jul19!$AG$1</f>
        <v>0</v>
      </c>
      <c r="AF40" s="25">
        <f>-[6]Jul19!$M$1+[6]Jul19!$AG$1</f>
        <v>0</v>
      </c>
      <c r="AG40" s="25">
        <f>-[7]Jul19!$M$1+[7]Jul19!$AD$1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-[4]Aug19!$M$1+[4]Aug19!$AG$1</f>
        <v>0</v>
      </c>
      <c r="AP40" s="25">
        <f>-[5]Aug19!$M$1+[5]Aug19!$AG$1</f>
        <v>0</v>
      </c>
      <c r="AQ40" s="25">
        <f>-[6]Aug19!$M$1+[6]Aug19!$AG$1</f>
        <v>0</v>
      </c>
      <c r="AR40" s="25">
        <f>-[7]Aug19!$M$1+[7]Aug19!$AD$1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-[4]Sep19!$M$1+[4]Sep19!$AG$1</f>
        <v>0</v>
      </c>
      <c r="BA40" s="25">
        <f>-[5]Sep19!$M$1+[5]Sep19!$AG$1</f>
        <v>0</v>
      </c>
      <c r="BB40" s="25">
        <f>-[6]Sep19!$M$1+[6]Sep19!$AG$1</f>
        <v>0</v>
      </c>
      <c r="BC40" s="25">
        <f>-[7]Sep19!$M$1+[7]Sep19!$AD$1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-[4]Oct19!$M$1+[4]Oct19!$AG$1</f>
        <v>0</v>
      </c>
      <c r="BL40" s="25">
        <f>-[5]Oct19!$M$1+[5]Oct19!$AG$1</f>
        <v>0</v>
      </c>
      <c r="BM40" s="25">
        <f>-[6]Oct19!$M$1+[6]Oct19!$AG$1</f>
        <v>0</v>
      </c>
      <c r="BN40" s="25">
        <f>-[7]Oct19!$M$1+[7]Oct19!$AD$1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-[4]Nov19!$M$1+[4]Nov19!$AG$1</f>
        <v>0</v>
      </c>
      <c r="BW40" s="25">
        <f>-[5]Nov19!$M$1+[5]Nov19!$AG$1</f>
        <v>0</v>
      </c>
      <c r="BX40" s="25">
        <f>-[6]Nov19!$M$1+[6]Nov19!$AG$1</f>
        <v>0</v>
      </c>
      <c r="BY40" s="25">
        <f>-[7]Nov19!$M$1+[7]Nov19!$AD$1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-[4]Dec19!$M$1+[4]Dec19!$AG$1</f>
        <v>0</v>
      </c>
      <c r="CH40" s="25">
        <f>-[5]Dec19!$M$1+[5]Dec19!$AG$1</f>
        <v>0</v>
      </c>
      <c r="CI40" s="25">
        <f>-[6]Dec19!$M$1+[6]Dec19!$AG$1</f>
        <v>0</v>
      </c>
      <c r="CJ40" s="25">
        <f>-[7]Dec19!$M$1+[7]Dec19!$AD$1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-[4]Jan20!$M$1+[4]Jan20!$AG$1</f>
        <v>0</v>
      </c>
      <c r="CS40" s="25">
        <f>-[5]Jan20!$M$1+[5]Jan20!$AG$1</f>
        <v>0</v>
      </c>
      <c r="CT40" s="25">
        <f>-[6]Jan20!$M$1+[6]Jan20!$AG$1</f>
        <v>0</v>
      </c>
      <c r="CU40" s="25">
        <f>-[7]Jan20!$M$1+[7]Jan20!$AD$1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-[4]Feb20!$M$1+[4]Feb20!$AG$1</f>
        <v>0</v>
      </c>
      <c r="DD40" s="25">
        <f>-[5]Feb20!$M$1+[5]Feb20!$AG$1</f>
        <v>0</v>
      </c>
      <c r="DE40" s="25">
        <f>-[6]Feb20!$M$1+[6]Feb20!$AG$1</f>
        <v>0</v>
      </c>
      <c r="DF40" s="25">
        <f>-[7]Feb20!$M$1+[7]Feb20!$AD$1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-[4]Mar20!$M$1+[4]Mar20!$AG$1</f>
        <v>0</v>
      </c>
      <c r="DO40" s="25">
        <f>-[5]Mar20!$M$1+[5]Mar20!$AG$1</f>
        <v>0</v>
      </c>
      <c r="DP40" s="25">
        <f>-[6]Mar20!$M$1+[6]Mar20!$AG$1</f>
        <v>0</v>
      </c>
      <c r="DQ40" s="25">
        <f>-[7]Mar20!$M$1+[7]Mar20!$AD$1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-[4]Apr20!$M$1+[4]Apr20!$AG$1</f>
        <v>0</v>
      </c>
      <c r="DZ40" s="25">
        <f>-[5]Apr20!$M$1+[5]Apr20!$AG$1</f>
        <v>0</v>
      </c>
      <c r="EA40" s="25">
        <f>-[6]Apr20!$M$1+[6]Apr20!$AG$1</f>
        <v>0</v>
      </c>
      <c r="EB40" s="25">
        <f>-[7]Apr20!$M$1+[7]Apr20!$AD$1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-[4]May19!$K$1</f>
        <v>0</v>
      </c>
      <c r="I58" s="25">
        <f>-[5]May19!$K$1</f>
        <v>0</v>
      </c>
      <c r="J58" s="25">
        <f>-[6]May19!$K$1</f>
        <v>0</v>
      </c>
      <c r="K58" s="25">
        <f>-[7]May19!$K$1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-[4]Jun19!$K$1</f>
        <v>0</v>
      </c>
      <c r="T58" s="25">
        <f>-[5]Jun19!$K$1</f>
        <v>0</v>
      </c>
      <c r="U58" s="25">
        <f>-[6]Jun19!$K$1</f>
        <v>0</v>
      </c>
      <c r="V58" s="25">
        <f>-[7]Jun19!$K$1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-[4]Jul19!$K$1</f>
        <v>0</v>
      </c>
      <c r="AE58" s="25">
        <f>-[5]Jul19!$K$1</f>
        <v>0</v>
      </c>
      <c r="AF58" s="25">
        <f>-[6]Jul19!$K$1</f>
        <v>0</v>
      </c>
      <c r="AG58" s="25">
        <f>-[7]Jul19!$K$1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-[4]Aug19!$K$1</f>
        <v>0</v>
      </c>
      <c r="AP58" s="25">
        <f>-[5]Aug19!$K$1</f>
        <v>0</v>
      </c>
      <c r="AQ58" s="25">
        <f>-[6]Aug19!$K$1</f>
        <v>0</v>
      </c>
      <c r="AR58" s="25">
        <f>-[7]Aug19!$K$1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-[4]Sep19!$K$1</f>
        <v>0</v>
      </c>
      <c r="BA58" s="25">
        <f>-[5]Sep19!$K$1</f>
        <v>0</v>
      </c>
      <c r="BB58" s="25">
        <f>-[6]Sep19!$K$1</f>
        <v>0</v>
      </c>
      <c r="BC58" s="25">
        <f>-[7]Sep19!$K$1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-[4]Oct19!$K$1</f>
        <v>0</v>
      </c>
      <c r="BL58" s="25">
        <f>-[5]Oct19!$K$1</f>
        <v>0</v>
      </c>
      <c r="BM58" s="25">
        <f>-[6]Oct19!$K$1</f>
        <v>0</v>
      </c>
      <c r="BN58" s="25">
        <f>-[7]Oct19!$K$1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-[4]Nov19!$K$1</f>
        <v>0</v>
      </c>
      <c r="BW58" s="25">
        <f>-[5]Nov19!$K$1</f>
        <v>0</v>
      </c>
      <c r="BX58" s="25">
        <f>-[6]Nov19!$K$1</f>
        <v>0</v>
      </c>
      <c r="BY58" s="25">
        <f>-[7]Nov19!$K$1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-[4]Dec19!$K$1</f>
        <v>0</v>
      </c>
      <c r="CH58" s="25">
        <f>-[5]Dec19!$K$1</f>
        <v>0</v>
      </c>
      <c r="CI58" s="25">
        <f>-[6]Dec19!$K$1</f>
        <v>0</v>
      </c>
      <c r="CJ58" s="25">
        <f>-[7]Dec19!$K$1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-[4]Jan20!$K$1</f>
        <v>0</v>
      </c>
      <c r="CS58" s="25">
        <f>-[5]Jan20!$K$1</f>
        <v>0</v>
      </c>
      <c r="CT58" s="25">
        <f>-[6]Jan20!$K$1</f>
        <v>0</v>
      </c>
      <c r="CU58" s="25">
        <f>-[7]Jan20!$K$1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-[4]Feb20!$K$1</f>
        <v>0</v>
      </c>
      <c r="DD58" s="25">
        <f>-[5]Feb20!$K$1</f>
        <v>0</v>
      </c>
      <c r="DE58" s="25">
        <f>-[6]Feb20!$K$1</f>
        <v>0</v>
      </c>
      <c r="DF58" s="25">
        <f>-[7]Feb20!$K$1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-[4]Mar20!$K$1</f>
        <v>0</v>
      </c>
      <c r="DO58" s="25">
        <f>-[5]Mar20!$K$1</f>
        <v>0</v>
      </c>
      <c r="DP58" s="25">
        <f>-[6]Mar20!$K$1</f>
        <v>0</v>
      </c>
      <c r="DQ58" s="25">
        <f>-[7]Mar20!$K$1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-[4]Apr20!$K$1</f>
        <v>0</v>
      </c>
      <c r="DZ58" s="25">
        <f>-[5]Apr20!$K$1</f>
        <v>0</v>
      </c>
      <c r="EA58" s="25">
        <f>-[6]Apr20!$K$1</f>
        <v>0</v>
      </c>
      <c r="EB58" s="25">
        <f>-[7]Apr20!$K$1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[4]May19!$AE$1</f>
        <v>0</v>
      </c>
      <c r="I82" s="25">
        <f>[5]May19!$AE$1</f>
        <v>0</v>
      </c>
      <c r="J82" s="25">
        <f>[6]May19!$AE$1</f>
        <v>0</v>
      </c>
      <c r="K82" s="25">
        <f>[7]May19!$AB$1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[4]Jun19!$AE$1</f>
        <v>0</v>
      </c>
      <c r="T82" s="25">
        <f>[5]Jun19!$AE$1</f>
        <v>0</v>
      </c>
      <c r="U82" s="25">
        <f>[6]Jun19!$AE$1</f>
        <v>0</v>
      </c>
      <c r="V82" s="25">
        <f>[7]Jun19!$AB$1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[4]Jul19!$AE$1</f>
        <v>0</v>
      </c>
      <c r="AE82" s="25">
        <f>[5]Jul19!$AE$1</f>
        <v>0</v>
      </c>
      <c r="AF82" s="25">
        <f>[6]Jul19!$AE$1</f>
        <v>0</v>
      </c>
      <c r="AG82" s="25">
        <f>[7]Jul19!$AB$1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[4]Aug19!$AE$1</f>
        <v>0</v>
      </c>
      <c r="AP82" s="25">
        <f>[5]Aug19!$AE$1</f>
        <v>0</v>
      </c>
      <c r="AQ82" s="25">
        <f>[6]Aug19!$AE$1</f>
        <v>0</v>
      </c>
      <c r="AR82" s="25">
        <f>[7]Aug19!$AB$1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[4]Sep19!$AE$1</f>
        <v>0</v>
      </c>
      <c r="BA82" s="25">
        <f>[5]Sep19!$AE$1</f>
        <v>0</v>
      </c>
      <c r="BB82" s="25">
        <f>[6]Sep19!$AE$1</f>
        <v>0</v>
      </c>
      <c r="BC82" s="25">
        <f>[7]Sep19!$AB$1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[4]Oct19!$AE$1</f>
        <v>0</v>
      </c>
      <c r="BL82" s="25">
        <f>[5]Oct19!$AE$1</f>
        <v>0</v>
      </c>
      <c r="BM82" s="25">
        <f>[6]Oct19!$AE$1</f>
        <v>0</v>
      </c>
      <c r="BN82" s="25">
        <f>[7]Oct19!$AB$1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[4]Nov19!$AE$1</f>
        <v>0</v>
      </c>
      <c r="BW82" s="25">
        <f>[5]Nov19!$AE$1</f>
        <v>0</v>
      </c>
      <c r="BX82" s="25">
        <f>[6]Nov19!$AE$1</f>
        <v>0</v>
      </c>
      <c r="BY82" s="25">
        <f>[7]Nov19!$AB$1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[4]Dec19!$AE$1</f>
        <v>0</v>
      </c>
      <c r="CH82" s="25">
        <f>[5]Dec19!$AE$1</f>
        <v>0</v>
      </c>
      <c r="CI82" s="25">
        <f>[6]Dec19!$AE$1</f>
        <v>0</v>
      </c>
      <c r="CJ82" s="25">
        <f>[7]Dec19!$AB$1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[4]Jan20!$AE$1</f>
        <v>0</v>
      </c>
      <c r="CS82" s="25">
        <f>[5]Jan20!$AE$1</f>
        <v>0</v>
      </c>
      <c r="CT82" s="25">
        <f>[6]Jan20!$AE$1</f>
        <v>0</v>
      </c>
      <c r="CU82" s="25">
        <f>[7]Jan20!$AB$1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[4]Feb20!$AE$1</f>
        <v>0</v>
      </c>
      <c r="DD82" s="25">
        <f>[5]Feb20!$AE$1</f>
        <v>0</v>
      </c>
      <c r="DE82" s="25">
        <f>[6]Feb20!$AE$1</f>
        <v>0</v>
      </c>
      <c r="DF82" s="25">
        <f>[7]Feb20!$AB$1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[4]Mar20!$AE$1</f>
        <v>0</v>
      </c>
      <c r="DO82" s="25">
        <f>[5]Mar20!$AE$1</f>
        <v>0</v>
      </c>
      <c r="DP82" s="25">
        <f>[6]Mar20!$AE$1</f>
        <v>0</v>
      </c>
      <c r="DQ82" s="25">
        <f>[7]Mar20!$AB$1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[4]Apr20!$AE$1</f>
        <v>0</v>
      </c>
      <c r="DZ82" s="25">
        <f>[5]Apr20!$AE$1</f>
        <v>0</v>
      </c>
      <c r="EA82" s="25">
        <f>[6]Apr20!$AE$1</f>
        <v>0</v>
      </c>
      <c r="EB82" s="25">
        <f>[7]Apr20!$AB$1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[4]May19!$AD$1</f>
        <v>0</v>
      </c>
      <c r="I83" s="25">
        <f>[5]May19!$AD$1</f>
        <v>0</v>
      </c>
      <c r="J83" s="25">
        <f>[6]May19!$AD$1</f>
        <v>0</v>
      </c>
      <c r="K83" s="25">
        <f>[7]May19!$AA$1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[4]Jun19!$AD$1</f>
        <v>0</v>
      </c>
      <c r="T83" s="25">
        <f>[5]Jun19!$AD$1</f>
        <v>0</v>
      </c>
      <c r="U83" s="25">
        <f>[6]Jun19!$AD$1</f>
        <v>0</v>
      </c>
      <c r="V83" s="25">
        <f>[7]Jun19!$AA$1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[4]Jul19!$AD$1</f>
        <v>0</v>
      </c>
      <c r="AE83" s="25">
        <f>[5]Jul19!$AD$1</f>
        <v>0</v>
      </c>
      <c r="AF83" s="25">
        <f>[6]Jul19!$AD$1</f>
        <v>0</v>
      </c>
      <c r="AG83" s="25">
        <f>[7]Jul19!$AA$1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[4]Aug19!$AD$1</f>
        <v>0</v>
      </c>
      <c r="AP83" s="25">
        <f>[5]Aug19!$AD$1</f>
        <v>0</v>
      </c>
      <c r="AQ83" s="25">
        <f>[6]Aug19!$AD$1</f>
        <v>0</v>
      </c>
      <c r="AR83" s="25">
        <f>[7]Aug19!$AA$1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[4]Sep19!$AD$1</f>
        <v>0</v>
      </c>
      <c r="BA83" s="25">
        <f>[5]Sep19!$AD$1</f>
        <v>0</v>
      </c>
      <c r="BB83" s="25">
        <f>[6]Sep19!$AD$1</f>
        <v>0</v>
      </c>
      <c r="BC83" s="25">
        <f>[7]Sep19!$AA$1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[4]Oct19!$AD$1</f>
        <v>0</v>
      </c>
      <c r="BL83" s="25">
        <f>[5]Oct19!$AD$1</f>
        <v>0</v>
      </c>
      <c r="BM83" s="25">
        <f>[6]Oct19!$AD$1</f>
        <v>0</v>
      </c>
      <c r="BN83" s="25">
        <f>[7]Oct19!$AA$1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[4]Nov19!$AD$1</f>
        <v>0</v>
      </c>
      <c r="BW83" s="25">
        <f>[5]Nov19!$AD$1</f>
        <v>0</v>
      </c>
      <c r="BX83" s="25">
        <f>[6]Nov19!$AD$1</f>
        <v>0</v>
      </c>
      <c r="BY83" s="25">
        <f>[7]Nov19!$AA$1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[4]Dec19!$AD$1</f>
        <v>0</v>
      </c>
      <c r="CH83" s="25">
        <f>[5]Dec19!$AD$1</f>
        <v>0</v>
      </c>
      <c r="CI83" s="25">
        <f>[6]Dec19!$AD$1</f>
        <v>0</v>
      </c>
      <c r="CJ83" s="25">
        <f>[7]Dec19!$AA$1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[4]Jan20!$AD$1</f>
        <v>0</v>
      </c>
      <c r="CS83" s="25">
        <f>[5]Jan20!$AD$1</f>
        <v>0</v>
      </c>
      <c r="CT83" s="25">
        <f>[6]Jan20!$AD$1</f>
        <v>0</v>
      </c>
      <c r="CU83" s="25">
        <f>[7]Jan20!$AA$1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[4]Feb20!$AD$1</f>
        <v>0</v>
      </c>
      <c r="DD83" s="25">
        <f>[5]Feb20!$AD$1</f>
        <v>0</v>
      </c>
      <c r="DE83" s="25">
        <f>[6]Feb20!$AD$1</f>
        <v>0</v>
      </c>
      <c r="DF83" s="25">
        <f>[7]Feb20!$AA$1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[4]Mar20!$AD$1</f>
        <v>0</v>
      </c>
      <c r="DO83" s="25">
        <f>[5]Mar20!$AD$1</f>
        <v>0</v>
      </c>
      <c r="DP83" s="25">
        <f>[6]Mar20!$AD$1</f>
        <v>0</v>
      </c>
      <c r="DQ83" s="25">
        <f>[7]Mar20!$AA$1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[4]Apr20!$AD$1</f>
        <v>0</v>
      </c>
      <c r="DZ83" s="25">
        <f>[5]Apr20!$AD$1</f>
        <v>0</v>
      </c>
      <c r="EA83" s="25">
        <f>[6]Apr20!$AD$1</f>
        <v>0</v>
      </c>
      <c r="EB83" s="25">
        <f>[7]Apr20!$AA$1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-[4]May19!$Q$1</f>
        <v>0</v>
      </c>
      <c r="I88" s="25">
        <f>-[5]May19!$Q$1</f>
        <v>0</v>
      </c>
      <c r="J88" s="25">
        <f>-[6]May19!$Q$1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-[4]Jun19!$Q$1</f>
        <v>0</v>
      </c>
      <c r="T88" s="25">
        <f>-[5]Jun19!$Q$1</f>
        <v>0</v>
      </c>
      <c r="U88" s="25">
        <f>-[6]Jun19!$Q$1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-[4]Jul19!$Q$1</f>
        <v>0</v>
      </c>
      <c r="AE88" s="25">
        <f>-[5]Jul19!$Q$1</f>
        <v>0</v>
      </c>
      <c r="AF88" s="25">
        <f>-[6]Jul19!$Q$1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-[4]Aug19!$Q$1</f>
        <v>0</v>
      </c>
      <c r="AP88" s="25">
        <f>-[5]Aug19!$Q$1</f>
        <v>0</v>
      </c>
      <c r="AQ88" s="25">
        <f>-[6]Aug19!$Q$1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-[4]Sep19!$Q$1</f>
        <v>0</v>
      </c>
      <c r="BA88" s="25">
        <f>-[5]Sep19!$Q$1</f>
        <v>0</v>
      </c>
      <c r="BB88" s="25">
        <f>-[6]Sep19!$Q$1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-[4]Oct19!$Q$1</f>
        <v>0</v>
      </c>
      <c r="BL88" s="25">
        <f>-[5]Oct19!$Q$1</f>
        <v>0</v>
      </c>
      <c r="BM88" s="25">
        <f>-[6]Oct19!$Q$1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-[4]Nov19!$Q$1</f>
        <v>0</v>
      </c>
      <c r="BW88" s="25">
        <f>-[5]Nov19!$Q$1</f>
        <v>0</v>
      </c>
      <c r="BX88" s="25">
        <f>-[6]Nov19!$Q$1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-[4]Dec19!$Q$1</f>
        <v>0</v>
      </c>
      <c r="CH88" s="25">
        <f>-[5]Dec19!$Q$1</f>
        <v>0</v>
      </c>
      <c r="CI88" s="25">
        <f>-[6]Dec19!$Q$1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-[4]Jan20!$Q$1</f>
        <v>0</v>
      </c>
      <c r="CS88" s="25">
        <f>-[5]Jan20!$Q$1</f>
        <v>0</v>
      </c>
      <c r="CT88" s="25">
        <f>-[6]Jan20!$Q$1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-[4]Feb20!$Q$1</f>
        <v>0</v>
      </c>
      <c r="DD88" s="25">
        <f>-[5]Feb20!$Q$1</f>
        <v>0</v>
      </c>
      <c r="DE88" s="25">
        <f>-[6]Feb20!$Q$1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-[4]Mar20!$Q$1</f>
        <v>0</v>
      </c>
      <c r="DO88" s="25">
        <f>-[5]Mar20!$Q$1</f>
        <v>0</v>
      </c>
      <c r="DP88" s="25">
        <f>-[6]Mar20!$Q$1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-[4]Apr20!$Q$1</f>
        <v>0</v>
      </c>
      <c r="DZ88" s="25">
        <f>-[5]Apr20!$Q$1</f>
        <v>0</v>
      </c>
      <c r="EA88" s="25">
        <f>-[6]Apr20!$Q$1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[4]May19!$AN$1</f>
        <v>0</v>
      </c>
      <c r="I89" s="25">
        <f>[5]May19!$AN$1</f>
        <v>0</v>
      </c>
      <c r="J89" s="25">
        <f>[6]May19!$AN$1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[4]Jun19!$AN$1</f>
        <v>0</v>
      </c>
      <c r="T89" s="25">
        <f>[5]Jun19!$AN$1</f>
        <v>0</v>
      </c>
      <c r="U89" s="25">
        <f>[6]Jun19!$AN$1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[4]Jul19!$AN$1</f>
        <v>0</v>
      </c>
      <c r="AE89" s="25">
        <f>[5]Jul19!$AN$1</f>
        <v>0</v>
      </c>
      <c r="AF89" s="25">
        <f>[6]Jul19!$AN$1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[4]Aug19!$AN$1</f>
        <v>0</v>
      </c>
      <c r="AP89" s="25">
        <f>[5]Aug19!$AN$1</f>
        <v>0</v>
      </c>
      <c r="AQ89" s="25">
        <f>[6]Aug19!$AN$1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[4]Sep19!$AN$1</f>
        <v>0</v>
      </c>
      <c r="BA89" s="25">
        <f>[5]Sep19!$AN$1</f>
        <v>0</v>
      </c>
      <c r="BB89" s="25">
        <f>[6]Sep19!$AN$1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[4]Oct19!$AN$1</f>
        <v>0</v>
      </c>
      <c r="BL89" s="25">
        <f>[5]Oct19!$AN$1</f>
        <v>0</v>
      </c>
      <c r="BM89" s="25">
        <f>[6]Oct19!$AN$1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[4]Nov19!$AN$1</f>
        <v>0</v>
      </c>
      <c r="BW89" s="25">
        <f>[5]Nov19!$AN$1</f>
        <v>0</v>
      </c>
      <c r="BX89" s="25">
        <f>[6]Nov19!$AN$1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[4]Dec19!$AN$1</f>
        <v>0</v>
      </c>
      <c r="CH89" s="25">
        <f>[5]Dec19!$AN$1</f>
        <v>0</v>
      </c>
      <c r="CI89" s="25">
        <f>[6]Dec19!$AN$1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[4]Jan20!$AN$1</f>
        <v>0</v>
      </c>
      <c r="CS89" s="25">
        <f>[5]Jan20!$AN$1</f>
        <v>0</v>
      </c>
      <c r="CT89" s="25">
        <f>[6]Jan20!$AN$1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[4]Feb20!$AN$1</f>
        <v>0</v>
      </c>
      <c r="DD89" s="25">
        <f>[5]Feb20!$AN$1</f>
        <v>0</v>
      </c>
      <c r="DE89" s="25">
        <f>[6]Feb20!$AN$1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[4]Mar20!$AN$1</f>
        <v>0</v>
      </c>
      <c r="DO89" s="25">
        <f>[5]Mar20!$AN$1</f>
        <v>0</v>
      </c>
      <c r="DP89" s="25">
        <f>[6]Mar20!$AN$1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[4]Apr20!$AN$1</f>
        <v>0</v>
      </c>
      <c r="DZ89" s="25">
        <f>[5]Apr20!$AN$1</f>
        <v>0</v>
      </c>
      <c r="EA89" s="25">
        <f>[6]Apr20!$AN$1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4294967293" verticalDpi="4294967293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3" t="s">
        <v>526</v>
      </c>
      <c r="C1" s="437">
        <f>Admin!B12</f>
        <v>43616</v>
      </c>
      <c r="D1" s="439">
        <f>Admin!B14</f>
        <v>43646</v>
      </c>
      <c r="E1" s="439">
        <f>Admin!B16</f>
        <v>43677</v>
      </c>
      <c r="F1" s="439">
        <f>Admin!B18</f>
        <v>43708</v>
      </c>
      <c r="G1" s="439">
        <f>Admin!B20</f>
        <v>43738</v>
      </c>
      <c r="H1" s="439">
        <f>Admin!B22</f>
        <v>43769</v>
      </c>
      <c r="I1" s="439">
        <f>Admin!B24</f>
        <v>43799</v>
      </c>
      <c r="J1" s="439">
        <f>Admin!B26</f>
        <v>43830</v>
      </c>
      <c r="K1" s="439">
        <f>Admin!B28</f>
        <v>43861</v>
      </c>
      <c r="L1" s="439">
        <f>Admin!B30</f>
        <v>43890</v>
      </c>
      <c r="M1" s="439">
        <f>Admin!B32</f>
        <v>43921</v>
      </c>
      <c r="N1" s="439">
        <f>Admin!B34</f>
        <v>43951</v>
      </c>
      <c r="O1" s="33"/>
    </row>
    <row r="2" spans="1:15" x14ac:dyDescent="0.2">
      <c r="A2" s="435"/>
      <c r="B2" s="344">
        <f>Admin!B34</f>
        <v>43951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" sqref="C2:D2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43951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Admin!B10</f>
        <v>43585</v>
      </c>
      <c r="B5" s="444"/>
      <c r="C5" s="94"/>
      <c r="D5" s="94"/>
      <c r="E5" s="443">
        <f>D3</f>
        <v>43951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43586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43951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43951</v>
      </c>
    </row>
    <row r="3" spans="1:6" x14ac:dyDescent="0.2">
      <c r="A3" s="446">
        <f>'PubP&amp;L'!A5</f>
        <v>43585</v>
      </c>
      <c r="B3" s="444"/>
      <c r="E3" s="446">
        <f>'PubP&amp;L'!E5</f>
        <v>43951</v>
      </c>
      <c r="F3" s="444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43951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x14ac:dyDescent="0.2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2.75" x14ac:dyDescent="0.2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2.75" x14ac:dyDescent="0.2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2.75" x14ac:dyDescent="0.2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2.75" x14ac:dyDescent="0.2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43585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1">
        <f>Admin!B11</f>
        <v>43586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43951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43586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43951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43951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43951</v>
      </c>
      <c r="E38" s="459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9">
        <f>'PubP&amp;L'!D3</f>
        <v>43951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D5" sqref="D5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6"/>
      <c r="C22" s="426"/>
      <c r="D22" s="426"/>
      <c r="E22" s="426"/>
      <c r="F22" s="490">
        <f>PubBalSht!D2</f>
        <v>43951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566</v>
      </c>
      <c r="F65" s="464">
        <f>'PubP&amp;L'!E5</f>
        <v>43951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43585</v>
      </c>
      <c r="E74" s="487"/>
      <c r="F74" s="487"/>
    </row>
    <row r="78" spans="1:9" s="394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5" x14ac:dyDescent="0.2">
      <c r="B79" s="476" t="s">
        <v>567</v>
      </c>
      <c r="C79" s="477"/>
      <c r="D79" s="477"/>
      <c r="E79" s="477"/>
      <c r="F79" s="477"/>
      <c r="G79" s="478">
        <f>'PubP&amp;L'!E5</f>
        <v>43951</v>
      </c>
      <c r="H79" s="479"/>
      <c r="I79" s="479"/>
    </row>
    <row r="81" spans="1:9" s="172" customFormat="1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569</v>
      </c>
      <c r="B82" s="482"/>
      <c r="C82" s="462">
        <f>'PubP&amp;L'!E5</f>
        <v>43951</v>
      </c>
      <c r="D82" s="479"/>
    </row>
    <row r="83" spans="1:9" s="172" customFormat="1" x14ac:dyDescent="0.2"/>
    <row r="84" spans="1:9" s="172" customFormat="1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43951</v>
      </c>
      <c r="I97" s="464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43951</v>
      </c>
      <c r="I98" s="464"/>
    </row>
    <row r="99" spans="1:9" s="172" customFormat="1" x14ac:dyDescent="0.2"/>
    <row r="100" spans="1:9" s="396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43951</v>
      </c>
      <c r="I113" s="464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61"/>
      <c r="C118" s="461"/>
      <c r="D118" s="172" t="s">
        <v>599</v>
      </c>
    </row>
    <row r="119" spans="1:9" s="172" customFormat="1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43585</v>
      </c>
      <c r="H119" s="462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/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562</v>
      </c>
      <c r="C5" s="498"/>
      <c r="D5" s="498"/>
      <c r="E5" s="509">
        <f>Admin!L6</f>
        <v>43586</v>
      </c>
      <c r="F5" s="466"/>
      <c r="G5" s="384" t="s">
        <v>563</v>
      </c>
      <c r="H5" s="509">
        <f>Admin!N7</f>
        <v>43951</v>
      </c>
      <c r="I5" s="510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03" t="s">
        <v>536</v>
      </c>
      <c r="C15" s="493"/>
      <c r="D15" s="493"/>
      <c r="E15" s="366">
        <f>E5</f>
        <v>43586</v>
      </c>
      <c r="F15" s="366">
        <f>H5</f>
        <v>43951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2.75" x14ac:dyDescent="0.2">
      <c r="A16" s="186"/>
      <c r="B16" s="501" t="s">
        <v>538</v>
      </c>
      <c r="C16" s="426"/>
      <c r="D16" s="426"/>
      <c r="E16" s="366">
        <f>E5</f>
        <v>43586</v>
      </c>
      <c r="F16" s="366">
        <f>H5</f>
        <v>43951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2.75" x14ac:dyDescent="0.2">
      <c r="A17" s="186"/>
      <c r="B17" s="501" t="s">
        <v>540</v>
      </c>
      <c r="C17" s="426"/>
      <c r="D17" s="426"/>
      <c r="E17" s="528">
        <f>E5</f>
        <v>43586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2.75" x14ac:dyDescent="0.2">
      <c r="A18" s="186"/>
      <c r="B18" s="501" t="s">
        <v>542</v>
      </c>
      <c r="C18" s="426"/>
      <c r="D18" s="426"/>
      <c r="E18" s="366">
        <f>E5</f>
        <v>43586</v>
      </c>
      <c r="F18" s="366">
        <f>H5</f>
        <v>43951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544</v>
      </c>
      <c r="C28" s="498"/>
      <c r="D28" s="498"/>
      <c r="E28" s="532">
        <f>H5</f>
        <v>43951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336</v>
      </c>
      <c r="B33" s="280" t="s">
        <v>14</v>
      </c>
      <c r="C33" s="295">
        <f>E5</f>
        <v>43586</v>
      </c>
      <c r="D33" s="295">
        <f>Admin!N6</f>
        <v>43921</v>
      </c>
      <c r="E33" s="282">
        <f>Admin!K6</f>
        <v>2019</v>
      </c>
      <c r="F33" s="283">
        <f>IF(K28&gt;0,K28*A33/A35,0)</f>
        <v>0</v>
      </c>
      <c r="G33" s="523">
        <f>Admin!P6</f>
        <v>19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43922</v>
      </c>
      <c r="D34" s="295">
        <f>H5</f>
        <v>43951</v>
      </c>
      <c r="E34" s="282">
        <f>Admin!K7</f>
        <v>2020</v>
      </c>
      <c r="F34" s="283">
        <f>IF(K28&gt;0,K28*A34/A35,0)</f>
        <v>0</v>
      </c>
      <c r="G34" s="523">
        <f>Admin!P7</f>
        <v>19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366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25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15" t="s">
        <v>548</v>
      </c>
      <c r="C48" s="516"/>
      <c r="D48" s="373">
        <f>E5</f>
        <v>43586</v>
      </c>
      <c r="E48" s="373">
        <f>H5</f>
        <v>43951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15" t="s">
        <v>549</v>
      </c>
      <c r="C57" s="516"/>
      <c r="D57" s="373">
        <f>E5</f>
        <v>43586</v>
      </c>
      <c r="E57" s="373">
        <f>H5</f>
        <v>43951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495" t="s">
        <v>550</v>
      </c>
      <c r="B63" s="517"/>
      <c r="C63" s="517"/>
      <c r="D63" s="373">
        <f>E5</f>
        <v>43586</v>
      </c>
      <c r="E63" s="373">
        <f>H5</f>
        <v>43951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501" t="s">
        <v>551</v>
      </c>
      <c r="C72" s="493"/>
      <c r="D72" s="373">
        <f>E5</f>
        <v>43586</v>
      </c>
      <c r="E72" s="373">
        <f>H5</f>
        <v>43951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8" t="s">
        <v>552</v>
      </c>
      <c r="C79" s="466"/>
      <c r="D79" s="295">
        <f>E5</f>
        <v>43586</v>
      </c>
      <c r="E79" s="374">
        <f>H5</f>
        <v>43951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5" t="s">
        <v>481</v>
      </c>
      <c r="B84" s="495" t="s">
        <v>554</v>
      </c>
      <c r="C84" s="496"/>
      <c r="D84" s="385">
        <f>E5</f>
        <v>43586</v>
      </c>
      <c r="E84" s="385">
        <f>H5</f>
        <v>43951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497" t="s">
        <v>555</v>
      </c>
      <c r="C91" s="498"/>
      <c r="D91" s="377">
        <f>E5</f>
        <v>43586</v>
      </c>
      <c r="E91" s="377">
        <f>H5</f>
        <v>43951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8" t="s">
        <v>482</v>
      </c>
      <c r="B93" s="492" t="s">
        <v>557</v>
      </c>
      <c r="C93" s="492"/>
      <c r="D93" s="492"/>
      <c r="E93" s="376">
        <f>E5</f>
        <v>43586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43586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43586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43586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43586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2" t="s">
        <v>557</v>
      </c>
      <c r="C99" s="492"/>
      <c r="D99" s="492"/>
      <c r="E99" s="376">
        <f>E5</f>
        <v>43586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5" t="s">
        <v>483</v>
      </c>
      <c r="B102" s="492" t="s">
        <v>542</v>
      </c>
      <c r="C102" s="426"/>
      <c r="D102" s="426"/>
      <c r="E102" s="376">
        <f>E5</f>
        <v>43586</v>
      </c>
      <c r="F102" s="383">
        <f>H5</f>
        <v>43951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76" sqref="C76"/>
    </sheetView>
  </sheetViews>
  <sheetFormatPr defaultColWidth="9.140625"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662">
        <f>Admin!L6</f>
        <v>43586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43951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2019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19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2020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19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2008-12-27T16:09:29Z</cp:lastPrinted>
  <dcterms:created xsi:type="dcterms:W3CDTF">2002-12-30T15:31:19Z</dcterms:created>
  <dcterms:modified xsi:type="dcterms:W3CDTF">2019-04-30T20:37:16Z</dcterms:modified>
</cp:coreProperties>
</file>