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1-10-31 (Oct21) Excel 2007\"/>
    </mc:Choice>
  </mc:AlternateContent>
  <xr:revisionPtr revIDLastSave="0" documentId="13_ncr:1_{CD908C6E-8F11-4D21-8056-BBDA9FE0D4F2}" xr6:coauthVersionLast="45" xr6:coauthVersionMax="45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6" i="12" s="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K108" i="11" s="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V41" i="11"/>
  <c r="V94" i="11"/>
  <c r="K10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78" i="11" s="1"/>
  <c r="H66" i="11"/>
  <c r="H74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B22" i="11" l="1"/>
  <c r="B41" i="11"/>
  <c r="B55" i="11"/>
  <c r="H79" i="11"/>
  <c r="K11" i="11"/>
  <c r="H103" i="11"/>
  <c r="K9" i="12"/>
  <c r="B30" i="11"/>
  <c r="B11" i="11"/>
  <c r="H70" i="11"/>
  <c r="K30" i="11"/>
  <c r="K41" i="11"/>
  <c r="K55" i="11"/>
  <c r="K83" i="11"/>
  <c r="K94" i="11"/>
  <c r="J108" i="11"/>
  <c r="H73" i="11"/>
  <c r="H69" i="11"/>
  <c r="I11" i="11"/>
  <c r="H71" i="11"/>
  <c r="H67" i="11"/>
  <c r="J11" i="11"/>
  <c r="K22" i="11"/>
  <c r="J30" i="11"/>
  <c r="J64" i="11"/>
  <c r="J75" i="11"/>
  <c r="H63" i="11"/>
  <c r="H72" i="11"/>
  <c r="H68" i="11"/>
  <c r="K8" i="12"/>
  <c r="K6" i="12"/>
  <c r="X11" i="11"/>
  <c r="R22" i="11"/>
  <c r="R30" i="11"/>
  <c r="Y30" i="11"/>
  <c r="G55" i="11"/>
  <c r="J41" i="11"/>
  <c r="J55" i="11"/>
  <c r="I83" i="11"/>
  <c r="R41" i="11"/>
  <c r="G11" i="11"/>
  <c r="K64" i="11"/>
  <c r="H86" i="11"/>
  <c r="I30" i="11"/>
  <c r="W11" i="11"/>
  <c r="E57" i="11"/>
  <c r="E110" i="11"/>
  <c r="W108" i="11"/>
  <c r="K75" i="11"/>
  <c r="G22" i="11"/>
  <c r="G41" i="11"/>
  <c r="J22" i="11"/>
  <c r="J83" i="11"/>
  <c r="J94" i="11"/>
  <c r="H80" i="11"/>
  <c r="H90" i="11"/>
  <c r="G30" i="11"/>
  <c r="K7" i="12"/>
  <c r="Y22" i="11"/>
  <c r="Q94" i="11"/>
  <c r="Q108" i="11"/>
  <c r="R55" i="11"/>
  <c r="Y75" i="11"/>
  <c r="Q75" i="11"/>
  <c r="Q83" i="11"/>
  <c r="H82" i="11"/>
  <c r="X75" i="11"/>
  <c r="W75" i="11"/>
  <c r="S30" i="11"/>
  <c r="H107" i="11"/>
  <c r="S83" i="11"/>
  <c r="H81" i="11"/>
  <c r="H105" i="11"/>
  <c r="I75" i="11"/>
  <c r="I108" i="11"/>
  <c r="Z41" i="11"/>
  <c r="X83" i="11"/>
  <c r="W83" i="11"/>
  <c r="S94" i="11"/>
  <c r="S75" i="11"/>
  <c r="S22" i="11"/>
  <c r="S55" i="11"/>
  <c r="S108" i="11"/>
  <c r="Y55" i="11"/>
  <c r="O4" i="11"/>
  <c r="F57" i="11"/>
  <c r="G110" i="11"/>
  <c r="O110" i="11"/>
  <c r="Q57" i="11"/>
  <c r="S41" i="11"/>
  <c r="H92" i="11"/>
  <c r="H88" i="11"/>
  <c r="V57" i="11"/>
  <c r="I55" i="11"/>
  <c r="X55" i="11"/>
  <c r="Y108" i="11"/>
  <c r="Y83" i="11"/>
  <c r="Z22" i="11"/>
  <c r="I64" i="11"/>
  <c r="X108" i="11"/>
  <c r="X64" i="11"/>
  <c r="X30" i="11"/>
  <c r="W64" i="11"/>
  <c r="W30" i="11"/>
  <c r="F110" i="11"/>
  <c r="O57" i="11"/>
  <c r="R110" i="11"/>
  <c r="E11" i="12"/>
  <c r="E15" i="12" s="1"/>
  <c r="B15" i="12" s="1"/>
  <c r="W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K11" i="12"/>
  <c r="X110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I57" i="11" l="1"/>
  <c r="E1" i="11"/>
  <c r="J57" i="11"/>
  <c r="K57" i="11"/>
  <c r="K1" i="11" s="1"/>
  <c r="W110" i="11"/>
  <c r="R57" i="11"/>
  <c r="R1" i="11" s="1"/>
  <c r="Z57" i="11"/>
  <c r="Q110" i="11"/>
  <c r="Q1" i="11" s="1"/>
  <c r="G57" i="11"/>
  <c r="J110" i="11"/>
  <c r="K110" i="11"/>
  <c r="V1" i="11"/>
  <c r="G1" i="11"/>
  <c r="O1" i="11"/>
  <c r="W57" i="11"/>
  <c r="W1" i="11" s="1"/>
  <c r="I110" i="11"/>
  <c r="S110" i="11"/>
  <c r="S57" i="11"/>
  <c r="X57" i="11"/>
  <c r="X1" i="11" s="1"/>
  <c r="Y57" i="11"/>
  <c r="Z110" i="11"/>
  <c r="Y110" i="11"/>
  <c r="F1" i="11"/>
  <c r="I1" i="11"/>
  <c r="S1" i="11" l="1"/>
  <c r="J1" i="11"/>
  <c r="Z1" i="11"/>
  <c r="Y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<sst xmlns="http://schemas.openxmlformats.org/spreadsheetml/2006/main" count="95" uniqueCount="67">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</sst>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44136</v>
          </cell>
        </row>
        <row r="7">
          <cell r="G7">
            <v>100</v>
          </cell>
          <cell r="N7">
            <v>44500</v>
          </cell>
        </row>
        <row r="11">
          <cell r="E11">
            <v>12000</v>
          </cell>
          <cell r="G11">
            <v>3000</v>
          </cell>
          <cell r="N11">
            <v>44286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ClosingCreditors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18"/>
      <sheetName val="Dec18"/>
      <sheetName val="Jan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20"/>
      <sheetName val="Dec20"/>
      <sheetName val="Jan21"/>
      <sheetName val="Feb21"/>
      <sheetName val="Mar21"/>
      <sheetName val="Apr21"/>
      <sheetName val="May21"/>
      <sheetName val="Jun21"/>
      <sheetName val="Jul21"/>
      <sheetName val="Aug21"/>
      <sheetName val="Sep21"/>
      <sheetName val="Oct21"/>
      <sheetName val="ClosingDebtors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18"/>
      <sheetName val="Dec18"/>
      <sheetName val="Jan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68"/>
      <c r="B1" s="146" t="s">
        <v>0</v>
      </c>
      <c r="C1" s="150" t="s">
        <v>7</v>
      </c>
      <c r="D1" s="151"/>
      <c r="E1" s="61">
        <f>E57+E110</f>
        <v>0</v>
      </c>
      <c r="F1" s="19">
        <f>F57+F110</f>
        <v>0</v>
      </c>
      <c r="G1" s="19">
        <f>G57+G110</f>
        <v>0</v>
      </c>
      <c r="H1" s="170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5"/>
      <c r="M1" s="170" t="s">
        <v>5</v>
      </c>
      <c r="N1" s="155"/>
      <c r="O1" s="19">
        <f>O57+O110</f>
        <v>0</v>
      </c>
      <c r="P1" s="153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5"/>
      <c r="U1" s="145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69"/>
      <c r="B2" s="146"/>
      <c r="C2" s="147" t="s">
        <v>1</v>
      </c>
      <c r="D2" s="149" t="s">
        <v>2</v>
      </c>
      <c r="E2" s="144" t="s">
        <v>3</v>
      </c>
      <c r="F2" s="173" t="s">
        <v>58</v>
      </c>
      <c r="G2" s="158" t="s">
        <v>64</v>
      </c>
      <c r="H2" s="172"/>
      <c r="I2" s="152" t="s">
        <v>16</v>
      </c>
      <c r="J2" s="173" t="s">
        <v>58</v>
      </c>
      <c r="K2" s="158" t="s">
        <v>64</v>
      </c>
      <c r="L2" s="160"/>
      <c r="M2" s="171"/>
      <c r="N2" s="160"/>
      <c r="O2" s="158" t="s">
        <v>63</v>
      </c>
      <c r="P2" s="154"/>
      <c r="Q2" s="158" t="s">
        <v>66</v>
      </c>
      <c r="R2" s="158" t="s">
        <v>4</v>
      </c>
      <c r="S2" s="158" t="s">
        <v>63</v>
      </c>
      <c r="T2" s="156"/>
      <c r="U2" s="146"/>
      <c r="V2" s="157" t="s">
        <v>29</v>
      </c>
      <c r="W2" s="157" t="s">
        <v>30</v>
      </c>
      <c r="X2" s="157" t="s">
        <v>32</v>
      </c>
      <c r="Y2" s="144" t="s">
        <v>50</v>
      </c>
      <c r="Z2" s="144" t="s">
        <v>51</v>
      </c>
      <c r="AA2" s="21"/>
    </row>
    <row r="3" spans="1:27" ht="12" customHeight="1" x14ac:dyDescent="0.2">
      <c r="A3" s="169"/>
      <c r="B3" s="146"/>
      <c r="C3" s="148"/>
      <c r="D3" s="149"/>
      <c r="E3" s="144"/>
      <c r="F3" s="174"/>
      <c r="G3" s="159"/>
      <c r="H3" s="172"/>
      <c r="I3" s="152"/>
      <c r="J3" s="174"/>
      <c r="K3" s="159"/>
      <c r="L3" s="160"/>
      <c r="M3" s="171"/>
      <c r="N3" s="160"/>
      <c r="O3" s="159"/>
      <c r="P3" s="154"/>
      <c r="Q3" s="162"/>
      <c r="R3" s="159"/>
      <c r="S3" s="159"/>
      <c r="T3" s="156"/>
      <c r="U3" s="146"/>
      <c r="V3" s="144"/>
      <c r="W3" s="144"/>
      <c r="X3" s="144"/>
      <c r="Y3" s="144"/>
      <c r="Z3" s="144"/>
      <c r="AA3" s="21"/>
    </row>
    <row r="4" spans="1:27" s="15" customFormat="1" ht="12.75" customHeight="1" x14ac:dyDescent="0.2">
      <c r="A4" s="169"/>
      <c r="B4" s="146"/>
      <c r="C4" s="148"/>
      <c r="D4" s="149"/>
      <c r="E4" s="144"/>
      <c r="F4" s="129">
        <f>D6</f>
        <v>44136</v>
      </c>
      <c r="G4" s="129">
        <f>D6</f>
        <v>44136</v>
      </c>
      <c r="H4" s="172"/>
      <c r="I4" s="152"/>
      <c r="J4" s="129">
        <f>[1]Admin!$N$7</f>
        <v>44500</v>
      </c>
      <c r="K4" s="129">
        <f>J4</f>
        <v>44500</v>
      </c>
      <c r="L4" s="161"/>
      <c r="M4" s="171"/>
      <c r="N4" s="161"/>
      <c r="O4" s="128">
        <f>D6</f>
        <v>44136</v>
      </c>
      <c r="P4" s="137">
        <v>100</v>
      </c>
      <c r="Q4" s="163"/>
      <c r="R4" s="136">
        <v>20</v>
      </c>
      <c r="S4" s="128">
        <f>J4</f>
        <v>44500</v>
      </c>
      <c r="T4" s="156"/>
      <c r="U4" s="146"/>
      <c r="V4" s="144"/>
      <c r="W4" s="144"/>
      <c r="X4" s="144"/>
      <c r="Y4" s="144"/>
      <c r="Z4" s="144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64" t="s">
        <v>59</v>
      </c>
      <c r="C6" s="165"/>
      <c r="D6" s="166">
        <f>[1]Admin!$L$6</f>
        <v>44136</v>
      </c>
      <c r="E6" s="167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40" t="s">
        <v>9</v>
      </c>
      <c r="C7" s="140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1" t="str">
        <f>IF((E11-F11)=([1]OpenAccounts!$G$13-[1]OpenAccounts!$M$13),"Existing Land &amp; Property","Check Opening Balance Sheet figures agree")</f>
        <v>Existing Land &amp; Property</v>
      </c>
      <c r="C11" s="142"/>
      <c r="D11" s="143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40" t="s">
        <v>8</v>
      </c>
      <c r="C13" s="140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1" t="str">
        <f>IF((E22-F22)=([1]OpenAccounts!$H$13-[1]OpenAccounts!$N$13),"Existing Plant &amp; Machinery", "Check Opening Balance Sheet figures agree")</f>
        <v>Existing Plant &amp; Machinery</v>
      </c>
      <c r="C22" s="142"/>
      <c r="D22" s="143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40" t="s">
        <v>57</v>
      </c>
      <c r="C24" s="140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1" t="str">
        <f>IF((E30-F30)=([1]OpenAccounts!$I$13-[1]OpenAccounts!$O$13),"Existing Fixtures &amp; Fittings","Check Opening Balance Sheet figures agree")</f>
        <v>Existing Fixtures &amp; Fittings</v>
      </c>
      <c r="C30" s="142"/>
      <c r="D30" s="143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40" t="s">
        <v>6</v>
      </c>
      <c r="C32" s="140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1" t="str">
        <f>IF((E41-F41)=([1]OpenAccounts!$J$13-[1]OpenAccounts!$P$13),"Existing Computers","Check Opening Balkance Sheet figures agree")</f>
        <v>Existing Computers</v>
      </c>
      <c r="C41" s="142"/>
      <c r="D41" s="143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40" t="s">
        <v>55</v>
      </c>
      <c r="C43" s="140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40" t="s">
        <v>56</v>
      </c>
      <c r="C49" s="140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1" t="str">
        <f>IF((E55-F55)=([1]OpenAccounts!$K$13-[1]OpenAccounts!$Q$13),"Existing Motor Vehicles","Check Opening Balance Sheet figures agree")</f>
        <v>Existing Motor Vehicles</v>
      </c>
      <c r="C55" s="142"/>
      <c r="D55" s="143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64" t="str">
        <f>B6</f>
        <v xml:space="preserve">EXISTING FIXED ASSETS AT </v>
      </c>
      <c r="C57" s="165"/>
      <c r="D57" s="133">
        <f>D6</f>
        <v>44136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38" t="s">
        <v>60</v>
      </c>
      <c r="C59" s="139"/>
      <c r="D59" s="134">
        <f>D57</f>
        <v>44136</v>
      </c>
      <c r="E59" s="131" t="s">
        <v>61</v>
      </c>
      <c r="F59" s="135">
        <f>J4</f>
        <v>44500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40" t="s">
        <v>9</v>
      </c>
      <c r="C60" s="140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1" t="s">
        <v>11</v>
      </c>
      <c r="C64" s="142"/>
      <c r="D64" s="143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40" t="s">
        <v>8</v>
      </c>
      <c r="C66" s="140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1" t="s">
        <v>12</v>
      </c>
      <c r="C75" s="142"/>
      <c r="D75" s="143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40" t="s">
        <v>57</v>
      </c>
      <c r="C77" s="140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1" t="s">
        <v>13</v>
      </c>
      <c r="C83" s="142"/>
      <c r="D83" s="143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40" t="s">
        <v>6</v>
      </c>
      <c r="C85" s="140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1" t="s">
        <v>14</v>
      </c>
      <c r="C94" s="142"/>
      <c r="D94" s="143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40" t="s">
        <v>55</v>
      </c>
      <c r="C96" s="140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40" t="s">
        <v>56</v>
      </c>
      <c r="C102" s="140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1" t="s">
        <v>15</v>
      </c>
      <c r="C108" s="142"/>
      <c r="D108" s="143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64" t="s">
        <v>62</v>
      </c>
      <c r="C110" s="165"/>
      <c r="D110" s="130">
        <f>F59</f>
        <v>44500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59:C59"/>
    <mergeCell ref="B66:C66"/>
    <mergeCell ref="B75:D75"/>
    <mergeCell ref="B32:C32"/>
    <mergeCell ref="B41:D41"/>
    <mergeCell ref="B64:D64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[2]Oct21!$AI$2</f>
        <v>0</v>
      </c>
      <c r="F13" s="49"/>
      <c r="G13" s="190" t="s">
        <v>27</v>
      </c>
      <c r="H13" s="190"/>
      <c r="I13" s="190"/>
      <c r="J13" s="191"/>
      <c r="K13" s="53">
        <f>[3]Oct21!$U$2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C2" sqref="C2:D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3" t="s">
        <v>48</v>
      </c>
      <c r="D2" s="204"/>
      <c r="E2" s="113">
        <f>SUM(E8:E26)</f>
        <v>0</v>
      </c>
      <c r="F2" s="87"/>
      <c r="G2" s="201" t="s">
        <v>49</v>
      </c>
      <c r="H2" s="202"/>
      <c r="I2" s="202"/>
      <c r="J2" s="202"/>
      <c r="K2" s="202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202"/>
      <c r="H3" s="202"/>
      <c r="I3" s="202"/>
      <c r="J3" s="202"/>
      <c r="K3" s="202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46" t="s">
        <v>39</v>
      </c>
      <c r="C5" s="149" t="s">
        <v>33</v>
      </c>
      <c r="D5" s="149" t="s">
        <v>37</v>
      </c>
      <c r="E5" s="199" t="s">
        <v>45</v>
      </c>
      <c r="F5" s="199" t="s">
        <v>44</v>
      </c>
      <c r="G5" s="199" t="s">
        <v>38</v>
      </c>
      <c r="H5" s="149" t="s">
        <v>35</v>
      </c>
      <c r="I5" s="199" t="s">
        <v>47</v>
      </c>
      <c r="J5" s="200"/>
      <c r="K5" s="200"/>
      <c r="L5" s="149" t="s">
        <v>46</v>
      </c>
      <c r="M5" s="100"/>
    </row>
    <row r="6" spans="1:13" s="86" customFormat="1" ht="30.75" customHeight="1" x14ac:dyDescent="0.2">
      <c r="A6" s="109"/>
      <c r="B6" s="198"/>
      <c r="C6" s="198"/>
      <c r="D6" s="198"/>
      <c r="E6" s="198"/>
      <c r="F6" s="198"/>
      <c r="G6" s="198"/>
      <c r="H6" s="198"/>
      <c r="I6" s="85" t="s">
        <v>34</v>
      </c>
      <c r="J6" s="85" t="s">
        <v>42</v>
      </c>
      <c r="K6" s="85" t="s">
        <v>36</v>
      </c>
      <c r="L6" s="198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46" t="s">
        <v>39</v>
      </c>
      <c r="C31" s="149" t="s">
        <v>33</v>
      </c>
      <c r="D31" s="149" t="s">
        <v>37</v>
      </c>
      <c r="E31" s="199" t="s">
        <v>45</v>
      </c>
      <c r="F31" s="199" t="s">
        <v>44</v>
      </c>
      <c r="G31" s="199" t="s">
        <v>38</v>
      </c>
      <c r="H31" s="149" t="s">
        <v>35</v>
      </c>
      <c r="I31" s="199" t="s">
        <v>47</v>
      </c>
      <c r="J31" s="200"/>
      <c r="K31" s="200"/>
      <c r="L31" s="149" t="s">
        <v>46</v>
      </c>
      <c r="M31" s="100"/>
    </row>
    <row r="32" spans="1:13" s="86" customFormat="1" ht="30.75" customHeight="1" x14ac:dyDescent="0.2">
      <c r="A32" s="109"/>
      <c r="B32" s="198"/>
      <c r="C32" s="198"/>
      <c r="D32" s="198"/>
      <c r="E32" s="198"/>
      <c r="F32" s="198"/>
      <c r="G32" s="198"/>
      <c r="H32" s="198"/>
      <c r="I32" s="85" t="s">
        <v>34</v>
      </c>
      <c r="J32" s="85" t="s">
        <v>42</v>
      </c>
      <c r="K32" s="85" t="s">
        <v>36</v>
      </c>
      <c r="L32" s="198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2020-11-05T12:13:16Z</dcterms:modified>
</cp:coreProperties>
</file>