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1-31 (Jan22) Excel 2007\"/>
    </mc:Choice>
  </mc:AlternateContent>
  <xr:revisionPtr revIDLastSave="0" documentId="13_ncr:1_{87BC1109-2B27-431D-AD25-BFCAD5C67C3A}" xr6:coauthVersionLast="46" xr6:coauthVersionMax="46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20" sheetId="20" r:id="rId7"/>
    <sheet name="S0121" sheetId="26" r:id="rId8"/>
    <sheet name="S0222" sheetId="25" r:id="rId9"/>
    <sheet name="S0322" sheetId="24" r:id="rId10"/>
    <sheet name="P1220" sheetId="23" r:id="rId11"/>
    <sheet name="P0121" sheetId="22" r:id="rId12"/>
    <sheet name="P0222" sheetId="21" r:id="rId13"/>
    <sheet name="P03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6" i="20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K15" i="18"/>
  <c r="K14" i="2"/>
  <c r="K13" i="5"/>
  <c r="K12" i="11"/>
  <c r="K11" i="18"/>
  <c r="K10" i="18"/>
  <c r="K9" i="5"/>
  <c r="C11" i="19"/>
  <c r="K7" i="18"/>
  <c r="K6" i="8"/>
  <c r="K5" i="11"/>
  <c r="C7" i="19"/>
  <c r="K3" i="18"/>
  <c r="K2" i="18"/>
  <c r="K4" i="11"/>
  <c r="C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6" i="26"/>
  <c r="G201" i="27"/>
  <c r="F1" i="27"/>
  <c r="G201" i="21"/>
  <c r="F1" i="21"/>
  <c r="G201" i="22"/>
  <c r="G201" i="23"/>
  <c r="F1" i="23"/>
  <c r="F1" i="26"/>
  <c r="K4" i="2" l="1"/>
  <c r="G183" i="25"/>
  <c r="G140" i="25"/>
  <c r="G70" i="25"/>
  <c r="E19" i="8"/>
  <c r="K4" i="5"/>
  <c r="K4" i="18"/>
  <c r="G162" i="24"/>
  <c r="G158" i="25"/>
  <c r="G114" i="25"/>
  <c r="G54" i="25"/>
  <c r="G184" i="25"/>
  <c r="G156" i="25"/>
  <c r="G108" i="25"/>
  <c r="G12" i="25"/>
  <c r="G100" i="24"/>
  <c r="G182" i="25"/>
  <c r="G134" i="25"/>
  <c r="G56" i="25"/>
  <c r="K6" i="2"/>
  <c r="C9" i="19"/>
  <c r="K6" i="11"/>
  <c r="K13" i="8"/>
  <c r="K6" i="18"/>
  <c r="K13" i="18"/>
  <c r="G166" i="25"/>
  <c r="G136" i="25"/>
  <c r="G104" i="25"/>
  <c r="G15" i="25"/>
  <c r="K13" i="11"/>
  <c r="K6" i="5"/>
  <c r="K13" i="2"/>
  <c r="G36" i="20"/>
  <c r="C16" i="19"/>
  <c r="K10" i="11"/>
  <c r="G100" i="20"/>
  <c r="G200" i="25"/>
  <c r="G175" i="25"/>
  <c r="G154" i="25"/>
  <c r="G132" i="25"/>
  <c r="G92" i="25"/>
  <c r="G50" i="25"/>
  <c r="K2" i="2"/>
  <c r="G152" i="25"/>
  <c r="G192" i="25"/>
  <c r="G170" i="25"/>
  <c r="G150" i="25"/>
  <c r="G124" i="25"/>
  <c r="G82" i="25"/>
  <c r="G40" i="25"/>
  <c r="G198" i="25"/>
  <c r="G88" i="25"/>
  <c r="C13" i="19"/>
  <c r="G191" i="25"/>
  <c r="G168" i="25"/>
  <c r="G146" i="25"/>
  <c r="G120" i="25"/>
  <c r="G79" i="25"/>
  <c r="G38" i="25"/>
  <c r="G172" i="25"/>
  <c r="G130" i="25"/>
  <c r="G44" i="25"/>
  <c r="C15" i="19"/>
  <c r="K12" i="8"/>
  <c r="G188" i="25"/>
  <c r="G167" i="25"/>
  <c r="G142" i="25"/>
  <c r="G118" i="25"/>
  <c r="G76" i="25"/>
  <c r="G18" i="25"/>
  <c r="G84" i="20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E11" i="19" l="1"/>
  <c r="G21" i="8" s="1"/>
  <c r="I14" i="19"/>
  <c r="G23" i="5" s="1"/>
  <c r="E8" i="19"/>
  <c r="G21" i="11" s="1"/>
  <c r="E15" i="19"/>
  <c r="E12" i="19"/>
  <c r="I11" i="19"/>
  <c r="G23" i="8" s="1"/>
  <c r="G7" i="2"/>
  <c r="E13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I15" i="19"/>
  <c r="G1" i="26"/>
  <c r="F5" i="19" s="1"/>
  <c r="I12" i="19"/>
  <c r="E6" i="19"/>
  <c r="I13" i="19"/>
  <c r="H4" i="19"/>
  <c r="K16" i="19"/>
  <c r="K17" i="19"/>
  <c r="G15" i="2" s="1"/>
  <c r="I10" i="19"/>
  <c r="K14" i="19"/>
  <c r="G15" i="5" s="1"/>
  <c r="K10" i="19"/>
  <c r="I16" i="19"/>
  <c r="G1" i="24"/>
  <c r="F19" i="19" s="1"/>
  <c r="E19" i="19"/>
  <c r="E18" i="19"/>
  <c r="B2" i="21"/>
  <c r="H18" i="19"/>
  <c r="G1" i="25"/>
  <c r="F18" i="19" s="1"/>
  <c r="K18" i="19"/>
  <c r="G1" i="20"/>
  <c r="F4" i="19" s="1"/>
  <c r="B2" i="22"/>
  <c r="H5" i="19"/>
  <c r="I7" i="19" s="1"/>
  <c r="G6" i="19" l="1"/>
  <c r="G21" i="18"/>
  <c r="K7" i="19"/>
  <c r="G15" i="18" s="1"/>
  <c r="K6" i="19"/>
  <c r="G7" i="19"/>
  <c r="G8" i="19"/>
  <c r="G9" i="11" s="1"/>
  <c r="G13" i="11" s="1"/>
  <c r="G9" i="19"/>
  <c r="I6" i="19"/>
  <c r="K13" i="19"/>
  <c r="K12" i="19"/>
  <c r="K8" i="19"/>
  <c r="G15" i="11" s="1"/>
  <c r="K9" i="19"/>
  <c r="I18" i="19"/>
  <c r="I19" i="19"/>
  <c r="G23" i="18" s="1"/>
  <c r="G17" i="11" l="1"/>
  <c r="B17" i="11" s="1"/>
  <c r="G10" i="19"/>
  <c r="G11" i="19" l="1"/>
  <c r="G9" i="8" s="1"/>
  <c r="G13" i="8" s="1"/>
  <c r="G17" i="8" s="1"/>
  <c r="B17" i="8" s="1"/>
  <c r="G12" i="19" l="1"/>
  <c r="G13" i="19" l="1"/>
  <c r="G14" i="19"/>
  <c r="G9" i="5" s="1"/>
  <c r="G13" i="5" s="1"/>
  <c r="G17" i="5" s="1"/>
  <c r="B17" i="5" s="1"/>
  <c r="G15" i="19" l="1"/>
  <c r="G16" i="19" l="1"/>
  <c r="G19" i="19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<sst xmlns="http://schemas.openxmlformats.org/spreadsheetml/2006/main" count="182" uniqueCount="46">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</sst>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Alignment="1">
      <alignment horizontal="center" vertical="center" wrapText="1"/>
    </xf>
    <xf numFmtId="0" fontId="16" fillId="4" borderId="0" xfId="0" applyFont="1" applyFill="1"/>
    <xf numFmtId="0" fontId="16" fillId="4" borderId="7" xfId="0" applyFont="1" applyFill="1" applyBorder="1"/>
    <xf numFmtId="0" fontId="16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6" fillId="4" borderId="29" xfId="0" applyNumberFormat="1" applyFont="1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4" borderId="3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44196</v>
          </cell>
        </row>
        <row r="4">
          <cell r="B4">
            <v>44227</v>
          </cell>
        </row>
        <row r="6">
          <cell r="B6">
            <v>44255</v>
          </cell>
        </row>
        <row r="8">
          <cell r="B8">
            <v>44286</v>
          </cell>
        </row>
        <row r="10">
          <cell r="B10">
            <v>44316</v>
          </cell>
        </row>
        <row r="12">
          <cell r="B12">
            <v>44347</v>
          </cell>
        </row>
        <row r="14">
          <cell r="B14">
            <v>44377</v>
          </cell>
        </row>
        <row r="16">
          <cell r="B16">
            <v>44408</v>
          </cell>
        </row>
        <row r="18">
          <cell r="B18">
            <v>44439</v>
          </cell>
        </row>
        <row r="20">
          <cell r="B20">
            <v>44469</v>
          </cell>
        </row>
        <row r="22">
          <cell r="B22">
            <v>44500</v>
          </cell>
        </row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ClosingDebtors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0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ClosingCreditors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0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44255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44286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44316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44316</v>
      </c>
      <c r="H5" s="10"/>
      <c r="I5" s="13"/>
      <c r="K5" s="66">
        <f>Vatinterface!B9</f>
        <v>44347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44377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44347</v>
      </c>
      <c r="H7" s="10"/>
      <c r="I7" s="13"/>
      <c r="K7" s="66">
        <f>Vatinterface!B11</f>
        <v>44408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44439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44469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44500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44530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44561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44592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44620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44651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21:E21"/>
    <mergeCell ref="B17:E17"/>
    <mergeCell ref="B19:D1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[2]ClosingDebtors!$G$2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[2]ClosingDebtors!$G$4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3.710937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[3]OpeningCreditors!$G$2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D1:E1"/>
    <mergeCell ref="E2:E4"/>
    <mergeCell ref="C2:C4"/>
    <mergeCell ref="A1:C1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570312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[3]OpeningCreditors!$G$2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710937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[3]ClosingCreditors!$G$2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14062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8" t="s">
        <v>35</v>
      </c>
      <c r="B1" s="169"/>
      <c r="C1" s="170"/>
      <c r="D1" s="164" t="s">
        <v>28</v>
      </c>
      <c r="E1" s="165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61" t="s">
        <v>34</v>
      </c>
      <c r="B2" s="160" t="str">
        <f>IF((H1-SUM(O1:AK1)&lt;&gt;0),"COMPLETE EXPENSE ANALYSIS by inserting expense letter in col F","Supplier")</f>
        <v>Supplier</v>
      </c>
      <c r="C2" s="167" t="s">
        <v>33</v>
      </c>
      <c r="D2" s="155" t="s">
        <v>32</v>
      </c>
      <c r="E2" s="166"/>
      <c r="F2" s="160" t="s">
        <v>31</v>
      </c>
      <c r="G2" s="99">
        <f>[3]ClosingCreditors!$G$2</f>
        <v>20</v>
      </c>
      <c r="H2" s="160" t="s">
        <v>30</v>
      </c>
    </row>
    <row r="3" spans="1:8" s="97" customFormat="1" ht="12" customHeight="1" x14ac:dyDescent="0.2">
      <c r="A3" s="162"/>
      <c r="B3" s="162"/>
      <c r="C3" s="162"/>
      <c r="D3" s="150"/>
      <c r="E3" s="166"/>
      <c r="F3" s="158"/>
      <c r="G3" s="160" t="s">
        <v>29</v>
      </c>
      <c r="H3" s="158"/>
    </row>
    <row r="4" spans="1:8" x14ac:dyDescent="0.2">
      <c r="A4" s="163"/>
      <c r="B4" s="163"/>
      <c r="C4" s="163"/>
      <c r="D4" s="150"/>
      <c r="E4" s="166"/>
      <c r="F4" s="159"/>
      <c r="G4" s="171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44255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44286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44316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44408</v>
      </c>
      <c r="H5" s="10"/>
      <c r="I5" s="13"/>
      <c r="K5" s="66">
        <f>Vatinterface!B9</f>
        <v>44347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44377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44439</v>
      </c>
      <c r="H7" s="10"/>
      <c r="I7" s="13"/>
      <c r="K7" s="66">
        <f>Vatinterface!B11</f>
        <v>44408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44439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44469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44500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44530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44561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44592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44620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44651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44255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44286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44316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44500</v>
      </c>
      <c r="H5" s="10"/>
      <c r="I5" s="13"/>
      <c r="K5" s="66">
        <f>Vatinterface!B9</f>
        <v>44347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44377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44530</v>
      </c>
      <c r="H7" s="10"/>
      <c r="I7" s="13"/>
      <c r="K7" s="66">
        <f>Vatinterface!B11</f>
        <v>44408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44439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44469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44500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44530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44561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44592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44620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44651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44255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44286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44316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44592</v>
      </c>
      <c r="H5" s="10"/>
      <c r="I5" s="13"/>
      <c r="K5" s="66">
        <f>Vatinterface!B9</f>
        <v>44347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44377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44620</v>
      </c>
      <c r="H7" s="10"/>
      <c r="I7" s="13"/>
      <c r="K7" s="66">
        <f>Vatinterface!B11</f>
        <v>44408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44439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44469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44500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44530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44561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44592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44620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44651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ht="13.9" customHeight="1" x14ac:dyDescent="0.2">
      <c r="A31" s="122" t="s">
        <v>43</v>
      </c>
      <c r="B31" s="10"/>
      <c r="C31" s="10"/>
      <c r="D31" s="10"/>
      <c r="E31" s="10"/>
      <c r="F31" s="14"/>
      <c r="G31" s="15"/>
      <c r="H31" s="10"/>
      <c r="I31" s="13"/>
    </row>
    <row r="32" spans="1:11" ht="6.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38" t="s">
        <v>0</v>
      </c>
      <c r="C2" s="139"/>
      <c r="D2" s="139"/>
      <c r="E2" s="139"/>
      <c r="F2" s="139"/>
      <c r="G2" s="15"/>
      <c r="H2" s="10"/>
      <c r="I2" s="13"/>
      <c r="K2" s="66">
        <f>Vatinterface!B6</f>
        <v>44255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44286</v>
      </c>
    </row>
    <row r="4" spans="1:11" ht="16.5" customHeight="1" thickTop="1" x14ac:dyDescent="0.25">
      <c r="A4" s="1"/>
      <c r="B4" s="126" t="s">
        <v>20</v>
      </c>
      <c r="C4" s="127"/>
      <c r="D4" s="6"/>
      <c r="E4" s="6"/>
      <c r="F4" s="14"/>
      <c r="G4" s="15"/>
      <c r="H4" s="10"/>
      <c r="I4" s="13"/>
      <c r="K4" s="66">
        <f>Vatinterface!B8</f>
        <v>44316</v>
      </c>
    </row>
    <row r="5" spans="1:11" x14ac:dyDescent="0.2">
      <c r="A5" s="1"/>
      <c r="B5" s="128"/>
      <c r="C5" s="129"/>
      <c r="D5" s="10"/>
      <c r="E5" s="140" t="s">
        <v>4</v>
      </c>
      <c r="F5" s="141"/>
      <c r="G5" s="42">
        <v>44651</v>
      </c>
      <c r="H5" s="10"/>
      <c r="I5" s="13"/>
      <c r="K5" s="66">
        <f>Vatinterface!B9</f>
        <v>44347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6">
        <f>Vatinterface!B10</f>
        <v>44377</v>
      </c>
    </row>
    <row r="7" spans="1:11" ht="13.5" customHeight="1" thickBot="1" x14ac:dyDescent="0.25">
      <c r="A7" s="1"/>
      <c r="B7" s="130"/>
      <c r="C7" s="131"/>
      <c r="D7" s="10"/>
      <c r="E7" s="142" t="s">
        <v>5</v>
      </c>
      <c r="F7" s="143"/>
      <c r="G7" s="19">
        <f>LOOKUP(G$5,Vatinterface!B:B,Vatinterface!C:C)</f>
        <v>44681</v>
      </c>
      <c r="H7" s="10"/>
      <c r="I7" s="13"/>
      <c r="K7" s="66">
        <f>Vatinterface!B11</f>
        <v>44408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44439</v>
      </c>
    </row>
    <row r="9" spans="1:11" ht="15" customHeight="1" thickBot="1" x14ac:dyDescent="0.25">
      <c r="A9" s="64"/>
      <c r="B9" s="123" t="s">
        <v>2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44469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44500</v>
      </c>
    </row>
    <row r="11" spans="1:11" ht="15" customHeight="1" thickBot="1" x14ac:dyDescent="0.25">
      <c r="A11" s="65"/>
      <c r="B11" s="123" t="s">
        <v>7</v>
      </c>
      <c r="C11" s="124"/>
      <c r="D11" s="124"/>
      <c r="E11" s="125"/>
      <c r="F11" s="21">
        <v>2</v>
      </c>
      <c r="G11" s="22">
        <v>0</v>
      </c>
      <c r="H11" s="10"/>
      <c r="I11" s="13"/>
      <c r="K11" s="66">
        <f>Vatinterface!B15</f>
        <v>44530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44561</v>
      </c>
    </row>
    <row r="13" spans="1:11" ht="15" customHeight="1" thickBot="1" x14ac:dyDescent="0.25">
      <c r="A13" s="65"/>
      <c r="B13" s="123" t="s">
        <v>2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6">
        <f>Vatinterface!B17</f>
        <v>44592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44620</v>
      </c>
    </row>
    <row r="15" spans="1:11" ht="15" customHeight="1" thickBot="1" x14ac:dyDescent="0.25">
      <c r="A15" s="65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44651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35" t="str">
        <f>IF(LOOKUP(G$5,Vatinterface!B:B,Vatinterface!M:M)&gt;0,"FLAT RATE SCHEME APPLIED"," ")</f>
        <v xml:space="preserve"> </v>
      </c>
      <c r="C19" s="136"/>
      <c r="D19" s="137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3" t="s">
        <v>38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ht="9" customHeight="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4.9000000000000004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5" sqref="D15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0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05"/>
      <c r="M1" s="111"/>
      <c r="N1" s="53"/>
    </row>
    <row r="2" spans="1:14" s="46" customFormat="1" ht="37.5" customHeight="1" x14ac:dyDescent="0.2">
      <c r="A2" s="54"/>
      <c r="B2" s="48" t="s">
        <v>11</v>
      </c>
      <c r="C2" s="48" t="s">
        <v>36</v>
      </c>
      <c r="D2" s="49" t="s">
        <v>19</v>
      </c>
      <c r="E2" s="49" t="s">
        <v>16</v>
      </c>
      <c r="F2" s="49" t="s">
        <v>13</v>
      </c>
      <c r="G2" s="70" t="s">
        <v>18</v>
      </c>
      <c r="H2" s="49" t="s">
        <v>12</v>
      </c>
      <c r="I2" s="49" t="s">
        <v>15</v>
      </c>
      <c r="J2" s="49" t="s">
        <v>14</v>
      </c>
      <c r="K2" s="70" t="s">
        <v>17</v>
      </c>
      <c r="L2" s="106"/>
      <c r="M2" s="117" t="s">
        <v>37</v>
      </c>
      <c r="N2" s="55"/>
    </row>
    <row r="3" spans="1:14" s="46" customFormat="1" ht="11.25" customHeight="1" x14ac:dyDescent="0.2">
      <c r="A3" s="54"/>
      <c r="B3" s="113"/>
      <c r="C3" s="113"/>
      <c r="D3" s="115"/>
      <c r="E3" s="63"/>
      <c r="F3" s="63"/>
      <c r="G3" s="63"/>
      <c r="H3" s="63"/>
      <c r="I3" s="63"/>
      <c r="J3" s="63"/>
      <c r="K3" s="63"/>
      <c r="L3" s="106"/>
      <c r="M3" s="106"/>
      <c r="N3" s="55"/>
    </row>
    <row r="4" spans="1:14" x14ac:dyDescent="0.2">
      <c r="A4" s="56"/>
      <c r="B4" s="61">
        <f>[1]Admin!$B$2</f>
        <v>44196</v>
      </c>
      <c r="C4" s="61">
        <f>B5</f>
        <v>44227</v>
      </c>
      <c r="D4" s="100">
        <f>'S1220'!$H$1</f>
        <v>0</v>
      </c>
      <c r="E4" s="101"/>
      <c r="F4" s="101">
        <f>'S1220'!$G$1</f>
        <v>0</v>
      </c>
      <c r="G4" s="101"/>
      <c r="H4" s="101">
        <f>'P1220'!$H$1</f>
        <v>0</v>
      </c>
      <c r="I4" s="101"/>
      <c r="J4" s="101">
        <f>'P1220'!$G$1</f>
        <v>0</v>
      </c>
      <c r="K4" s="101"/>
      <c r="L4" s="107"/>
      <c r="M4" s="110">
        <f>IF([2]Feb21!$G$4&gt;0,[2]Feb21!$G$4,0)</f>
        <v>0</v>
      </c>
      <c r="N4" s="57"/>
    </row>
    <row r="5" spans="1:14" x14ac:dyDescent="0.2">
      <c r="A5" s="56"/>
      <c r="B5" s="61">
        <f>[1]Admin!$B$4</f>
        <v>44227</v>
      </c>
      <c r="C5" s="61">
        <f t="shared" ref="C5:C18" si="0">B6</f>
        <v>44255</v>
      </c>
      <c r="D5" s="100">
        <f>'S0121'!$H$1</f>
        <v>0</v>
      </c>
      <c r="E5" s="101"/>
      <c r="F5" s="101">
        <f>'S0121'!$G$1</f>
        <v>0</v>
      </c>
      <c r="G5" s="101"/>
      <c r="H5" s="101">
        <f>'P0121'!$H$1</f>
        <v>0</v>
      </c>
      <c r="I5" s="101"/>
      <c r="J5" s="101">
        <f>'P0121'!$G$1</f>
        <v>0</v>
      </c>
      <c r="K5" s="101"/>
      <c r="L5" s="107"/>
      <c r="M5" s="110">
        <f>IF([2]Feb21!$G$4&gt;0,[2]Feb21!$G$4,0)</f>
        <v>0</v>
      </c>
      <c r="N5" s="57"/>
    </row>
    <row r="6" spans="1:14" x14ac:dyDescent="0.2">
      <c r="A6" s="56"/>
      <c r="B6" s="61">
        <f>[1]Admin!$B$6</f>
        <v>44255</v>
      </c>
      <c r="C6" s="61">
        <f t="shared" si="0"/>
        <v>44286</v>
      </c>
      <c r="D6" s="100">
        <f>[2]Feb21!$H$1</f>
        <v>0</v>
      </c>
      <c r="E6" s="101">
        <f>SUM(D4:D6)</f>
        <v>0</v>
      </c>
      <c r="F6" s="101">
        <f>[2]Feb21!$G$1</f>
        <v>0</v>
      </c>
      <c r="G6" s="101">
        <f>SUM(F4:F6)</f>
        <v>0</v>
      </c>
      <c r="H6" s="101">
        <f>[3]Feb21!$H$1</f>
        <v>0</v>
      </c>
      <c r="I6" s="101">
        <f t="shared" ref="I6:I19" si="1">SUM(H4:H6)</f>
        <v>0</v>
      </c>
      <c r="J6" s="101">
        <f>[3]Feb21!$G$1</f>
        <v>0</v>
      </c>
      <c r="K6" s="101">
        <f t="shared" ref="K6:K19" si="2">SUM(J4:J6)</f>
        <v>0</v>
      </c>
      <c r="L6" s="107"/>
      <c r="M6" s="110">
        <f>IF([2]Feb21!$G$4&gt;0,[2]Feb21!$G$4,0)</f>
        <v>0</v>
      </c>
      <c r="N6" s="57"/>
    </row>
    <row r="7" spans="1:14" x14ac:dyDescent="0.2">
      <c r="A7" s="56"/>
      <c r="B7" s="61">
        <f>[1]Admin!$B$8</f>
        <v>44286</v>
      </c>
      <c r="C7" s="61">
        <f t="shared" si="0"/>
        <v>44316</v>
      </c>
      <c r="D7" s="100">
        <f>[2]Mar21!$H$1</f>
        <v>0</v>
      </c>
      <c r="E7" s="101">
        <f t="shared" ref="E7:G19" si="3">SUM(D5:D7)</f>
        <v>0</v>
      </c>
      <c r="F7" s="101">
        <f>[2]Mar21!$G$1</f>
        <v>0</v>
      </c>
      <c r="G7" s="101">
        <f t="shared" si="3"/>
        <v>0</v>
      </c>
      <c r="H7" s="101">
        <f>[3]Mar21!$H$1</f>
        <v>0</v>
      </c>
      <c r="I7" s="101">
        <f t="shared" si="1"/>
        <v>0</v>
      </c>
      <c r="J7" s="101">
        <f>[3]Mar21!$G$1</f>
        <v>0</v>
      </c>
      <c r="K7" s="101">
        <f t="shared" si="2"/>
        <v>0</v>
      </c>
      <c r="L7" s="107"/>
      <c r="M7" s="110">
        <f>IF([2]Mar21!$G$4&gt;0,[2]Mar21!$G$4,0)</f>
        <v>0</v>
      </c>
      <c r="N7" s="57"/>
    </row>
    <row r="8" spans="1:14" x14ac:dyDescent="0.2">
      <c r="A8" s="56"/>
      <c r="B8" s="61">
        <f>[1]Admin!$B$10</f>
        <v>44316</v>
      </c>
      <c r="C8" s="61">
        <f t="shared" si="0"/>
        <v>44347</v>
      </c>
      <c r="D8" s="100">
        <f>[2]Apr21!$H$1</f>
        <v>0</v>
      </c>
      <c r="E8" s="101">
        <f t="shared" si="3"/>
        <v>0</v>
      </c>
      <c r="F8" s="101">
        <f>[2]Apr21!$G$1</f>
        <v>0</v>
      </c>
      <c r="G8" s="101">
        <f t="shared" si="3"/>
        <v>0</v>
      </c>
      <c r="H8" s="101">
        <f>[3]Apr21!$H$1</f>
        <v>0</v>
      </c>
      <c r="I8" s="101">
        <f t="shared" si="1"/>
        <v>0</v>
      </c>
      <c r="J8" s="101">
        <f>[3]Apr21!$G$1</f>
        <v>0</v>
      </c>
      <c r="K8" s="101">
        <f t="shared" si="2"/>
        <v>0</v>
      </c>
      <c r="L8" s="107"/>
      <c r="M8" s="110">
        <f>IF([2]Apr21!$G$4&gt;0,[2]Apr21!$G$4,0)</f>
        <v>0</v>
      </c>
      <c r="N8" s="57"/>
    </row>
    <row r="9" spans="1:14" x14ac:dyDescent="0.2">
      <c r="A9" s="56"/>
      <c r="B9" s="61">
        <f>[1]Admin!$B$12</f>
        <v>44347</v>
      </c>
      <c r="C9" s="61">
        <f t="shared" si="0"/>
        <v>44377</v>
      </c>
      <c r="D9" s="100">
        <f>[2]May21!$H$1</f>
        <v>0</v>
      </c>
      <c r="E9" s="101">
        <f t="shared" si="3"/>
        <v>0</v>
      </c>
      <c r="F9" s="101">
        <f>[2]May21!$G$1</f>
        <v>0</v>
      </c>
      <c r="G9" s="101">
        <f t="shared" si="3"/>
        <v>0</v>
      </c>
      <c r="H9" s="101">
        <f>[3]May21!$H$1</f>
        <v>0</v>
      </c>
      <c r="I9" s="101">
        <f t="shared" si="1"/>
        <v>0</v>
      </c>
      <c r="J9" s="101">
        <f>[3]May21!$G$1</f>
        <v>0</v>
      </c>
      <c r="K9" s="101">
        <f t="shared" si="2"/>
        <v>0</v>
      </c>
      <c r="L9" s="107"/>
      <c r="M9" s="110">
        <f>IF([2]May21!$G$4&gt;0,[2]May21!$G$4,0)</f>
        <v>0</v>
      </c>
      <c r="N9" s="57"/>
    </row>
    <row r="10" spans="1:14" x14ac:dyDescent="0.2">
      <c r="A10" s="56"/>
      <c r="B10" s="61">
        <f>[1]Admin!$B$14</f>
        <v>44377</v>
      </c>
      <c r="C10" s="61">
        <f t="shared" si="0"/>
        <v>44408</v>
      </c>
      <c r="D10" s="100">
        <f>[2]Jun21!$H$1</f>
        <v>0</v>
      </c>
      <c r="E10" s="101">
        <f t="shared" si="3"/>
        <v>0</v>
      </c>
      <c r="F10" s="101">
        <f>[2]Jun21!$G$1</f>
        <v>0</v>
      </c>
      <c r="G10" s="101">
        <f t="shared" si="3"/>
        <v>0</v>
      </c>
      <c r="H10" s="101">
        <f>[3]Jun21!$H$1</f>
        <v>0</v>
      </c>
      <c r="I10" s="101">
        <f t="shared" si="1"/>
        <v>0</v>
      </c>
      <c r="J10" s="101">
        <f>[3]Jun21!$G$1</f>
        <v>0</v>
      </c>
      <c r="K10" s="101">
        <f t="shared" si="2"/>
        <v>0</v>
      </c>
      <c r="L10" s="107"/>
      <c r="M10" s="110">
        <f>IF([2]Jun21!$G$4&gt;0,[2]Jun21!$G$4,0)</f>
        <v>0</v>
      </c>
      <c r="N10" s="57"/>
    </row>
    <row r="11" spans="1:14" x14ac:dyDescent="0.2">
      <c r="A11" s="56"/>
      <c r="B11" s="61">
        <f>[1]Admin!$B$16</f>
        <v>44408</v>
      </c>
      <c r="C11" s="61">
        <f t="shared" si="0"/>
        <v>44439</v>
      </c>
      <c r="D11" s="100">
        <f>[2]Jul21!$H$1</f>
        <v>0</v>
      </c>
      <c r="E11" s="101">
        <f t="shared" si="3"/>
        <v>0</v>
      </c>
      <c r="F11" s="101">
        <f>[2]Jul21!$G$1</f>
        <v>0</v>
      </c>
      <c r="G11" s="101">
        <f t="shared" si="3"/>
        <v>0</v>
      </c>
      <c r="H11" s="101">
        <f>[3]Jul21!$H$1</f>
        <v>0</v>
      </c>
      <c r="I11" s="101">
        <f t="shared" si="1"/>
        <v>0</v>
      </c>
      <c r="J11" s="101">
        <f>[3]Jul21!$G$1</f>
        <v>0</v>
      </c>
      <c r="K11" s="101">
        <f t="shared" si="2"/>
        <v>0</v>
      </c>
      <c r="L11" s="107"/>
      <c r="M11" s="110">
        <f>IF([2]Jul21!$G$4&gt;0,[2]Jul21!$G$4,0)</f>
        <v>0</v>
      </c>
      <c r="N11" s="57"/>
    </row>
    <row r="12" spans="1:14" x14ac:dyDescent="0.2">
      <c r="A12" s="56"/>
      <c r="B12" s="61">
        <f>[1]Admin!$B$18</f>
        <v>44439</v>
      </c>
      <c r="C12" s="61">
        <f t="shared" si="0"/>
        <v>44469</v>
      </c>
      <c r="D12" s="100">
        <f>[2]Aug21!$H$1</f>
        <v>0</v>
      </c>
      <c r="E12" s="101">
        <f t="shared" si="3"/>
        <v>0</v>
      </c>
      <c r="F12" s="101">
        <f>[2]Aug21!$G$1</f>
        <v>0</v>
      </c>
      <c r="G12" s="101">
        <f t="shared" si="3"/>
        <v>0</v>
      </c>
      <c r="H12" s="101">
        <f>[3]Aug21!$H$1</f>
        <v>0</v>
      </c>
      <c r="I12" s="101">
        <f t="shared" si="1"/>
        <v>0</v>
      </c>
      <c r="J12" s="101">
        <f>[3]Aug21!$G$1</f>
        <v>0</v>
      </c>
      <c r="K12" s="101">
        <f t="shared" si="2"/>
        <v>0</v>
      </c>
      <c r="L12" s="107"/>
      <c r="M12" s="110">
        <f>IF([2]Aug21!$G$4&gt;0,[2]Aug21!$G$4,0)</f>
        <v>0</v>
      </c>
      <c r="N12" s="57"/>
    </row>
    <row r="13" spans="1:14" x14ac:dyDescent="0.2">
      <c r="A13" s="56"/>
      <c r="B13" s="61">
        <f>[1]Admin!$B$20</f>
        <v>44469</v>
      </c>
      <c r="C13" s="61">
        <f t="shared" si="0"/>
        <v>44500</v>
      </c>
      <c r="D13" s="100">
        <f>[2]Sep21!$H$1</f>
        <v>0</v>
      </c>
      <c r="E13" s="101">
        <f t="shared" si="3"/>
        <v>0</v>
      </c>
      <c r="F13" s="101">
        <f>[2]Sep21!$G$1</f>
        <v>0</v>
      </c>
      <c r="G13" s="101">
        <f t="shared" si="3"/>
        <v>0</v>
      </c>
      <c r="H13" s="101">
        <f>[3]Sep21!$H$1</f>
        <v>0</v>
      </c>
      <c r="I13" s="101">
        <f t="shared" si="1"/>
        <v>0</v>
      </c>
      <c r="J13" s="101">
        <f>[3]Sep21!$G$1</f>
        <v>0</v>
      </c>
      <c r="K13" s="101">
        <f t="shared" si="2"/>
        <v>0</v>
      </c>
      <c r="L13" s="107"/>
      <c r="M13" s="110">
        <f>IF([2]Sep21!$G$4&gt;0,[2]Sep21!$G$4,0)</f>
        <v>0</v>
      </c>
      <c r="N13" s="57"/>
    </row>
    <row r="14" spans="1:14" x14ac:dyDescent="0.2">
      <c r="A14" s="56"/>
      <c r="B14" s="61">
        <f>[1]Admin!$B$22</f>
        <v>44500</v>
      </c>
      <c r="C14" s="61">
        <f t="shared" si="0"/>
        <v>44530</v>
      </c>
      <c r="D14" s="100">
        <f>[2]Oct21!$H$1</f>
        <v>0</v>
      </c>
      <c r="E14" s="101">
        <f t="shared" si="3"/>
        <v>0</v>
      </c>
      <c r="F14" s="101">
        <f>[2]Oct21!$G$1</f>
        <v>0</v>
      </c>
      <c r="G14" s="101">
        <f t="shared" si="3"/>
        <v>0</v>
      </c>
      <c r="H14" s="101">
        <f>[3]Oct21!$H$1</f>
        <v>0</v>
      </c>
      <c r="I14" s="101">
        <f t="shared" si="1"/>
        <v>0</v>
      </c>
      <c r="J14" s="101">
        <f>[3]Oct21!$G$1</f>
        <v>0</v>
      </c>
      <c r="K14" s="101">
        <f t="shared" si="2"/>
        <v>0</v>
      </c>
      <c r="L14" s="107"/>
      <c r="M14" s="110">
        <f>IF([2]Oct21!$G$4&gt;0,[2]Oct21!$G$4,0)</f>
        <v>0</v>
      </c>
      <c r="N14" s="57"/>
    </row>
    <row r="15" spans="1:14" x14ac:dyDescent="0.2">
      <c r="A15" s="56"/>
      <c r="B15" s="61">
        <f>[1]Admin!$B$24</f>
        <v>44530</v>
      </c>
      <c r="C15" s="61">
        <f t="shared" si="0"/>
        <v>44561</v>
      </c>
      <c r="D15" s="100">
        <f>[2]Nov21!$H$1</f>
        <v>0</v>
      </c>
      <c r="E15" s="101">
        <f t="shared" si="3"/>
        <v>0</v>
      </c>
      <c r="F15" s="101">
        <f>[2]Nov21!$G$1</f>
        <v>0</v>
      </c>
      <c r="G15" s="101">
        <f t="shared" si="3"/>
        <v>0</v>
      </c>
      <c r="H15" s="101">
        <f>[3]Nov21!$H$1</f>
        <v>0</v>
      </c>
      <c r="I15" s="101">
        <f t="shared" si="1"/>
        <v>0</v>
      </c>
      <c r="J15" s="101">
        <f>[3]Nov21!$G$1</f>
        <v>0</v>
      </c>
      <c r="K15" s="101">
        <f t="shared" si="2"/>
        <v>0</v>
      </c>
      <c r="L15" s="107"/>
      <c r="M15" s="110">
        <f>IF([2]Nov21!$G$4&gt;0,[2]Nov21!$G$4,0)</f>
        <v>0</v>
      </c>
      <c r="N15" s="57"/>
    </row>
    <row r="16" spans="1:14" x14ac:dyDescent="0.2">
      <c r="A16" s="56"/>
      <c r="B16" s="61">
        <f>[1]Admin!$B$26</f>
        <v>44561</v>
      </c>
      <c r="C16" s="61">
        <f t="shared" si="0"/>
        <v>44592</v>
      </c>
      <c r="D16" s="100">
        <f>[2]Dec21!$H$1</f>
        <v>0</v>
      </c>
      <c r="E16" s="101">
        <f t="shared" si="3"/>
        <v>0</v>
      </c>
      <c r="F16" s="101">
        <f>[2]Dec21!$G$1</f>
        <v>0</v>
      </c>
      <c r="G16" s="101">
        <f t="shared" si="3"/>
        <v>0</v>
      </c>
      <c r="H16" s="101">
        <f>[3]Dec21!$H$1</f>
        <v>0</v>
      </c>
      <c r="I16" s="101">
        <f t="shared" si="1"/>
        <v>0</v>
      </c>
      <c r="J16" s="101">
        <f>[3]Dec21!$G$1</f>
        <v>0</v>
      </c>
      <c r="K16" s="101">
        <f t="shared" si="2"/>
        <v>0</v>
      </c>
      <c r="L16" s="107"/>
      <c r="M16" s="110">
        <f>IF([2]Dec21!$G$4&gt;0,[2]Dec21!$G$4,0)</f>
        <v>0</v>
      </c>
      <c r="N16" s="57"/>
    </row>
    <row r="17" spans="1:14" x14ac:dyDescent="0.2">
      <c r="A17" s="56"/>
      <c r="B17" s="61">
        <f>[1]Admin!$B$28</f>
        <v>44592</v>
      </c>
      <c r="C17" s="61">
        <f t="shared" si="0"/>
        <v>44620</v>
      </c>
      <c r="D17" s="100">
        <f>[2]Jan22!$H$1</f>
        <v>0</v>
      </c>
      <c r="E17" s="101">
        <f t="shared" si="3"/>
        <v>0</v>
      </c>
      <c r="F17" s="101">
        <f>[2]Jan22!$G$1</f>
        <v>0</v>
      </c>
      <c r="G17" s="101">
        <f t="shared" si="3"/>
        <v>0</v>
      </c>
      <c r="H17" s="101">
        <f>[3]Jan22!$H$1</f>
        <v>0</v>
      </c>
      <c r="I17" s="101">
        <f t="shared" si="1"/>
        <v>0</v>
      </c>
      <c r="J17" s="101">
        <f>[3]Jan22!$G$1</f>
        <v>0</v>
      </c>
      <c r="K17" s="101">
        <f t="shared" si="2"/>
        <v>0</v>
      </c>
      <c r="L17" s="107"/>
      <c r="M17" s="110">
        <f>IF([2]Jan22!$G$4&gt;0,[2]Jan22!$G$4,0)</f>
        <v>0</v>
      </c>
      <c r="N17" s="57"/>
    </row>
    <row r="18" spans="1:14" x14ac:dyDescent="0.2">
      <c r="A18" s="56"/>
      <c r="B18" s="61">
        <f>[1]Admin!$B$30</f>
        <v>44620</v>
      </c>
      <c r="C18" s="61">
        <f t="shared" si="0"/>
        <v>44651</v>
      </c>
      <c r="D18" s="100">
        <f>'S0222'!$H$1</f>
        <v>0</v>
      </c>
      <c r="E18" s="101">
        <f t="shared" si="3"/>
        <v>0</v>
      </c>
      <c r="F18" s="101">
        <f>'S0222'!$G$1</f>
        <v>0</v>
      </c>
      <c r="G18" s="101">
        <f t="shared" si="3"/>
        <v>0</v>
      </c>
      <c r="H18" s="101">
        <f>'P0222'!$H$1</f>
        <v>0</v>
      </c>
      <c r="I18" s="101">
        <f t="shared" si="1"/>
        <v>0</v>
      </c>
      <c r="J18" s="101">
        <f>'P0222'!$G$1</f>
        <v>0</v>
      </c>
      <c r="K18" s="101">
        <f t="shared" si="2"/>
        <v>0</v>
      </c>
      <c r="L18" s="107"/>
      <c r="M18" s="110">
        <f>IF([2]Jan22!$G$4&gt;0,[2]Jan22!$G$4,0)</f>
        <v>0</v>
      </c>
      <c r="N18" s="57"/>
    </row>
    <row r="19" spans="1:14" x14ac:dyDescent="0.2">
      <c r="A19" s="56"/>
      <c r="B19" s="61">
        <f>[1]Admin!$B$32</f>
        <v>44651</v>
      </c>
      <c r="C19" s="62">
        <f>[1]Admin!$B$34</f>
        <v>44681</v>
      </c>
      <c r="D19" s="100">
        <f>'S0322'!$H$1</f>
        <v>0</v>
      </c>
      <c r="E19" s="101">
        <f t="shared" si="3"/>
        <v>0</v>
      </c>
      <c r="F19" s="101">
        <f>'S0322'!$G$1</f>
        <v>0</v>
      </c>
      <c r="G19" s="101">
        <f t="shared" si="3"/>
        <v>0</v>
      </c>
      <c r="H19" s="101">
        <f>'P0322'!$H$1</f>
        <v>0</v>
      </c>
      <c r="I19" s="101">
        <f t="shared" si="1"/>
        <v>0</v>
      </c>
      <c r="J19" s="101">
        <f>'P0322'!$G$1</f>
        <v>0</v>
      </c>
      <c r="K19" s="101">
        <f t="shared" si="2"/>
        <v>0</v>
      </c>
      <c r="L19" s="107"/>
      <c r="M19" s="110">
        <f>IF([2]Jan22!$G$4&gt;0,[2]Jan22!$G$4,0)</f>
        <v>0</v>
      </c>
      <c r="N19" s="57"/>
    </row>
    <row r="20" spans="1:14" ht="9" customHeight="1" thickBot="1" x14ac:dyDescent="0.25">
      <c r="A20" s="58"/>
      <c r="B20" s="114"/>
      <c r="C20" s="114"/>
      <c r="D20" s="116"/>
      <c r="E20" s="59"/>
      <c r="F20" s="59"/>
      <c r="G20" s="59"/>
      <c r="H20" s="59"/>
      <c r="I20" s="59"/>
      <c r="J20" s="59"/>
      <c r="K20" s="59"/>
      <c r="L20" s="108"/>
      <c r="M20" s="112"/>
      <c r="N20" s="60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G49" sqref="G49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[2]OpeningDebtors!$G$2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[2]OpeningDebtors!$G$4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[2]OpeningDebtors!$G$2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[2]OpeningDebtors!$G$4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[2]ClosingDebtors!$G$2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[2]ClosingDebtors!$G$4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S1220</vt:lpstr>
      <vt:lpstr>S0121</vt:lpstr>
      <vt:lpstr>S0222</vt:lpstr>
      <vt:lpstr>S0322</vt:lpstr>
      <vt:lpstr>P1220</vt:lpstr>
      <vt:lpstr>P0121</vt:lpstr>
      <vt:lpstr>P0222</vt:lpstr>
      <vt:lpstr>P0322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2010-03-07T16:10:18Z</cp:lastPrinted>
  <dcterms:created xsi:type="dcterms:W3CDTF">2006-06-05T10:56:36Z</dcterms:created>
  <dcterms:modified xsi:type="dcterms:W3CDTF">2021-02-08T14:53:16Z</dcterms:modified>
</cp:coreProperties>
</file>