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Objects="placeholders" codeName="ThisWorkbook" defaultThemeVersion="124226"/>
  <mc:AlternateContent xmlns:mc="http://schemas.openxmlformats.org/markup-compatibility/2006">
    <mc:Choice Requires="x15">
      <x15ac:absPath xmlns:x15ac="http://schemas.microsoft.com/office/spreadsheetml/2010/11/ac" url="C:\Users\louis\Downloads\Packages to create\GB Accounts Company 2022-03-31 (Mar22) Excel 2007\"/>
    </mc:Choice>
  </mc:AlternateContent>
  <xr:revisionPtr revIDLastSave="0" documentId="13_ncr:1_{ED91FECD-70C2-4DDC-99B5-825452F5A8A1}" xr6:coauthVersionLast="46" xr6:coauthVersionMax="46" xr10:uidLastSave="{00000000-0000-0000-0000-000000000000}"/>
  <bookViews>
    <workbookView xWindow="-120" yWindow="-120" windowWidth="20730" windowHeight="11160" tabRatio="724" xr2:uid="{00000000-000D-0000-FFFF-FFFF00000000}"/>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2" l="1"/>
  <c r="E13" i="12"/>
  <c r="P107" i="11" l="1"/>
  <c r="P106" i="11"/>
  <c r="P105" i="11"/>
  <c r="P104" i="11"/>
  <c r="P103" i="11"/>
  <c r="R101" i="11"/>
  <c r="R100" i="11"/>
  <c r="R99" i="11"/>
  <c r="R98" i="11"/>
  <c r="R97" i="11"/>
  <c r="P93" i="11"/>
  <c r="P92" i="11"/>
  <c r="P91" i="11"/>
  <c r="P90" i="11"/>
  <c r="P89" i="11"/>
  <c r="P88" i="11"/>
  <c r="P87" i="11"/>
  <c r="P86" i="11"/>
  <c r="P82" i="11"/>
  <c r="P81" i="11"/>
  <c r="P80" i="11"/>
  <c r="P79" i="11"/>
  <c r="P78" i="11"/>
  <c r="P74" i="11"/>
  <c r="P73" i="11"/>
  <c r="P72" i="11"/>
  <c r="P71" i="11"/>
  <c r="P70" i="11"/>
  <c r="P69" i="11"/>
  <c r="P68" i="11"/>
  <c r="P67" i="11"/>
  <c r="R54" i="11"/>
  <c r="R53" i="11"/>
  <c r="R52" i="11"/>
  <c r="R51" i="11"/>
  <c r="R50" i="11"/>
  <c r="D6" i="11"/>
  <c r="J4" i="11"/>
  <c r="R45" i="11" l="1"/>
  <c r="R46" i="11"/>
  <c r="R47" i="11"/>
  <c r="R48" i="11"/>
  <c r="R44" i="11"/>
  <c r="Q67" i="11" l="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7" i="12" s="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B30" i="11" s="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K30" i="11" l="1"/>
  <c r="B55" i="11"/>
  <c r="B11" i="11"/>
  <c r="B41" i="11"/>
  <c r="B22" i="11"/>
  <c r="K10" i="12"/>
  <c r="I83" i="11"/>
  <c r="J64" i="11"/>
  <c r="K11" i="11"/>
  <c r="G11" i="11"/>
  <c r="G41" i="11"/>
  <c r="J30" i="11"/>
  <c r="J83" i="11"/>
  <c r="K108" i="11"/>
  <c r="H107" i="11"/>
  <c r="W11" i="11"/>
  <c r="K9" i="12"/>
  <c r="K22" i="11"/>
  <c r="J41" i="11"/>
  <c r="J55" i="11"/>
  <c r="K83" i="11"/>
  <c r="K8" i="12"/>
  <c r="E110" i="11"/>
  <c r="J75" i="11"/>
  <c r="W22" i="11"/>
  <c r="O57" i="11"/>
  <c r="G55" i="11"/>
  <c r="Z30" i="11"/>
  <c r="G110" i="11"/>
  <c r="H86" i="11"/>
  <c r="W30" i="11"/>
  <c r="H92" i="11"/>
  <c r="H63" i="11"/>
  <c r="H88" i="11"/>
  <c r="E8" i="12"/>
  <c r="E11" i="12" s="1"/>
  <c r="W64" i="11"/>
  <c r="S30" i="11"/>
  <c r="K94" i="11"/>
  <c r="V110" i="11"/>
  <c r="H100" i="11"/>
  <c r="Y41" i="11"/>
  <c r="Y83" i="11"/>
  <c r="G30" i="11"/>
  <c r="X108" i="11"/>
  <c r="X83" i="11"/>
  <c r="X64" i="11"/>
  <c r="W83" i="11"/>
  <c r="R22" i="11"/>
  <c r="R41" i="11"/>
  <c r="S41" i="11"/>
  <c r="J11" i="11"/>
  <c r="J22" i="11"/>
  <c r="J94" i="11"/>
  <c r="H61" i="11"/>
  <c r="H93" i="11"/>
  <c r="H89" i="11"/>
  <c r="H87" i="11"/>
  <c r="H97" i="11"/>
  <c r="H104" i="11"/>
  <c r="H98" i="11"/>
  <c r="I11" i="11"/>
  <c r="K7" i="12"/>
  <c r="J108" i="11"/>
  <c r="Z22" i="11"/>
  <c r="I108" i="1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V57" i="11"/>
  <c r="V1" i="11" s="1"/>
  <c r="X55" i="11"/>
  <c r="X75" i="11"/>
  <c r="F57" i="11"/>
  <c r="Q57" i="11"/>
  <c r="O110" i="11"/>
  <c r="H72" i="11"/>
  <c r="H73" i="11"/>
  <c r="H68" i="11"/>
  <c r="H69" i="11"/>
  <c r="H71" i="11"/>
  <c r="I30"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K11" i="12" l="1"/>
  <c r="I110" i="11"/>
  <c r="J110" i="11"/>
  <c r="W57" i="11"/>
  <c r="J57" i="11"/>
  <c r="K110" i="11"/>
  <c r="Z110" i="11"/>
  <c r="G57" i="11"/>
  <c r="G1" i="11" s="1"/>
  <c r="O1" i="11"/>
  <c r="Z57" i="11"/>
  <c r="Y110" i="11"/>
  <c r="K57" i="11"/>
  <c r="I57" i="11"/>
  <c r="X110" i="11"/>
  <c r="Q110" i="11"/>
  <c r="Q1" i="11" s="1"/>
  <c r="S57" i="11"/>
  <c r="S110" i="11"/>
  <c r="X57" i="11"/>
  <c r="X1" i="11" s="1"/>
  <c r="W110" i="11"/>
  <c r="F1" i="11"/>
  <c r="Y57" i="11"/>
  <c r="R57" i="11"/>
  <c r="R1" i="11" s="1"/>
  <c r="W1" i="11" l="1"/>
  <c r="I1" i="11"/>
  <c r="J1" i="11"/>
  <c r="Z1" i="11"/>
  <c r="K1" i="11"/>
  <c r="Y1" i="11"/>
  <c r="S1" i="11"/>
  <c r="E15" i="12" l="1"/>
  <c r="B15" i="12" s="1"/>
  <c r="K15" i="12" l="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<sst xmlns="http://schemas.openxmlformats.org/spreadsheetml/2006/main" count="95" uniqueCount="67">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</sst>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87">
    <xf numFmtId="0" fontId="0" fillId="0" borderId="0" xfId="0"/>
    <xf numFmtId="9" fontId="2" fillId="0" borderId="0" xfId="0" applyNumberFormat="1" applyFont="1" applyAlignment="1">
      <alignment horizontal="center"/>
    </xf>
    <xf numFmtId="164" fontId="2" fillId="0" borderId="0" xfId="0" applyNumberFormat="1" applyFont="1" applyAlignment="1">
      <alignment horizontal="center"/>
    </xf>
    <xf numFmtId="164" fontId="2" fillId="0" borderId="0" xfId="0" applyNumberFormat="1" applyFont="1"/>
    <xf numFmtId="15" fontId="2" fillId="0" borderId="0" xfId="0" applyNumberFormat="1" applyFont="1"/>
    <xf numFmtId="0" fontId="2" fillId="0" borderId="0" xfId="0" applyFont="1"/>
    <xf numFmtId="0" fontId="3" fillId="0" borderId="0" xfId="0" applyFont="1"/>
    <xf numFmtId="164" fontId="2" fillId="2" borderId="0" xfId="0" applyNumberFormat="1" applyFont="1" applyFill="1"/>
    <xf numFmtId="164" fontId="2" fillId="2" borderId="0" xfId="0" applyNumberFormat="1" applyFont="1" applyFill="1" applyAlignment="1">
      <alignment horizontal="left" vertical="center" indent="2"/>
    </xf>
    <xf numFmtId="9" fontId="2" fillId="2" borderId="0" xfId="0" applyNumberFormat="1" applyFont="1" applyFill="1" applyAlignment="1">
      <alignment horizontal="center" vertical="center"/>
    </xf>
    <xf numFmtId="0" fontId="2" fillId="2" borderId="0" xfId="0" applyFont="1" applyFill="1"/>
    <xf numFmtId="164" fontId="2" fillId="2" borderId="0" xfId="0" applyNumberFormat="1" applyFont="1" applyFill="1" applyAlignment="1">
      <alignment horizontal="center"/>
    </xf>
    <xf numFmtId="15" fontId="2" fillId="2" borderId="0" xfId="0" applyNumberFormat="1" applyFont="1" applyFill="1"/>
    <xf numFmtId="9" fontId="2" fillId="2" borderId="0" xfId="0" applyNumberFormat="1" applyFont="1" applyFill="1" applyAlignment="1">
      <alignment horizontal="center"/>
    </xf>
    <xf numFmtId="15" fontId="3" fillId="2" borderId="0" xfId="0" applyNumberFormat="1" applyFont="1" applyFill="1" applyAlignment="1">
      <alignment wrapText="1"/>
    </xf>
    <xf numFmtId="14" fontId="2" fillId="0" borderId="0" xfId="0" applyNumberFormat="1" applyFont="1"/>
    <xf numFmtId="164" fontId="2" fillId="2" borderId="1" xfId="0" applyNumberFormat="1" applyFont="1" applyFill="1" applyBorder="1"/>
    <xf numFmtId="9" fontId="2" fillId="2" borderId="0" xfId="0" applyNumberFormat="1" applyFont="1" applyFill="1"/>
    <xf numFmtId="164" fontId="2" fillId="2" borderId="2" xfId="0" applyNumberFormat="1" applyFont="1" applyFill="1" applyBorder="1"/>
    <xf numFmtId="164" fontId="3" fillId="2" borderId="3" xfId="0" applyNumberFormat="1" applyFont="1" applyFill="1" applyBorder="1" applyAlignment="1">
      <alignment horizontal="center"/>
    </xf>
    <xf numFmtId="0" fontId="3" fillId="2" borderId="4" xfId="0" applyFont="1" applyFill="1" applyBorder="1"/>
    <xf numFmtId="0" fontId="2" fillId="2" borderId="5" xfId="0" applyFont="1" applyFill="1" applyBorder="1"/>
    <xf numFmtId="14" fontId="2" fillId="2" borderId="5" xfId="0" applyNumberFormat="1" applyFont="1" applyFill="1" applyBorder="1"/>
    <xf numFmtId="15" fontId="2" fillId="2" borderId="6" xfId="0" applyNumberFormat="1" applyFont="1" applyFill="1" applyBorder="1"/>
    <xf numFmtId="164" fontId="2" fillId="2" borderId="6" xfId="0" applyNumberFormat="1" applyFont="1" applyFill="1" applyBorder="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xf numFmtId="9" fontId="2" fillId="0" borderId="1" xfId="0" applyNumberFormat="1" applyFont="1" applyBorder="1" applyAlignment="1">
      <alignment horizontal="center"/>
    </xf>
    <xf numFmtId="1" fontId="2" fillId="2" borderId="0" xfId="0" applyNumberFormat="1" applyFont="1" applyFill="1" applyAlignment="1">
      <alignment vertical="center"/>
    </xf>
    <xf numFmtId="1" fontId="2" fillId="0" borderId="0" xfId="0" applyNumberFormat="1" applyFont="1"/>
    <xf numFmtId="1" fontId="2" fillId="2" borderId="0" xfId="0" applyNumberFormat="1" applyFont="1" applyFill="1"/>
    <xf numFmtId="1" fontId="3" fillId="2" borderId="0" xfId="0" applyNumberFormat="1" applyFont="1" applyFill="1"/>
    <xf numFmtId="1" fontId="3" fillId="2" borderId="0" xfId="0" applyNumberFormat="1" applyFont="1" applyFill="1" applyAlignment="1">
      <alignment wrapText="1"/>
    </xf>
    <xf numFmtId="1" fontId="2" fillId="2" borderId="6" xfId="0" applyNumberFormat="1" applyFont="1" applyFill="1" applyBorder="1"/>
    <xf numFmtId="9" fontId="2" fillId="2" borderId="1" xfId="0" applyNumberFormat="1" applyFont="1" applyFill="1" applyBorder="1" applyAlignment="1">
      <alignment horizontal="center"/>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164" fontId="2" fillId="2" borderId="8" xfId="0" applyNumberFormat="1" applyFont="1" applyFill="1" applyBorder="1"/>
    <xf numFmtId="15" fontId="2" fillId="0" borderId="1" xfId="0" applyNumberFormat="1" applyFont="1" applyBorder="1"/>
    <xf numFmtId="1" fontId="2"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1" fontId="3" fillId="0" borderId="1" xfId="0" applyNumberFormat="1" applyFont="1" applyBorder="1"/>
    <xf numFmtId="15" fontId="2" fillId="3" borderId="0" xfId="0" applyNumberFormat="1" applyFont="1" applyFill="1"/>
    <xf numFmtId="0" fontId="2" fillId="3" borderId="0" xfId="0" applyFont="1" applyFill="1"/>
    <xf numFmtId="1" fontId="2" fillId="3" borderId="0" xfId="0" applyNumberFormat="1" applyFont="1" applyFill="1"/>
    <xf numFmtId="164" fontId="2" fillId="3" borderId="0" xfId="0" applyNumberFormat="1" applyFont="1" applyFill="1"/>
    <xf numFmtId="9" fontId="2" fillId="3" borderId="0" xfId="0" applyNumberFormat="1" applyFont="1" applyFill="1" applyAlignment="1">
      <alignment horizontal="center"/>
    </xf>
    <xf numFmtId="0" fontId="3" fillId="3" borderId="0" xfId="0" applyFont="1" applyFill="1" applyAlignment="1">
      <alignment horizontal="center" wrapText="1"/>
    </xf>
    <xf numFmtId="164" fontId="2" fillId="3" borderId="1" xfId="0" applyNumberFormat="1" applyFont="1" applyFill="1" applyBorder="1"/>
    <xf numFmtId="164" fontId="2" fillId="3" borderId="2" xfId="0" applyNumberFormat="1" applyFont="1" applyFill="1" applyBorder="1"/>
    <xf numFmtId="15" fontId="2" fillId="2"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64" fontId="2"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2" borderId="0" xfId="0" applyFill="1" applyAlignment="1">
      <alignment horizontal="center"/>
    </xf>
    <xf numFmtId="9" fontId="2" fillId="2" borderId="0" xfId="0" applyNumberFormat="1" applyFont="1" applyFill="1" applyAlignment="1">
      <alignment horizontal="center" vertical="center" wrapText="1"/>
    </xf>
    <xf numFmtId="9" fontId="3" fillId="2" borderId="0" xfId="0" applyNumberFormat="1" applyFont="1" applyFill="1" applyAlignment="1">
      <alignment horizontal="center"/>
    </xf>
    <xf numFmtId="164" fontId="3" fillId="2" borderId="1" xfId="0" applyNumberFormat="1" applyFont="1" applyFill="1" applyBorder="1" applyAlignment="1">
      <alignment horizontal="center"/>
    </xf>
    <xf numFmtId="9" fontId="0" fillId="2" borderId="0" xfId="0" applyNumberFormat="1" applyFill="1" applyAlignment="1">
      <alignment horizontal="center" wrapText="1"/>
    </xf>
    <xf numFmtId="0" fontId="2" fillId="3" borderId="9" xfId="0" applyFont="1" applyFill="1" applyBorder="1"/>
    <xf numFmtId="0" fontId="2" fillId="3" borderId="10" xfId="0" applyFont="1" applyFill="1" applyBorder="1"/>
    <xf numFmtId="15" fontId="2" fillId="3" borderId="6" xfId="0" applyNumberFormat="1" applyFont="1" applyFill="1" applyBorder="1"/>
    <xf numFmtId="0" fontId="2" fillId="3" borderId="6" xfId="0" applyFont="1" applyFill="1" applyBorder="1"/>
    <xf numFmtId="1" fontId="2" fillId="3" borderId="6" xfId="0" applyNumberFormat="1" applyFont="1" applyFill="1" applyBorder="1"/>
    <xf numFmtId="164" fontId="2" fillId="3" borderId="6" xfId="0" applyNumberFormat="1" applyFont="1" applyFill="1" applyBorder="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Alignment="1">
      <alignment horizontal="center" vertical="center" wrapText="1"/>
    </xf>
    <xf numFmtId="0" fontId="4" fillId="0" borderId="1" xfId="0" applyFont="1" applyBorder="1"/>
    <xf numFmtId="0" fontId="4" fillId="2" borderId="0" xfId="0" applyFont="1" applyFill="1" applyAlignment="1">
      <alignment horizontal="left" wrapText="1" indent="6"/>
    </xf>
    <xf numFmtId="0" fontId="4" fillId="2" borderId="0" xfId="0" applyFont="1" applyFill="1"/>
    <xf numFmtId="0" fontId="7" fillId="2" borderId="0" xfId="0" applyFont="1" applyFill="1" applyAlignment="1">
      <alignment wrapText="1"/>
    </xf>
    <xf numFmtId="0" fontId="4" fillId="2" borderId="6" xfId="0" applyFont="1" applyFill="1" applyBorder="1"/>
    <xf numFmtId="0" fontId="4" fillId="0" borderId="0" xfId="0" applyFo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0" borderId="1" xfId="0" applyNumberFormat="1" applyFont="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4" fontId="10" fillId="2" borderId="0" xfId="0" applyNumberFormat="1" applyFont="1" applyFill="1" applyAlignment="1">
      <alignment wrapText="1"/>
    </xf>
    <xf numFmtId="4" fontId="2" fillId="2" borderId="0" xfId="0" applyNumberFormat="1" applyFont="1" applyFill="1" applyAlignment="1">
      <alignment horizontal="center" vertical="center" wrapText="1"/>
    </xf>
    <xf numFmtId="0" fontId="0" fillId="2" borderId="0" xfId="0" applyFill="1" applyAlignment="1">
      <alignment horizontal="center" vertical="center" wrapText="1"/>
    </xf>
    <xf numFmtId="14" fontId="2" fillId="2" borderId="11" xfId="0" applyNumberFormat="1" applyFont="1" applyFill="1" applyBorder="1"/>
    <xf numFmtId="0" fontId="2" fillId="2" borderId="11" xfId="0" applyFont="1" applyFill="1" applyBorder="1"/>
    <xf numFmtId="0" fontId="2" fillId="2" borderId="12" xfId="0" applyFont="1" applyFill="1" applyBorder="1"/>
    <xf numFmtId="0" fontId="11" fillId="3" borderId="0" xfId="0" applyFont="1" applyFill="1" applyAlignment="1">
      <alignment horizontal="center" wrapText="1"/>
    </xf>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Alignment="1">
      <alignment horizontal="center"/>
    </xf>
    <xf numFmtId="164" fontId="2" fillId="2" borderId="0" xfId="0" applyNumberFormat="1" applyFont="1" applyFill="1" applyAlignment="1">
      <alignment horizontal="center" vertical="center"/>
    </xf>
    <xf numFmtId="1" fontId="2" fillId="2" borderId="1" xfId="0" applyNumberFormat="1" applyFont="1" applyFill="1" applyBorder="1"/>
    <xf numFmtId="1" fontId="2" fillId="2" borderId="6"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Alignment="1">
      <alignment vertical="center" wrapText="1"/>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xf numFmtId="0" fontId="0" fillId="0" borderId="1" xfId="0"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5" fontId="2" fillId="3" borderId="0" xfId="0" applyNumberFormat="1" applyFont="1" applyFill="1" applyAlignment="1">
      <alignment horizontal="left" wrapText="1" indent="6"/>
    </xf>
    <xf numFmtId="0" fontId="2" fillId="3" borderId="0" xfId="0" applyFont="1" applyFill="1" applyAlignment="1">
      <alignment horizontal="left" wrapText="1" indent="6"/>
    </xf>
    <xf numFmtId="0" fontId="2" fillId="3" borderId="18" xfId="0" applyFont="1" applyFill="1" applyBorder="1" applyAlignment="1">
      <alignment horizontal="left" wrapText="1" indent="6"/>
    </xf>
    <xf numFmtId="0" fontId="2" fillId="3" borderId="1" xfId="0" applyFont="1" applyFill="1" applyBorder="1" applyAlignment="1">
      <alignment vertical="center"/>
    </xf>
    <xf numFmtId="0" fontId="2" fillId="3" borderId="23" xfId="0" applyFont="1" applyFill="1" applyBorder="1" applyAlignment="1">
      <alignment vertical="center"/>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xf numFmtId="0" fontId="11" fillId="3" borderId="27" xfId="0" applyFont="1" applyFill="1" applyBorder="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44287</v>
          </cell>
        </row>
        <row r="7">
          <cell r="G7">
            <v>100</v>
          </cell>
          <cell r="N7">
            <v>44651</v>
          </cell>
        </row>
        <row r="11">
          <cell r="E11">
            <v>12000</v>
          </cell>
          <cell r="G11">
            <v>3000</v>
          </cell>
          <cell r="N11">
            <v>44651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21"/>
      <sheetName val="May21"/>
      <sheetName val="Jun21"/>
      <sheetName val="Jul21"/>
      <sheetName val="Aug21"/>
      <sheetName val="Sep21"/>
      <sheetName val="Oct21"/>
      <sheetName val="Nov21"/>
      <sheetName val="Dec21"/>
      <sheetName val="Jan22"/>
      <sheetName val="Feb22"/>
      <sheetName val="Mar22"/>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21"/>
      <sheetName val="May21"/>
      <sheetName val="Jun21"/>
      <sheetName val="Jul21"/>
      <sheetName val="Aug21"/>
      <sheetName val="Sep21"/>
      <sheetName val="Oct21"/>
      <sheetName val="Nov21"/>
      <sheetName val="Dec21"/>
      <sheetName val="Jan22"/>
      <sheetName val="Feb22"/>
      <sheetName val="Mar22"/>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11"/>
  <sheetViews>
    <sheetView tabSelected="1" zoomScaleNormal="100" workbookViewId="0">
      <pane ySplit="4" topLeftCell="A5" activePane="bottomLeft" state="frozen"/>
      <selection pane="bottomLeft" activeCell="B8" sqref="B8"/>
    </sheetView>
  </sheetViews>
  <sheetFormatPr defaultColWidth="9.140625"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88"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41"/>
      <c r="B1" s="122" t="s">
        <v>0</v>
      </c>
      <c r="C1" s="143" t="s">
        <v>7</v>
      </c>
      <c r="D1" s="144"/>
      <c r="E1" s="61">
        <f>E57+E110</f>
        <v>0</v>
      </c>
      <c r="F1" s="19">
        <f>F57+F110</f>
        <v>0</v>
      </c>
      <c r="G1" s="19">
        <f>G57+G110</f>
        <v>0</v>
      </c>
      <c r="H1" s="152" t="s">
        <v>10</v>
      </c>
      <c r="I1" s="19">
        <f>I57+I110</f>
        <v>0</v>
      </c>
      <c r="J1" s="19">
        <f>J57+J110</f>
        <v>0</v>
      </c>
      <c r="K1" s="19">
        <f>K57+K110</f>
        <v>0</v>
      </c>
      <c r="L1" s="128"/>
      <c r="M1" s="152" t="s">
        <v>5</v>
      </c>
      <c r="N1" s="128"/>
      <c r="O1" s="19">
        <f>O57+O110</f>
        <v>0</v>
      </c>
      <c r="P1" s="133" t="s">
        <v>63</v>
      </c>
      <c r="Q1" s="19">
        <f>Q57+Q110</f>
        <v>0</v>
      </c>
      <c r="R1" s="19">
        <f>R57+R110</f>
        <v>0</v>
      </c>
      <c r="S1" s="19">
        <f>S57+S110</f>
        <v>0</v>
      </c>
      <c r="T1" s="128"/>
      <c r="U1" s="121" t="s">
        <v>31</v>
      </c>
      <c r="V1" s="19">
        <f>V57+V110</f>
        <v>0</v>
      </c>
      <c r="W1" s="19">
        <f>W57+W110</f>
        <v>0</v>
      </c>
      <c r="X1" s="19">
        <f>X57+X110</f>
        <v>0</v>
      </c>
      <c r="Y1" s="19">
        <f>Y57+Y110</f>
        <v>0</v>
      </c>
      <c r="Z1" s="19">
        <f>Z57+Z110</f>
        <v>0</v>
      </c>
      <c r="AA1" s="20"/>
    </row>
    <row r="2" spans="1:27" ht="12" customHeight="1" x14ac:dyDescent="0.2">
      <c r="A2" s="142"/>
      <c r="B2" s="122"/>
      <c r="C2" s="123" t="s">
        <v>1</v>
      </c>
      <c r="D2" s="125" t="s">
        <v>2</v>
      </c>
      <c r="E2" s="120" t="s">
        <v>3</v>
      </c>
      <c r="F2" s="155" t="s">
        <v>56</v>
      </c>
      <c r="G2" s="126" t="s">
        <v>62</v>
      </c>
      <c r="H2" s="154"/>
      <c r="I2" s="145" t="s">
        <v>16</v>
      </c>
      <c r="J2" s="155" t="s">
        <v>56</v>
      </c>
      <c r="K2" s="126" t="s">
        <v>62</v>
      </c>
      <c r="L2" s="129"/>
      <c r="M2" s="153"/>
      <c r="N2" s="129"/>
      <c r="O2" s="126" t="s">
        <v>61</v>
      </c>
      <c r="P2" s="134"/>
      <c r="Q2" s="126" t="s">
        <v>64</v>
      </c>
      <c r="R2" s="126" t="s">
        <v>4</v>
      </c>
      <c r="S2" s="126" t="s">
        <v>61</v>
      </c>
      <c r="T2" s="135"/>
      <c r="U2" s="122"/>
      <c r="V2" s="136" t="s">
        <v>29</v>
      </c>
      <c r="W2" s="136" t="s">
        <v>30</v>
      </c>
      <c r="X2" s="136" t="s">
        <v>32</v>
      </c>
      <c r="Y2" s="120" t="s">
        <v>49</v>
      </c>
      <c r="Z2" s="120" t="s">
        <v>50</v>
      </c>
      <c r="AA2" s="21"/>
    </row>
    <row r="3" spans="1:27" ht="12" customHeight="1" x14ac:dyDescent="0.2">
      <c r="A3" s="142"/>
      <c r="B3" s="122"/>
      <c r="C3" s="124"/>
      <c r="D3" s="125"/>
      <c r="E3" s="120"/>
      <c r="F3" s="156"/>
      <c r="G3" s="127"/>
      <c r="H3" s="154"/>
      <c r="I3" s="145"/>
      <c r="J3" s="156"/>
      <c r="K3" s="127"/>
      <c r="L3" s="129"/>
      <c r="M3" s="153"/>
      <c r="N3" s="129"/>
      <c r="O3" s="127"/>
      <c r="P3" s="134"/>
      <c r="Q3" s="131"/>
      <c r="R3" s="127"/>
      <c r="S3" s="127"/>
      <c r="T3" s="135"/>
      <c r="U3" s="122"/>
      <c r="V3" s="120"/>
      <c r="W3" s="120"/>
      <c r="X3" s="120"/>
      <c r="Y3" s="120"/>
      <c r="Z3" s="120"/>
      <c r="AA3" s="21"/>
    </row>
    <row r="4" spans="1:27" s="15" customFormat="1" ht="12.75" customHeight="1" x14ac:dyDescent="0.2">
      <c r="A4" s="142"/>
      <c r="B4" s="122"/>
      <c r="C4" s="124"/>
      <c r="D4" s="125"/>
      <c r="E4" s="120"/>
      <c r="F4" s="111">
        <f>D6</f>
        <v>44287</v>
      </c>
      <c r="G4" s="111">
        <f>D6</f>
        <v>44287</v>
      </c>
      <c r="H4" s="154"/>
      <c r="I4" s="145"/>
      <c r="J4" s="111">
        <f>[1]Admin!$N$7</f>
        <v>44651</v>
      </c>
      <c r="K4" s="111">
        <f>J4</f>
        <v>44651</v>
      </c>
      <c r="L4" s="130"/>
      <c r="M4" s="153"/>
      <c r="N4" s="130"/>
      <c r="O4" s="110">
        <f>D6</f>
        <v>44287</v>
      </c>
      <c r="P4" s="119">
        <v>100</v>
      </c>
      <c r="Q4" s="132"/>
      <c r="R4" s="118">
        <v>20</v>
      </c>
      <c r="S4" s="110">
        <f>J4</f>
        <v>44651</v>
      </c>
      <c r="T4" s="135"/>
      <c r="U4" s="122"/>
      <c r="V4" s="120"/>
      <c r="W4" s="120"/>
      <c r="X4" s="120"/>
      <c r="Y4" s="120"/>
      <c r="Z4" s="120"/>
      <c r="AA4" s="22"/>
    </row>
    <row r="5" spans="1:27" s="15" customFormat="1" ht="6" customHeight="1" thickBot="1" x14ac:dyDescent="0.25">
      <c r="A5" s="99"/>
      <c r="B5" s="54"/>
      <c r="C5" s="73"/>
      <c r="D5" s="55"/>
      <c r="E5" s="56"/>
      <c r="F5" s="57"/>
      <c r="G5" s="56"/>
      <c r="H5" s="62"/>
      <c r="I5" s="57"/>
      <c r="J5" s="57"/>
      <c r="K5" s="56"/>
      <c r="L5" s="58"/>
      <c r="M5" s="59"/>
      <c r="N5" s="58"/>
      <c r="O5" s="56"/>
      <c r="P5" s="55"/>
      <c r="Q5" s="107"/>
      <c r="R5" s="60"/>
      <c r="S5" s="56"/>
      <c r="T5" s="58"/>
      <c r="U5" s="54"/>
      <c r="V5" s="56"/>
      <c r="W5" s="56"/>
      <c r="X5" s="56"/>
      <c r="Y5" s="56"/>
      <c r="Z5" s="56"/>
      <c r="AA5" s="22"/>
    </row>
    <row r="6" spans="1:27" ht="13.5" customHeight="1" thickBot="1" x14ac:dyDescent="0.25">
      <c r="A6" s="100"/>
      <c r="B6" s="146" t="s">
        <v>57</v>
      </c>
      <c r="C6" s="147"/>
      <c r="D6" s="148">
        <f>[1]Admin!$L$6</f>
        <v>44287</v>
      </c>
      <c r="E6" s="149"/>
      <c r="F6" s="8"/>
      <c r="G6" s="8"/>
      <c r="H6" s="9"/>
      <c r="I6" s="8"/>
      <c r="J6" s="8"/>
      <c r="K6" s="8"/>
      <c r="L6" s="8"/>
      <c r="M6" s="9"/>
      <c r="N6" s="8"/>
      <c r="O6" s="11"/>
      <c r="P6" s="87"/>
      <c r="Q6" s="11"/>
      <c r="R6" s="11"/>
      <c r="S6" s="11"/>
      <c r="T6" s="11"/>
      <c r="U6" s="12"/>
      <c r="V6" s="7"/>
      <c r="W6" s="7"/>
      <c r="X6" s="7"/>
      <c r="Y6" s="11"/>
      <c r="Z6" s="11"/>
      <c r="AA6" s="21"/>
    </row>
    <row r="7" spans="1:27" ht="13.5" customHeight="1" x14ac:dyDescent="0.2">
      <c r="A7" s="100"/>
      <c r="B7" s="137" t="s">
        <v>9</v>
      </c>
      <c r="C7" s="137"/>
      <c r="D7" s="29"/>
      <c r="E7" s="8"/>
      <c r="F7" s="8"/>
      <c r="G7" s="8"/>
      <c r="H7" s="39">
        <v>0</v>
      </c>
      <c r="I7" s="8"/>
      <c r="J7" s="8"/>
      <c r="K7" s="8"/>
      <c r="L7" s="8"/>
      <c r="M7" s="9"/>
      <c r="N7" s="8"/>
      <c r="O7" s="11"/>
      <c r="P7" s="87"/>
      <c r="Q7" s="11"/>
      <c r="R7" s="11"/>
      <c r="S7" s="11"/>
      <c r="T7" s="11"/>
      <c r="U7" s="12"/>
      <c r="V7" s="7"/>
      <c r="W7" s="7"/>
      <c r="X7" s="7"/>
      <c r="Y7" s="11"/>
      <c r="Z7" s="11"/>
      <c r="AA7" s="21"/>
    </row>
    <row r="8" spans="1:27" x14ac:dyDescent="0.2">
      <c r="A8" s="100"/>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87"/>
      <c r="Q8" s="11"/>
      <c r="R8" s="11"/>
      <c r="S8" s="11"/>
      <c r="T8" s="11"/>
      <c r="U8" s="41"/>
      <c r="V8" s="43"/>
      <c r="W8" s="7" t="str">
        <f>IF(V8&gt;0,E8," ")</f>
        <v xml:space="preserve"> </v>
      </c>
      <c r="X8" s="7" t="str">
        <f>IF(V8&gt;0,J8," ")</f>
        <v xml:space="preserve"> </v>
      </c>
      <c r="Y8" s="11"/>
      <c r="Z8" s="11"/>
      <c r="AA8" s="21"/>
    </row>
    <row r="9" spans="1:27" x14ac:dyDescent="0.2">
      <c r="A9" s="100"/>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87"/>
      <c r="Q9" s="11"/>
      <c r="R9" s="11"/>
      <c r="S9" s="11"/>
      <c r="T9" s="11"/>
      <c r="U9" s="41"/>
      <c r="V9" s="43"/>
      <c r="W9" s="7" t="str">
        <f>IF(V9&gt;0,E9," ")</f>
        <v xml:space="preserve"> </v>
      </c>
      <c r="X9" s="7" t="str">
        <f>IF(V9&gt;0,J9," ")</f>
        <v xml:space="preserve"> </v>
      </c>
      <c r="Y9" s="11"/>
      <c r="Z9" s="11"/>
      <c r="AA9" s="21"/>
    </row>
    <row r="10" spans="1:27" x14ac:dyDescent="0.2">
      <c r="A10" s="100"/>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87"/>
      <c r="Q10" s="11"/>
      <c r="R10" s="11"/>
      <c r="S10" s="11"/>
      <c r="T10" s="11"/>
      <c r="U10" s="41"/>
      <c r="V10" s="43"/>
      <c r="W10" s="7" t="str">
        <f>IF(V10&gt;0,E10," ")</f>
        <v xml:space="preserve"> </v>
      </c>
      <c r="X10" s="7" t="str">
        <f>IF(V10&gt;0,J10," ")</f>
        <v xml:space="preserve"> </v>
      </c>
      <c r="Y10" s="11"/>
      <c r="Z10" s="11"/>
      <c r="AA10" s="21"/>
    </row>
    <row r="11" spans="1:27" x14ac:dyDescent="0.2">
      <c r="A11" s="100"/>
      <c r="B11" s="138" t="str">
        <f>IF((E11-F11)=([1]OpenAccounts!$G$13-[1]OpenAccounts!$M$13),"Existing Land &amp; Property","Check Opening Balance Sheet figures agree")</f>
        <v>Existing Land &amp; Property</v>
      </c>
      <c r="C11" s="139"/>
      <c r="D11" s="140"/>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00"/>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00"/>
      <c r="B13" s="137" t="s">
        <v>8</v>
      </c>
      <c r="C13" s="137"/>
      <c r="D13" s="31"/>
      <c r="E13" s="7"/>
      <c r="F13" s="7"/>
      <c r="G13" s="7"/>
      <c r="H13" s="28">
        <v>0.1</v>
      </c>
      <c r="I13" s="7"/>
      <c r="J13" s="7"/>
      <c r="K13" s="7"/>
      <c r="L13" s="7"/>
      <c r="M13" s="13"/>
      <c r="N13" s="7"/>
      <c r="O13" s="11"/>
      <c r="P13" s="87"/>
      <c r="Q13" s="11"/>
      <c r="R13" s="11"/>
      <c r="S13" s="11"/>
      <c r="T13" s="11"/>
      <c r="U13" s="12"/>
      <c r="V13" s="7"/>
      <c r="W13" s="7"/>
      <c r="X13" s="7"/>
      <c r="Y13" s="11"/>
      <c r="Z13" s="11"/>
      <c r="AA13" s="21"/>
    </row>
    <row r="14" spans="1:27" x14ac:dyDescent="0.2">
      <c r="A14" s="100"/>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87"/>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00"/>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87"/>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00"/>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87"/>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00"/>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87"/>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00"/>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87"/>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00"/>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87"/>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00"/>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87"/>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00"/>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87"/>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00"/>
      <c r="B22" s="138" t="str">
        <f>IF((E22-F22)=([1]OpenAccounts!$H$13-[1]OpenAccounts!$N$13),"Existing Plant &amp; Machinery", "Check Opening Balance Sheet figures agree")</f>
        <v>Existing Plant &amp; Machinery</v>
      </c>
      <c r="C22" s="139"/>
      <c r="D22" s="140"/>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00"/>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00"/>
      <c r="B24" s="137" t="s">
        <v>55</v>
      </c>
      <c r="C24" s="137"/>
      <c r="D24" s="31"/>
      <c r="E24" s="7"/>
      <c r="F24" s="7"/>
      <c r="G24" s="7"/>
      <c r="H24" s="28">
        <v>0.2</v>
      </c>
      <c r="I24" s="7"/>
      <c r="J24" s="7"/>
      <c r="K24" s="7"/>
      <c r="L24" s="7"/>
      <c r="M24" s="13"/>
      <c r="N24" s="7"/>
      <c r="O24" s="11"/>
      <c r="P24" s="87"/>
      <c r="Q24" s="11"/>
      <c r="R24" s="11"/>
      <c r="S24" s="11"/>
      <c r="T24" s="11"/>
      <c r="U24" s="12"/>
      <c r="V24" s="7"/>
      <c r="W24" s="7"/>
      <c r="X24" s="7"/>
      <c r="Y24" s="11"/>
      <c r="Z24" s="11"/>
      <c r="AA24" s="21"/>
    </row>
    <row r="25" spans="1:27" x14ac:dyDescent="0.2">
      <c r="A25" s="100"/>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87"/>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00"/>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87"/>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00"/>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87"/>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00"/>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87"/>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00"/>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87"/>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00"/>
      <c r="B30" s="138" t="str">
        <f>IF((E30-F30)=([1]OpenAccounts!$I$13-[1]OpenAccounts!$O$13),"Existing Fixtures &amp; Fittings","Check Opening Balance Sheet figures agree")</f>
        <v>Existing Fixtures &amp; Fittings</v>
      </c>
      <c r="C30" s="139"/>
      <c r="D30" s="140"/>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00"/>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00"/>
      <c r="B32" s="137" t="s">
        <v>6</v>
      </c>
      <c r="C32" s="137"/>
      <c r="D32" s="32"/>
      <c r="E32" s="7"/>
      <c r="F32" s="7"/>
      <c r="G32" s="7"/>
      <c r="H32" s="28">
        <v>0.33</v>
      </c>
      <c r="I32" s="7"/>
      <c r="J32" s="7"/>
      <c r="K32" s="7"/>
      <c r="L32" s="7"/>
      <c r="M32" s="13"/>
      <c r="N32" s="7"/>
      <c r="O32" s="11"/>
      <c r="P32" s="87"/>
      <c r="Q32" s="11"/>
      <c r="R32" s="11"/>
      <c r="S32" s="11"/>
      <c r="T32" s="11"/>
      <c r="U32" s="12"/>
      <c r="V32" s="7"/>
      <c r="W32" s="7"/>
      <c r="X32" s="7"/>
      <c r="Y32" s="11"/>
      <c r="Z32" s="11"/>
      <c r="AA32" s="21"/>
    </row>
    <row r="33" spans="1:27" x14ac:dyDescent="0.2">
      <c r="A33" s="100"/>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87"/>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00"/>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87"/>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00"/>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87"/>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00"/>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87"/>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00"/>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87"/>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00"/>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87"/>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00"/>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87"/>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00"/>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87"/>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00"/>
      <c r="B41" s="138" t="str">
        <f>IF((E41-F41)=([1]OpenAccounts!$J$13-[1]OpenAccounts!$P$13),"Existing Computers","Check Opening Balkance Sheet figures agree")</f>
        <v>Existing Computers</v>
      </c>
      <c r="C41" s="139"/>
      <c r="D41" s="140"/>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00"/>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00"/>
      <c r="B43" s="137" t="s">
        <v>53</v>
      </c>
      <c r="C43" s="137"/>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00"/>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87"/>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00"/>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87"/>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00"/>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87"/>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00"/>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87"/>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00"/>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87"/>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00"/>
      <c r="B49" s="137" t="s">
        <v>54</v>
      </c>
      <c r="C49" s="137"/>
      <c r="D49" s="31"/>
      <c r="E49" s="7"/>
      <c r="F49" s="7"/>
      <c r="G49" s="7"/>
      <c r="H49" s="13"/>
      <c r="I49" s="7"/>
      <c r="J49" s="7"/>
      <c r="K49" s="7"/>
      <c r="L49" s="7"/>
      <c r="M49" s="13"/>
      <c r="N49" s="7"/>
      <c r="O49" s="11"/>
      <c r="P49" s="87"/>
      <c r="Q49" s="11"/>
      <c r="R49" s="11"/>
      <c r="S49" s="11"/>
      <c r="T49" s="11"/>
      <c r="U49" s="12"/>
      <c r="V49" s="7"/>
      <c r="W49" s="7"/>
      <c r="X49" s="7"/>
      <c r="Y49" s="11"/>
      <c r="Z49" s="11"/>
      <c r="AA49" s="21"/>
    </row>
    <row r="50" spans="1:27" x14ac:dyDescent="0.2">
      <c r="A50" s="100"/>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87"/>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00"/>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87"/>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00"/>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87"/>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00"/>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87"/>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00"/>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87"/>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00"/>
      <c r="B55" s="138" t="str">
        <f>IF((E55-F55)=([1]OpenAccounts!$K$13-[1]OpenAccounts!$Q$13),"Existing Motor Vehicles","Check Opening Balance Sheet figures agree")</f>
        <v>Existing Motor Vehicles</v>
      </c>
      <c r="C55" s="139"/>
      <c r="D55" s="140"/>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00"/>
      <c r="B56" s="12"/>
      <c r="C56" s="76"/>
      <c r="D56" s="31"/>
      <c r="E56" s="7"/>
      <c r="F56" s="7"/>
      <c r="G56" s="7"/>
      <c r="H56" s="13"/>
      <c r="I56" s="7"/>
      <c r="J56" s="7"/>
      <c r="K56" s="7"/>
      <c r="L56" s="7"/>
      <c r="M56" s="13"/>
      <c r="N56" s="7"/>
      <c r="O56" s="11"/>
      <c r="P56" s="87"/>
      <c r="Q56" s="11"/>
      <c r="R56" s="11"/>
      <c r="S56" s="11"/>
      <c r="T56" s="11"/>
      <c r="U56" s="12"/>
      <c r="V56" s="7"/>
      <c r="W56" s="11"/>
      <c r="X56" s="11"/>
      <c r="Y56" s="11"/>
      <c r="Z56" s="11"/>
      <c r="AA56" s="21"/>
    </row>
    <row r="57" spans="1:27" ht="13.5" customHeight="1" thickBot="1" x14ac:dyDescent="0.25">
      <c r="A57" s="100"/>
      <c r="B57" s="146" t="str">
        <f>B6</f>
        <v xml:space="preserve">EXISTING FIXED ASSETS AT </v>
      </c>
      <c r="C57" s="147"/>
      <c r="D57" s="115">
        <f>D6</f>
        <v>44287</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00"/>
      <c r="B58" s="14"/>
      <c r="C58" s="77"/>
      <c r="D58" s="33"/>
      <c r="E58" s="7"/>
      <c r="F58" s="7"/>
      <c r="G58" s="7"/>
      <c r="H58" s="13"/>
      <c r="I58" s="7"/>
      <c r="J58" s="7"/>
      <c r="K58" s="7"/>
      <c r="L58" s="7"/>
      <c r="M58" s="13"/>
      <c r="N58" s="7"/>
      <c r="O58" s="11"/>
      <c r="P58" s="87"/>
      <c r="Q58" s="11"/>
      <c r="R58" s="11"/>
      <c r="S58" s="11"/>
      <c r="T58" s="11"/>
      <c r="U58" s="12"/>
      <c r="V58" s="7"/>
      <c r="W58" s="7"/>
      <c r="X58" s="7"/>
      <c r="Y58" s="11"/>
      <c r="Z58" s="11"/>
      <c r="AA58" s="21"/>
    </row>
    <row r="59" spans="1:27" ht="13.5" customHeight="1" thickBot="1" x14ac:dyDescent="0.25">
      <c r="A59" s="100"/>
      <c r="B59" s="150" t="s">
        <v>58</v>
      </c>
      <c r="C59" s="151"/>
      <c r="D59" s="116">
        <f>D57</f>
        <v>44287</v>
      </c>
      <c r="E59" s="113" t="s">
        <v>59</v>
      </c>
      <c r="F59" s="117">
        <f>J4</f>
        <v>44651</v>
      </c>
      <c r="G59" s="114"/>
      <c r="H59" s="13"/>
      <c r="I59" s="11"/>
      <c r="J59" s="11"/>
      <c r="K59" s="11"/>
      <c r="L59" s="11"/>
      <c r="M59" s="13"/>
      <c r="N59" s="11"/>
      <c r="O59" s="11"/>
      <c r="P59" s="87"/>
      <c r="Q59" s="11"/>
      <c r="R59" s="11"/>
      <c r="S59" s="11"/>
      <c r="T59" s="11"/>
      <c r="U59" s="12"/>
      <c r="V59" s="7"/>
      <c r="W59" s="7"/>
      <c r="X59" s="7"/>
      <c r="Y59" s="11"/>
      <c r="Z59" s="11"/>
      <c r="AA59" s="21"/>
    </row>
    <row r="60" spans="1:27" ht="12.75" customHeight="1" x14ac:dyDescent="0.2">
      <c r="A60" s="100"/>
      <c r="B60" s="137" t="s">
        <v>9</v>
      </c>
      <c r="C60" s="137"/>
      <c r="D60" s="29"/>
      <c r="E60" s="8"/>
      <c r="F60" s="114"/>
      <c r="G60" s="114"/>
      <c r="H60" s="38">
        <f>H$7</f>
        <v>0</v>
      </c>
      <c r="I60" s="8"/>
      <c r="J60" s="8"/>
      <c r="K60" s="8"/>
      <c r="L60" s="8"/>
      <c r="M60" s="13"/>
      <c r="N60" s="8"/>
      <c r="O60" s="11"/>
      <c r="P60" s="87"/>
      <c r="Q60" s="11"/>
      <c r="R60" s="11"/>
      <c r="S60" s="11"/>
      <c r="T60" s="11"/>
      <c r="U60" s="12"/>
      <c r="V60" s="7"/>
      <c r="W60" s="7"/>
      <c r="X60" s="7"/>
      <c r="Y60" s="11"/>
      <c r="Z60" s="11"/>
      <c r="AA60" s="21"/>
    </row>
    <row r="61" spans="1:27" x14ac:dyDescent="0.2">
      <c r="A61" s="100"/>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87"/>
      <c r="Q61" s="11"/>
      <c r="R61" s="11"/>
      <c r="S61" s="11"/>
      <c r="T61" s="11"/>
      <c r="U61" s="41"/>
      <c r="V61" s="43"/>
      <c r="W61" s="7" t="str">
        <f>IF(V61&gt;0,E61," ")</f>
        <v xml:space="preserve"> </v>
      </c>
      <c r="X61" s="7" t="str">
        <f>IF(V61&gt;0,J61," ")</f>
        <v xml:space="preserve"> </v>
      </c>
      <c r="Y61" s="11"/>
      <c r="Z61" s="11"/>
      <c r="AA61" s="21"/>
    </row>
    <row r="62" spans="1:27" x14ac:dyDescent="0.2">
      <c r="A62" s="100"/>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87"/>
      <c r="Q62" s="11"/>
      <c r="R62" s="11"/>
      <c r="S62" s="11"/>
      <c r="T62" s="11"/>
      <c r="U62" s="41"/>
      <c r="V62" s="43"/>
      <c r="W62" s="7" t="str">
        <f>IF(V62&gt;0,E62," ")</f>
        <v xml:space="preserve"> </v>
      </c>
      <c r="X62" s="7" t="str">
        <f>IF(V62&gt;0,J62," ")</f>
        <v xml:space="preserve"> </v>
      </c>
      <c r="Y62" s="11"/>
      <c r="Z62" s="11"/>
      <c r="AA62" s="21"/>
    </row>
    <row r="63" spans="1:27" x14ac:dyDescent="0.2">
      <c r="A63" s="100"/>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87"/>
      <c r="Q63" s="11"/>
      <c r="R63" s="11"/>
      <c r="S63" s="11"/>
      <c r="T63" s="11"/>
      <c r="U63" s="41"/>
      <c r="V63" s="43"/>
      <c r="W63" s="7" t="str">
        <f>IF(V63&gt;0,E63," ")</f>
        <v xml:space="preserve"> </v>
      </c>
      <c r="X63" s="7" t="str">
        <f>IF(V63&gt;0,J63," ")</f>
        <v xml:space="preserve"> </v>
      </c>
      <c r="Y63" s="11"/>
      <c r="Z63" s="11"/>
      <c r="AA63" s="21"/>
    </row>
    <row r="64" spans="1:27" x14ac:dyDescent="0.2">
      <c r="A64" s="100"/>
      <c r="B64" s="138" t="s">
        <v>11</v>
      </c>
      <c r="C64" s="139"/>
      <c r="D64" s="140"/>
      <c r="E64" s="40">
        <f>SUM(E61:E63)</f>
        <v>0</v>
      </c>
      <c r="F64" s="16">
        <f>SUM(F61:F63)</f>
        <v>0</v>
      </c>
      <c r="G64" s="16">
        <f>SUM(G61:G63)</f>
        <v>0</v>
      </c>
      <c r="H64" s="13"/>
      <c r="I64" s="16">
        <f>SUM(I61:I63)</f>
        <v>0</v>
      </c>
      <c r="J64" s="16">
        <f>SUM(J61:J63)</f>
        <v>0</v>
      </c>
      <c r="K64" s="16">
        <f>SUM(K61:K63)</f>
        <v>0</v>
      </c>
      <c r="L64" s="7"/>
      <c r="M64" s="13"/>
      <c r="N64" s="7"/>
      <c r="O64" s="16">
        <f>SUM(O61:O63)</f>
        <v>0</v>
      </c>
      <c r="P64" s="108"/>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00"/>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00"/>
      <c r="B66" s="137" t="s">
        <v>8</v>
      </c>
      <c r="C66" s="137"/>
      <c r="D66" s="31"/>
      <c r="E66" s="7"/>
      <c r="F66" s="7"/>
      <c r="G66" s="7"/>
      <c r="H66" s="35">
        <f>H$13</f>
        <v>0.1</v>
      </c>
      <c r="I66" s="7"/>
      <c r="J66" s="7"/>
      <c r="K66" s="7"/>
      <c r="L66" s="7"/>
      <c r="M66" s="13"/>
      <c r="N66" s="7"/>
      <c r="O66" s="11"/>
      <c r="P66" s="87"/>
      <c r="Q66" s="11"/>
      <c r="R66" s="11"/>
      <c r="S66" s="11"/>
      <c r="T66" s="11"/>
      <c r="U66" s="12"/>
      <c r="V66" s="7"/>
      <c r="W66" s="7"/>
      <c r="X66" s="7"/>
      <c r="Y66" s="11"/>
      <c r="Z66" s="11"/>
      <c r="AA66" s="21"/>
    </row>
    <row r="67" spans="1:27" x14ac:dyDescent="0.2">
      <c r="A67" s="100"/>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87">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00"/>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87">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00"/>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87">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00"/>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87">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00"/>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87">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00"/>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87">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00"/>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87">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00"/>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87">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00"/>
      <c r="B75" s="138" t="s">
        <v>12</v>
      </c>
      <c r="C75" s="139"/>
      <c r="D75" s="140"/>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00"/>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00"/>
      <c r="B77" s="137" t="s">
        <v>55</v>
      </c>
      <c r="C77" s="137"/>
      <c r="D77" s="31"/>
      <c r="E77" s="7"/>
      <c r="F77" s="7"/>
      <c r="G77" s="7"/>
      <c r="H77" s="35">
        <f>H$24</f>
        <v>0.2</v>
      </c>
      <c r="I77" s="7"/>
      <c r="J77" s="7"/>
      <c r="K77" s="7"/>
      <c r="L77" s="7"/>
      <c r="M77" s="13"/>
      <c r="N77" s="7"/>
      <c r="O77" s="11"/>
      <c r="P77" s="87"/>
      <c r="Q77" s="11"/>
      <c r="R77" s="11"/>
      <c r="S77" s="11"/>
      <c r="T77" s="11"/>
      <c r="U77" s="12"/>
      <c r="V77" s="7"/>
      <c r="W77" s="7"/>
      <c r="X77" s="7"/>
      <c r="Y77" s="11"/>
      <c r="Z77" s="11"/>
      <c r="AA77" s="21"/>
    </row>
    <row r="78" spans="1:27" ht="12" customHeight="1" x14ac:dyDescent="0.2">
      <c r="A78" s="100"/>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87">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00"/>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87">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00"/>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87">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00"/>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87">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00"/>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87">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00"/>
      <c r="B83" s="138" t="s">
        <v>13</v>
      </c>
      <c r="C83" s="139"/>
      <c r="D83" s="140"/>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00"/>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00"/>
      <c r="B85" s="137" t="s">
        <v>6</v>
      </c>
      <c r="C85" s="137"/>
      <c r="D85" s="32"/>
      <c r="E85" s="7"/>
      <c r="F85" s="7"/>
      <c r="G85" s="7"/>
      <c r="H85" s="35">
        <f>H$32</f>
        <v>0.33</v>
      </c>
      <c r="I85" s="7"/>
      <c r="J85" s="7"/>
      <c r="K85" s="7"/>
      <c r="L85" s="7"/>
      <c r="M85" s="13"/>
      <c r="N85" s="7"/>
      <c r="O85" s="11"/>
      <c r="P85" s="87"/>
      <c r="Q85" s="11"/>
      <c r="R85" s="11"/>
      <c r="S85" s="11"/>
      <c r="T85" s="11"/>
      <c r="U85" s="12"/>
      <c r="V85" s="7"/>
      <c r="W85" s="7"/>
      <c r="X85" s="7"/>
      <c r="Y85" s="11"/>
      <c r="Z85" s="11"/>
      <c r="AA85" s="21"/>
    </row>
    <row r="86" spans="1:27" x14ac:dyDescent="0.2">
      <c r="A86" s="100"/>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87">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00"/>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87">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00"/>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87">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00"/>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87">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00"/>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87">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00"/>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87">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00"/>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87">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00"/>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87">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00"/>
      <c r="B94" s="138" t="s">
        <v>14</v>
      </c>
      <c r="C94" s="139"/>
      <c r="D94" s="140"/>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00"/>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00"/>
      <c r="B96" s="137" t="s">
        <v>53</v>
      </c>
      <c r="C96" s="137"/>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00"/>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87"/>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00"/>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87"/>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00"/>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87"/>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00"/>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87"/>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00"/>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87"/>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00"/>
      <c r="B102" s="137" t="s">
        <v>54</v>
      </c>
      <c r="C102" s="137"/>
      <c r="D102" s="32"/>
      <c r="E102" s="7"/>
      <c r="F102" s="7"/>
      <c r="G102" s="7"/>
      <c r="H102" s="13"/>
      <c r="I102" s="7"/>
      <c r="J102" s="7"/>
      <c r="K102" s="7"/>
      <c r="L102" s="7"/>
      <c r="M102" s="13"/>
      <c r="N102" s="7"/>
      <c r="O102" s="11"/>
      <c r="P102" s="87"/>
      <c r="Q102" s="11"/>
      <c r="R102" s="11"/>
      <c r="S102" s="11"/>
      <c r="T102" s="11"/>
      <c r="U102" s="12"/>
      <c r="V102" s="7"/>
      <c r="W102" s="7"/>
      <c r="X102" s="7"/>
      <c r="Y102" s="11"/>
      <c r="Z102" s="11"/>
      <c r="AA102" s="21"/>
    </row>
    <row r="103" spans="1:27" x14ac:dyDescent="0.2">
      <c r="A103" s="100"/>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87">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00"/>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87">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00"/>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87">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00"/>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87">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00"/>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87">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00"/>
      <c r="B108" s="138" t="s">
        <v>15</v>
      </c>
      <c r="C108" s="139"/>
      <c r="D108" s="140"/>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00"/>
      <c r="B109" s="12"/>
      <c r="C109" s="76"/>
      <c r="D109" s="32"/>
      <c r="E109" s="7"/>
      <c r="F109" s="7"/>
      <c r="G109" s="7"/>
      <c r="H109" s="13"/>
      <c r="I109" s="7"/>
      <c r="J109" s="7"/>
      <c r="K109" s="7"/>
      <c r="L109" s="7"/>
      <c r="M109" s="13"/>
      <c r="N109" s="7"/>
      <c r="O109" s="11"/>
      <c r="P109" s="87"/>
      <c r="Q109" s="11"/>
      <c r="R109" s="11"/>
      <c r="S109" s="11"/>
      <c r="T109" s="11"/>
      <c r="U109" s="12"/>
      <c r="V109" s="7"/>
      <c r="W109" s="11"/>
      <c r="X109" s="11"/>
      <c r="Y109" s="11"/>
      <c r="Z109" s="11"/>
      <c r="AA109" s="21"/>
    </row>
    <row r="110" spans="1:27" ht="13.5" customHeight="1" thickBot="1" x14ac:dyDescent="0.25">
      <c r="A110" s="100"/>
      <c r="B110" s="146" t="s">
        <v>60</v>
      </c>
      <c r="C110" s="147"/>
      <c r="D110" s="112">
        <f>F59</f>
        <v>44651</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01"/>
      <c r="B111" s="23"/>
      <c r="C111" s="78"/>
      <c r="D111" s="34"/>
      <c r="E111" s="24"/>
      <c r="F111" s="24"/>
      <c r="G111" s="24"/>
      <c r="H111" s="25"/>
      <c r="I111" s="24"/>
      <c r="J111" s="24"/>
      <c r="K111" s="24"/>
      <c r="L111" s="24"/>
      <c r="M111" s="25"/>
      <c r="N111" s="24"/>
      <c r="O111" s="26"/>
      <c r="P111" s="109"/>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6"/>
  <sheetViews>
    <sheetView workbookViewId="0">
      <selection activeCell="M4" sqref="M4:N15"/>
    </sheetView>
  </sheetViews>
  <sheetFormatPr defaultColWidth="9.140625" defaultRowHeight="12" x14ac:dyDescent="0.2"/>
  <cols>
    <col min="1" max="1" width="1.7109375" style="103" customWidth="1"/>
    <col min="2" max="2" width="27.140625" style="103" bestFit="1" customWidth="1"/>
    <col min="3" max="3" width="9.140625" style="103"/>
    <col min="4" max="4" width="3.7109375" style="103" customWidth="1"/>
    <col min="5" max="5" width="11.5703125" style="103" customWidth="1"/>
    <col min="6" max="6" width="5.42578125" style="103" customWidth="1"/>
    <col min="7" max="9" width="9.140625" style="103"/>
    <col min="10" max="10" width="6.5703125" style="103" customWidth="1"/>
    <col min="11" max="11" width="11.7109375" style="103" customWidth="1"/>
    <col min="12" max="12" width="2.7109375" style="103" customWidth="1"/>
    <col min="13" max="14" width="9.7109375" style="103" customWidth="1"/>
    <col min="15" max="15" width="1.5703125" style="103" customWidth="1"/>
    <col min="16" max="16384" width="9.140625" style="103"/>
  </cols>
  <sheetData>
    <row r="1" spans="1:24" s="5" customFormat="1" ht="9" customHeight="1" x14ac:dyDescent="0.2">
      <c r="A1" s="168"/>
      <c r="B1" s="169"/>
      <c r="C1" s="169"/>
      <c r="D1" s="169"/>
      <c r="E1" s="169"/>
      <c r="F1" s="169"/>
      <c r="G1" s="169"/>
      <c r="H1" s="169"/>
      <c r="I1" s="169"/>
      <c r="J1" s="169"/>
      <c r="K1" s="169"/>
      <c r="L1" s="169"/>
      <c r="M1" s="169"/>
      <c r="N1" s="169"/>
      <c r="O1" s="70"/>
      <c r="P1" s="2"/>
      <c r="Q1" s="2"/>
      <c r="R1" s="2"/>
      <c r="S1" s="2"/>
      <c r="T1" s="4"/>
      <c r="U1" s="3"/>
      <c r="V1" s="3"/>
      <c r="W1" s="2"/>
      <c r="X1" s="2"/>
    </row>
    <row r="2" spans="1:24" s="5" customFormat="1" ht="15" customHeight="1" x14ac:dyDescent="0.2">
      <c r="A2" s="63"/>
      <c r="B2" s="46"/>
      <c r="C2" s="47"/>
      <c r="D2" s="48"/>
      <c r="E2" s="176" t="s">
        <v>17</v>
      </c>
      <c r="F2" s="177"/>
      <c r="G2" s="178"/>
      <c r="H2" s="179"/>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02"/>
      <c r="H3" s="102"/>
      <c r="I3" s="49"/>
      <c r="J3" s="49"/>
      <c r="K3" s="49"/>
      <c r="L3" s="49"/>
      <c r="M3" s="50"/>
      <c r="N3" s="49"/>
      <c r="O3" s="71"/>
      <c r="P3" s="2"/>
      <c r="Q3" s="2"/>
      <c r="R3" s="2"/>
      <c r="S3" s="2"/>
      <c r="T3" s="4"/>
      <c r="U3" s="3"/>
      <c r="V3" s="3"/>
      <c r="W3" s="2"/>
      <c r="X3" s="2"/>
    </row>
    <row r="4" spans="1:24" s="5" customFormat="1" ht="15" customHeight="1" x14ac:dyDescent="0.2">
      <c r="A4" s="63"/>
      <c r="B4" s="105" t="s">
        <v>51</v>
      </c>
      <c r="C4" s="47"/>
      <c r="D4" s="48"/>
      <c r="E4" s="106" t="s">
        <v>3</v>
      </c>
      <c r="F4" s="49"/>
      <c r="G4" s="165" t="s">
        <v>52</v>
      </c>
      <c r="H4" s="166"/>
      <c r="I4" s="167"/>
      <c r="J4" s="49"/>
      <c r="K4" s="106" t="s">
        <v>26</v>
      </c>
      <c r="L4" s="49"/>
      <c r="M4" s="162" t="s">
        <v>65</v>
      </c>
      <c r="N4" s="163"/>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63"/>
      <c r="N5" s="163"/>
      <c r="O5" s="71"/>
      <c r="P5" s="2"/>
      <c r="Q5" s="2"/>
      <c r="R5" s="2"/>
      <c r="S5" s="2"/>
      <c r="T5" s="4"/>
      <c r="U5" s="3"/>
      <c r="V5" s="3"/>
      <c r="W5" s="2"/>
      <c r="X5" s="2"/>
    </row>
    <row r="6" spans="1:24" s="5" customFormat="1" ht="15" customHeight="1" x14ac:dyDescent="0.2">
      <c r="A6" s="63"/>
      <c r="B6" s="157" t="s">
        <v>11</v>
      </c>
      <c r="C6" s="158"/>
      <c r="D6" s="159"/>
      <c r="E6" s="52">
        <f>Schedule!E64</f>
        <v>0</v>
      </c>
      <c r="F6" s="49"/>
      <c r="G6" s="157" t="s">
        <v>21</v>
      </c>
      <c r="H6" s="158"/>
      <c r="I6" s="158"/>
      <c r="J6" s="170"/>
      <c r="K6" s="52">
        <f>Schedule!V11+Schedule!V64</f>
        <v>0</v>
      </c>
      <c r="L6" s="49"/>
      <c r="M6" s="163"/>
      <c r="N6" s="163"/>
      <c r="O6" s="71"/>
      <c r="P6" s="2"/>
      <c r="Q6" s="2"/>
      <c r="R6" s="2"/>
      <c r="S6" s="2"/>
      <c r="T6" s="4"/>
      <c r="U6" s="3"/>
      <c r="V6" s="3"/>
      <c r="W6" s="2"/>
      <c r="X6" s="2"/>
    </row>
    <row r="7" spans="1:24" s="5" customFormat="1" ht="15" customHeight="1" x14ac:dyDescent="0.2">
      <c r="A7" s="63"/>
      <c r="B7" s="157" t="s">
        <v>12</v>
      </c>
      <c r="C7" s="158"/>
      <c r="D7" s="159"/>
      <c r="E7" s="52">
        <f>Schedule!E75</f>
        <v>0</v>
      </c>
      <c r="F7" s="49"/>
      <c r="G7" s="157" t="s">
        <v>22</v>
      </c>
      <c r="H7" s="158"/>
      <c r="I7" s="158"/>
      <c r="J7" s="170"/>
      <c r="K7" s="52">
        <f>Schedule!V22+Schedule!V75</f>
        <v>0</v>
      </c>
      <c r="L7" s="49"/>
      <c r="M7" s="163"/>
      <c r="N7" s="163"/>
      <c r="O7" s="71"/>
      <c r="P7" s="2"/>
      <c r="Q7" s="2"/>
      <c r="R7" s="2"/>
      <c r="S7" s="2"/>
      <c r="T7" s="4"/>
      <c r="U7" s="3"/>
      <c r="V7" s="3"/>
      <c r="W7" s="2"/>
      <c r="X7" s="2"/>
    </row>
    <row r="8" spans="1:24" s="5" customFormat="1" ht="15" customHeight="1" x14ac:dyDescent="0.2">
      <c r="A8" s="63"/>
      <c r="B8" s="157" t="s">
        <v>13</v>
      </c>
      <c r="C8" s="158"/>
      <c r="D8" s="159"/>
      <c r="E8" s="52">
        <f>Schedule!E83</f>
        <v>0</v>
      </c>
      <c r="F8" s="49"/>
      <c r="G8" s="157" t="s">
        <v>23</v>
      </c>
      <c r="H8" s="158"/>
      <c r="I8" s="158"/>
      <c r="J8" s="170"/>
      <c r="K8" s="52">
        <f>Schedule!V30+Schedule!V83</f>
        <v>0</v>
      </c>
      <c r="L8" s="49"/>
      <c r="M8" s="163"/>
      <c r="N8" s="163"/>
      <c r="O8" s="71"/>
      <c r="P8" s="2"/>
      <c r="Q8" s="2"/>
      <c r="R8" s="2"/>
      <c r="S8" s="2"/>
      <c r="T8" s="4"/>
      <c r="U8" s="3"/>
      <c r="V8" s="3"/>
      <c r="W8" s="2"/>
      <c r="X8" s="2"/>
    </row>
    <row r="9" spans="1:24" s="5" customFormat="1" ht="15" customHeight="1" x14ac:dyDescent="0.2">
      <c r="A9" s="63"/>
      <c r="B9" s="157" t="s">
        <v>14</v>
      </c>
      <c r="C9" s="158"/>
      <c r="D9" s="159"/>
      <c r="E9" s="52">
        <f>Schedule!E94</f>
        <v>0</v>
      </c>
      <c r="F9" s="49"/>
      <c r="G9" s="157" t="s">
        <v>24</v>
      </c>
      <c r="H9" s="158"/>
      <c r="I9" s="158"/>
      <c r="J9" s="170"/>
      <c r="K9" s="52">
        <f>Schedule!V41+Schedule!V94</f>
        <v>0</v>
      </c>
      <c r="L9" s="49"/>
      <c r="M9" s="163"/>
      <c r="N9" s="163"/>
      <c r="O9" s="71"/>
      <c r="P9" s="2"/>
      <c r="Q9" s="2"/>
      <c r="R9" s="2"/>
      <c r="S9" s="2"/>
      <c r="T9" s="4"/>
      <c r="U9" s="3"/>
      <c r="V9" s="3"/>
      <c r="W9" s="2"/>
      <c r="X9" s="2"/>
    </row>
    <row r="10" spans="1:24" s="5" customFormat="1" ht="15" customHeight="1" thickBot="1" x14ac:dyDescent="0.25">
      <c r="A10" s="63"/>
      <c r="B10" s="157" t="s">
        <v>15</v>
      </c>
      <c r="C10" s="158"/>
      <c r="D10" s="159"/>
      <c r="E10" s="52">
        <f>Schedule!E108</f>
        <v>0</v>
      </c>
      <c r="F10" s="49"/>
      <c r="G10" s="157" t="s">
        <v>25</v>
      </c>
      <c r="H10" s="158"/>
      <c r="I10" s="158"/>
      <c r="J10" s="170"/>
      <c r="K10" s="52">
        <f>Schedule!V55+Schedule!V108</f>
        <v>0</v>
      </c>
      <c r="L10" s="49"/>
      <c r="M10" s="163"/>
      <c r="N10" s="163"/>
      <c r="O10" s="71"/>
      <c r="P10" s="2"/>
      <c r="Q10" s="2"/>
      <c r="R10" s="2"/>
      <c r="S10" s="2"/>
      <c r="T10" s="4"/>
      <c r="U10" s="3"/>
      <c r="V10" s="3"/>
      <c r="W10" s="2"/>
      <c r="X10" s="2"/>
    </row>
    <row r="11" spans="1:24" s="5" customFormat="1" ht="15" customHeight="1" thickBot="1" x14ac:dyDescent="0.25">
      <c r="A11" s="63"/>
      <c r="B11" s="160" t="s">
        <v>19</v>
      </c>
      <c r="C11" s="160"/>
      <c r="D11" s="161"/>
      <c r="E11" s="53">
        <f>SUM(E6:E10)</f>
        <v>0</v>
      </c>
      <c r="F11" s="49"/>
      <c r="G11" s="174" t="s">
        <v>19</v>
      </c>
      <c r="H11" s="174"/>
      <c r="I11" s="174"/>
      <c r="J11" s="175"/>
      <c r="K11" s="53">
        <f>SUM(K6:K10)</f>
        <v>0</v>
      </c>
      <c r="L11" s="49"/>
      <c r="M11" s="163"/>
      <c r="N11" s="163"/>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63"/>
      <c r="N12" s="163"/>
      <c r="O12" s="71"/>
      <c r="P12" s="2"/>
      <c r="Q12" s="2"/>
      <c r="R12" s="2"/>
      <c r="S12" s="2"/>
      <c r="T12" s="4"/>
      <c r="U12" s="3"/>
      <c r="V12" s="3"/>
      <c r="W12" s="2"/>
      <c r="X12" s="2"/>
    </row>
    <row r="13" spans="1:24" s="5" customFormat="1" ht="15" customHeight="1" thickBot="1" x14ac:dyDescent="0.25">
      <c r="A13" s="63"/>
      <c r="B13" s="160" t="s">
        <v>28</v>
      </c>
      <c r="C13" s="160"/>
      <c r="D13" s="161"/>
      <c r="E13" s="53">
        <f>[2]Mar22!$AI$2</f>
        <v>0</v>
      </c>
      <c r="F13" s="49"/>
      <c r="G13" s="174" t="s">
        <v>27</v>
      </c>
      <c r="H13" s="174"/>
      <c r="I13" s="174"/>
      <c r="J13" s="175"/>
      <c r="K13" s="53">
        <f>[3]Mar22!$U$2</f>
        <v>0</v>
      </c>
      <c r="L13" s="49"/>
      <c r="M13" s="164"/>
      <c r="N13" s="164"/>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64"/>
      <c r="N14" s="164"/>
      <c r="O14" s="71"/>
      <c r="P14" s="2"/>
      <c r="Q14" s="2"/>
      <c r="R14" s="2"/>
      <c r="S14" s="2"/>
      <c r="T14" s="4"/>
      <c r="U14" s="3"/>
      <c r="V14" s="3"/>
      <c r="W14" s="2"/>
      <c r="X14" s="2"/>
    </row>
    <row r="15" spans="1:24" s="5" customFormat="1" ht="30" customHeight="1" thickTop="1" thickBot="1" x14ac:dyDescent="0.25">
      <c r="A15" s="63"/>
      <c r="B15" s="171" t="str">
        <f>IF(E15&gt;0,"Purchases exceed Assets listed on Schedule",IF(E15&lt;0,"Assets listed on Schedule exceed Purchase values","Purchases reconcile with Fixed asset Schedule"))</f>
        <v>Purchases reconcile with Fixed asset Schedule</v>
      </c>
      <c r="C15" s="172"/>
      <c r="D15" s="173"/>
      <c r="E15" s="104">
        <f>E13-E11</f>
        <v>0</v>
      </c>
      <c r="F15" s="49"/>
      <c r="G15" s="171" t="str">
        <f>IF(K15&gt;0,"Sales exceed Assets listed on Schedule",IF(K15&lt;0,"Assets listed on Schedule exceed Sales values","Sales reconcile with Fixed asset Schedule"))</f>
        <v>Sales reconcile with Fixed asset Schedule</v>
      </c>
      <c r="H15" s="172"/>
      <c r="I15" s="172"/>
      <c r="J15" s="173"/>
      <c r="K15" s="104">
        <f>K13-K11</f>
        <v>0</v>
      </c>
      <c r="L15" s="49"/>
      <c r="M15" s="164"/>
      <c r="N15" s="164"/>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sheetData>
  <mergeCells count="20">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 ref="B8:D8"/>
    <mergeCell ref="B9:D9"/>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4"/>
  <sheetViews>
    <sheetView workbookViewId="0">
      <selection activeCell="D31" sqref="D31:D32"/>
    </sheetView>
  </sheetViews>
  <sheetFormatPr defaultColWidth="9.140625" defaultRowHeight="12" x14ac:dyDescent="0.2"/>
  <cols>
    <col min="1" max="1" width="1.42578125" style="82" customWidth="1"/>
    <col min="2" max="2" width="10.7109375" style="4" customWidth="1"/>
    <col min="3" max="4" width="18.7109375" style="30" customWidth="1"/>
    <col min="5" max="5" width="13.85546875" style="82" customWidth="1"/>
    <col min="6" max="7" width="8.7109375" style="82" customWidth="1"/>
    <col min="8" max="8" width="6.7109375" style="88" customWidth="1"/>
    <col min="9" max="11" width="8.7109375" style="86" customWidth="1"/>
    <col min="12" max="12" width="18.7109375" style="30" customWidth="1"/>
    <col min="13" max="13" width="1.42578125" style="82" customWidth="1"/>
    <col min="14" max="16384" width="9.140625" style="82"/>
  </cols>
  <sheetData>
    <row r="1" spans="1:13" ht="6" customHeight="1" x14ac:dyDescent="0.2">
      <c r="A1" s="90"/>
      <c r="B1" s="46"/>
      <c r="C1" s="48"/>
      <c r="D1" s="48"/>
      <c r="E1" s="90"/>
      <c r="F1" s="90"/>
      <c r="G1" s="90"/>
      <c r="H1" s="92"/>
      <c r="I1" s="91"/>
      <c r="J1" s="91"/>
      <c r="K1" s="91"/>
      <c r="L1" s="48"/>
      <c r="M1" s="90"/>
    </row>
    <row r="2" spans="1:13" ht="15" customHeight="1" x14ac:dyDescent="0.2">
      <c r="A2" s="90"/>
      <c r="B2" s="80"/>
      <c r="C2" s="185" t="s">
        <v>47</v>
      </c>
      <c r="D2" s="186"/>
      <c r="E2" s="83">
        <f>SUM(E8:E26)</f>
        <v>0</v>
      </c>
      <c r="F2" s="81"/>
      <c r="G2" s="183" t="s">
        <v>48</v>
      </c>
      <c r="H2" s="184"/>
      <c r="I2" s="184"/>
      <c r="J2" s="184"/>
      <c r="K2" s="184"/>
      <c r="L2" s="87"/>
      <c r="M2" s="90"/>
    </row>
    <row r="3" spans="1:13" ht="18" customHeight="1" x14ac:dyDescent="0.2">
      <c r="A3" s="90"/>
      <c r="B3" s="94" t="s">
        <v>39</v>
      </c>
      <c r="C3" s="31"/>
      <c r="D3" s="95"/>
      <c r="E3" s="81"/>
      <c r="F3" s="81"/>
      <c r="G3" s="184"/>
      <c r="H3" s="184"/>
      <c r="I3" s="184"/>
      <c r="J3" s="184"/>
      <c r="K3" s="184"/>
      <c r="L3" s="87"/>
      <c r="M3" s="90"/>
    </row>
    <row r="4" spans="1:13" ht="9" customHeight="1" x14ac:dyDescent="0.2">
      <c r="A4" s="90"/>
      <c r="B4" s="12"/>
      <c r="C4" s="31"/>
      <c r="D4" s="31"/>
      <c r="E4" s="80"/>
      <c r="F4" s="80"/>
      <c r="G4" s="80"/>
      <c r="H4" s="87"/>
      <c r="I4" s="81"/>
      <c r="J4" s="81"/>
      <c r="K4" s="81"/>
      <c r="L4" s="96"/>
      <c r="M4" s="90"/>
    </row>
    <row r="5" spans="1:13" s="85" customFormat="1" ht="15" customHeight="1" x14ac:dyDescent="0.2">
      <c r="A5" s="93"/>
      <c r="B5" s="122" t="s">
        <v>38</v>
      </c>
      <c r="C5" s="125" t="s">
        <v>33</v>
      </c>
      <c r="D5" s="125" t="s">
        <v>66</v>
      </c>
      <c r="E5" s="181" t="s">
        <v>44</v>
      </c>
      <c r="F5" s="181" t="s">
        <v>43</v>
      </c>
      <c r="G5" s="181" t="s">
        <v>37</v>
      </c>
      <c r="H5" s="125" t="s">
        <v>35</v>
      </c>
      <c r="I5" s="181" t="s">
        <v>46</v>
      </c>
      <c r="J5" s="182"/>
      <c r="K5" s="182"/>
      <c r="L5" s="125" t="s">
        <v>45</v>
      </c>
      <c r="M5" s="93"/>
    </row>
    <row r="6" spans="1:13" s="85" customFormat="1" ht="30.75" customHeight="1" x14ac:dyDescent="0.2">
      <c r="A6" s="93"/>
      <c r="B6" s="180"/>
      <c r="C6" s="180"/>
      <c r="D6" s="180"/>
      <c r="E6" s="180"/>
      <c r="F6" s="180"/>
      <c r="G6" s="180"/>
      <c r="H6" s="180"/>
      <c r="I6" s="84" t="s">
        <v>34</v>
      </c>
      <c r="J6" s="84" t="s">
        <v>41</v>
      </c>
      <c r="K6" s="84" t="s">
        <v>36</v>
      </c>
      <c r="L6" s="180"/>
      <c r="M6" s="93"/>
    </row>
    <row r="7" spans="1:13" x14ac:dyDescent="0.2">
      <c r="A7" s="90"/>
      <c r="B7" s="12"/>
      <c r="C7" s="31"/>
      <c r="D7" s="31"/>
      <c r="E7" s="80"/>
      <c r="F7" s="80"/>
      <c r="G7" s="80"/>
      <c r="H7" s="87"/>
      <c r="I7" s="81"/>
      <c r="J7" s="81"/>
      <c r="K7" s="81"/>
      <c r="L7" s="31"/>
      <c r="M7" s="90"/>
    </row>
    <row r="8" spans="1:13" ht="15" customHeight="1" x14ac:dyDescent="0.2">
      <c r="A8" s="90"/>
      <c r="B8" s="41"/>
      <c r="C8" s="42"/>
      <c r="D8" s="42"/>
      <c r="E8" s="83"/>
      <c r="F8" s="83"/>
      <c r="G8" s="83"/>
      <c r="H8" s="89"/>
      <c r="I8" s="81" t="str">
        <f>IF(E8&gt;0,(E8+F8+G8)/H8," ")</f>
        <v xml:space="preserve"> </v>
      </c>
      <c r="J8" s="81" t="str">
        <f>IF(H8&gt;0,I8-K8," ")</f>
        <v xml:space="preserve"> </v>
      </c>
      <c r="K8" s="81" t="str">
        <f>IF(H8&gt;0,G8/H8," ")</f>
        <v xml:space="preserve"> </v>
      </c>
      <c r="L8" s="42"/>
      <c r="M8" s="90"/>
    </row>
    <row r="9" spans="1:13" x14ac:dyDescent="0.2">
      <c r="A9" s="90"/>
      <c r="B9" s="12"/>
      <c r="C9" s="31"/>
      <c r="D9" s="31"/>
      <c r="E9" s="80"/>
      <c r="F9" s="80"/>
      <c r="G9" s="80"/>
      <c r="H9" s="87"/>
      <c r="I9" s="81"/>
      <c r="J9" s="81"/>
      <c r="K9" s="81"/>
      <c r="L9" s="31"/>
      <c r="M9" s="90"/>
    </row>
    <row r="10" spans="1:13" ht="15" customHeight="1" x14ac:dyDescent="0.2">
      <c r="A10" s="90"/>
      <c r="B10" s="41"/>
      <c r="C10" s="42"/>
      <c r="D10" s="42"/>
      <c r="E10" s="83"/>
      <c r="F10" s="83"/>
      <c r="G10" s="83"/>
      <c r="H10" s="89"/>
      <c r="I10" s="81" t="str">
        <f>IF(H10&gt;0,#REF!/H10," ")</f>
        <v xml:space="preserve"> </v>
      </c>
      <c r="J10" s="81" t="str">
        <f>IF(H10&gt;0,I10-K10," ")</f>
        <v xml:space="preserve"> </v>
      </c>
      <c r="K10" s="81" t="str">
        <f>IF(H10&gt;0,G10/H10," ")</f>
        <v xml:space="preserve"> </v>
      </c>
      <c r="L10" s="42"/>
      <c r="M10" s="90"/>
    </row>
    <row r="11" spans="1:13" x14ac:dyDescent="0.2">
      <c r="A11" s="90"/>
      <c r="B11" s="12"/>
      <c r="C11" s="31"/>
      <c r="D11" s="31"/>
      <c r="E11" s="80"/>
      <c r="F11" s="80"/>
      <c r="G11" s="80"/>
      <c r="H11" s="87"/>
      <c r="I11" s="81"/>
      <c r="J11" s="81"/>
      <c r="K11" s="81"/>
      <c r="L11" s="31"/>
      <c r="M11" s="90"/>
    </row>
    <row r="12" spans="1:13" ht="15" customHeight="1" x14ac:dyDescent="0.2">
      <c r="A12" s="90"/>
      <c r="B12" s="41"/>
      <c r="C12" s="42"/>
      <c r="D12" s="42"/>
      <c r="E12" s="83"/>
      <c r="F12" s="83"/>
      <c r="G12" s="83"/>
      <c r="H12" s="89"/>
      <c r="I12" s="81" t="str">
        <f>IF(H12&gt;0,#REF!/H12," ")</f>
        <v xml:space="preserve"> </v>
      </c>
      <c r="J12" s="81" t="str">
        <f>IF(H12&gt;0,I12-K12," ")</f>
        <v xml:space="preserve"> </v>
      </c>
      <c r="K12" s="81" t="str">
        <f>IF(H12&gt;0,G12/H12," ")</f>
        <v xml:space="preserve"> </v>
      </c>
      <c r="L12" s="42"/>
      <c r="M12" s="90"/>
    </row>
    <row r="13" spans="1:13" x14ac:dyDescent="0.2">
      <c r="A13" s="90"/>
      <c r="B13" s="12"/>
      <c r="C13" s="31"/>
      <c r="D13" s="31"/>
      <c r="E13" s="80"/>
      <c r="F13" s="80"/>
      <c r="G13" s="80"/>
      <c r="H13" s="87"/>
      <c r="I13" s="81"/>
      <c r="J13" s="81"/>
      <c r="K13" s="81"/>
      <c r="L13" s="31"/>
      <c r="M13" s="90"/>
    </row>
    <row r="14" spans="1:13" ht="15" customHeight="1" x14ac:dyDescent="0.2">
      <c r="A14" s="90"/>
      <c r="B14" s="41"/>
      <c r="C14" s="42"/>
      <c r="D14" s="42"/>
      <c r="E14" s="83"/>
      <c r="F14" s="83"/>
      <c r="G14" s="83"/>
      <c r="H14" s="89"/>
      <c r="I14" s="81" t="str">
        <f>IF(H14&gt;0,#REF!/H14," ")</f>
        <v xml:space="preserve"> </v>
      </c>
      <c r="J14" s="81" t="str">
        <f>IF(H14&gt;0,I14-K14," ")</f>
        <v xml:space="preserve"> </v>
      </c>
      <c r="K14" s="81" t="str">
        <f>IF(H14&gt;0,G14/H14," ")</f>
        <v xml:space="preserve"> </v>
      </c>
      <c r="L14" s="42"/>
      <c r="M14" s="90"/>
    </row>
    <row r="15" spans="1:13" x14ac:dyDescent="0.2">
      <c r="A15" s="90"/>
      <c r="B15" s="12"/>
      <c r="C15" s="31"/>
      <c r="D15" s="31"/>
      <c r="E15" s="80"/>
      <c r="F15" s="80"/>
      <c r="G15" s="80"/>
      <c r="H15" s="87"/>
      <c r="I15" s="81"/>
      <c r="J15" s="81"/>
      <c r="K15" s="81"/>
      <c r="L15" s="31"/>
      <c r="M15" s="90"/>
    </row>
    <row r="16" spans="1:13" ht="15" customHeight="1" x14ac:dyDescent="0.2">
      <c r="A16" s="90"/>
      <c r="B16" s="41"/>
      <c r="C16" s="42"/>
      <c r="D16" s="42"/>
      <c r="E16" s="83"/>
      <c r="F16" s="83"/>
      <c r="G16" s="83"/>
      <c r="H16" s="89"/>
      <c r="I16" s="81" t="str">
        <f>IF(H16&gt;0,#REF!/H16," ")</f>
        <v xml:space="preserve"> </v>
      </c>
      <c r="J16" s="81" t="str">
        <f>IF(H16&gt;0,I16-K16," ")</f>
        <v xml:space="preserve"> </v>
      </c>
      <c r="K16" s="81" t="str">
        <f>IF(H16&gt;0,G16/H16," ")</f>
        <v xml:space="preserve"> </v>
      </c>
      <c r="L16" s="42"/>
      <c r="M16" s="90"/>
    </row>
    <row r="17" spans="1:13" x14ac:dyDescent="0.2">
      <c r="A17" s="90"/>
      <c r="B17" s="12"/>
      <c r="C17" s="31"/>
      <c r="D17" s="31"/>
      <c r="E17" s="80"/>
      <c r="F17" s="80"/>
      <c r="G17" s="80"/>
      <c r="H17" s="87"/>
      <c r="I17" s="81"/>
      <c r="J17" s="81"/>
      <c r="K17" s="81"/>
      <c r="L17" s="31"/>
      <c r="M17" s="90"/>
    </row>
    <row r="18" spans="1:13" ht="15" customHeight="1" x14ac:dyDescent="0.2">
      <c r="A18" s="90"/>
      <c r="B18" s="41"/>
      <c r="C18" s="42"/>
      <c r="D18" s="42"/>
      <c r="E18" s="83"/>
      <c r="F18" s="83"/>
      <c r="G18" s="83"/>
      <c r="H18" s="89"/>
      <c r="I18" s="81" t="str">
        <f>IF(H18&gt;0,#REF!/H18," ")</f>
        <v xml:space="preserve"> </v>
      </c>
      <c r="J18" s="81" t="str">
        <f>IF(H18&gt;0,I18-K18," ")</f>
        <v xml:space="preserve"> </v>
      </c>
      <c r="K18" s="81" t="str">
        <f>IF(H18&gt;0,G18/H18," ")</f>
        <v xml:space="preserve"> </v>
      </c>
      <c r="L18" s="42"/>
      <c r="M18" s="90"/>
    </row>
    <row r="19" spans="1:13" x14ac:dyDescent="0.2">
      <c r="A19" s="90"/>
      <c r="B19" s="12"/>
      <c r="C19" s="31"/>
      <c r="D19" s="31"/>
      <c r="E19" s="80"/>
      <c r="F19" s="80"/>
      <c r="G19" s="80"/>
      <c r="H19" s="87"/>
      <c r="I19" s="81"/>
      <c r="J19" s="81"/>
      <c r="K19" s="81"/>
      <c r="L19" s="31"/>
      <c r="M19" s="90"/>
    </row>
    <row r="20" spans="1:13" ht="15" customHeight="1" x14ac:dyDescent="0.2">
      <c r="A20" s="90"/>
      <c r="B20" s="41"/>
      <c r="C20" s="42"/>
      <c r="D20" s="42"/>
      <c r="E20" s="83"/>
      <c r="F20" s="83"/>
      <c r="G20" s="83"/>
      <c r="H20" s="89"/>
      <c r="I20" s="81" t="str">
        <f>IF(H20&gt;0,#REF!/H20," ")</f>
        <v xml:space="preserve"> </v>
      </c>
      <c r="J20" s="81" t="str">
        <f>IF(H20&gt;0,I20-K20," ")</f>
        <v xml:space="preserve"> </v>
      </c>
      <c r="K20" s="81" t="str">
        <f>IF(H20&gt;0,G20/H20," ")</f>
        <v xml:space="preserve"> </v>
      </c>
      <c r="L20" s="42"/>
      <c r="M20" s="90"/>
    </row>
    <row r="21" spans="1:13" x14ac:dyDescent="0.2">
      <c r="A21" s="90"/>
      <c r="B21" s="12"/>
      <c r="C21" s="31"/>
      <c r="D21" s="31"/>
      <c r="E21" s="80"/>
      <c r="F21" s="80"/>
      <c r="G21" s="80"/>
      <c r="H21" s="87"/>
      <c r="I21" s="81"/>
      <c r="J21" s="81"/>
      <c r="K21" s="81"/>
      <c r="L21" s="31"/>
      <c r="M21" s="90"/>
    </row>
    <row r="22" spans="1:13" ht="15" customHeight="1" x14ac:dyDescent="0.2">
      <c r="A22" s="90"/>
      <c r="B22" s="41"/>
      <c r="C22" s="42"/>
      <c r="D22" s="42"/>
      <c r="E22" s="83"/>
      <c r="F22" s="83"/>
      <c r="G22" s="83"/>
      <c r="H22" s="89"/>
      <c r="I22" s="81" t="str">
        <f>IF(H22&gt;0,#REF!/H22," ")</f>
        <v xml:space="preserve"> </v>
      </c>
      <c r="J22" s="81" t="str">
        <f>IF(H22&gt;0,I22-K22," ")</f>
        <v xml:space="preserve"> </v>
      </c>
      <c r="K22" s="81" t="str">
        <f>IF(H22&gt;0,G22/H22," ")</f>
        <v xml:space="preserve"> </v>
      </c>
      <c r="L22" s="42"/>
      <c r="M22" s="90"/>
    </row>
    <row r="23" spans="1:13" x14ac:dyDescent="0.2">
      <c r="A23" s="90"/>
      <c r="B23" s="12"/>
      <c r="C23" s="31"/>
      <c r="D23" s="31"/>
      <c r="E23" s="80"/>
      <c r="F23" s="80"/>
      <c r="G23" s="80"/>
      <c r="H23" s="87"/>
      <c r="I23" s="81"/>
      <c r="J23" s="81"/>
      <c r="K23" s="81"/>
      <c r="L23" s="31"/>
      <c r="M23" s="90"/>
    </row>
    <row r="24" spans="1:13" ht="15" customHeight="1" x14ac:dyDescent="0.2">
      <c r="A24" s="90"/>
      <c r="B24" s="41"/>
      <c r="C24" s="42"/>
      <c r="D24" s="42"/>
      <c r="E24" s="83"/>
      <c r="F24" s="83"/>
      <c r="G24" s="83"/>
      <c r="H24" s="89"/>
      <c r="I24" s="81" t="str">
        <f>IF(H24&gt;0,#REF!/H24," ")</f>
        <v xml:space="preserve"> </v>
      </c>
      <c r="J24" s="81" t="str">
        <f>IF(H24&gt;0,I24-K24," ")</f>
        <v xml:space="preserve"> </v>
      </c>
      <c r="K24" s="81" t="str">
        <f>IF(H24&gt;0,G24/H24," ")</f>
        <v xml:space="preserve"> </v>
      </c>
      <c r="L24" s="42"/>
      <c r="M24" s="90"/>
    </row>
    <row r="25" spans="1:13" x14ac:dyDescent="0.2">
      <c r="A25" s="90"/>
      <c r="B25" s="12"/>
      <c r="C25" s="31"/>
      <c r="D25" s="31"/>
      <c r="E25" s="80"/>
      <c r="F25" s="80"/>
      <c r="G25" s="80"/>
      <c r="H25" s="87"/>
      <c r="I25" s="81"/>
      <c r="J25" s="81"/>
      <c r="K25" s="81"/>
      <c r="L25" s="31"/>
      <c r="M25" s="90"/>
    </row>
    <row r="26" spans="1:13" ht="15" customHeight="1" x14ac:dyDescent="0.2">
      <c r="A26" s="90"/>
      <c r="B26" s="41"/>
      <c r="C26" s="42"/>
      <c r="D26" s="42"/>
      <c r="E26" s="83"/>
      <c r="F26" s="83"/>
      <c r="G26" s="83"/>
      <c r="H26" s="89"/>
      <c r="I26" s="81" t="str">
        <f>IF(H26&gt;0,#REF!/H26," ")</f>
        <v xml:space="preserve"> </v>
      </c>
      <c r="J26" s="81" t="str">
        <f>IF(H26&gt;0,I26-K26," ")</f>
        <v xml:space="preserve"> </v>
      </c>
      <c r="K26" s="81" t="str">
        <f>IF(H26&gt;0,G26/H26," ")</f>
        <v xml:space="preserve"> </v>
      </c>
      <c r="L26" s="42"/>
      <c r="M26" s="90"/>
    </row>
    <row r="27" spans="1:13" x14ac:dyDescent="0.2">
      <c r="A27" s="90"/>
      <c r="B27" s="12"/>
      <c r="C27" s="31"/>
      <c r="D27" s="31"/>
      <c r="E27" s="80"/>
      <c r="F27" s="80"/>
      <c r="G27" s="80"/>
      <c r="H27" s="87"/>
      <c r="I27" s="81"/>
      <c r="J27" s="81"/>
      <c r="K27" s="81"/>
      <c r="L27" s="31"/>
      <c r="M27" s="90"/>
    </row>
    <row r="28" spans="1:13" ht="6" customHeight="1" x14ac:dyDescent="0.2">
      <c r="A28" s="90"/>
      <c r="B28" s="46"/>
      <c r="C28" s="48"/>
      <c r="D28" s="48"/>
      <c r="E28" s="90"/>
      <c r="F28" s="90"/>
      <c r="G28" s="90"/>
      <c r="H28" s="92"/>
      <c r="I28" s="91"/>
      <c r="J28" s="91"/>
      <c r="K28" s="91"/>
      <c r="L28" s="48"/>
      <c r="M28" s="90"/>
    </row>
    <row r="29" spans="1:13" ht="19.5" customHeight="1" x14ac:dyDescent="0.2">
      <c r="A29" s="90"/>
      <c r="B29" s="94" t="s">
        <v>40</v>
      </c>
      <c r="C29" s="31"/>
      <c r="D29" s="95"/>
      <c r="E29" s="80"/>
      <c r="F29" s="80"/>
      <c r="G29" s="80"/>
      <c r="H29" s="31" t="s">
        <v>42</v>
      </c>
      <c r="I29" s="80"/>
      <c r="J29" s="80"/>
      <c r="K29" s="80"/>
      <c r="L29" s="31"/>
      <c r="M29" s="90"/>
    </row>
    <row r="30" spans="1:13" x14ac:dyDescent="0.2">
      <c r="A30" s="90"/>
      <c r="B30" s="12"/>
      <c r="C30" s="31"/>
      <c r="D30" s="31"/>
      <c r="E30" s="80"/>
      <c r="F30" s="80"/>
      <c r="G30" s="80"/>
      <c r="H30" s="87"/>
      <c r="I30" s="81"/>
      <c r="J30" s="81"/>
      <c r="K30" s="81"/>
      <c r="L30" s="31"/>
      <c r="M30" s="90"/>
    </row>
    <row r="31" spans="1:13" s="85" customFormat="1" ht="15" customHeight="1" x14ac:dyDescent="0.2">
      <c r="A31" s="93"/>
      <c r="B31" s="122" t="s">
        <v>38</v>
      </c>
      <c r="C31" s="125" t="s">
        <v>33</v>
      </c>
      <c r="D31" s="125" t="s">
        <v>66</v>
      </c>
      <c r="E31" s="181" t="s">
        <v>44</v>
      </c>
      <c r="F31" s="181" t="s">
        <v>43</v>
      </c>
      <c r="G31" s="181" t="s">
        <v>37</v>
      </c>
      <c r="H31" s="125" t="s">
        <v>35</v>
      </c>
      <c r="I31" s="181" t="s">
        <v>46</v>
      </c>
      <c r="J31" s="182"/>
      <c r="K31" s="182"/>
      <c r="L31" s="125" t="s">
        <v>45</v>
      </c>
      <c r="M31" s="93"/>
    </row>
    <row r="32" spans="1:13" s="85" customFormat="1" ht="30.75" customHeight="1" x14ac:dyDescent="0.2">
      <c r="A32" s="93"/>
      <c r="B32" s="180"/>
      <c r="C32" s="180"/>
      <c r="D32" s="180"/>
      <c r="E32" s="180"/>
      <c r="F32" s="180"/>
      <c r="G32" s="180"/>
      <c r="H32" s="180"/>
      <c r="I32" s="84" t="s">
        <v>34</v>
      </c>
      <c r="J32" s="84" t="s">
        <v>41</v>
      </c>
      <c r="K32" s="84" t="s">
        <v>36</v>
      </c>
      <c r="L32" s="180"/>
      <c r="M32" s="93"/>
    </row>
    <row r="33" spans="1:13" s="85" customFormat="1" ht="12.75" customHeight="1" x14ac:dyDescent="0.2">
      <c r="A33" s="93"/>
      <c r="B33" s="98"/>
      <c r="C33" s="98"/>
      <c r="D33" s="98"/>
      <c r="E33" s="98"/>
      <c r="F33" s="98"/>
      <c r="G33" s="98"/>
      <c r="H33" s="98"/>
      <c r="I33" s="97"/>
      <c r="J33" s="97"/>
      <c r="K33" s="97"/>
      <c r="L33" s="98"/>
      <c r="M33" s="93"/>
    </row>
    <row r="34" spans="1:13" ht="15" customHeight="1" x14ac:dyDescent="0.2">
      <c r="A34" s="90"/>
      <c r="B34" s="41"/>
      <c r="C34" s="42"/>
      <c r="D34" s="42"/>
      <c r="E34" s="83"/>
      <c r="F34" s="83"/>
      <c r="G34" s="83"/>
      <c r="H34" s="89"/>
      <c r="I34" s="81" t="str">
        <f>IF(E34&gt;0,(E34+F34+G34)/H34," ")</f>
        <v xml:space="preserve"> </v>
      </c>
      <c r="J34" s="81" t="str">
        <f>IF(H34&gt;0,I34-K34," ")</f>
        <v xml:space="preserve"> </v>
      </c>
      <c r="K34" s="81" t="str">
        <f>IF(H34&gt;0,G34/H34," ")</f>
        <v xml:space="preserve"> </v>
      </c>
      <c r="L34" s="42"/>
      <c r="M34" s="90"/>
    </row>
    <row r="35" spans="1:13" ht="12.75" customHeight="1" x14ac:dyDescent="0.2">
      <c r="A35" s="90"/>
      <c r="B35" s="12"/>
      <c r="C35" s="31"/>
      <c r="D35" s="31"/>
      <c r="E35" s="80"/>
      <c r="F35" s="80"/>
      <c r="G35" s="80"/>
      <c r="H35" s="87"/>
      <c r="I35" s="81"/>
      <c r="J35" s="81"/>
      <c r="K35" s="81"/>
      <c r="L35" s="31"/>
      <c r="M35" s="90"/>
    </row>
    <row r="36" spans="1:13" ht="15" customHeight="1" x14ac:dyDescent="0.2">
      <c r="A36" s="90"/>
      <c r="B36" s="41"/>
      <c r="C36" s="42"/>
      <c r="D36" s="42"/>
      <c r="E36" s="83"/>
      <c r="F36" s="83"/>
      <c r="G36" s="83"/>
      <c r="H36" s="89"/>
      <c r="I36" s="81" t="str">
        <f>IF(H36&gt;0,#REF!/H36," ")</f>
        <v xml:space="preserve"> </v>
      </c>
      <c r="J36" s="81" t="str">
        <f>IF(H36&gt;0,I36-K36," ")</f>
        <v xml:space="preserve"> </v>
      </c>
      <c r="K36" s="81" t="str">
        <f>IF(H36&gt;0,G36/H36," ")</f>
        <v xml:space="preserve"> </v>
      </c>
      <c r="L36" s="42"/>
      <c r="M36" s="90"/>
    </row>
    <row r="37" spans="1:13" x14ac:dyDescent="0.2">
      <c r="A37" s="90"/>
      <c r="B37" s="12"/>
      <c r="C37" s="31"/>
      <c r="D37" s="31"/>
      <c r="E37" s="80"/>
      <c r="F37" s="80"/>
      <c r="G37" s="80"/>
      <c r="H37" s="87"/>
      <c r="I37" s="81"/>
      <c r="J37" s="81"/>
      <c r="K37" s="81"/>
      <c r="L37" s="31"/>
      <c r="M37" s="90"/>
    </row>
    <row r="38" spans="1:13" ht="15" customHeight="1" x14ac:dyDescent="0.2">
      <c r="A38" s="90"/>
      <c r="B38" s="41"/>
      <c r="C38" s="42"/>
      <c r="D38" s="42"/>
      <c r="E38" s="83"/>
      <c r="F38" s="83"/>
      <c r="G38" s="83"/>
      <c r="H38" s="89"/>
      <c r="I38" s="81" t="str">
        <f>IF(H38&gt;0,#REF!/H38," ")</f>
        <v xml:space="preserve"> </v>
      </c>
      <c r="J38" s="81" t="str">
        <f>IF(H38&gt;0,I38-K38," ")</f>
        <v xml:space="preserve"> </v>
      </c>
      <c r="K38" s="81" t="str">
        <f>IF(H38&gt;0,G38/H38," ")</f>
        <v xml:space="preserve"> </v>
      </c>
      <c r="L38" s="42"/>
      <c r="M38" s="90"/>
    </row>
    <row r="39" spans="1:13" x14ac:dyDescent="0.2">
      <c r="A39" s="90"/>
      <c r="B39" s="12"/>
      <c r="C39" s="31"/>
      <c r="D39" s="31"/>
      <c r="E39" s="80"/>
      <c r="F39" s="80"/>
      <c r="G39" s="80"/>
      <c r="H39" s="87"/>
      <c r="I39" s="81"/>
      <c r="J39" s="81"/>
      <c r="K39" s="81"/>
      <c r="L39" s="31"/>
      <c r="M39" s="90"/>
    </row>
    <row r="40" spans="1:13" ht="15" customHeight="1" x14ac:dyDescent="0.2">
      <c r="A40" s="90"/>
      <c r="B40" s="41"/>
      <c r="C40" s="42"/>
      <c r="D40" s="42"/>
      <c r="E40" s="83"/>
      <c r="F40" s="83"/>
      <c r="G40" s="83"/>
      <c r="H40" s="89"/>
      <c r="I40" s="81" t="str">
        <f>IF(H40&gt;0,#REF!/H40," ")</f>
        <v xml:space="preserve"> </v>
      </c>
      <c r="J40" s="81" t="str">
        <f>IF(H40&gt;0,I40-K40," ")</f>
        <v xml:space="preserve"> </v>
      </c>
      <c r="K40" s="81" t="str">
        <f>IF(H40&gt;0,G40/H40," ")</f>
        <v xml:space="preserve"> </v>
      </c>
      <c r="L40" s="42"/>
      <c r="M40" s="90"/>
    </row>
    <row r="41" spans="1:13" x14ac:dyDescent="0.2">
      <c r="A41" s="90"/>
      <c r="B41" s="12"/>
      <c r="C41" s="31"/>
      <c r="D41" s="31"/>
      <c r="E41" s="80"/>
      <c r="F41" s="80"/>
      <c r="G41" s="80"/>
      <c r="H41" s="87"/>
      <c r="I41" s="81"/>
      <c r="J41" s="81"/>
      <c r="K41" s="81"/>
      <c r="L41" s="31"/>
      <c r="M41" s="90"/>
    </row>
    <row r="42" spans="1:13" ht="15" customHeight="1" x14ac:dyDescent="0.2">
      <c r="A42" s="90"/>
      <c r="B42" s="41"/>
      <c r="C42" s="42"/>
      <c r="D42" s="42"/>
      <c r="E42" s="83"/>
      <c r="F42" s="83"/>
      <c r="G42" s="83"/>
      <c r="H42" s="89"/>
      <c r="I42" s="81" t="str">
        <f>IF(H42&gt;0,#REF!/H42," ")</f>
        <v xml:space="preserve"> </v>
      </c>
      <c r="J42" s="81" t="str">
        <f>IF(H42&gt;0,I42-K42," ")</f>
        <v xml:space="preserve"> </v>
      </c>
      <c r="K42" s="81" t="str">
        <f>IF(H42&gt;0,G42/H42," ")</f>
        <v xml:space="preserve"> </v>
      </c>
      <c r="L42" s="42"/>
      <c r="M42" s="90"/>
    </row>
    <row r="43" spans="1:13" x14ac:dyDescent="0.2">
      <c r="A43" s="90"/>
      <c r="B43" s="12"/>
      <c r="C43" s="31"/>
      <c r="D43" s="31"/>
      <c r="E43" s="80"/>
      <c r="F43" s="80"/>
      <c r="G43" s="80"/>
      <c r="H43" s="87"/>
      <c r="I43" s="81"/>
      <c r="J43" s="81"/>
      <c r="K43" s="81"/>
      <c r="L43" s="31"/>
      <c r="M43" s="90"/>
    </row>
    <row r="44" spans="1:13" ht="15" customHeight="1" x14ac:dyDescent="0.2">
      <c r="A44" s="90"/>
      <c r="B44" s="41"/>
      <c r="C44" s="42"/>
      <c r="D44" s="42"/>
      <c r="E44" s="83"/>
      <c r="F44" s="83"/>
      <c r="G44" s="83"/>
      <c r="H44" s="89"/>
      <c r="I44" s="81" t="str">
        <f>IF(H44&gt;0,#REF!/H44," ")</f>
        <v xml:space="preserve"> </v>
      </c>
      <c r="J44" s="81" t="str">
        <f>IF(H44&gt;0,I44-K44," ")</f>
        <v xml:space="preserve"> </v>
      </c>
      <c r="K44" s="81" t="str">
        <f>IF(H44&gt;0,G44/H44," ")</f>
        <v xml:space="preserve"> </v>
      </c>
      <c r="L44" s="42"/>
      <c r="M44" s="90"/>
    </row>
    <row r="45" spans="1:13" x14ac:dyDescent="0.2">
      <c r="A45" s="90"/>
      <c r="B45" s="12"/>
      <c r="C45" s="31"/>
      <c r="D45" s="31"/>
      <c r="E45" s="80"/>
      <c r="F45" s="80"/>
      <c r="G45" s="80"/>
      <c r="H45" s="87"/>
      <c r="I45" s="81"/>
      <c r="J45" s="81"/>
      <c r="K45" s="81"/>
      <c r="L45" s="31"/>
      <c r="M45" s="90"/>
    </row>
    <row r="46" spans="1:13" ht="15" customHeight="1" x14ac:dyDescent="0.2">
      <c r="A46" s="90"/>
      <c r="B46" s="41"/>
      <c r="C46" s="42"/>
      <c r="D46" s="42"/>
      <c r="E46" s="83"/>
      <c r="F46" s="83"/>
      <c r="G46" s="83"/>
      <c r="H46" s="89"/>
      <c r="I46" s="81" t="str">
        <f>IF(H46&gt;0,#REF!/H46," ")</f>
        <v xml:space="preserve"> </v>
      </c>
      <c r="J46" s="81" t="str">
        <f>IF(H46&gt;0,I46-K46," ")</f>
        <v xml:space="preserve"> </v>
      </c>
      <c r="K46" s="81" t="str">
        <f>IF(H46&gt;0,G46/H46," ")</f>
        <v xml:space="preserve"> </v>
      </c>
      <c r="L46" s="42"/>
      <c r="M46" s="90"/>
    </row>
    <row r="47" spans="1:13" x14ac:dyDescent="0.2">
      <c r="A47" s="90"/>
      <c r="B47" s="12"/>
      <c r="C47" s="31"/>
      <c r="D47" s="31"/>
      <c r="E47" s="80"/>
      <c r="F47" s="80"/>
      <c r="G47" s="80"/>
      <c r="H47" s="87"/>
      <c r="I47" s="81"/>
      <c r="J47" s="81"/>
      <c r="K47" s="81"/>
      <c r="L47" s="31"/>
      <c r="M47" s="90"/>
    </row>
    <row r="48" spans="1:13" ht="15" customHeight="1" x14ac:dyDescent="0.2">
      <c r="A48" s="90"/>
      <c r="B48" s="41"/>
      <c r="C48" s="42"/>
      <c r="D48" s="42"/>
      <c r="E48" s="83"/>
      <c r="F48" s="83"/>
      <c r="G48" s="83"/>
      <c r="H48" s="89"/>
      <c r="I48" s="81" t="str">
        <f>IF(H48&gt;0,#REF!/H48," ")</f>
        <v xml:space="preserve"> </v>
      </c>
      <c r="J48" s="81" t="str">
        <f>IF(H48&gt;0,I48-K48," ")</f>
        <v xml:space="preserve"> </v>
      </c>
      <c r="K48" s="81" t="str">
        <f>IF(H48&gt;0,G48/H48," ")</f>
        <v xml:space="preserve"> </v>
      </c>
      <c r="L48" s="42"/>
      <c r="M48" s="90"/>
    </row>
    <row r="49" spans="1:13" x14ac:dyDescent="0.2">
      <c r="A49" s="90"/>
      <c r="B49" s="12"/>
      <c r="C49" s="31"/>
      <c r="D49" s="31"/>
      <c r="E49" s="80"/>
      <c r="F49" s="80"/>
      <c r="G49" s="80"/>
      <c r="H49" s="87"/>
      <c r="I49" s="81"/>
      <c r="J49" s="81"/>
      <c r="K49" s="81"/>
      <c r="L49" s="31"/>
      <c r="M49" s="90"/>
    </row>
    <row r="50" spans="1:13" ht="15" customHeight="1" x14ac:dyDescent="0.2">
      <c r="A50" s="90"/>
      <c r="B50" s="41"/>
      <c r="C50" s="42"/>
      <c r="D50" s="42"/>
      <c r="E50" s="83"/>
      <c r="F50" s="83"/>
      <c r="G50" s="83"/>
      <c r="H50" s="89"/>
      <c r="I50" s="81" t="str">
        <f>IF(H50&gt;0,#REF!/H50," ")</f>
        <v xml:space="preserve"> </v>
      </c>
      <c r="J50" s="81" t="str">
        <f>IF(H50&gt;0,I50-K50," ")</f>
        <v xml:space="preserve"> </v>
      </c>
      <c r="K50" s="81" t="str">
        <f>IF(H50&gt;0,G50/H50," ")</f>
        <v xml:space="preserve"> </v>
      </c>
      <c r="L50" s="42"/>
      <c r="M50" s="90"/>
    </row>
    <row r="51" spans="1:13" x14ac:dyDescent="0.2">
      <c r="A51" s="90"/>
      <c r="B51" s="12"/>
      <c r="C51" s="31"/>
      <c r="D51" s="31"/>
      <c r="E51" s="80"/>
      <c r="F51" s="80"/>
      <c r="G51" s="80"/>
      <c r="H51" s="87"/>
      <c r="I51" s="81"/>
      <c r="J51" s="81"/>
      <c r="K51" s="81"/>
      <c r="L51" s="31"/>
      <c r="M51" s="90"/>
    </row>
    <row r="52" spans="1:13" ht="15" customHeight="1" x14ac:dyDescent="0.2">
      <c r="A52" s="90"/>
      <c r="B52" s="41"/>
      <c r="C52" s="42"/>
      <c r="D52" s="42"/>
      <c r="E52" s="83"/>
      <c r="F52" s="83"/>
      <c r="G52" s="83"/>
      <c r="H52" s="89"/>
      <c r="I52" s="81" t="str">
        <f>IF(H52&gt;0,#REF!/H52," ")</f>
        <v xml:space="preserve"> </v>
      </c>
      <c r="J52" s="81" t="str">
        <f>IF(H52&gt;0,I52-K52," ")</f>
        <v xml:space="preserve"> </v>
      </c>
      <c r="K52" s="81" t="str">
        <f>IF(H52&gt;0,G52/H52," ")</f>
        <v xml:space="preserve"> </v>
      </c>
      <c r="L52" s="42"/>
      <c r="M52" s="90"/>
    </row>
    <row r="53" spans="1:13" x14ac:dyDescent="0.2">
      <c r="A53" s="90"/>
      <c r="B53" s="12"/>
      <c r="C53" s="31"/>
      <c r="D53" s="31"/>
      <c r="E53" s="80"/>
      <c r="F53" s="80"/>
      <c r="G53" s="80"/>
      <c r="H53" s="87"/>
      <c r="I53" s="81"/>
      <c r="J53" s="81"/>
      <c r="K53" s="81"/>
      <c r="L53" s="31"/>
      <c r="M53" s="90"/>
    </row>
    <row r="54" spans="1:13" ht="6" customHeight="1" x14ac:dyDescent="0.2">
      <c r="A54" s="90"/>
      <c r="B54" s="46"/>
      <c r="C54" s="48"/>
      <c r="D54" s="48"/>
      <c r="E54" s="90"/>
      <c r="F54" s="90"/>
      <c r="G54" s="90"/>
      <c r="H54" s="92"/>
      <c r="I54" s="91"/>
      <c r="J54" s="91"/>
      <c r="K54" s="91"/>
      <c r="L54" s="48"/>
      <c r="M54" s="90"/>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Louise Powell</cp:lastModifiedBy>
  <cp:lastPrinted>2007-03-03T22:52:10Z</cp:lastPrinted>
  <dcterms:created xsi:type="dcterms:W3CDTF">2002-12-30T15:31:19Z</dcterms:created>
  <dcterms:modified xsi:type="dcterms:W3CDTF">2021-03-24T14:33:54Z</dcterms:modified>
</cp:coreProperties>
</file>