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4-30 (Apr22) Excel 2007\"/>
    </mc:Choice>
  </mc:AlternateContent>
  <xr:revisionPtr revIDLastSave="0" documentId="13_ncr:1_{373DEC29-DB48-46C7-A365-2D0D03F05C01}" xr6:coauthVersionLast="46" xr6:coauthVersionMax="46" xr10:uidLastSave="{00000000-0000-0000-0000-000000000000}"/>
  <bookViews>
    <workbookView xWindow="-120" yWindow="-120" windowWidth="20730" windowHeight="1116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F16" i="25"/>
  <c r="DX32" i="17"/>
  <c r="DX28" i="17"/>
  <c r="DM32" i="17"/>
  <c r="DM28" i="17"/>
  <c r="DB32" i="17"/>
  <c r="DB28" i="17"/>
  <c r="CQ32" i="17"/>
  <c r="CQ28" i="17"/>
  <c r="F26" i="25"/>
  <c r="F20" i="25"/>
  <c r="CF32" i="17"/>
  <c r="CF28" i="17"/>
  <c r="BU32" i="17"/>
  <c r="BU28" i="17"/>
  <c r="F12" i="25"/>
  <c r="BJ32" i="17"/>
  <c r="BJ28" i="17"/>
  <c r="F24" i="25"/>
  <c r="F22" i="25"/>
  <c r="AY32" i="17"/>
  <c r="AY28" i="17"/>
  <c r="AN32" i="17"/>
  <c r="AN28" i="17"/>
  <c r="F28" i="25"/>
  <c r="F18" i="25"/>
  <c r="AC32" i="17"/>
  <c r="AC28" i="17"/>
  <c r="F14" i="25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L66" i="17"/>
  <c r="AH66" i="17"/>
  <c r="O86" i="17"/>
  <c r="C39" i="19" s="1"/>
  <c r="O87" i="17"/>
  <c r="C40" i="19" s="1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D11" i="17"/>
  <c r="D12" i="17"/>
  <c r="D13" i="17"/>
  <c r="D14" i="17"/>
  <c r="O14" i="17"/>
  <c r="D15" i="17"/>
  <c r="D19" i="17"/>
  <c r="A10" i="21" s="1"/>
  <c r="AB6" i="25"/>
  <c r="D6" i="25"/>
  <c r="D20" i="17"/>
  <c r="D22" i="17"/>
  <c r="D23" i="17"/>
  <c r="O23" i="17"/>
  <c r="D24" i="17"/>
  <c r="D25" i="17"/>
  <c r="D28" i="17"/>
  <c r="D29" i="17"/>
  <c r="D30" i="17"/>
  <c r="D31" i="17"/>
  <c r="D32" i="17"/>
  <c r="D33" i="17"/>
  <c r="D34" i="17"/>
  <c r="D35" i="17"/>
  <c r="A17" i="21" s="1"/>
  <c r="K26" i="12"/>
  <c r="D37" i="17"/>
  <c r="B24" i="21" s="1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30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A18" i="21" l="1"/>
  <c r="A12" i="21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H87" i="26" s="1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CN87" i="17" s="1"/>
  <c r="B33" i="28"/>
  <c r="L7" i="28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34" i="12" l="1"/>
  <c r="K7" i="28"/>
  <c r="E34" i="12" s="1"/>
  <c r="C128" i="27" s="1"/>
  <c r="E40" i="19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K6" i="28" s="1"/>
  <c r="E33" i="12" s="1"/>
  <c r="C126" i="27" s="1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I96" i="12" l="1"/>
  <c r="I94" i="12"/>
  <c r="I95" i="12"/>
  <c r="F33" i="17" l="1"/>
  <c r="Q33" i="17"/>
  <c r="CP17" i="17"/>
  <c r="DA17" i="17"/>
  <c r="CP81" i="17"/>
  <c r="BT17" i="17"/>
  <c r="DL17" i="17"/>
  <c r="CP57" i="17"/>
  <c r="CE55" i="17"/>
  <c r="DA57" i="17"/>
  <c r="CE53" i="17"/>
  <c r="F57" i="17"/>
  <c r="O57" i="17" s="1"/>
  <c r="Q57" i="17"/>
  <c r="F17" i="17"/>
  <c r="DW56" i="17"/>
  <c r="BT56" i="17"/>
  <c r="CE57" i="17"/>
  <c r="CE54" i="17"/>
  <c r="CP56" i="17"/>
  <c r="CP55" i="17"/>
  <c r="AX17" i="17"/>
  <c r="AB54" i="17"/>
  <c r="DL81" i="17"/>
  <c r="AB57" i="17"/>
  <c r="F56" i="17"/>
  <c r="O56" i="17" s="1"/>
  <c r="AB81" i="17"/>
  <c r="BI81" i="17"/>
  <c r="CE17" i="17"/>
  <c r="CE81" i="17"/>
  <c r="AX57" i="17"/>
  <c r="AX56" i="17"/>
  <c r="AB56" i="17"/>
  <c r="AB53" i="17"/>
  <c r="BT53" i="17"/>
  <c r="CE56" i="17"/>
  <c r="AB17" i="17"/>
  <c r="DL54" i="17"/>
  <c r="DA81" i="17"/>
  <c r="BT81" i="17"/>
  <c r="F81" i="17"/>
  <c r="O81" i="17" s="1"/>
  <c r="DL57" i="17"/>
  <c r="BI57" i="17"/>
  <c r="DA56" i="17"/>
  <c r="BT54" i="17"/>
  <c r="BT55" i="17"/>
  <c r="AM17" i="17"/>
  <c r="BI56" i="17"/>
  <c r="AX81" i="17"/>
  <c r="BT57" i="17"/>
  <c r="Q56" i="17"/>
  <c r="DW57" i="17"/>
  <c r="DW17" i="17"/>
  <c r="DL55" i="17"/>
  <c r="DL56" i="17"/>
  <c r="BI17" i="17"/>
  <c r="AM57" i="17"/>
  <c r="AB55" i="17"/>
  <c r="DW81" i="17"/>
  <c r="AM81" i="17"/>
  <c r="CP54" i="17"/>
  <c r="CP53" i="17"/>
  <c r="Q81" i="17"/>
  <c r="Q17" i="17"/>
  <c r="AM56" i="17"/>
  <c r="P30" i="25" l="1"/>
  <c r="R30" i="25" s="1"/>
  <c r="DW54" i="17"/>
  <c r="AM53" i="17"/>
  <c r="J18" i="25"/>
  <c r="L18" i="25" s="1"/>
  <c r="J20" i="25"/>
  <c r="L20" i="25" s="1"/>
  <c r="C34" i="19"/>
  <c r="Z8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30" i="25"/>
  <c r="X30" i="25" s="1"/>
  <c r="DW55" i="17"/>
  <c r="P28" i="25"/>
  <c r="R28" i="25" s="1"/>
  <c r="P10" i="25"/>
  <c r="R10" i="25" s="1"/>
  <c r="Q54" i="17"/>
  <c r="P8" i="25"/>
  <c r="R8" i="25" s="1"/>
  <c r="F54" i="17"/>
  <c r="O54" i="17" s="1"/>
  <c r="V16" i="25"/>
  <c r="X16" i="25" s="1"/>
  <c r="BI55" i="17"/>
  <c r="V22" i="25"/>
  <c r="X22" i="25" s="1"/>
  <c r="AM55" i="17"/>
  <c r="V20" i="25"/>
  <c r="X20" i="25" s="1"/>
  <c r="V18" i="25"/>
  <c r="X18" i="25" s="1"/>
  <c r="DA55" i="17"/>
  <c r="V14" i="25"/>
  <c r="X14" i="25" s="1"/>
  <c r="V24" i="25"/>
  <c r="X24" i="25" s="1"/>
  <c r="P16" i="25"/>
  <c r="R16" i="25" s="1"/>
  <c r="BI54" i="17"/>
  <c r="P22" i="25"/>
  <c r="R22" i="25" s="1"/>
  <c r="J8" i="25"/>
  <c r="L8" i="25" s="1"/>
  <c r="F53" i="17"/>
  <c r="O53" i="17" s="1"/>
  <c r="AX53" i="17"/>
  <c r="J26" i="25"/>
  <c r="L26" i="25" s="1"/>
  <c r="J12" i="25"/>
  <c r="L12" i="25" s="1"/>
  <c r="Z56" i="17"/>
  <c r="C7" i="19"/>
  <c r="AX54" i="17"/>
  <c r="P26" i="25"/>
  <c r="R26" i="25" s="1"/>
  <c r="P12" i="25"/>
  <c r="R12" i="25" s="1"/>
  <c r="P24" i="25"/>
  <c r="R24" i="25" s="1"/>
  <c r="P14" i="25"/>
  <c r="R14" i="25" s="1"/>
  <c r="DA54" i="17"/>
  <c r="Z57" i="17"/>
  <c r="C8" i="19"/>
  <c r="V8" i="25"/>
  <c r="X8" i="25" s="1"/>
  <c r="F55" i="17"/>
  <c r="O55" i="17" s="1"/>
  <c r="BI53" i="17"/>
  <c r="J22" i="25"/>
  <c r="L22" i="25" s="1"/>
  <c r="J16" i="25"/>
  <c r="L16" i="25" s="1"/>
  <c r="P18" i="25"/>
  <c r="R18" i="25" s="1"/>
  <c r="P20" i="25"/>
  <c r="R20" i="25" s="1"/>
  <c r="AM54" i="17"/>
  <c r="DW53" i="17"/>
  <c r="J30" i="25"/>
  <c r="L30" i="25" s="1"/>
  <c r="J10" i="25"/>
  <c r="L10" i="25" s="1"/>
  <c r="J28" i="25"/>
  <c r="L28" i="25" s="1"/>
  <c r="Q53" i="17"/>
  <c r="Q91" i="17" s="1"/>
  <c r="V12" i="25"/>
  <c r="X12" i="25" s="1"/>
  <c r="AX55" i="17"/>
  <c r="V26" i="25"/>
  <c r="X26" i="25" s="1"/>
  <c r="Q55" i="17"/>
  <c r="V10" i="25"/>
  <c r="X10" i="25" s="1"/>
  <c r="V28" i="25"/>
  <c r="X28" i="25" s="1"/>
  <c r="AB33" i="17"/>
  <c r="AB91" i="17" s="1"/>
  <c r="D8" i="19" l="1"/>
  <c r="AK57" i="17"/>
  <c r="D7" i="19"/>
  <c r="AK56" i="17"/>
  <c r="Z53" i="17"/>
  <c r="C4" i="19"/>
  <c r="AB8" i="25"/>
  <c r="D8" i="25"/>
  <c r="F91" i="17"/>
  <c r="AK81" i="17"/>
  <c r="D34" i="19"/>
  <c r="J14" i="25"/>
  <c r="L14" i="25" s="1"/>
  <c r="J24" i="25"/>
  <c r="L24" i="25" s="1"/>
  <c r="DA53" i="17"/>
  <c r="Z55" i="17"/>
  <c r="C6" i="19"/>
  <c r="Z54" i="17"/>
  <c r="C5" i="19"/>
  <c r="DL53" i="17"/>
  <c r="AM33" i="17" l="1"/>
  <c r="AM91" i="17" s="1"/>
  <c r="AV56" i="17"/>
  <c r="E7" i="19"/>
  <c r="AK54" i="17"/>
  <c r="D5" i="19"/>
  <c r="Z8" i="25"/>
  <c r="AB10" i="25"/>
  <c r="AB12" i="25" s="1"/>
  <c r="AB14" i="25" s="1"/>
  <c r="AB16" i="25" s="1"/>
  <c r="AB18" i="25" s="1"/>
  <c r="E34" i="19"/>
  <c r="AV81" i="17"/>
  <c r="C9" i="19"/>
  <c r="AV57" i="17"/>
  <c r="E8" i="19"/>
  <c r="D10" i="25"/>
  <c r="AK55" i="17"/>
  <c r="D6" i="19"/>
  <c r="AK53" i="17"/>
  <c r="D4" i="19"/>
  <c r="D9" i="19" s="1"/>
  <c r="AV55" i="17" l="1"/>
  <c r="E6" i="19"/>
  <c r="Z10" i="25"/>
  <c r="D12" i="25"/>
  <c r="BG56" i="17"/>
  <c r="F7" i="19"/>
  <c r="E4" i="19"/>
  <c r="AV53" i="17"/>
  <c r="BG81" i="17"/>
  <c r="F34" i="19"/>
  <c r="AB20" i="25"/>
  <c r="AX33" i="17"/>
  <c r="AX91" i="17" s="1"/>
  <c r="BG57" i="17"/>
  <c r="F8" i="19"/>
  <c r="M19" i="17"/>
  <c r="M60" i="17"/>
  <c r="AV54" i="17"/>
  <c r="E5" i="19"/>
  <c r="BG53" i="17" l="1"/>
  <c r="F4" i="19"/>
  <c r="BI33" i="17"/>
  <c r="BI91" i="17" s="1"/>
  <c r="BG54" i="17"/>
  <c r="F5" i="19"/>
  <c r="G8" i="19"/>
  <c r="BR57" i="17"/>
  <c r="AB22" i="25"/>
  <c r="AB24" i="25" s="1"/>
  <c r="E9" i="19"/>
  <c r="X19" i="17"/>
  <c r="X60" i="17"/>
  <c r="Z12" i="25"/>
  <c r="D14" i="25"/>
  <c r="O19" i="17"/>
  <c r="Z19" i="17" s="1"/>
  <c r="M91" i="17"/>
  <c r="G34" i="19"/>
  <c r="BR81" i="17"/>
  <c r="BR56" i="17"/>
  <c r="G7" i="19"/>
  <c r="BG55" i="17"/>
  <c r="F6" i="19"/>
  <c r="CC81" i="17" l="1"/>
  <c r="H34" i="19"/>
  <c r="Z14" i="25"/>
  <c r="D16" i="25"/>
  <c r="H8" i="19"/>
  <c r="CC57" i="17"/>
  <c r="BT33" i="17"/>
  <c r="BT91" i="17" s="1"/>
  <c r="BR55" i="17"/>
  <c r="G6" i="19"/>
  <c r="AI60" i="17"/>
  <c r="AI19" i="17"/>
  <c r="F9" i="19"/>
  <c r="H7" i="19"/>
  <c r="CC56" i="17"/>
  <c r="X91" i="17"/>
  <c r="AB26" i="25"/>
  <c r="BR54" i="17"/>
  <c r="G5" i="19"/>
  <c r="BR53" i="17"/>
  <c r="G4" i="19"/>
  <c r="CE33" i="17" l="1"/>
  <c r="CE91" i="17" s="1"/>
  <c r="Z16" i="25"/>
  <c r="D18" i="25"/>
  <c r="Z18" i="25" s="1"/>
  <c r="CC54" i="17"/>
  <c r="H5" i="19"/>
  <c r="CN56" i="17"/>
  <c r="I7" i="19"/>
  <c r="AT19" i="17"/>
  <c r="AT60" i="17"/>
  <c r="G9" i="19"/>
  <c r="CN57" i="17"/>
  <c r="I8" i="19"/>
  <c r="AK19" i="17"/>
  <c r="AV19" i="17" s="1"/>
  <c r="AI91" i="17"/>
  <c r="CC53" i="17"/>
  <c r="H4" i="19"/>
  <c r="AB28" i="25"/>
  <c r="CC55" i="17"/>
  <c r="H6" i="19"/>
  <c r="CN81" i="17"/>
  <c r="I34" i="19"/>
  <c r="D20" i="25" l="1"/>
  <c r="Z20" i="25" s="1"/>
  <c r="BP19" i="17"/>
  <c r="BP91" i="17" s="1"/>
  <c r="BP60" i="17"/>
  <c r="J34" i="19"/>
  <c r="CY81" i="17"/>
  <c r="AB30" i="25"/>
  <c r="BG19" i="17"/>
  <c r="BR19" i="17" s="1"/>
  <c r="CY56" i="17"/>
  <c r="J7" i="19"/>
  <c r="BE19" i="17"/>
  <c r="BE60" i="17"/>
  <c r="CP33" i="17"/>
  <c r="CP91" i="17" s="1"/>
  <c r="H9" i="19"/>
  <c r="CN55" i="17"/>
  <c r="I6" i="19"/>
  <c r="CN53" i="17"/>
  <c r="I4" i="19"/>
  <c r="CY57" i="17"/>
  <c r="J8" i="19"/>
  <c r="AT91" i="17"/>
  <c r="CN54" i="17"/>
  <c r="I5" i="19"/>
  <c r="DJ57" i="17" l="1"/>
  <c r="K8" i="19"/>
  <c r="CY55" i="17"/>
  <c r="J6" i="19"/>
  <c r="CY54" i="17"/>
  <c r="J5" i="19"/>
  <c r="I9" i="19"/>
  <c r="BE91" i="17"/>
  <c r="CY53" i="17"/>
  <c r="J4" i="19"/>
  <c r="J9" i="19" s="1"/>
  <c r="DA33" i="17"/>
  <c r="DA91" i="17" s="1"/>
  <c r="K7" i="19"/>
  <c r="DJ56" i="17"/>
  <c r="DJ81" i="17"/>
  <c r="K34" i="19"/>
  <c r="D22" i="25"/>
  <c r="CA19" i="17"/>
  <c r="CA91" i="17" s="1"/>
  <c r="CA60" i="17"/>
  <c r="L7" i="19" l="1"/>
  <c r="DU56" i="17"/>
  <c r="Z22" i="25"/>
  <c r="D24" i="25"/>
  <c r="Z24" i="25" s="1"/>
  <c r="DJ53" i="17"/>
  <c r="K4" i="19"/>
  <c r="DJ55" i="17"/>
  <c r="K6" i="19"/>
  <c r="DL33" i="17"/>
  <c r="DL91" i="17" s="1"/>
  <c r="K5" i="19"/>
  <c r="DJ54" i="17"/>
  <c r="DU81" i="17"/>
  <c r="L34" i="19"/>
  <c r="CC19" i="17"/>
  <c r="L8" i="19"/>
  <c r="DU57" i="17"/>
  <c r="DW33" i="17" l="1"/>
  <c r="DW91" i="17" s="1"/>
  <c r="DU54" i="17"/>
  <c r="L5" i="19"/>
  <c r="D26" i="25"/>
  <c r="CW19" i="17"/>
  <c r="CW60" i="17"/>
  <c r="DU55" i="17"/>
  <c r="L6" i="19"/>
  <c r="CL19" i="17"/>
  <c r="CN19" i="17" s="1"/>
  <c r="CY19" i="17" s="1"/>
  <c r="CL60" i="17"/>
  <c r="EF57" i="17"/>
  <c r="M8" i="19"/>
  <c r="K9" i="19"/>
  <c r="M7" i="19"/>
  <c r="EF56" i="17"/>
  <c r="M34" i="19"/>
  <c r="EF81" i="17"/>
  <c r="L4" i="19"/>
  <c r="L9" i="19" s="1"/>
  <c r="DU53" i="17"/>
  <c r="EJ81" i="17" l="1"/>
  <c r="E37" i="23" s="1"/>
  <c r="N34" i="19"/>
  <c r="B34" i="19" s="1"/>
  <c r="CL91" i="17"/>
  <c r="Z26" i="25"/>
  <c r="M5" i="19"/>
  <c r="EF54" i="17"/>
  <c r="CW91" i="17"/>
  <c r="M4" i="19"/>
  <c r="EF53" i="17"/>
  <c r="EJ56" i="17"/>
  <c r="N7" i="19"/>
  <c r="B7" i="19" s="1"/>
  <c r="N8" i="19"/>
  <c r="B8" i="19" s="1"/>
  <c r="EJ57" i="17"/>
  <c r="F8" i="23" s="1"/>
  <c r="M6" i="19"/>
  <c r="EF55" i="17"/>
  <c r="EJ54" i="17" l="1"/>
  <c r="N5" i="19"/>
  <c r="B5" i="19" s="1"/>
  <c r="EJ53" i="17"/>
  <c r="N4" i="19"/>
  <c r="M9" i="19"/>
  <c r="DH60" i="17"/>
  <c r="DH19" i="17"/>
  <c r="EJ55" i="17"/>
  <c r="N6" i="19"/>
  <c r="B6" i="19" s="1"/>
  <c r="D28" i="25"/>
  <c r="Z28" i="25" s="1"/>
  <c r="DH91" i="17" l="1"/>
  <c r="DJ19" i="17"/>
  <c r="F7" i="23"/>
  <c r="F9" i="23" s="1"/>
  <c r="D30" i="25"/>
  <c r="Z30" i="25" s="1"/>
  <c r="DS19" i="17"/>
  <c r="DS60" i="17"/>
  <c r="N9" i="19"/>
  <c r="B4" i="19"/>
  <c r="B9" i="19" s="1"/>
  <c r="ED60" i="17" l="1"/>
  <c r="ED19" i="17"/>
  <c r="E87" i="26"/>
  <c r="AK66" i="27"/>
  <c r="DU19" i="17"/>
  <c r="EF19" i="17" s="1"/>
  <c r="EJ19" i="17" s="1"/>
  <c r="DS91" i="17"/>
  <c r="DM77" i="17"/>
  <c r="DX72" i="17"/>
  <c r="G33" i="17" l="1"/>
  <c r="O33" i="17" s="1"/>
  <c r="DB33" i="17"/>
  <c r="AY33" i="17"/>
  <c r="AC33" i="17"/>
  <c r="CQ33" i="17"/>
  <c r="CF33" i="17"/>
  <c r="DM33" i="17"/>
  <c r="AN33" i="17"/>
  <c r="R33" i="17"/>
  <c r="BJ33" i="17"/>
  <c r="DX33" i="17"/>
  <c r="BU33" i="17"/>
  <c r="E14" i="23"/>
  <c r="E10" i="21"/>
  <c r="E13" i="21" s="1"/>
  <c r="DX68" i="17"/>
  <c r="BU76" i="17"/>
  <c r="DM66" i="17"/>
  <c r="AC75" i="17"/>
  <c r="DX62" i="17"/>
  <c r="BU16" i="17"/>
  <c r="DX75" i="17"/>
  <c r="DM76" i="17"/>
  <c r="DM62" i="17"/>
  <c r="AC84" i="17"/>
  <c r="DB85" i="17"/>
  <c r="BJ80" i="17"/>
  <c r="AC76" i="17"/>
  <c r="AC79" i="17"/>
  <c r="CQ70" i="17"/>
  <c r="DB69" i="17"/>
  <c r="DB76" i="17"/>
  <c r="CQ68" i="17"/>
  <c r="CQ72" i="17"/>
  <c r="CF60" i="17"/>
  <c r="CF70" i="17"/>
  <c r="CF84" i="17"/>
  <c r="CF75" i="17"/>
  <c r="CF16" i="17"/>
  <c r="BU72" i="17"/>
  <c r="AY69" i="17"/>
  <c r="AY75" i="17"/>
  <c r="AN80" i="17"/>
  <c r="AN71" i="17"/>
  <c r="DM73" i="17"/>
  <c r="DX73" i="17"/>
  <c r="DX65" i="17"/>
  <c r="DX85" i="17"/>
  <c r="DX77" i="17"/>
  <c r="DM68" i="17"/>
  <c r="DX60" i="17"/>
  <c r="DX84" i="17"/>
  <c r="DB68" i="17"/>
  <c r="CQ62" i="17"/>
  <c r="CF77" i="17"/>
  <c r="BJ77" i="17"/>
  <c r="AY68" i="17"/>
  <c r="AY65" i="17"/>
  <c r="AY16" i="17"/>
  <c r="AN16" i="17"/>
  <c r="DM70" i="17"/>
  <c r="DM75" i="17"/>
  <c r="DM85" i="17"/>
  <c r="CQ69" i="17"/>
  <c r="CQ84" i="17"/>
  <c r="AY76" i="17"/>
  <c r="AY79" i="17"/>
  <c r="DX66" i="17"/>
  <c r="DX78" i="17"/>
  <c r="DX70" i="17"/>
  <c r="DX16" i="17"/>
  <c r="DX71" i="17"/>
  <c r="CF76" i="17"/>
  <c r="BU69" i="17"/>
  <c r="BJ78" i="17"/>
  <c r="AY61" i="17"/>
  <c r="AY73" i="17"/>
  <c r="DM69" i="17"/>
  <c r="DX69" i="17"/>
  <c r="AN70" i="17"/>
  <c r="DX79" i="17"/>
  <c r="DM72" i="17"/>
  <c r="CQ85" i="17"/>
  <c r="CF66" i="17"/>
  <c r="DM61" i="17"/>
  <c r="DM84" i="17"/>
  <c r="DM78" i="17"/>
  <c r="DM16" i="17"/>
  <c r="DX61" i="17"/>
  <c r="DM60" i="17"/>
  <c r="DM80" i="17"/>
  <c r="BU60" i="17"/>
  <c r="AC70" i="17"/>
  <c r="AC73" i="17"/>
  <c r="AC80" i="17"/>
  <c r="AC62" i="17"/>
  <c r="AC85" i="17"/>
  <c r="R84" i="17"/>
  <c r="BJ85" i="17"/>
  <c r="DB62" i="17"/>
  <c r="DB61" i="17"/>
  <c r="CQ76" i="17"/>
  <c r="CQ16" i="17"/>
  <c r="CQ66" i="17"/>
  <c r="CF85" i="17"/>
  <c r="CF61" i="17"/>
  <c r="CF80" i="17"/>
  <c r="CF68" i="17"/>
  <c r="CF71" i="17"/>
  <c r="BU85" i="17"/>
  <c r="BU62" i="17"/>
  <c r="BU79" i="17"/>
  <c r="BU77" i="17"/>
  <c r="BU66" i="17"/>
  <c r="BU70" i="17"/>
  <c r="BU84" i="17"/>
  <c r="BJ74" i="17"/>
  <c r="BJ66" i="17"/>
  <c r="BJ70" i="17"/>
  <c r="BJ68" i="17"/>
  <c r="BJ84" i="17"/>
  <c r="BJ65" i="17"/>
  <c r="BJ60" i="17"/>
  <c r="BJ69" i="17"/>
  <c r="BJ72" i="17"/>
  <c r="AY85" i="17"/>
  <c r="AY70" i="17"/>
  <c r="AY78" i="17"/>
  <c r="AY84" i="17"/>
  <c r="AY74" i="17"/>
  <c r="AY77" i="17"/>
  <c r="AY71" i="17"/>
  <c r="AN66" i="17"/>
  <c r="AN62" i="17"/>
  <c r="AN60" i="17"/>
  <c r="AN69" i="17"/>
  <c r="AN79" i="17"/>
  <c r="AN75" i="17"/>
  <c r="AN78" i="17"/>
  <c r="AN72" i="17"/>
  <c r="AN74" i="17"/>
  <c r="AN65" i="17"/>
  <c r="AN61" i="17"/>
  <c r="DB77" i="17"/>
  <c r="DB71" i="17"/>
  <c r="BU78" i="17"/>
  <c r="BJ76" i="17"/>
  <c r="AN76" i="17"/>
  <c r="AN73" i="17"/>
  <c r="AN85" i="17"/>
  <c r="DM74" i="17"/>
  <c r="DM65" i="17"/>
  <c r="DX80" i="17"/>
  <c r="DB78" i="17"/>
  <c r="CQ60" i="17"/>
  <c r="BU73" i="17"/>
  <c r="BU71" i="17"/>
  <c r="BU68" i="17"/>
  <c r="BJ16" i="17"/>
  <c r="BJ71" i="17"/>
  <c r="BJ75" i="17"/>
  <c r="AN84" i="17"/>
  <c r="AC77" i="17"/>
  <c r="DM79" i="17"/>
  <c r="DX74" i="17"/>
  <c r="DB74" i="17"/>
  <c r="DB73" i="17"/>
  <c r="CQ74" i="17"/>
  <c r="CQ73" i="17"/>
  <c r="CF78" i="17"/>
  <c r="BJ79" i="17"/>
  <c r="BJ61" i="17"/>
  <c r="AY62" i="17"/>
  <c r="R76" i="17"/>
  <c r="AC69" i="17"/>
  <c r="AC65" i="17"/>
  <c r="AC61" i="17"/>
  <c r="AC74" i="17"/>
  <c r="CQ61" i="17"/>
  <c r="BU65" i="17"/>
  <c r="DB72" i="17"/>
  <c r="DB80" i="17"/>
  <c r="CF65" i="17"/>
  <c r="BU80" i="17"/>
  <c r="BU61" i="17"/>
  <c r="BJ73" i="17"/>
  <c r="BJ62" i="17"/>
  <c r="AY66" i="17"/>
  <c r="AY72" i="17"/>
  <c r="AY60" i="17"/>
  <c r="DX76" i="17"/>
  <c r="AY80" i="17"/>
  <c r="AN77" i="17"/>
  <c r="DM71" i="17"/>
  <c r="DB16" i="17"/>
  <c r="BU75" i="17"/>
  <c r="AC78" i="17"/>
  <c r="R74" i="17"/>
  <c r="CF72" i="17"/>
  <c r="CQ79" i="17"/>
  <c r="CF62" i="17"/>
  <c r="BU74" i="17"/>
  <c r="AC72" i="17"/>
  <c r="DB79" i="17"/>
  <c r="AC60" i="17"/>
  <c r="AC66" i="17"/>
  <c r="R73" i="17"/>
  <c r="R78" i="17"/>
  <c r="DB70" i="17"/>
  <c r="CQ80" i="17"/>
  <c r="DB75" i="17"/>
  <c r="DB66" i="17"/>
  <c r="DB65" i="17"/>
  <c r="DB84" i="17"/>
  <c r="DB60" i="17"/>
  <c r="CQ71" i="17"/>
  <c r="CQ65" i="17"/>
  <c r="CQ77" i="17"/>
  <c r="CQ78" i="17"/>
  <c r="CQ75" i="17"/>
  <c r="CF73" i="17"/>
  <c r="CF69" i="17"/>
  <c r="CF74" i="17"/>
  <c r="CF79" i="17"/>
  <c r="R69" i="17"/>
  <c r="R16" i="17"/>
  <c r="R61" i="17"/>
  <c r="R66" i="17"/>
  <c r="R80" i="17"/>
  <c r="AC16" i="17"/>
  <c r="AN68" i="17"/>
  <c r="R85" i="17"/>
  <c r="R75" i="17"/>
  <c r="R65" i="17"/>
  <c r="R68" i="17"/>
  <c r="R70" i="17"/>
  <c r="AC71" i="17"/>
  <c r="R62" i="17"/>
  <c r="R79" i="17"/>
  <c r="AC68" i="17"/>
  <c r="R72" i="17"/>
  <c r="R77" i="17"/>
  <c r="R60" i="17"/>
  <c r="R71" i="17"/>
  <c r="G68" i="17"/>
  <c r="O68" i="17" s="1"/>
  <c r="G16" i="17"/>
  <c r="G76" i="17"/>
  <c r="O76" i="17" s="1"/>
  <c r="G75" i="17"/>
  <c r="O75" i="17" s="1"/>
  <c r="G73" i="17"/>
  <c r="O73" i="17" s="1"/>
  <c r="G66" i="17"/>
  <c r="O66" i="17" s="1"/>
  <c r="G69" i="17"/>
  <c r="O69" i="17" s="1"/>
  <c r="G85" i="17"/>
  <c r="O85" i="17" s="1"/>
  <c r="G79" i="17"/>
  <c r="O79" i="17" s="1"/>
  <c r="G74" i="17"/>
  <c r="O74" i="17" s="1"/>
  <c r="G71" i="17"/>
  <c r="O71" i="17" s="1"/>
  <c r="G80" i="17"/>
  <c r="O80" i="17" s="1"/>
  <c r="G84" i="17"/>
  <c r="O84" i="17" s="1"/>
  <c r="G61" i="17"/>
  <c r="O61" i="17" s="1"/>
  <c r="G65" i="17"/>
  <c r="O65" i="17" s="1"/>
  <c r="G77" i="17"/>
  <c r="O77" i="17" s="1"/>
  <c r="G60" i="17"/>
  <c r="O60" i="17" s="1"/>
  <c r="G72" i="17"/>
  <c r="O72" i="17" s="1"/>
  <c r="G78" i="17"/>
  <c r="O78" i="17" s="1"/>
  <c r="G70" i="17"/>
  <c r="O70" i="17" s="1"/>
  <c r="G62" i="17"/>
  <c r="O62" i="17" s="1"/>
  <c r="C25" i="19" l="1"/>
  <c r="Z72" i="17"/>
  <c r="C12" i="19"/>
  <c r="Z61" i="17"/>
  <c r="C27" i="19"/>
  <c r="Z74" i="17"/>
  <c r="C19" i="19"/>
  <c r="Z66" i="17"/>
  <c r="G91" i="17"/>
  <c r="O16" i="17"/>
  <c r="AC91" i="17"/>
  <c r="R91" i="17"/>
  <c r="C11" i="19"/>
  <c r="Z60" i="17"/>
  <c r="C37" i="19"/>
  <c r="Z84" i="17"/>
  <c r="Z79" i="17"/>
  <c r="C32" i="19"/>
  <c r="C26" i="19"/>
  <c r="Z73" i="17"/>
  <c r="C21" i="19"/>
  <c r="Z68" i="17"/>
  <c r="BU91" i="17"/>
  <c r="C23" i="19"/>
  <c r="Z70" i="17"/>
  <c r="Z77" i="17"/>
  <c r="C30" i="19"/>
  <c r="Z80" i="17"/>
  <c r="C33" i="19"/>
  <c r="Z85" i="17"/>
  <c r="C38" i="19"/>
  <c r="Z75" i="17"/>
  <c r="C28" i="19"/>
  <c r="DM91" i="17"/>
  <c r="AN91" i="17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13" i="19"/>
  <c r="Z62" i="17"/>
  <c r="Z78" i="17"/>
  <c r="C31" i="19"/>
  <c r="C18" i="19"/>
  <c r="Z65" i="17"/>
  <c r="Z71" i="17"/>
  <c r="C24" i="19"/>
  <c r="C22" i="19"/>
  <c r="Z69" i="17"/>
  <c r="C29" i="19"/>
  <c r="Z76" i="17"/>
  <c r="DB91" i="17"/>
  <c r="BJ91" i="17"/>
  <c r="CQ91" i="17"/>
  <c r="DX91" i="17"/>
  <c r="AY91" i="17"/>
  <c r="CF91" i="17"/>
  <c r="D29" i="19" l="1"/>
  <c r="AK76" i="17"/>
  <c r="D38" i="19"/>
  <c r="AK85" i="17"/>
  <c r="AK77" i="17"/>
  <c r="D30" i="19"/>
  <c r="D19" i="19"/>
  <c r="AK66" i="17"/>
  <c r="D12" i="19"/>
  <c r="AK61" i="17"/>
  <c r="D24" i="19"/>
  <c r="AK71" i="17"/>
  <c r="AK78" i="17"/>
  <c r="D31" i="19"/>
  <c r="D23" i="19"/>
  <c r="AK70" i="17"/>
  <c r="AK68" i="17"/>
  <c r="D21" i="19"/>
  <c r="AK60" i="17"/>
  <c r="D11" i="19"/>
  <c r="D14" i="19" s="1"/>
  <c r="D16" i="19" s="1"/>
  <c r="AK69" i="17"/>
  <c r="D22" i="19"/>
  <c r="AK65" i="17"/>
  <c r="D18" i="19"/>
  <c r="D13" i="19"/>
  <c r="AK62" i="17"/>
  <c r="AK75" i="17"/>
  <c r="D28" i="19"/>
  <c r="D33" i="19"/>
  <c r="AK80" i="17"/>
  <c r="AK79" i="17"/>
  <c r="D32" i="19"/>
  <c r="C14" i="19"/>
  <c r="C16" i="19" s="1"/>
  <c r="O91" i="17"/>
  <c r="Z16" i="17"/>
  <c r="D27" i="19"/>
  <c r="AK74" i="17"/>
  <c r="D25" i="19"/>
  <c r="AK72" i="17"/>
  <c r="C41" i="19"/>
  <c r="AK73" i="17"/>
  <c r="D26" i="19"/>
  <c r="AK84" i="17"/>
  <c r="D37" i="19"/>
  <c r="E25" i="19" l="1"/>
  <c r="AV72" i="17"/>
  <c r="AK16" i="17"/>
  <c r="Z91" i="17"/>
  <c r="D41" i="19"/>
  <c r="D43" i="19" s="1"/>
  <c r="D45" i="19" s="1"/>
  <c r="E23" i="19"/>
  <c r="AV70" i="17"/>
  <c r="E24" i="19"/>
  <c r="AV71" i="17"/>
  <c r="AV66" i="17"/>
  <c r="E19" i="19"/>
  <c r="E38" i="19"/>
  <c r="AV85" i="17"/>
  <c r="E26" i="19"/>
  <c r="AV73" i="17"/>
  <c r="AV79" i="17"/>
  <c r="E32" i="19"/>
  <c r="AV75" i="17"/>
  <c r="E28" i="19"/>
  <c r="AV65" i="17"/>
  <c r="BG65" i="17" s="1"/>
  <c r="E18" i="19"/>
  <c r="AV60" i="17"/>
  <c r="E11" i="19"/>
  <c r="E27" i="19"/>
  <c r="AV74" i="17"/>
  <c r="AV80" i="17"/>
  <c r="E33" i="19"/>
  <c r="AV62" i="17"/>
  <c r="E13" i="19"/>
  <c r="E12" i="19"/>
  <c r="AV61" i="17"/>
  <c r="E29" i="19"/>
  <c r="AV76" i="17"/>
  <c r="E37" i="19"/>
  <c r="AV84" i="17"/>
  <c r="C43" i="19"/>
  <c r="C45" i="19" s="1"/>
  <c r="E22" i="19"/>
  <c r="AV69" i="17"/>
  <c r="E21" i="19"/>
  <c r="AV68" i="17"/>
  <c r="E31" i="19"/>
  <c r="AV78" i="17"/>
  <c r="E30" i="19"/>
  <c r="AV77" i="17"/>
  <c r="E14" i="19" l="1"/>
  <c r="E16" i="19" s="1"/>
  <c r="F26" i="19"/>
  <c r="BG73" i="17"/>
  <c r="F23" i="19"/>
  <c r="BG70" i="17"/>
  <c r="F30" i="19"/>
  <c r="BG77" i="17"/>
  <c r="F21" i="19"/>
  <c r="BG68" i="17"/>
  <c r="BG62" i="17"/>
  <c r="F13" i="19"/>
  <c r="F27" i="19"/>
  <c r="BG74" i="17"/>
  <c r="F11" i="19"/>
  <c r="BG60" i="17"/>
  <c r="F28" i="19"/>
  <c r="BG75" i="17"/>
  <c r="BG66" i="17"/>
  <c r="F19" i="19"/>
  <c r="AK91" i="17"/>
  <c r="AV16" i="17"/>
  <c r="F37" i="19"/>
  <c r="BG84" i="17"/>
  <c r="F12" i="19"/>
  <c r="BG61" i="17"/>
  <c r="F18" i="19"/>
  <c r="E41" i="19"/>
  <c r="BG85" i="17"/>
  <c r="F38" i="19"/>
  <c r="BG71" i="17"/>
  <c r="F24" i="19"/>
  <c r="F25" i="19"/>
  <c r="BG72" i="17"/>
  <c r="F29" i="19"/>
  <c r="BG76" i="17"/>
  <c r="BG78" i="17"/>
  <c r="F31" i="19"/>
  <c r="BG69" i="17"/>
  <c r="F22" i="19"/>
  <c r="BG80" i="17"/>
  <c r="F33" i="19"/>
  <c r="BR65" i="17"/>
  <c r="G18" i="19"/>
  <c r="BG79" i="17"/>
  <c r="F32" i="19"/>
  <c r="G32" i="19" l="1"/>
  <c r="BR79" i="17"/>
  <c r="BR80" i="17"/>
  <c r="G33" i="19"/>
  <c r="G31" i="19"/>
  <c r="BR78" i="17"/>
  <c r="G38" i="19"/>
  <c r="BR85" i="17"/>
  <c r="G29" i="19"/>
  <c r="BR76" i="17"/>
  <c r="BR84" i="17"/>
  <c r="G37" i="19"/>
  <c r="G11" i="19"/>
  <c r="BR60" i="17"/>
  <c r="BR77" i="17"/>
  <c r="G30" i="19"/>
  <c r="BR73" i="17"/>
  <c r="G26" i="19"/>
  <c r="H18" i="19"/>
  <c r="CC65" i="17"/>
  <c r="G22" i="19"/>
  <c r="BR69" i="17"/>
  <c r="BR71" i="17"/>
  <c r="G24" i="19"/>
  <c r="F41" i="19"/>
  <c r="BR66" i="17"/>
  <c r="G19" i="19"/>
  <c r="G41" i="19" s="1"/>
  <c r="F14" i="19"/>
  <c r="F16" i="19" s="1"/>
  <c r="F43" i="19" s="1"/>
  <c r="F45" i="19" s="1"/>
  <c r="G13" i="19"/>
  <c r="BR62" i="17"/>
  <c r="BR72" i="17"/>
  <c r="G25" i="19"/>
  <c r="G12" i="19"/>
  <c r="BR61" i="17"/>
  <c r="AV91" i="17"/>
  <c r="BG16" i="17"/>
  <c r="BR75" i="17"/>
  <c r="G28" i="19"/>
  <c r="BR74" i="17"/>
  <c r="G27" i="19"/>
  <c r="G21" i="19"/>
  <c r="BR68" i="17"/>
  <c r="G23" i="19"/>
  <c r="BR70" i="17"/>
  <c r="E43" i="19"/>
  <c r="E45" i="19" s="1"/>
  <c r="I97" i="12"/>
  <c r="K99" i="12" s="1"/>
  <c r="CC75" i="17" l="1"/>
  <c r="H28" i="19"/>
  <c r="H19" i="19"/>
  <c r="CC66" i="17"/>
  <c r="H24" i="19"/>
  <c r="CC71" i="17"/>
  <c r="CC77" i="17"/>
  <c r="H30" i="19"/>
  <c r="CC84" i="17"/>
  <c r="H37" i="19"/>
  <c r="H38" i="19"/>
  <c r="CC85" i="17"/>
  <c r="I17" i="12"/>
  <c r="K20" i="12" s="1"/>
  <c r="K104" i="12"/>
  <c r="CC70" i="17"/>
  <c r="H23" i="19"/>
  <c r="BR16" i="17"/>
  <c r="BG91" i="17"/>
  <c r="H22" i="19"/>
  <c r="CC69" i="17"/>
  <c r="H11" i="19"/>
  <c r="CC60" i="17"/>
  <c r="CC76" i="17"/>
  <c r="H29" i="19"/>
  <c r="CC80" i="17"/>
  <c r="H33" i="19"/>
  <c r="CC74" i="17"/>
  <c r="H27" i="19"/>
  <c r="CC72" i="17"/>
  <c r="H25" i="19"/>
  <c r="H26" i="19"/>
  <c r="CC73" i="17"/>
  <c r="G14" i="19"/>
  <c r="G16" i="19" s="1"/>
  <c r="G43" i="19" s="1"/>
  <c r="G45" i="19" s="1"/>
  <c r="CC78" i="17"/>
  <c r="H31" i="19"/>
  <c r="CC79" i="17"/>
  <c r="H32" i="19"/>
  <c r="H21" i="19"/>
  <c r="H41" i="19" s="1"/>
  <c r="CC68" i="17"/>
  <c r="CC61" i="17"/>
  <c r="H12" i="19"/>
  <c r="H13" i="19"/>
  <c r="CC62" i="17"/>
  <c r="CN65" i="17"/>
  <c r="I18" i="19"/>
  <c r="CN78" i="17" l="1"/>
  <c r="I31" i="19"/>
  <c r="CN60" i="17"/>
  <c r="I11" i="19"/>
  <c r="CN70" i="17"/>
  <c r="I23" i="19"/>
  <c r="I30" i="19"/>
  <c r="CN77" i="17"/>
  <c r="I19" i="19"/>
  <c r="CN66" i="17"/>
  <c r="CN72" i="17"/>
  <c r="I25" i="19"/>
  <c r="H14" i="19"/>
  <c r="H16" i="19" s="1"/>
  <c r="H43" i="19" s="1"/>
  <c r="H45" i="19" s="1"/>
  <c r="J18" i="19"/>
  <c r="CY65" i="17"/>
  <c r="CN61" i="17"/>
  <c r="I12" i="19"/>
  <c r="I32" i="19"/>
  <c r="CN79" i="17"/>
  <c r="I26" i="19"/>
  <c r="CN73" i="17"/>
  <c r="CN69" i="17"/>
  <c r="I22" i="19"/>
  <c r="CC16" i="17"/>
  <c r="BR91" i="17"/>
  <c r="CN84" i="17"/>
  <c r="I37" i="19"/>
  <c r="I24" i="19"/>
  <c r="CN71" i="17"/>
  <c r="CN80" i="17"/>
  <c r="I33" i="19"/>
  <c r="I13" i="19"/>
  <c r="CN62" i="17"/>
  <c r="I21" i="19"/>
  <c r="I41" i="19" s="1"/>
  <c r="CN68" i="17"/>
  <c r="CN74" i="17"/>
  <c r="I27" i="19"/>
  <c r="CN76" i="17"/>
  <c r="I29" i="19"/>
  <c r="CN85" i="17"/>
  <c r="I38" i="19"/>
  <c r="CN75" i="17"/>
  <c r="I28" i="19"/>
  <c r="CY73" i="17" l="1"/>
  <c r="J26" i="19"/>
  <c r="J11" i="19"/>
  <c r="CY60" i="17"/>
  <c r="CY74" i="17"/>
  <c r="J27" i="19"/>
  <c r="CN16" i="17"/>
  <c r="CC91" i="17"/>
  <c r="J12" i="19"/>
  <c r="CY61" i="17"/>
  <c r="CY66" i="17"/>
  <c r="J19" i="19"/>
  <c r="J41" i="19" s="1"/>
  <c r="J38" i="19"/>
  <c r="CY85" i="17"/>
  <c r="CY68" i="17"/>
  <c r="J21" i="19"/>
  <c r="J28" i="19"/>
  <c r="CY75" i="17"/>
  <c r="CY76" i="17"/>
  <c r="J29" i="19"/>
  <c r="J33" i="19"/>
  <c r="CY80" i="17"/>
  <c r="CY84" i="17"/>
  <c r="J37" i="19"/>
  <c r="J32" i="19"/>
  <c r="CY79" i="17"/>
  <c r="DJ65" i="17"/>
  <c r="K18" i="19"/>
  <c r="CY70" i="17"/>
  <c r="J23" i="19"/>
  <c r="CY78" i="17"/>
  <c r="J31" i="19"/>
  <c r="CY62" i="17"/>
  <c r="J13" i="19"/>
  <c r="CY71" i="17"/>
  <c r="J24" i="19"/>
  <c r="J22" i="19"/>
  <c r="CY69" i="17"/>
  <c r="J25" i="19"/>
  <c r="CY72" i="17"/>
  <c r="CY77" i="17"/>
  <c r="J30" i="19"/>
  <c r="I14" i="19"/>
  <c r="I16" i="19" s="1"/>
  <c r="I43" i="19" s="1"/>
  <c r="I45" i="19" s="1"/>
  <c r="DJ60" i="17" l="1"/>
  <c r="K11" i="19"/>
  <c r="DJ71" i="17"/>
  <c r="K24" i="19"/>
  <c r="K31" i="19"/>
  <c r="DJ78" i="17"/>
  <c r="L18" i="19"/>
  <c r="DU65" i="17"/>
  <c r="K37" i="19"/>
  <c r="DJ84" i="17"/>
  <c r="DJ76" i="17"/>
  <c r="K29" i="19"/>
  <c r="DJ68" i="17"/>
  <c r="K21" i="19"/>
  <c r="DJ66" i="17"/>
  <c r="K19" i="19"/>
  <c r="K41" i="19" s="1"/>
  <c r="CY16" i="17"/>
  <c r="CN91" i="17"/>
  <c r="J14" i="19"/>
  <c r="J16" i="19" s="1"/>
  <c r="J43" i="19" s="1"/>
  <c r="J45" i="19" s="1"/>
  <c r="DJ79" i="17"/>
  <c r="K32" i="19"/>
  <c r="DJ80" i="17"/>
  <c r="K33" i="19"/>
  <c r="DJ75" i="17"/>
  <c r="K28" i="19"/>
  <c r="DJ85" i="17"/>
  <c r="K38" i="19"/>
  <c r="DJ61" i="17"/>
  <c r="K12" i="19"/>
  <c r="K30" i="19"/>
  <c r="DJ77" i="17"/>
  <c r="K22" i="19"/>
  <c r="DJ69" i="17"/>
  <c r="K25" i="19"/>
  <c r="DJ72" i="17"/>
  <c r="K13" i="19"/>
  <c r="DJ62" i="17"/>
  <c r="K23" i="19"/>
  <c r="DJ70" i="17"/>
  <c r="DJ74" i="17"/>
  <c r="K27" i="19"/>
  <c r="DJ73" i="17"/>
  <c r="K26" i="19"/>
  <c r="L26" i="19" l="1"/>
  <c r="DU73" i="17"/>
  <c r="DU85" i="17"/>
  <c r="L38" i="19"/>
  <c r="DU80" i="17"/>
  <c r="L33" i="19"/>
  <c r="EF65" i="17"/>
  <c r="M18" i="19"/>
  <c r="L13" i="19"/>
  <c r="DU62" i="17"/>
  <c r="DU69" i="17"/>
  <c r="L22" i="19"/>
  <c r="DU66" i="17"/>
  <c r="L19" i="19"/>
  <c r="L41" i="19" s="1"/>
  <c r="DU76" i="17"/>
  <c r="L29" i="19"/>
  <c r="DU71" i="17"/>
  <c r="L24" i="19"/>
  <c r="DU74" i="17"/>
  <c r="L27" i="19"/>
  <c r="L12" i="19"/>
  <c r="DU61" i="17"/>
  <c r="L28" i="19"/>
  <c r="DU75" i="17"/>
  <c r="L32" i="19"/>
  <c r="DU79" i="17"/>
  <c r="L37" i="19"/>
  <c r="DU84" i="17"/>
  <c r="L31" i="19"/>
  <c r="DU78" i="17"/>
  <c r="K14" i="19"/>
  <c r="K16" i="19" s="1"/>
  <c r="K43" i="19" s="1"/>
  <c r="K45" i="19" s="1"/>
  <c r="DU70" i="17"/>
  <c r="L23" i="19"/>
  <c r="L25" i="19"/>
  <c r="DU72" i="17"/>
  <c r="DU77" i="17"/>
  <c r="L30" i="19"/>
  <c r="DJ16" i="17"/>
  <c r="CY91" i="17"/>
  <c r="DU68" i="17"/>
  <c r="L21" i="19"/>
  <c r="DU60" i="17"/>
  <c r="L11" i="19"/>
  <c r="L14" i="19" s="1"/>
  <c r="L16" i="19" s="1"/>
  <c r="EF74" i="17" l="1"/>
  <c r="M27" i="19"/>
  <c r="M11" i="19"/>
  <c r="EF60" i="17"/>
  <c r="DJ91" i="17"/>
  <c r="DU16" i="17"/>
  <c r="EF78" i="17"/>
  <c r="M31" i="19"/>
  <c r="EF79" i="17"/>
  <c r="M32" i="19"/>
  <c r="M12" i="19"/>
  <c r="EF61" i="17"/>
  <c r="EF76" i="17"/>
  <c r="M29" i="19"/>
  <c r="M22" i="19"/>
  <c r="EF69" i="17"/>
  <c r="EJ65" i="17"/>
  <c r="E21" i="23" s="1"/>
  <c r="N18" i="19"/>
  <c r="M38" i="19"/>
  <c r="EF85" i="17"/>
  <c r="L43" i="19"/>
  <c r="L45" i="19" s="1"/>
  <c r="M25" i="19"/>
  <c r="EF72" i="17"/>
  <c r="EF71" i="17"/>
  <c r="M24" i="19"/>
  <c r="EF62" i="17"/>
  <c r="M13" i="19"/>
  <c r="M26" i="19"/>
  <c r="EF73" i="17"/>
  <c r="M21" i="19"/>
  <c r="EF68" i="17"/>
  <c r="M30" i="19"/>
  <c r="EF77" i="17"/>
  <c r="EF70" i="17"/>
  <c r="M23" i="19"/>
  <c r="M37" i="19"/>
  <c r="EF84" i="17"/>
  <c r="M28" i="19"/>
  <c r="EF75" i="17"/>
  <c r="EF66" i="17"/>
  <c r="M19" i="19"/>
  <c r="M41" i="19" s="1"/>
  <c r="M33" i="19"/>
  <c r="EF80" i="17"/>
  <c r="EJ75" i="17" l="1"/>
  <c r="E31" i="23" s="1"/>
  <c r="N28" i="19"/>
  <c r="B28" i="19" s="1"/>
  <c r="N31" i="19"/>
  <c r="B31" i="19" s="1"/>
  <c r="EJ78" i="17"/>
  <c r="E34" i="23" s="1"/>
  <c r="M14" i="19"/>
  <c r="M16" i="19" s="1"/>
  <c r="M43" i="19" s="1"/>
  <c r="M45" i="19" s="1"/>
  <c r="EJ80" i="17"/>
  <c r="E36" i="23" s="1"/>
  <c r="N33" i="19"/>
  <c r="B33" i="19" s="1"/>
  <c r="EJ68" i="17"/>
  <c r="E24" i="23" s="1"/>
  <c r="N21" i="19"/>
  <c r="B21" i="19" s="1"/>
  <c r="EJ72" i="17"/>
  <c r="E28" i="23" s="1"/>
  <c r="N25" i="19"/>
  <c r="B25" i="19" s="1"/>
  <c r="EJ70" i="17"/>
  <c r="E26" i="23" s="1"/>
  <c r="N23" i="19"/>
  <c r="B23" i="19" s="1"/>
  <c r="N13" i="19"/>
  <c r="B13" i="19" s="1"/>
  <c r="EJ62" i="17"/>
  <c r="B18" i="19"/>
  <c r="EF16" i="17"/>
  <c r="DU91" i="17"/>
  <c r="N37" i="19"/>
  <c r="B37" i="19" s="1"/>
  <c r="EJ84" i="17"/>
  <c r="E40" i="23" s="1"/>
  <c r="N26" i="19"/>
  <c r="B26" i="19" s="1"/>
  <c r="EJ73" i="17"/>
  <c r="E29" i="23" s="1"/>
  <c r="EJ76" i="17"/>
  <c r="E32" i="23" s="1"/>
  <c r="N29" i="19"/>
  <c r="B29" i="19" s="1"/>
  <c r="EJ79" i="17"/>
  <c r="E35" i="23" s="1"/>
  <c r="N32" i="19"/>
  <c r="B32" i="19" s="1"/>
  <c r="N30" i="19"/>
  <c r="B30" i="19" s="1"/>
  <c r="EJ77" i="17"/>
  <c r="E33" i="23" s="1"/>
  <c r="N19" i="19"/>
  <c r="B19" i="19" s="1"/>
  <c r="EJ66" i="17"/>
  <c r="EJ71" i="17"/>
  <c r="E27" i="23" s="1"/>
  <c r="N24" i="19"/>
  <c r="B24" i="19" s="1"/>
  <c r="N38" i="19"/>
  <c r="B38" i="19" s="1"/>
  <c r="EJ85" i="17"/>
  <c r="N22" i="19"/>
  <c r="B22" i="19" s="1"/>
  <c r="EJ69" i="17"/>
  <c r="E25" i="23" s="1"/>
  <c r="N12" i="19"/>
  <c r="B12" i="19" s="1"/>
  <c r="EJ61" i="17"/>
  <c r="F15" i="23" s="1"/>
  <c r="N11" i="19"/>
  <c r="EJ60" i="17"/>
  <c r="F14" i="23" s="1"/>
  <c r="N27" i="19"/>
  <c r="B27" i="19" s="1"/>
  <c r="EJ74" i="17"/>
  <c r="E30" i="23" s="1"/>
  <c r="I7" i="12" l="1"/>
  <c r="K10" i="12" s="1"/>
  <c r="E41" i="23"/>
  <c r="E22" i="23"/>
  <c r="F44" i="23" s="1"/>
  <c r="F46" i="23" s="1"/>
  <c r="D35" i="24"/>
  <c r="N41" i="19"/>
  <c r="F16" i="23"/>
  <c r="F18" i="23" s="1"/>
  <c r="D89" i="26" s="1"/>
  <c r="E13" i="23"/>
  <c r="EJ16" i="17"/>
  <c r="N14" i="19"/>
  <c r="N16" i="19" s="1"/>
  <c r="N43" i="19" s="1"/>
  <c r="N45" i="19" s="1"/>
  <c r="B11" i="19"/>
  <c r="B14" i="19" s="1"/>
  <c r="B16" i="19" s="1"/>
  <c r="B41" i="19"/>
  <c r="F6" i="21" l="1"/>
  <c r="B43" i="19"/>
  <c r="B45" i="19" s="1"/>
  <c r="K5" i="12"/>
  <c r="K12" i="12" s="1"/>
  <c r="K22" i="12" s="1"/>
  <c r="F49" i="23"/>
  <c r="Z70" i="27" l="1"/>
  <c r="AJ74" i="27" s="1"/>
  <c r="AJ92" i="27" s="1"/>
  <c r="AJ110" i="27" s="1"/>
  <c r="K28" i="12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K39" i="12"/>
  <c r="ED35" i="17"/>
  <c r="D41" i="24"/>
  <c r="ED47" i="17"/>
  <c r="EF47" i="17" s="1"/>
  <c r="EJ47" i="17" s="1"/>
  <c r="F50" i="23" s="1"/>
  <c r="F51" i="23" s="1"/>
  <c r="F54" i="23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<sst xmlns="http://schemas.openxmlformats.org/spreadsheetml/2006/main" count="1027" uniqueCount="623">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</sst>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8" fontId="13" fillId="2" borderId="0" xfId="0" applyNumberFormat="1" applyFont="1" applyFill="1" applyAlignment="1">
      <alignment horizontal="left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4" borderId="24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2" fillId="4" borderId="24" xfId="0" applyNumberFormat="1" applyFont="1" applyFill="1" applyBorder="1" applyAlignment="1"/>
    <xf numFmtId="3" fontId="32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2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2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4" fillId="0" borderId="0" xfId="0" applyFont="1" applyFill="1" applyAlignment="1">
      <alignment vertical="center"/>
    </xf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1" fontId="32" fillId="0" borderId="22" xfId="0" applyNumberFormat="1" applyFont="1" applyFill="1" applyBorder="1" applyAlignment="1">
      <alignment horizont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1" fontId="32" fillId="4" borderId="24" xfId="0" applyNumberFormat="1" applyFont="1" applyFill="1" applyBorder="1" applyAlignment="1">
      <alignment horizont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3" fontId="32" fillId="4" borderId="24" xfId="0" applyNumberFormat="1" applyFont="1" applyFill="1" applyBorder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4" fillId="0" borderId="0" xfId="0" applyFont="1" applyFill="1" applyAlignment="1">
      <alignment horizontal="left" vertic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0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zoomScaleNormal="100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2"/>
      <c r="F3" s="412"/>
      <c r="G3" s="412"/>
      <c r="H3" s="412"/>
      <c r="I3" s="3"/>
      <c r="J3" s="421"/>
      <c r="K3" s="421"/>
      <c r="L3" s="421"/>
      <c r="M3" s="421"/>
      <c r="N3" s="42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21"/>
      <c r="K5" s="421"/>
      <c r="L5" s="421"/>
      <c r="M5" s="421"/>
      <c r="N5" s="421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16"/>
      <c r="K6" s="417"/>
      <c r="L6" s="418" t="s">
        <v>299</v>
      </c>
      <c r="M6" s="419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1"/>
      <c r="F8" s="420"/>
      <c r="G8" s="420"/>
      <c r="H8" s="420"/>
      <c r="I8" s="420"/>
      <c r="J8" s="393"/>
      <c r="K8" s="425" t="s">
        <v>602</v>
      </c>
      <c r="L8" s="426"/>
      <c r="M8" s="426"/>
      <c r="N8" s="426"/>
      <c r="O8" s="427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3" t="s">
        <v>611</v>
      </c>
      <c r="L18" s="413"/>
      <c r="M18" s="413"/>
      <c r="N18" s="413"/>
      <c r="O18" s="41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3"/>
      <c r="L19" s="413"/>
      <c r="M19" s="413"/>
      <c r="N19" s="413"/>
      <c r="O19" s="41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7" t="s">
        <v>224</v>
      </c>
      <c r="D41" s="408"/>
      <c r="E41" s="409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4294967293" verticalDpi="4294967293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4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44347</v>
      </c>
      <c r="C4" s="52">
        <f>[9]May21!$M$1-C17</f>
        <v>0</v>
      </c>
      <c r="D4" s="52">
        <f>[9]May21!$N$1-D17</f>
        <v>0</v>
      </c>
      <c r="E4" s="52">
        <f>[9]May21!$O$1-E17</f>
        <v>0</v>
      </c>
      <c r="F4" s="52">
        <f>[9]May21!$P$1+[9]May21!$Q$1-F17</f>
        <v>0</v>
      </c>
      <c r="G4" s="52">
        <f t="shared" ref="G4:G9" si="0">C4-SUM(D4:F4)</f>
        <v>0</v>
      </c>
      <c r="H4" s="52">
        <f>[9]May21!$T$1-H17</f>
        <v>0</v>
      </c>
      <c r="I4" s="52">
        <f>[9]May21!$G$1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Admin!B14</f>
        <v>44377</v>
      </c>
      <c r="C5" s="52">
        <f>[9]Jun21!$M$1-C18</f>
        <v>0</v>
      </c>
      <c r="D5" s="52">
        <f>[9]Jun21!$N$1-D18</f>
        <v>0</v>
      </c>
      <c r="E5" s="52">
        <f>[9]Jun21!$O$1-E18</f>
        <v>0</v>
      </c>
      <c r="F5" s="52">
        <f>[9]Jun21!$P$1+[9]Jun21!$Q$1-F18</f>
        <v>0</v>
      </c>
      <c r="G5" s="52">
        <f t="shared" si="0"/>
        <v>0</v>
      </c>
      <c r="H5" s="52">
        <f>[9]Jun21!$T$1-H18</f>
        <v>0</v>
      </c>
      <c r="I5" s="52">
        <f>[9]Jun21!$G$1</f>
        <v>0</v>
      </c>
      <c r="J5" s="23"/>
      <c r="K5" s="706"/>
      <c r="L5" s="30"/>
    </row>
    <row r="6" spans="1:12" x14ac:dyDescent="0.2">
      <c r="A6" s="31"/>
      <c r="B6" s="51">
        <f>Admin!B16</f>
        <v>44408</v>
      </c>
      <c r="C6" s="52">
        <f>[9]Jul21!$M$1-C19</f>
        <v>0</v>
      </c>
      <c r="D6" s="52">
        <f>[9]Jul21!$N$1-D19</f>
        <v>0</v>
      </c>
      <c r="E6" s="52">
        <f>[9]Jul21!$O$1-E19</f>
        <v>0</v>
      </c>
      <c r="F6" s="52">
        <f>[9]Jul21!$P$1+[9]Jul21!$Q$1-F19</f>
        <v>0</v>
      </c>
      <c r="G6" s="52">
        <f t="shared" si="0"/>
        <v>0</v>
      </c>
      <c r="H6" s="52">
        <f>[9]Jul21!$T$1-H19</f>
        <v>0</v>
      </c>
      <c r="I6" s="52">
        <f>[9]Jul21!$G$1</f>
        <v>0</v>
      </c>
      <c r="J6" s="23"/>
      <c r="K6" s="706"/>
      <c r="L6" s="30"/>
    </row>
    <row r="7" spans="1:12" x14ac:dyDescent="0.2">
      <c r="A7" s="31"/>
      <c r="B7" s="51">
        <f>Admin!B18</f>
        <v>44439</v>
      </c>
      <c r="C7" s="52">
        <f>[9]Aug21!$M$1-C20</f>
        <v>0</v>
      </c>
      <c r="D7" s="52">
        <f>[9]Aug21!$N$1-D20</f>
        <v>0</v>
      </c>
      <c r="E7" s="52">
        <f>[9]Aug21!$O$1-E20</f>
        <v>0</v>
      </c>
      <c r="F7" s="52">
        <f>[9]Aug21!$P$1+[9]Aug21!$Q$1-F20</f>
        <v>0</v>
      </c>
      <c r="G7" s="52">
        <f t="shared" si="0"/>
        <v>0</v>
      </c>
      <c r="H7" s="52">
        <f>[9]Aug21!$T$1-H20</f>
        <v>0</v>
      </c>
      <c r="I7" s="52">
        <f>[9]Aug21!$G$1</f>
        <v>0</v>
      </c>
      <c r="J7" s="23"/>
      <c r="K7" s="706"/>
      <c r="L7" s="30"/>
    </row>
    <row r="8" spans="1:12" ht="12" customHeight="1" x14ac:dyDescent="0.2">
      <c r="A8" s="31"/>
      <c r="B8" s="51">
        <f>Admin!B20</f>
        <v>44469</v>
      </c>
      <c r="C8" s="52">
        <f>[9]Sep21!$M$1-C21</f>
        <v>0</v>
      </c>
      <c r="D8" s="52">
        <f>[9]Sep21!$N$1-D21</f>
        <v>0</v>
      </c>
      <c r="E8" s="52">
        <f>[9]Sep21!$O$1-E21</f>
        <v>0</v>
      </c>
      <c r="F8" s="52">
        <f>[9]Sep21!$P$1+[9]Sep21!$Q$1-F21</f>
        <v>0</v>
      </c>
      <c r="G8" s="52">
        <f t="shared" si="0"/>
        <v>0</v>
      </c>
      <c r="H8" s="52">
        <f>[9]Sep21!$T$1-H21</f>
        <v>0</v>
      </c>
      <c r="I8" s="52">
        <f>[9]Sep21!$G$1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Admin!B22</f>
        <v>44500</v>
      </c>
      <c r="C9" s="52">
        <f>[9]Oct21!$M$1-C22</f>
        <v>0</v>
      </c>
      <c r="D9" s="52">
        <f>[9]Oct21!$N$1-D22</f>
        <v>0</v>
      </c>
      <c r="E9" s="52">
        <f>[9]Oct21!$O$1-E22</f>
        <v>0</v>
      </c>
      <c r="F9" s="52">
        <f>[9]Oct21!$P$1+[9]Oct21!$Q$1-F22</f>
        <v>0</v>
      </c>
      <c r="G9" s="52">
        <f t="shared" si="0"/>
        <v>0</v>
      </c>
      <c r="H9" s="52">
        <f>[9]Oct21!$T$1-H22</f>
        <v>0</v>
      </c>
      <c r="I9" s="52">
        <f>[9]Oct21!$G$1</f>
        <v>0</v>
      </c>
      <c r="J9" s="23"/>
      <c r="K9" s="706"/>
      <c r="L9" s="30"/>
    </row>
    <row r="10" spans="1:12" ht="12" customHeight="1" x14ac:dyDescent="0.2">
      <c r="A10" s="31"/>
      <c r="B10" s="51">
        <f>Admin!B24</f>
        <v>44530</v>
      </c>
      <c r="C10" s="52">
        <f>[9]Nov21!$M$1-C23</f>
        <v>0</v>
      </c>
      <c r="D10" s="52">
        <f>[9]Nov21!$N$1-D23</f>
        <v>0</v>
      </c>
      <c r="E10" s="52">
        <f>[9]Nov21!$O$1-E23</f>
        <v>0</v>
      </c>
      <c r="F10" s="52">
        <f>[9]Nov21!$P$1+[9]Nov21!$Q$1-F23</f>
        <v>0</v>
      </c>
      <c r="G10" s="52">
        <f t="shared" ref="G10:G15" si="1">C10-SUM(D10:F10)</f>
        <v>0</v>
      </c>
      <c r="H10" s="52">
        <f>[9]Nov21!$T$1-H23</f>
        <v>0</v>
      </c>
      <c r="I10" s="52">
        <f>[9]Nov21!$G$1</f>
        <v>0</v>
      </c>
      <c r="J10" s="23"/>
      <c r="K10" s="706"/>
      <c r="L10" s="30"/>
    </row>
    <row r="11" spans="1:12" ht="12" customHeight="1" x14ac:dyDescent="0.2">
      <c r="A11" s="31"/>
      <c r="B11" s="51">
        <f>Admin!B26</f>
        <v>44561</v>
      </c>
      <c r="C11" s="52">
        <f>[9]Dec21!$M$1-C24</f>
        <v>0</v>
      </c>
      <c r="D11" s="52">
        <f>[9]Dec21!$N$1-D24</f>
        <v>0</v>
      </c>
      <c r="E11" s="52">
        <f>[9]Dec21!$O$1-E24</f>
        <v>0</v>
      </c>
      <c r="F11" s="52">
        <f>[9]Dec21!$P$1+[9]Dec21!$Q$1-F24</f>
        <v>0</v>
      </c>
      <c r="G11" s="52">
        <f t="shared" si="1"/>
        <v>0</v>
      </c>
      <c r="H11" s="52">
        <f>[9]Dec21!$T$1-H24</f>
        <v>0</v>
      </c>
      <c r="I11" s="52">
        <f>[9]Dec21!$G$1</f>
        <v>0</v>
      </c>
      <c r="J11" s="23"/>
      <c r="K11" s="706"/>
      <c r="L11" s="30"/>
    </row>
    <row r="12" spans="1:12" ht="12" customHeight="1" x14ac:dyDescent="0.2">
      <c r="A12" s="31"/>
      <c r="B12" s="51">
        <f>Admin!B28</f>
        <v>44592</v>
      </c>
      <c r="C12" s="52">
        <f>[9]Jan22!$M$1-C25</f>
        <v>0</v>
      </c>
      <c r="D12" s="52">
        <f>[9]Jan22!$N$1-D25</f>
        <v>0</v>
      </c>
      <c r="E12" s="52">
        <f>[9]Jan22!$O$1-E25</f>
        <v>0</v>
      </c>
      <c r="F12" s="52">
        <f>[9]Jan22!$P$1+[9]Jan22!$Q$1-F25</f>
        <v>0</v>
      </c>
      <c r="G12" s="52">
        <f t="shared" si="1"/>
        <v>0</v>
      </c>
      <c r="H12" s="52">
        <f>[9]Jan22!$T$1-H25</f>
        <v>0</v>
      </c>
      <c r="I12" s="52">
        <f>[9]Jan22!$G$1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Admin!B30</f>
        <v>44620</v>
      </c>
      <c r="C13" s="52">
        <f>[9]Feb22!$M$1-C26</f>
        <v>0</v>
      </c>
      <c r="D13" s="52">
        <f>[9]Feb22!$N$1-D26</f>
        <v>0</v>
      </c>
      <c r="E13" s="52">
        <f>[9]Feb22!$O$1-E26</f>
        <v>0</v>
      </c>
      <c r="F13" s="52">
        <f>[9]Feb22!$P$1+[9]Feb22!$Q$1-F26</f>
        <v>0</v>
      </c>
      <c r="G13" s="52">
        <f t="shared" si="1"/>
        <v>0</v>
      </c>
      <c r="H13" s="52">
        <f>[9]Feb22!$T$1-H26</f>
        <v>0</v>
      </c>
      <c r="I13" s="52">
        <f>[9]Feb22!$G$1</f>
        <v>0</v>
      </c>
      <c r="J13" s="23"/>
      <c r="K13" s="706"/>
      <c r="L13" s="30"/>
    </row>
    <row r="14" spans="1:12" x14ac:dyDescent="0.2">
      <c r="A14" s="31"/>
      <c r="B14" s="51">
        <f>Admin!B32</f>
        <v>44651</v>
      </c>
      <c r="C14" s="52">
        <f>[9]Mar22!$M$1-C27</f>
        <v>0</v>
      </c>
      <c r="D14" s="52">
        <f>[9]Mar22!$N$1-D27</f>
        <v>0</v>
      </c>
      <c r="E14" s="52">
        <f>[9]Mar22!$O$1-E27</f>
        <v>0</v>
      </c>
      <c r="F14" s="52">
        <f>[9]Mar22!$P$1+[9]Mar22!$Q$1-F27</f>
        <v>0</v>
      </c>
      <c r="G14" s="52">
        <f t="shared" si="1"/>
        <v>0</v>
      </c>
      <c r="H14" s="52">
        <f>[9]Mar22!$T$1-H27</f>
        <v>0</v>
      </c>
      <c r="I14" s="52">
        <f>[9]Mar22!$G$1</f>
        <v>0</v>
      </c>
      <c r="J14" s="23"/>
      <c r="K14" s="706"/>
      <c r="L14" s="30"/>
    </row>
    <row r="15" spans="1:12" x14ac:dyDescent="0.2">
      <c r="A15" s="31"/>
      <c r="B15" s="51">
        <f>Admin!B34</f>
        <v>44681</v>
      </c>
      <c r="C15" s="52">
        <f>[10]Apr22!$M$1-C28</f>
        <v>0</v>
      </c>
      <c r="D15" s="52">
        <f>[10]Apr22!$N$1-D28</f>
        <v>0</v>
      </c>
      <c r="E15" s="52">
        <f>[10]Apr22!$O$1-E28</f>
        <v>0</v>
      </c>
      <c r="F15" s="52">
        <f>[10]Apr22!$P$1+[10]Apr22!$Q$1-F28</f>
        <v>0</v>
      </c>
      <c r="G15" s="52">
        <f t="shared" si="1"/>
        <v>0</v>
      </c>
      <c r="H15" s="52">
        <f>[10]Apr22!$T$1-H28</f>
        <v>0</v>
      </c>
      <c r="I15" s="52">
        <f>[10]Apr22!$G$1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44347</v>
      </c>
      <c r="C17" s="52">
        <f>[9]May21!$M$2</f>
        <v>0</v>
      </c>
      <c r="D17" s="52">
        <f>[9]May21!$N$2</f>
        <v>0</v>
      </c>
      <c r="E17" s="52">
        <f>[9]May21!$O$2</f>
        <v>0</v>
      </c>
      <c r="F17" s="52">
        <f>[9]May21!$P$2+[9]May21!$Q$2</f>
        <v>0</v>
      </c>
      <c r="G17" s="52">
        <f t="shared" ref="G17:G28" si="2">C17-SUM(D17:F17)</f>
        <v>0</v>
      </c>
      <c r="H17" s="52">
        <f>[9]May21!$T$2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3">B5</f>
        <v>44377</v>
      </c>
      <c r="C18" s="52">
        <f>[9]Jun21!$M$2</f>
        <v>0</v>
      </c>
      <c r="D18" s="52">
        <f>[9]Jun21!$N$2</f>
        <v>0</v>
      </c>
      <c r="E18" s="52">
        <f>[9]Jun21!$O$2</f>
        <v>0</v>
      </c>
      <c r="F18" s="52">
        <f>[9]Jun21!$P$2+[9]Jun21!$Q$2</f>
        <v>0</v>
      </c>
      <c r="G18" s="52">
        <f t="shared" si="2"/>
        <v>0</v>
      </c>
      <c r="H18" s="52">
        <f>[9]Jun21!$T$2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3"/>
        <v>44408</v>
      </c>
      <c r="C19" s="52">
        <f>[9]Jul21!$M$2</f>
        <v>0</v>
      </c>
      <c r="D19" s="52">
        <f>[9]Jul21!$N$2</f>
        <v>0</v>
      </c>
      <c r="E19" s="52">
        <f>[9]Jul21!$O$2</f>
        <v>0</v>
      </c>
      <c r="F19" s="52">
        <f>[9]Jul21!$P$2+[9]Jul21!$Q$2</f>
        <v>0</v>
      </c>
      <c r="G19" s="52">
        <f t="shared" si="2"/>
        <v>0</v>
      </c>
      <c r="H19" s="52">
        <f>[9]Jul21!$T$2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3"/>
        <v>44439</v>
      </c>
      <c r="C20" s="52">
        <f>[9]Aug21!$M$2</f>
        <v>0</v>
      </c>
      <c r="D20" s="52">
        <f>[9]Aug21!$N$2</f>
        <v>0</v>
      </c>
      <c r="E20" s="52">
        <f>[9]Aug21!$O$2</f>
        <v>0</v>
      </c>
      <c r="F20" s="52">
        <f>[9]Aug21!$P$2+[9]Aug21!$Q$2</f>
        <v>0</v>
      </c>
      <c r="G20" s="52">
        <f t="shared" si="2"/>
        <v>0</v>
      </c>
      <c r="H20" s="52">
        <f>[9]Aug21!$T$2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3"/>
        <v>44469</v>
      </c>
      <c r="C21" s="52">
        <f>[9]Sep21!$M$2</f>
        <v>0</v>
      </c>
      <c r="D21" s="52">
        <f>[9]Sep21!$N$2</f>
        <v>0</v>
      </c>
      <c r="E21" s="52">
        <f>[9]Sep21!$O$2</f>
        <v>0</v>
      </c>
      <c r="F21" s="52">
        <f>[9]Sep21!$P$2+[9]Sep21!$Q$2</f>
        <v>0</v>
      </c>
      <c r="G21" s="52">
        <f t="shared" si="2"/>
        <v>0</v>
      </c>
      <c r="H21" s="52">
        <f>[9]Sep21!$T$2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3"/>
        <v>44500</v>
      </c>
      <c r="C22" s="52">
        <f>[9]Oct21!$M$2</f>
        <v>0</v>
      </c>
      <c r="D22" s="52">
        <f>[9]Oct21!$N$2</f>
        <v>0</v>
      </c>
      <c r="E22" s="52">
        <f>[9]Oct21!$O$2</f>
        <v>0</v>
      </c>
      <c r="F22" s="52">
        <f>[9]Oct21!$P$2+[9]Oct21!$Q$2</f>
        <v>0</v>
      </c>
      <c r="G22" s="52">
        <f t="shared" si="2"/>
        <v>0</v>
      </c>
      <c r="H22" s="52">
        <f>[9]Oct21!$T$2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3"/>
        <v>44530</v>
      </c>
      <c r="C23" s="52">
        <f>[9]Nov21!$M$2</f>
        <v>0</v>
      </c>
      <c r="D23" s="52">
        <f>[9]Nov21!$N$2</f>
        <v>0</v>
      </c>
      <c r="E23" s="52">
        <f>[9]Nov21!$O$2</f>
        <v>0</v>
      </c>
      <c r="F23" s="52">
        <f>[9]Nov21!$P$2+[9]Nov21!$Q$2</f>
        <v>0</v>
      </c>
      <c r="G23" s="52">
        <f t="shared" si="2"/>
        <v>0</v>
      </c>
      <c r="H23" s="52">
        <f>[9]Nov21!$T$2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3"/>
        <v>44561</v>
      </c>
      <c r="C24" s="52">
        <f>[9]Dec21!$M$2</f>
        <v>0</v>
      </c>
      <c r="D24" s="52">
        <f>[9]Dec21!$N$2</f>
        <v>0</v>
      </c>
      <c r="E24" s="52">
        <f>[9]Dec21!$O$2</f>
        <v>0</v>
      </c>
      <c r="F24" s="52">
        <f>[9]Dec21!$P$2+[9]Dec21!$Q$2</f>
        <v>0</v>
      </c>
      <c r="G24" s="52">
        <f t="shared" si="2"/>
        <v>0</v>
      </c>
      <c r="H24" s="52">
        <f>[9]Dec21!$T$2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3"/>
        <v>44592</v>
      </c>
      <c r="C25" s="52">
        <f>[9]Jan22!$M$2</f>
        <v>0</v>
      </c>
      <c r="D25" s="52">
        <f>[9]Jan22!$N$2</f>
        <v>0</v>
      </c>
      <c r="E25" s="52">
        <f>[9]Jan22!$O$2</f>
        <v>0</v>
      </c>
      <c r="F25" s="52">
        <f>[9]Jan22!$P$2+[9]Jan22!$Q$2</f>
        <v>0</v>
      </c>
      <c r="G25" s="52">
        <f t="shared" si="2"/>
        <v>0</v>
      </c>
      <c r="H25" s="52">
        <f>[9]Jan22!$T$2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3"/>
        <v>44620</v>
      </c>
      <c r="C26" s="52">
        <f>[9]Feb22!$M$2</f>
        <v>0</v>
      </c>
      <c r="D26" s="52">
        <f>[9]Feb22!$N$2</f>
        <v>0</v>
      </c>
      <c r="E26" s="52">
        <f>[9]Feb22!$O$2</f>
        <v>0</v>
      </c>
      <c r="F26" s="52">
        <f>[9]Feb22!$P$2+[9]Feb22!$Q$2</f>
        <v>0</v>
      </c>
      <c r="G26" s="52">
        <f t="shared" si="2"/>
        <v>0</v>
      </c>
      <c r="H26" s="52">
        <f>[9]Feb22!$T$2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3"/>
        <v>44651</v>
      </c>
      <c r="C27" s="52">
        <f>[9]Mar22!$M$2</f>
        <v>0</v>
      </c>
      <c r="D27" s="52">
        <f>[9]Mar22!$N$2</f>
        <v>0</v>
      </c>
      <c r="E27" s="52">
        <f>[9]Mar22!$O$2</f>
        <v>0</v>
      </c>
      <c r="F27" s="52">
        <f>[9]Mar22!$P$2+[9]Mar22!$Q$2</f>
        <v>0</v>
      </c>
      <c r="G27" s="52">
        <f t="shared" si="2"/>
        <v>0</v>
      </c>
      <c r="H27" s="52">
        <f>[9]Mar22!$T$2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3"/>
        <v>44681</v>
      </c>
      <c r="C28" s="52">
        <f>[10]Apr22!$M$2</f>
        <v>0</v>
      </c>
      <c r="D28" s="52">
        <f>[10]Apr22!$N$2</f>
        <v>0</v>
      </c>
      <c r="E28" s="52">
        <f>[10]Apr22!$O$2</f>
        <v>0</v>
      </c>
      <c r="F28" s="52">
        <f>[10]Apr22!$P$2+[10]Apr22!$Q$2</f>
        <v>0</v>
      </c>
      <c r="G28" s="52">
        <f t="shared" si="2"/>
        <v>0</v>
      </c>
      <c r="H28" s="52">
        <f>[10]Apr22!$T$2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Admin!B11</f>
        <v>44317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Admin!B12</f>
        <v>44347</v>
      </c>
      <c r="C8" s="141"/>
      <c r="D8" s="140">
        <f>D6+F8-L8-R8-X8+Z6</f>
        <v>0</v>
      </c>
      <c r="E8" s="139"/>
      <c r="F8" s="114">
        <f>IF((H$4+N$4+T$4)=0,0,[2]May21!O$1)</f>
        <v>0</v>
      </c>
      <c r="G8" s="114"/>
      <c r="H8" s="137">
        <f>H4</f>
        <v>0</v>
      </c>
      <c r="I8" s="114"/>
      <c r="J8" s="114">
        <f>[3]May21!$O$1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[3]May21!$P$1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[3]May21!$Q$1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Admin!B14</f>
        <v>44377</v>
      </c>
      <c r="C10" s="141"/>
      <c r="D10" s="140">
        <f>D8+F10-L10-R10-X10+Z8</f>
        <v>0</v>
      </c>
      <c r="E10" s="139"/>
      <c r="F10" s="114">
        <f>IF((H$4+N$4+T$4)=0,0,[2]Jun21!O$1)</f>
        <v>0</v>
      </c>
      <c r="G10" s="114"/>
      <c r="H10" s="137">
        <f>H8</f>
        <v>0</v>
      </c>
      <c r="I10" s="114"/>
      <c r="J10" s="114">
        <f>[3]Jun21!$O$1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[3]Jun21!$P$1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[3]Jun21!$Q$1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Admin!B16</f>
        <v>44408</v>
      </c>
      <c r="C12" s="141"/>
      <c r="D12" s="140">
        <f>D10+F12-L12-R12-X12+Z10</f>
        <v>0</v>
      </c>
      <c r="E12" s="139"/>
      <c r="F12" s="114">
        <f>IF((H$4+N$4+T$4)=0,0,[2]Oct21!O$1)</f>
        <v>0</v>
      </c>
      <c r="G12" s="114"/>
      <c r="H12" s="137">
        <f>H10</f>
        <v>0</v>
      </c>
      <c r="I12" s="114"/>
      <c r="J12" s="114">
        <f>[3]Sep21!$O$1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[3]Sep21!$P$1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[3]Sep21!$Q$1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Admin!B18</f>
        <v>44439</v>
      </c>
      <c r="C14" s="141"/>
      <c r="D14" s="140">
        <f>D12+F14-L14-R14-X14+Z12</f>
        <v>0</v>
      </c>
      <c r="E14" s="139"/>
      <c r="F14" s="114">
        <f>IF((H$4+N$4+T$4)=0,0,[2]Jun21!O$1)</f>
        <v>0</v>
      </c>
      <c r="G14" s="114"/>
      <c r="H14" s="137">
        <f>H12</f>
        <v>0</v>
      </c>
      <c r="I14" s="114"/>
      <c r="J14" s="114">
        <f>[3]Feb22!$O$1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[3]Feb22!$P$1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[3]Feb22!$Q$1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Admin!B20</f>
        <v>44469</v>
      </c>
      <c r="C16" s="141"/>
      <c r="D16" s="140">
        <f>D14+F16-L16-R16-X16+Z14</f>
        <v>0</v>
      </c>
      <c r="E16" s="139"/>
      <c r="F16" s="114">
        <f>IF((H$4+N$4+T$4)=0,0,[2]Apr22!O$1)</f>
        <v>0</v>
      </c>
      <c r="G16" s="114"/>
      <c r="H16" s="137">
        <f>H14</f>
        <v>0</v>
      </c>
      <c r="I16" s="114"/>
      <c r="J16" s="114">
        <f>[3]Oct21!$O$1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[3]Oct21!$P$1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[3]Oct21!$Q$1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Admin!B22</f>
        <v>44500</v>
      </c>
      <c r="C18" s="141"/>
      <c r="D18" s="140">
        <f>D16+F18-L18-R18-X18+Z16</f>
        <v>0</v>
      </c>
      <c r="E18" s="139"/>
      <c r="F18" s="114">
        <f>IF((H$4+N$4+T$4)=0,0,[2]Jul21!O$1)</f>
        <v>0</v>
      </c>
      <c r="G18" s="114"/>
      <c r="H18" s="137">
        <f>H16</f>
        <v>0</v>
      </c>
      <c r="I18" s="114"/>
      <c r="J18" s="114">
        <f>[3]Aug21!$O$1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[3]Aug21!$P$1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[3]Aug21!$Q$1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Admin!B24</f>
        <v>44530</v>
      </c>
      <c r="C20" s="141"/>
      <c r="D20" s="140">
        <f>D18+F20-L20-R20-X20+Z18</f>
        <v>0</v>
      </c>
      <c r="E20" s="139"/>
      <c r="F20" s="114">
        <f>IF((H$4+N$4+T$4)=0,0,[2]Dec21!O$1)</f>
        <v>0</v>
      </c>
      <c r="G20" s="114"/>
      <c r="H20" s="137">
        <f>H18</f>
        <v>0</v>
      </c>
      <c r="I20" s="114"/>
      <c r="J20" s="114">
        <f>[3]Aug21!$O$1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[3]Aug21!$P$1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[3]Aug21!$Q$1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Admin!B26</f>
        <v>44561</v>
      </c>
      <c r="C22" s="141"/>
      <c r="D22" s="140">
        <f>D20+F22-L22-R22-X22+Z20</f>
        <v>0</v>
      </c>
      <c r="E22" s="139"/>
      <c r="F22" s="114">
        <f>IF((H$4+N$4+T$4)=0,0,[2]Sep21!O$1)</f>
        <v>0</v>
      </c>
      <c r="G22" s="114"/>
      <c r="H22" s="137">
        <f>H20</f>
        <v>0</v>
      </c>
      <c r="I22" s="114"/>
      <c r="J22" s="114">
        <f>[3]Oct21!$O$1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[3]Oct21!$P$1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[3]Oct21!$Q$1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Admin!B28</f>
        <v>44592</v>
      </c>
      <c r="C24" s="141"/>
      <c r="D24" s="140">
        <f>D22+F24-L24-R24-X24+Z22</f>
        <v>0</v>
      </c>
      <c r="E24" s="139"/>
      <c r="F24" s="114">
        <f>IF((H$4+N$4+T$4)=0,0,[2]Sep21!O$1)</f>
        <v>0</v>
      </c>
      <c r="G24" s="114"/>
      <c r="H24" s="137">
        <f>H22</f>
        <v>0</v>
      </c>
      <c r="I24" s="114"/>
      <c r="J24" s="114">
        <f>[3]Feb22!$O$1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[3]Feb22!$P$1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[3]Feb22!$Q$1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Admin!B30</f>
        <v>44620</v>
      </c>
      <c r="C26" s="141"/>
      <c r="D26" s="140">
        <f>D24+F26-L26-R26-X26+Z24</f>
        <v>0</v>
      </c>
      <c r="E26" s="139"/>
      <c r="F26" s="114">
        <f>IF((H$4+N$4+T$4)=0,0,[2]Dec21!O$1)</f>
        <v>0</v>
      </c>
      <c r="G26" s="114"/>
      <c r="H26" s="137">
        <f>H24</f>
        <v>0</v>
      </c>
      <c r="I26" s="114"/>
      <c r="J26" s="114">
        <f>[3]Sep21!$O$1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[3]Sep21!$P$1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[3]Sep21!$Q$1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44651</v>
      </c>
      <c r="C28" s="141"/>
      <c r="D28" s="140">
        <f>D26+F28-L28-R28-X28+Z26</f>
        <v>0</v>
      </c>
      <c r="E28" s="139"/>
      <c r="F28" s="114">
        <f>IF((H$4+N$4+T$4)=0,0,[2]Jul21!O$1)</f>
        <v>0</v>
      </c>
      <c r="G28" s="114"/>
      <c r="H28" s="137">
        <f>H26</f>
        <v>0</v>
      </c>
      <c r="I28" s="114"/>
      <c r="J28" s="114">
        <f>[3]Jun21!$O$1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[3]Jun21!$P$1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[3]Jun21!$Q$1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Admin!B34</f>
        <v>44681</v>
      </c>
      <c r="C30" s="141"/>
      <c r="D30" s="140">
        <f>D28+F30-L30-R30-X30+Z28</f>
        <v>0</v>
      </c>
      <c r="E30" s="139"/>
      <c r="F30" s="114">
        <f>IF((H$4+N$4+T$4)=0,0,[2]Apr22!O$1)</f>
        <v>0</v>
      </c>
      <c r="G30" s="114"/>
      <c r="H30" s="137">
        <f>H28</f>
        <v>0</v>
      </c>
      <c r="I30" s="114"/>
      <c r="J30" s="114">
        <f>[3]Apr22!$O$1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[3]Apr22!$P$1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[3]Apr22!$Q$1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2" customWidth="1"/>
    <col min="2" max="2" width="10.140625" style="333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1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3">
        <f>DATE(YEAR(B4),MONTH(B4),1)-1</f>
        <v>44196</v>
      </c>
      <c r="C2" s="309"/>
      <c r="D2" s="733"/>
      <c r="E2" s="733"/>
      <c r="F2" s="733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44197</v>
      </c>
      <c r="C3" s="309"/>
      <c r="D3" s="728" t="s">
        <v>509</v>
      </c>
      <c r="E3" s="728"/>
      <c r="F3" s="728"/>
      <c r="G3" s="406" t="str">
        <f>TEXT(YEAR(F21)-1,"0")&amp;"-"&amp;TEXT(YEAR(F21)-2000,"0")</f>
        <v>2021-22</v>
      </c>
      <c r="H3" s="309"/>
      <c r="I3" s="309"/>
      <c r="J3" s="309"/>
      <c r="K3" s="734" t="s">
        <v>510</v>
      </c>
      <c r="L3" s="734"/>
      <c r="M3" s="734"/>
      <c r="N3" s="315" t="str">
        <f>G3</f>
        <v>2021-22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44227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44228</v>
      </c>
      <c r="C5" s="309"/>
      <c r="D5" s="352" t="s">
        <v>511</v>
      </c>
      <c r="E5" s="352"/>
      <c r="F5" s="354">
        <f>B32</f>
        <v>44651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44255</v>
      </c>
      <c r="C6" s="309"/>
      <c r="D6" s="352" t="s">
        <v>512</v>
      </c>
      <c r="E6" s="352"/>
      <c r="F6" s="354">
        <f>B32</f>
        <v>44651</v>
      </c>
      <c r="G6" s="386">
        <v>18</v>
      </c>
      <c r="H6" s="309"/>
      <c r="I6" s="201" t="s">
        <v>14</v>
      </c>
      <c r="J6" s="201"/>
      <c r="K6" s="201">
        <f>YEAR(L6)</f>
        <v>2021</v>
      </c>
      <c r="L6" s="730">
        <f>B11</f>
        <v>44317</v>
      </c>
      <c r="M6" s="732"/>
      <c r="N6" s="730">
        <f>B32</f>
        <v>44651</v>
      </c>
      <c r="O6" s="731"/>
      <c r="P6" s="386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44256</v>
      </c>
      <c r="C7" s="309"/>
      <c r="D7" s="352" t="s">
        <v>511</v>
      </c>
      <c r="E7" s="352"/>
      <c r="F7" s="354">
        <f>B56</f>
        <v>45016</v>
      </c>
      <c r="G7" s="386">
        <v>100</v>
      </c>
      <c r="H7" s="309"/>
      <c r="I7" s="201" t="s">
        <v>14</v>
      </c>
      <c r="J7" s="201"/>
      <c r="K7" s="201">
        <f>YEAR(L7)</f>
        <v>2022</v>
      </c>
      <c r="L7" s="730">
        <f>B33</f>
        <v>44652</v>
      </c>
      <c r="M7" s="732"/>
      <c r="N7" s="730">
        <f>B34</f>
        <v>44681</v>
      </c>
      <c r="O7" s="731"/>
      <c r="P7" s="386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44286</v>
      </c>
      <c r="C8" s="309"/>
      <c r="D8" s="352" t="s">
        <v>512</v>
      </c>
      <c r="E8" s="352"/>
      <c r="F8" s="354">
        <f>B56</f>
        <v>45016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44287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44316</v>
      </c>
      <c r="C10" s="309"/>
      <c r="D10" s="724" t="s">
        <v>513</v>
      </c>
      <c r="E10" s="724"/>
      <c r="F10" s="724"/>
      <c r="G10" s="311"/>
      <c r="H10" s="309"/>
      <c r="I10" s="319"/>
      <c r="J10" s="319"/>
      <c r="K10" s="319"/>
      <c r="L10" s="357">
        <f>B8</f>
        <v>44286</v>
      </c>
      <c r="M10" s="324" t="s">
        <v>535</v>
      </c>
      <c r="N10" s="358">
        <f>B8</f>
        <v>44286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44317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44651</v>
      </c>
      <c r="M11" s="325" t="s">
        <v>535</v>
      </c>
      <c r="N11" s="358">
        <f>B32</f>
        <v>44651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44347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">
      <c r="A13" s="309"/>
      <c r="B13" s="314">
        <f>DATE(YEAR(B14),MONTH(B14),1)</f>
        <v>44348</v>
      </c>
      <c r="C13" s="309"/>
      <c r="D13" s="728" t="s">
        <v>516</v>
      </c>
      <c r="E13" s="728"/>
      <c r="F13" s="728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44377</v>
      </c>
      <c r="C14" s="309"/>
      <c r="D14" s="309"/>
      <c r="E14" s="309"/>
      <c r="F14" s="309"/>
      <c r="G14" s="311"/>
      <c r="H14" s="309"/>
      <c r="I14" s="728" t="s">
        <v>518</v>
      </c>
      <c r="J14" s="728"/>
      <c r="K14" s="728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f>DATE(YEAR(B16),MONTH(B16),1)</f>
        <v>44378</v>
      </c>
      <c r="C15" s="309"/>
      <c r="D15" s="724" t="s">
        <v>517</v>
      </c>
      <c r="E15" s="724"/>
      <c r="F15" s="724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44408</v>
      </c>
      <c r="C16" s="309"/>
      <c r="D16" s="724" t="s">
        <v>125</v>
      </c>
      <c r="E16" s="724"/>
      <c r="F16" s="724"/>
      <c r="G16" s="318">
        <v>0.1</v>
      </c>
      <c r="H16" s="309"/>
      <c r="I16" s="724" t="s">
        <v>521</v>
      </c>
      <c r="J16" s="724"/>
      <c r="K16" s="724"/>
      <c r="L16" s="724"/>
      <c r="M16" s="427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44409</v>
      </c>
      <c r="C17" s="309"/>
      <c r="D17" s="724" t="s">
        <v>126</v>
      </c>
      <c r="E17" s="724"/>
      <c r="F17" s="724"/>
      <c r="G17" s="318">
        <v>0.2</v>
      </c>
      <c r="H17" s="309"/>
      <c r="I17" s="724" t="s">
        <v>522</v>
      </c>
      <c r="J17" s="724"/>
      <c r="K17" s="724"/>
      <c r="L17" s="724"/>
      <c r="M17" s="729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44439</v>
      </c>
      <c r="C18" s="309"/>
      <c r="D18" s="724" t="s">
        <v>221</v>
      </c>
      <c r="E18" s="724"/>
      <c r="F18" s="724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14">
        <f>DATE(YEAR(B20),MONTH(B20),1)</f>
        <v>44440</v>
      </c>
      <c r="C19" s="321"/>
      <c r="D19" s="724" t="s">
        <v>128</v>
      </c>
      <c r="E19" s="724"/>
      <c r="F19" s="724"/>
      <c r="G19" s="318">
        <v>0.25</v>
      </c>
      <c r="H19" s="321"/>
      <c r="I19" s="725" t="s">
        <v>564</v>
      </c>
      <c r="J19" s="726"/>
      <c r="K19" s="727"/>
      <c r="L19" s="321"/>
      <c r="M19" s="392">
        <v>20</v>
      </c>
      <c r="N19" s="310">
        <f>B11</f>
        <v>44317</v>
      </c>
      <c r="O19" s="391">
        <f>B26</f>
        <v>44561</v>
      </c>
      <c r="P19" s="309"/>
      <c r="Q19" s="309"/>
    </row>
    <row r="20" spans="1:17" ht="12" customHeight="1" x14ac:dyDescent="0.2">
      <c r="A20" s="309"/>
      <c r="B20" s="314">
        <f>DATE(YEAR(B22),MONTH(B22),1)-1</f>
        <v>44469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">
      <c r="A21" s="309"/>
      <c r="B21" s="314">
        <f>DATE(YEAR(B22),MONTH(B22),1)</f>
        <v>44470</v>
      </c>
      <c r="C21" s="321"/>
      <c r="D21" s="10" t="s">
        <v>533</v>
      </c>
      <c r="E21" s="403"/>
      <c r="F21" s="404">
        <v>44681</v>
      </c>
      <c r="G21" s="324"/>
      <c r="H21" s="321"/>
      <c r="I21" s="725" t="s">
        <v>564</v>
      </c>
      <c r="J21" s="726"/>
      <c r="K21" s="727"/>
      <c r="L21" s="321"/>
      <c r="M21" s="388">
        <v>20</v>
      </c>
      <c r="N21" s="310">
        <f>B27</f>
        <v>44562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44500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44501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44530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44531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44561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44562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44592</v>
      </c>
      <c r="C28" s="309"/>
    </row>
    <row r="29" spans="1:17" x14ac:dyDescent="0.2">
      <c r="A29" s="309"/>
      <c r="B29" s="314">
        <f>DATE(YEAR(B30),MONTH(B30),1)</f>
        <v>44593</v>
      </c>
      <c r="C29" s="309"/>
    </row>
    <row r="30" spans="1:17" x14ac:dyDescent="0.2">
      <c r="A30" s="309"/>
      <c r="B30" s="314">
        <f>DATE(YEAR(B32),MONTH(B32),1)-1</f>
        <v>44620</v>
      </c>
      <c r="C30" s="309"/>
    </row>
    <row r="31" spans="1:17" x14ac:dyDescent="0.2">
      <c r="A31" s="309"/>
      <c r="B31" s="314">
        <f>DATE(YEAR(B32),MONTH(B32),1)</f>
        <v>44621</v>
      </c>
      <c r="C31" s="309"/>
    </row>
    <row r="32" spans="1:17" x14ac:dyDescent="0.2">
      <c r="A32" s="309"/>
      <c r="B32" s="314">
        <f>DATE(YEAR(B34),MONTH(B34),1)-1</f>
        <v>44651</v>
      </c>
      <c r="C32" s="309"/>
    </row>
    <row r="33" spans="1:3" x14ac:dyDescent="0.2">
      <c r="A33" s="309"/>
      <c r="B33" s="314">
        <f>DATE(YEAR(B34),MONTH(B34),1)</f>
        <v>44652</v>
      </c>
      <c r="C33" s="309"/>
    </row>
    <row r="34" spans="1:3" x14ac:dyDescent="0.2">
      <c r="A34" s="309"/>
      <c r="B34" s="405">
        <f>F21</f>
        <v>44681</v>
      </c>
      <c r="C34" s="309"/>
    </row>
    <row r="35" spans="1:3" x14ac:dyDescent="0.2">
      <c r="A35" s="309"/>
      <c r="B35" s="314">
        <f>DATE(YEAR(B36),MONTH(B36),1)</f>
        <v>44682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44712</v>
      </c>
      <c r="C36" s="309"/>
    </row>
    <row r="37" spans="1:3" x14ac:dyDescent="0.2">
      <c r="A37" s="309"/>
      <c r="B37" s="314">
        <f>DATE(YEAR(B38),MONTH(B38),1)</f>
        <v>44713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44742</v>
      </c>
      <c r="C38" s="309"/>
    </row>
    <row r="39" spans="1:3" x14ac:dyDescent="0.2">
      <c r="A39" s="309"/>
      <c r="B39" s="314">
        <f>DATE(YEAR(B40),MONTH(B40),1)</f>
        <v>44743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44773</v>
      </c>
      <c r="C40" s="309"/>
    </row>
    <row r="41" spans="1:3" x14ac:dyDescent="0.2">
      <c r="A41" s="309"/>
      <c r="B41" s="314">
        <f>DATE(YEAR(B42),MONTH(B42),1)</f>
        <v>44774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44804</v>
      </c>
      <c r="C42" s="309"/>
    </row>
    <row r="43" spans="1:3" x14ac:dyDescent="0.2">
      <c r="A43" s="309"/>
      <c r="B43" s="314">
        <f>DATE(YEAR(B44),MONTH(B44),1)</f>
        <v>44805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44834</v>
      </c>
      <c r="C44" s="309"/>
    </row>
    <row r="45" spans="1:3" x14ac:dyDescent="0.2">
      <c r="A45" s="309"/>
      <c r="B45" s="314">
        <f>DATE(YEAR(B46),MONTH(B46),1)</f>
        <v>44835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44865</v>
      </c>
      <c r="C46" s="309"/>
    </row>
    <row r="47" spans="1:3" x14ac:dyDescent="0.2">
      <c r="A47" s="309"/>
      <c r="B47" s="314">
        <f>DATE(YEAR(B48),MONTH(B48),1)</f>
        <v>44866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44895</v>
      </c>
      <c r="C48" s="309"/>
    </row>
    <row r="49" spans="1:3" x14ac:dyDescent="0.2">
      <c r="A49" s="309"/>
      <c r="B49" s="314">
        <f>DATE(YEAR(B50),MONTH(B50),1)</f>
        <v>44896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44926</v>
      </c>
      <c r="C50" s="309"/>
    </row>
    <row r="51" spans="1:3" x14ac:dyDescent="0.2">
      <c r="A51" s="309"/>
      <c r="B51" s="314">
        <f>DATE(YEAR(B52),MONTH(B52),1)</f>
        <v>44927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44957</v>
      </c>
      <c r="C52" s="309"/>
    </row>
    <row r="53" spans="1:3" x14ac:dyDescent="0.2">
      <c r="A53" s="309"/>
      <c r="B53" s="314">
        <f>DATE(YEAR(B54),MONTH(B54),1)</f>
        <v>44958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44985</v>
      </c>
      <c r="C54" s="309"/>
    </row>
    <row r="55" spans="1:3" x14ac:dyDescent="0.2">
      <c r="A55" s="309"/>
      <c r="B55" s="314">
        <f>DATE(YEAR(B56),MONTH(B56),1)</f>
        <v>44986</v>
      </c>
      <c r="C55" s="309"/>
    </row>
    <row r="56" spans="1:3" ht="12.75" thickBot="1" x14ac:dyDescent="0.25">
      <c r="A56" s="309"/>
      <c r="B56" s="332">
        <f>DATE(IF(MONTH(B54)&lt;11,YEAR(B54),YEAR(B54)+1),IF(MONTH(B54)&lt;11,MONTH(B54)+2,IF(MONTH(B54)=11,1,2)),1)-1</f>
        <v>45016</v>
      </c>
      <c r="C56" s="309"/>
    </row>
    <row r="57" spans="1:3" x14ac:dyDescent="0.2">
      <c r="A57" s="309"/>
      <c r="B57" s="310"/>
      <c r="C57" s="309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/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28" t="s">
        <v>200</v>
      </c>
      <c r="D1" s="338">
        <f>Admin!B11</f>
        <v>44317</v>
      </c>
      <c r="E1" s="431"/>
      <c r="F1" s="433">
        <f>Admin!B12</f>
        <v>44347</v>
      </c>
      <c r="G1" s="433"/>
      <c r="H1" s="433"/>
      <c r="I1" s="433"/>
      <c r="J1" s="433"/>
      <c r="K1" s="433"/>
      <c r="L1" s="433"/>
      <c r="M1" s="433"/>
      <c r="N1" s="431"/>
      <c r="O1" s="338">
        <f>F1</f>
        <v>44347</v>
      </c>
      <c r="P1" s="431"/>
      <c r="Q1" s="428">
        <f>Admin!B14</f>
        <v>44377</v>
      </c>
      <c r="R1" s="428"/>
      <c r="S1" s="428"/>
      <c r="T1" s="428"/>
      <c r="U1" s="428"/>
      <c r="V1" s="428"/>
      <c r="W1" s="428"/>
      <c r="X1" s="428"/>
      <c r="Y1" s="431"/>
      <c r="Z1" s="338">
        <f>Q1</f>
        <v>44377</v>
      </c>
      <c r="AA1" s="431"/>
      <c r="AB1" s="428">
        <f>Admin!B16</f>
        <v>44408</v>
      </c>
      <c r="AC1" s="428"/>
      <c r="AD1" s="428"/>
      <c r="AE1" s="428"/>
      <c r="AF1" s="428"/>
      <c r="AG1" s="428"/>
      <c r="AH1" s="428"/>
      <c r="AI1" s="428"/>
      <c r="AJ1" s="431"/>
      <c r="AK1" s="338">
        <f>AB1</f>
        <v>44408</v>
      </c>
      <c r="AL1" s="431"/>
      <c r="AM1" s="428">
        <f>Admin!B18</f>
        <v>44439</v>
      </c>
      <c r="AN1" s="428"/>
      <c r="AO1" s="428"/>
      <c r="AP1" s="428"/>
      <c r="AQ1" s="428"/>
      <c r="AR1" s="428"/>
      <c r="AS1" s="428"/>
      <c r="AT1" s="428"/>
      <c r="AU1" s="431"/>
      <c r="AV1" s="338">
        <f>AM1</f>
        <v>44439</v>
      </c>
      <c r="AW1" s="431"/>
      <c r="AX1" s="428">
        <f>Admin!B20</f>
        <v>44469</v>
      </c>
      <c r="AY1" s="428"/>
      <c r="AZ1" s="428"/>
      <c r="BA1" s="428"/>
      <c r="BB1" s="428"/>
      <c r="BC1" s="428"/>
      <c r="BD1" s="428"/>
      <c r="BE1" s="428"/>
      <c r="BF1" s="431"/>
      <c r="BG1" s="338">
        <f>AX1</f>
        <v>44469</v>
      </c>
      <c r="BH1" s="431"/>
      <c r="BI1" s="428">
        <f>Admin!B22</f>
        <v>44500</v>
      </c>
      <c r="BJ1" s="428"/>
      <c r="BK1" s="428"/>
      <c r="BL1" s="428"/>
      <c r="BM1" s="428"/>
      <c r="BN1" s="428"/>
      <c r="BO1" s="428"/>
      <c r="BP1" s="428"/>
      <c r="BQ1" s="431"/>
      <c r="BR1" s="338">
        <f>BI1</f>
        <v>44500</v>
      </c>
      <c r="BS1" s="431"/>
      <c r="BT1" s="428">
        <f>Admin!B24</f>
        <v>44530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44530</v>
      </c>
      <c r="CD1" s="431"/>
      <c r="CE1" s="428">
        <f>Admin!B26</f>
        <v>44561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44561</v>
      </c>
      <c r="CO1" s="431"/>
      <c r="CP1" s="428">
        <f>Admin!B28</f>
        <v>44592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44592</v>
      </c>
      <c r="CZ1" s="431"/>
      <c r="DA1" s="428">
        <f>Admin!B30</f>
        <v>44620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44620</v>
      </c>
      <c r="DK1" s="431"/>
      <c r="DL1" s="428">
        <f>Admin!B32</f>
        <v>44651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44651</v>
      </c>
      <c r="DV1" s="431"/>
      <c r="DW1" s="428">
        <f>Admin!B34</f>
        <v>44681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44681</v>
      </c>
      <c r="EG1" s="428"/>
      <c r="EH1" s="428" t="s">
        <v>228</v>
      </c>
      <c r="EI1" s="428"/>
      <c r="EJ1" s="338">
        <f>EF1</f>
        <v>44681</v>
      </c>
      <c r="EK1" s="428"/>
    </row>
    <row r="2" spans="1:141" s="342" customFormat="1" ht="24" x14ac:dyDescent="0.2">
      <c r="A2" s="340"/>
      <c r="B2" s="334" t="s">
        <v>272</v>
      </c>
      <c r="C2" s="430"/>
      <c r="D2" s="341" t="s">
        <v>523</v>
      </c>
      <c r="E2" s="432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2"/>
      <c r="O2" s="341" t="s">
        <v>524</v>
      </c>
      <c r="P2" s="432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2"/>
      <c r="Z2" s="341" t="s">
        <v>524</v>
      </c>
      <c r="AA2" s="432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2"/>
      <c r="AK2" s="341" t="s">
        <v>524</v>
      </c>
      <c r="AL2" s="432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2"/>
      <c r="AV2" s="341" t="s">
        <v>524</v>
      </c>
      <c r="AW2" s="432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2"/>
      <c r="BG2" s="341" t="s">
        <v>524</v>
      </c>
      <c r="BH2" s="432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2"/>
      <c r="BR2" s="341" t="s">
        <v>524</v>
      </c>
      <c r="BS2" s="432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29"/>
      <c r="CC2" s="341" t="s">
        <v>524</v>
      </c>
      <c r="CD2" s="432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29"/>
      <c r="CN2" s="341" t="s">
        <v>524</v>
      </c>
      <c r="CO2" s="432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29"/>
      <c r="CY2" s="341" t="s">
        <v>524</v>
      </c>
      <c r="CZ2" s="432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29"/>
      <c r="DJ2" s="341" t="s">
        <v>524</v>
      </c>
      <c r="DK2" s="432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29"/>
      <c r="DU2" s="341" t="s">
        <v>524</v>
      </c>
      <c r="DV2" s="432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29"/>
      <c r="EF2" s="341" t="s">
        <v>524</v>
      </c>
      <c r="EG2" s="429"/>
      <c r="EH2" s="430"/>
      <c r="EI2" s="429"/>
      <c r="EJ2" s="341" t="s">
        <v>525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[3]May21!$F$1-[3]May21!$V$1</f>
        <v>0</v>
      </c>
      <c r="G20" s="25"/>
      <c r="H20" s="25">
        <f>-[4]May21!$J$1</f>
        <v>0</v>
      </c>
      <c r="I20" s="25">
        <f>-[5]May21!$J$1</f>
        <v>0</v>
      </c>
      <c r="J20" s="25">
        <f>-[6]May21!$J$1</f>
        <v>0</v>
      </c>
      <c r="K20" s="25">
        <f>-[7]May21!$J$1</f>
        <v>0</v>
      </c>
      <c r="L20" s="25"/>
      <c r="N20" s="24"/>
      <c r="O20" s="25">
        <f t="shared" si="1"/>
        <v>0</v>
      </c>
      <c r="P20" s="24"/>
      <c r="Q20" s="25">
        <f>[3]Jun21!$F$1-[3]Jun21!$V$1</f>
        <v>0</v>
      </c>
      <c r="R20" s="25"/>
      <c r="S20" s="25">
        <f>-[4]Jun21!$J$1</f>
        <v>0</v>
      </c>
      <c r="T20" s="25">
        <f>-[5]Jun21!$J$1</f>
        <v>0</v>
      </c>
      <c r="U20" s="25">
        <f>-[6]Jun21!$J$1</f>
        <v>0</v>
      </c>
      <c r="V20" s="25">
        <f>-[7]Jun21!$J$1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[3]Jul21!$F$1-[3]Jul21!$V$1</f>
        <v>0</v>
      </c>
      <c r="AC20" s="25"/>
      <c r="AD20" s="25">
        <f>-[4]Jul21!$J$1</f>
        <v>0</v>
      </c>
      <c r="AE20" s="25">
        <f>-[5]Jul21!$J$1</f>
        <v>0</v>
      </c>
      <c r="AF20" s="25">
        <f>-[6]Jul21!$J$1</f>
        <v>0</v>
      </c>
      <c r="AG20" s="25">
        <f>-[7]Jul21!$J$1</f>
        <v>0</v>
      </c>
      <c r="AH20" s="25"/>
      <c r="AI20" s="25"/>
      <c r="AJ20" s="15"/>
      <c r="AK20" s="25">
        <f t="shared" si="3"/>
        <v>0</v>
      </c>
      <c r="AL20" s="24"/>
      <c r="AM20" s="25">
        <f>[3]Aug21!$F$1-[3]Aug21!$V$1</f>
        <v>0</v>
      </c>
      <c r="AN20" s="25"/>
      <c r="AO20" s="25">
        <f>-[4]Aug21!$J$1</f>
        <v>0</v>
      </c>
      <c r="AP20" s="25">
        <f>-[5]Aug21!$J$1</f>
        <v>0</v>
      </c>
      <c r="AQ20" s="25">
        <f>-[6]Aug21!$J$1</f>
        <v>0</v>
      </c>
      <c r="AR20" s="25">
        <f>-[7]Aug21!$J$1</f>
        <v>0</v>
      </c>
      <c r="AS20" s="25"/>
      <c r="AT20" s="25"/>
      <c r="AU20" s="15"/>
      <c r="AV20" s="25">
        <f t="shared" si="4"/>
        <v>0</v>
      </c>
      <c r="AW20" s="24"/>
      <c r="AX20" s="25">
        <f>[3]Sep21!$F$1-[3]Sep21!$V$1</f>
        <v>0</v>
      </c>
      <c r="AY20" s="25"/>
      <c r="AZ20" s="25">
        <f>-[4]Sep21!$J$1</f>
        <v>0</v>
      </c>
      <c r="BA20" s="25">
        <f>-[5]Sep21!$J$1</f>
        <v>0</v>
      </c>
      <c r="BB20" s="25">
        <f>-[6]Sep21!$J$1</f>
        <v>0</v>
      </c>
      <c r="BC20" s="25">
        <f>-[7]Sep21!$J$1</f>
        <v>0</v>
      </c>
      <c r="BD20" s="25"/>
      <c r="BE20" s="25"/>
      <c r="BF20" s="15"/>
      <c r="BG20" s="25">
        <f t="shared" si="5"/>
        <v>0</v>
      </c>
      <c r="BH20" s="24"/>
      <c r="BI20" s="25">
        <f>[3]Oct21!$F$1-[3]Oct21!$V$1</f>
        <v>0</v>
      </c>
      <c r="BJ20" s="25"/>
      <c r="BK20" s="25">
        <f>-[4]Oct21!$J$1</f>
        <v>0</v>
      </c>
      <c r="BL20" s="25">
        <f>-[5]Oct21!$J$1</f>
        <v>0</v>
      </c>
      <c r="BM20" s="25">
        <f>-[6]Oct21!$J$1</f>
        <v>0</v>
      </c>
      <c r="BN20" s="25">
        <f>-[7]Oct21!$J$1</f>
        <v>0</v>
      </c>
      <c r="BO20" s="25"/>
      <c r="BP20" s="25"/>
      <c r="BQ20" s="15"/>
      <c r="BR20" s="25">
        <f t="shared" si="6"/>
        <v>0</v>
      </c>
      <c r="BS20" s="24"/>
      <c r="BT20" s="25">
        <f>[3]Nov21!$F$1-[3]Nov21!$V$1</f>
        <v>0</v>
      </c>
      <c r="BU20" s="25"/>
      <c r="BV20" s="25">
        <f>-[4]Nov21!$J$1</f>
        <v>0</v>
      </c>
      <c r="BW20" s="25">
        <f>-[5]Nov21!$J$1</f>
        <v>0</v>
      </c>
      <c r="BX20" s="25">
        <f>-[6]Nov21!$J$1</f>
        <v>0</v>
      </c>
      <c r="BY20" s="25">
        <f>-[7]Nov21!$J$1</f>
        <v>0</v>
      </c>
      <c r="BZ20" s="25"/>
      <c r="CA20" s="25"/>
      <c r="CB20" s="15"/>
      <c r="CC20" s="25">
        <f t="shared" si="7"/>
        <v>0</v>
      </c>
      <c r="CD20" s="24"/>
      <c r="CE20" s="25">
        <f>[3]Dec21!$F$1-[3]Dec21!$V$1</f>
        <v>0</v>
      </c>
      <c r="CF20" s="25"/>
      <c r="CG20" s="25">
        <f>-[4]Dec21!$J$1</f>
        <v>0</v>
      </c>
      <c r="CH20" s="25">
        <f>-[5]Dec21!$J$1</f>
        <v>0</v>
      </c>
      <c r="CI20" s="25">
        <f>-[6]Dec21!$J$1</f>
        <v>0</v>
      </c>
      <c r="CJ20" s="25">
        <f>-[7]Dec21!$J$1</f>
        <v>0</v>
      </c>
      <c r="CK20" s="25"/>
      <c r="CL20" s="25"/>
      <c r="CM20" s="15"/>
      <c r="CN20" s="25">
        <f t="shared" si="8"/>
        <v>0</v>
      </c>
      <c r="CO20" s="24"/>
      <c r="CP20" s="25">
        <f>[3]Jan22!$F$1-[3]Jan22!$V$1</f>
        <v>0</v>
      </c>
      <c r="CQ20" s="25"/>
      <c r="CR20" s="25">
        <f>-[4]Jan22!$J$1</f>
        <v>0</v>
      </c>
      <c r="CS20" s="25">
        <f>-[5]Jan22!$J$1</f>
        <v>0</v>
      </c>
      <c r="CT20" s="25">
        <f>-[6]Jan22!$J$1</f>
        <v>0</v>
      </c>
      <c r="CU20" s="25">
        <f>-[7]Jan22!$J$1</f>
        <v>0</v>
      </c>
      <c r="CV20" s="25"/>
      <c r="CW20" s="25"/>
      <c r="CX20" s="15"/>
      <c r="CY20" s="25">
        <f t="shared" si="9"/>
        <v>0</v>
      </c>
      <c r="CZ20" s="24"/>
      <c r="DA20" s="25">
        <f>[3]Feb22!$F$1-[3]Feb22!$V$1</f>
        <v>0</v>
      </c>
      <c r="DB20" s="25"/>
      <c r="DC20" s="25">
        <f>-[4]Feb22!$J$1</f>
        <v>0</v>
      </c>
      <c r="DD20" s="25">
        <f>-[5]Feb22!$J$1</f>
        <v>0</v>
      </c>
      <c r="DE20" s="25">
        <f>-[6]Feb22!$J$1</f>
        <v>0</v>
      </c>
      <c r="DF20" s="25">
        <f>-[7]Feb22!$J$1</f>
        <v>0</v>
      </c>
      <c r="DG20" s="25"/>
      <c r="DH20" s="25"/>
      <c r="DI20" s="15"/>
      <c r="DJ20" s="25">
        <f t="shared" si="10"/>
        <v>0</v>
      </c>
      <c r="DK20" s="24"/>
      <c r="DL20" s="25">
        <f>[3]Mar22!$F$1-[3]Mar22!$V$1</f>
        <v>0</v>
      </c>
      <c r="DM20" s="25"/>
      <c r="DN20" s="25">
        <f>-[4]Mar22!$J$1</f>
        <v>0</v>
      </c>
      <c r="DO20" s="25">
        <f>-[5]Mar22!$J$1</f>
        <v>0</v>
      </c>
      <c r="DP20" s="25">
        <f>-[6]Mar22!$J$1</f>
        <v>0</v>
      </c>
      <c r="DQ20" s="25">
        <f>-[7]Mar22!$J$1</f>
        <v>0</v>
      </c>
      <c r="DR20" s="25"/>
      <c r="DS20" s="25"/>
      <c r="DT20" s="15"/>
      <c r="DU20" s="25">
        <f t="shared" si="11"/>
        <v>0</v>
      </c>
      <c r="DV20" s="24"/>
      <c r="DW20" s="25">
        <f>[3]Apr22!$F$1-[3]Apr22!$V$1</f>
        <v>0</v>
      </c>
      <c r="DX20" s="25"/>
      <c r="DY20" s="25">
        <f>-[4]Apr22!$J$1</f>
        <v>0</v>
      </c>
      <c r="DZ20" s="25">
        <f>-[5]Apr22!$J$1</f>
        <v>0</v>
      </c>
      <c r="EA20" s="25">
        <f>-[6]Apr22!$J$1</f>
        <v>0</v>
      </c>
      <c r="EB20" s="25">
        <f>-[7]Apr22!$J$1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[4]May21!$F$1-[4]May21!$X$1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[4]Jun21!$F$1-[4]Jun21!$X$1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[4]Jul21!$F$1-[4]Jul21!$X$1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[4]Aug21!$F$1-[4]Aug21!$X$1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[4]Sep21!$F$1-[4]Sep21!$X$1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[4]Oct21!$F$1-[4]Oct21!$X$1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[4]Nov21!$F$1-[4]Nov21!$X$1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[4]Dec21!$F$1-[4]Dec21!$X$1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[4]Jan22!$F$1-[4]Jan22!$X$1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[4]Feb22!$F$1-[4]Feb22!$X$1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[4]Mar22!$F$1-[4]Mar22!$X$1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[4]Apr22!$F$1-[4]Apr22!$X$1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[5]May21!$F$1-[5]May21!$X$1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[5]Jun21!$F$1-[5]Jun21!$X$1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[5]Jul21!$F$1-[5]Jul21!$X$1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[5]Aug21!$F$1-[5]Aug21!$X$1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[5]Sep21!$F$1-[5]Sep21!$X$1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[5]Oct21!$F$1-[5]Oct21!$X$1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[5]Nov21!$F$1-[5]Nov21!$X$1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[5]Dec21!$F$1-[5]Dec21!$X$1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[5]Jan22!$F$1-[5]Jan22!$X$1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[5]Feb22!$F$1-[5]Feb22!$X$1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[5]Mar22!$F$1-[5]Mar22!$X$1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[5]Apr22!$F$1-[5]Apr22!$X$1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[6]May21!$F$1-[6]May21!$X$1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[6]Jun21!$F$1-[6]Jun21!$X$1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[6]Jul21!$F$1-[6]Jul21!$X$1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[6]Aug21!$F$1-[6]Aug21!$X$1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[6]Sep21!$F$1-[6]Sep21!$X$1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[6]Oct21!$F$1-[6]Oct21!$X$1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[6]Nov21!$F$1-[6]Nov21!$X$1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[6]Dec21!$F$1-[6]Dec21!$X$1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[6]Jan22!$F$1-[6]Jan22!$X$1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[6]Feb22!$F$1-[6]Feb22!$X$1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[6]Mar22!$F$1-[6]Mar22!$X$1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[6]Apr22!$F$1-[6]Apr22!$X$1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[7]May21!$F$1-[7]May21!$U$1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[7]Jun21!$F$1-[7]Jun21!$U$1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[7]Jul21!$F$1-[7]Jul21!$U$1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[7]Aug21!$F$1-[7]Aug21!$U$1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[7]Sep21!$F$1-[7]Sep21!$U$1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[7]Oct21!$F$1-[7]Oct21!$U$1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[7]Nov21!$F$1-[7]Nov21!$U$1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[7]Dec21!$F$1-[7]Dec21!$U$1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[7]Jan22!$F$1-[7]Jan22!$U$1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[7]Feb22!$F$1-[7]Feb22!$U$1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[7]Mar22!$F$1-[7]Mar22!$U$1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[7]Apr22!$F$1-[7]Apr22!$U$1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-[4]May21!$G$1-[4]May21!$H$1-[4]May21!$I$1+[4]May21!$Y$1+[4]May21!$Z$1+[4]May21!$AA$1</f>
        <v>0</v>
      </c>
      <c r="I26" s="26">
        <f>-[5]May21!$G$1-[5]May21!$H$1-[5]May21!$I$1+[5]May21!$Y$1+[5]May21!$Z$1+[5]May21!$AA$1</f>
        <v>0</v>
      </c>
      <c r="J26" s="26">
        <f>-[6]May21!$G$1-[6]May21!$H$1-[6]May21!$I$1+[6]May21!$Y$1+[6]May21!$Z$1+[6]May21!$AA$1</f>
        <v>0</v>
      </c>
      <c r="K26" s="26">
        <f>-[7]May21!$G$1-[7]May21!$H$1-[7]May21!$I$1+[7]May21!$V$1+[7]May21!$W$1+[7]May21!$X$1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-[4]Jun21!$G$1-[4]Jun21!$H$1-[4]Jun21!$I$1+[4]Jun21!$Y$1+[4]Jun21!$Z$1+[4]Jun21!$AA$1</f>
        <v>0</v>
      </c>
      <c r="T26" s="26">
        <f>-[5]Jun21!$G$1-[5]Jun21!$H$1-[5]Jun21!$I$1+[5]Jun21!$Y$1+[5]Jun21!$Z$1+[5]Jun21!$AA$1</f>
        <v>0</v>
      </c>
      <c r="U26" s="26">
        <f>-[6]Jun21!$G$1-[6]Jun21!$H$1-[6]Jun21!$I$1+[6]Jun21!$Y$1+[6]Jun21!$Z$1+[6]Jun21!$AA$1</f>
        <v>0</v>
      </c>
      <c r="V26" s="26">
        <f>-[7]Jun21!$G$1-[7]Jun21!$H$1-[7]Jun21!$I$1+[7]Jun21!$V$1+[7]Jun21!$W$1+[7]Jun21!$X$1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-[4]Jul21!$G$1-[4]Jul21!$H$1-[4]Jul21!$I$1+[4]Jul21!$Y$1+[4]Jul21!$Z$1+[4]Jul21!$AA$1</f>
        <v>0</v>
      </c>
      <c r="AE26" s="26">
        <f>-[5]Jul21!$G$1-[5]Jul21!$H$1-[5]Jul21!$I$1+[5]Jul21!$Y$1+[5]Jul21!$Z$1+[5]Jul21!$AA$1</f>
        <v>0</v>
      </c>
      <c r="AF26" s="26">
        <f>-[6]Jul21!$G$1-[6]Jul21!$H$1-[6]Jul21!$I$1+[6]Jul21!$Y$1+[6]Jul21!$Z$1+[6]Jul21!$AA$1</f>
        <v>0</v>
      </c>
      <c r="AG26" s="26">
        <f>-[7]Jul21!$G$1-[7]Jul21!$H$1-[7]Jul21!$I$1+[7]Jul21!$V$1+[7]Jul21!$W$1+[7]Jul21!$X$1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-[4]Aug21!$G$1-[4]Aug21!$H$1-[4]Aug21!$I$1+[4]Aug21!$Y$1+[4]Aug21!$Z$1+[4]Aug21!$AA$1</f>
        <v>0</v>
      </c>
      <c r="AP26" s="26">
        <f>-[5]Aug21!$G$1-[5]Aug21!$H$1-[5]Aug21!$I$1+[5]Aug21!$Y$1+[5]Aug21!$Z$1+[5]Aug21!$AA$1</f>
        <v>0</v>
      </c>
      <c r="AQ26" s="26">
        <f>-[6]Aug21!$G$1-[6]Aug21!$H$1-[6]Aug21!$I$1+[6]Aug21!$Y$1+[6]Aug21!$Z$1+[6]Aug21!$AA$1</f>
        <v>0</v>
      </c>
      <c r="AR26" s="26">
        <f>-[7]Aug21!$G$1-[7]Aug21!$H$1-[7]Aug21!$I$1+[7]Aug21!$V$1+[7]Aug21!$W$1+[7]Aug21!$X$1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-[4]Sep21!$G$1-[4]Sep21!$H$1-[4]Sep21!$I$1+[4]Sep21!$Y$1+[4]Sep21!$Z$1+[4]Sep21!$AA$1</f>
        <v>0</v>
      </c>
      <c r="BA26" s="26">
        <f>-[5]Sep21!$G$1-[5]Sep21!$H$1-[5]Sep21!$I$1+[5]Sep21!$Y$1+[5]Sep21!$Z$1+[5]Sep21!$AA$1</f>
        <v>0</v>
      </c>
      <c r="BB26" s="26">
        <f>-[6]Sep21!$G$1-[6]Sep21!$H$1-[6]Sep21!$I$1+[6]Sep21!$Y$1+[6]Sep21!$Z$1+[6]Sep21!$AA$1</f>
        <v>0</v>
      </c>
      <c r="BC26" s="26">
        <f>-[7]Sep21!$G$1-[7]Sep21!$H$1-[7]Sep21!$I$1+[7]Sep21!$V$1+[7]Sep21!$W$1+[7]Sep21!$X$1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-[4]Oct21!$G$1-[4]Oct21!$H$1-[4]Oct21!$I$1+[4]Oct21!$Y$1+[4]Oct21!$Z$1+[4]Oct21!$AA$1</f>
        <v>0</v>
      </c>
      <c r="BL26" s="26">
        <f>-[5]Oct21!$G$1-[5]Oct21!$H$1-[5]Oct21!$I$1+[5]Oct21!$Y$1+[5]Oct21!$Z$1+[5]Oct21!$AA$1</f>
        <v>0</v>
      </c>
      <c r="BM26" s="26">
        <f>-[6]Oct21!$G$1-[6]Oct21!$H$1-[6]Oct21!$I$1+[6]Oct21!$Y$1+[6]Oct21!$Z$1+[6]Oct21!$AA$1</f>
        <v>0</v>
      </c>
      <c r="BN26" s="26">
        <f>-[7]Oct21!$G$1-[7]Oct21!$H$1-[7]Oct21!$I$1+[7]Oct21!$V$1+[7]Oct21!$W$1+[7]Oct21!$X$1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-[4]Nov21!$G$1-[4]Nov21!$H$1-[4]Nov21!$I$1+[4]Nov21!$Y$1+[4]Nov21!$Z$1+[4]Nov21!$AA$1</f>
        <v>0</v>
      </c>
      <c r="BW26" s="26">
        <f>-[5]Nov21!$G$1-[5]Nov21!$H$1-[5]Nov21!$I$1+[5]Nov21!$Y$1+[5]Nov21!$Z$1+[5]Nov21!$AA$1</f>
        <v>0</v>
      </c>
      <c r="BX26" s="26">
        <f>-[6]Nov21!$G$1-[6]Nov21!$H$1-[6]Nov21!$I$1+[6]Nov21!$Y$1+[6]Nov21!$Z$1+[6]Nov21!$AA$1</f>
        <v>0</v>
      </c>
      <c r="BY26" s="26">
        <f>-[7]Nov21!$G$1-[7]Nov21!$H$1-[7]Nov21!$I$1+[7]Nov21!$V$1+[7]Nov21!$W$1+[7]Nov21!$X$1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-[4]Dec21!$G$1-[4]Dec21!$H$1-[4]Dec21!$I$1+[4]Dec21!$Y$1+[4]Dec21!$Z$1+[4]Dec21!$AA$1</f>
        <v>0</v>
      </c>
      <c r="CH26" s="26">
        <f>-[5]Dec21!$G$1-[5]Dec21!$H$1-[5]Dec21!$I$1+[5]Dec21!$Y$1+[5]Dec21!$Z$1+[5]Dec21!$AA$1</f>
        <v>0</v>
      </c>
      <c r="CI26" s="26">
        <f>-[6]Dec21!$G$1-[6]Dec21!$H$1-[6]Dec21!$I$1+[6]Dec21!$Y$1+[6]Dec21!$Z$1+[6]Dec21!$AA$1</f>
        <v>0</v>
      </c>
      <c r="CJ26" s="26">
        <f>-[7]Dec21!$G$1-[7]Dec21!$H$1-[7]Dec21!$I$1+[7]Dec21!$V$1+[7]Dec21!$W$1+[7]Dec21!$X$1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-[4]Jan22!$G$1-[4]Jan22!$H$1-[4]Jan22!$I$1+[4]Jan22!$Y$1+[4]Jan22!$Z$1+[4]Jan22!$AA$1</f>
        <v>0</v>
      </c>
      <c r="CS26" s="26">
        <f>-[5]Jan22!$G$1-[5]Jan22!$H$1-[5]Jan22!$I$1+[5]Jan22!$Y$1+[5]Jan22!$Z$1+[5]Jan22!$AA$1</f>
        <v>0</v>
      </c>
      <c r="CT26" s="26">
        <f>-[6]Jan22!$G$1-[6]Jan22!$H$1-[6]Jan22!$I$1+[6]Jan22!$Y$1+[6]Jan22!$Z$1+[6]Jan22!$AA$1</f>
        <v>0</v>
      </c>
      <c r="CU26" s="26">
        <f>-[7]Jan22!$G$1-[7]Jan22!$H$1-[7]Jan22!$I$1+[7]Jan22!$V$1+[7]Jan22!$W$1+[7]Jan22!$X$1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-[4]Feb22!$G$1-[4]Feb22!$H$1-[4]Feb22!$I$1+[4]Feb22!$Y$1+[4]Feb22!$Z$1+[4]Feb22!$AA$1</f>
        <v>0</v>
      </c>
      <c r="DD26" s="26">
        <f>-[5]Feb22!$G$1-[5]Feb22!$H$1-[5]Feb22!$I$1+[5]Feb22!$Y$1+[5]Feb22!$Z$1+[5]Feb22!$AA$1</f>
        <v>0</v>
      </c>
      <c r="DE26" s="26">
        <f>-[6]Feb22!$G$1-[6]Feb22!$H$1-[6]Feb22!$I$1+[6]Feb22!$Y$1+[6]Feb22!$Z$1+[6]Feb22!$AA$1</f>
        <v>0</v>
      </c>
      <c r="DF26" s="26">
        <f>-[7]Feb22!$G$1-[7]Feb22!$H$1-[7]Feb22!$I$1+[7]Feb22!$V$1+[7]Feb22!$W$1+[7]Feb22!$X$1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-[4]Mar22!$G$1-[4]Mar22!$H$1-[4]Mar22!$I$1+[4]Mar22!$Y$1+[4]Mar22!$Z$1+[4]Mar22!$AA$1</f>
        <v>0</v>
      </c>
      <c r="DO26" s="26">
        <f>-[5]Mar22!$G$1-[5]Mar22!$H$1-[5]Mar22!$I$1+[5]Mar22!$Y$1+[5]Mar22!$Z$1+[5]Mar22!$AA$1</f>
        <v>0</v>
      </c>
      <c r="DP26" s="26">
        <f>-[6]Mar22!$G$1-[6]Mar22!$H$1-[6]Mar22!$I$1+[6]Mar22!$Y$1+[6]Mar22!$Z$1+[6]Mar22!$AA$1</f>
        <v>0</v>
      </c>
      <c r="DQ26" s="26">
        <f>-[7]Mar22!$G$1-[7]Mar22!$H$1-[7]Mar22!$I$1+[7]Mar22!$V$1+[7]Mar22!$W$1+[7]Mar22!$X$1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-[4]Apr22!$G$1-[4]Apr22!$H$1-[4]Apr22!$I$1+[4]Apr22!$Y$1+[4]Apr22!$Z$1+[4]Apr22!$AA$1</f>
        <v>0</v>
      </c>
      <c r="DZ26" s="26">
        <f>-[5]Apr22!$G$1-[5]Apr22!$H$1-[5]Apr22!$I$1+[5]Apr22!$Y$1+[5]Apr22!$Z$1+[5]Apr22!$AA$1</f>
        <v>0</v>
      </c>
      <c r="EA26" s="26">
        <f>-[6]Apr22!$G$1-[6]Apr22!$H$1-[6]Apr22!$I$1+[6]Apr22!$Y$1+[6]Apr22!$Z$1+[6]Apr22!$AA$1</f>
        <v>0</v>
      </c>
      <c r="EB26" s="26">
        <f>-[7]Apr22!$G$1-[7]Apr22!$H$1-[7]Apr22!$I$1+[7]Apr22!$V$1+[7]Apr22!$W$1+[7]Apr22!$X$1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-[2]May21!$F$1+[2]May21!$AK$1</f>
        <v>0</v>
      </c>
      <c r="H28" s="25">
        <f>[4]May21!$AB$1</f>
        <v>0</v>
      </c>
      <c r="I28" s="25">
        <f>[5]May21!$AB$1</f>
        <v>0</v>
      </c>
      <c r="J28" s="25">
        <f>[6]May21!$AB$1</f>
        <v>0</v>
      </c>
      <c r="K28" s="25">
        <f>[7]May21!$Y$1</f>
        <v>0</v>
      </c>
      <c r="L28" s="25"/>
      <c r="N28" s="24"/>
      <c r="O28" s="25">
        <f t="shared" si="1"/>
        <v>0</v>
      </c>
      <c r="P28" s="24"/>
      <c r="Q28" s="25"/>
      <c r="R28" s="25">
        <f>-[2]Jun21!$F$1+[2]Jun21!$AK$1</f>
        <v>0</v>
      </c>
      <c r="S28" s="25">
        <f>[4]Jun21!$AB$1</f>
        <v>0</v>
      </c>
      <c r="T28" s="25">
        <f>[5]Jun21!$AB$1</f>
        <v>0</v>
      </c>
      <c r="U28" s="25">
        <f>[6]Jun21!$AB$1</f>
        <v>0</v>
      </c>
      <c r="V28" s="25">
        <f>[7]Jun21!$Y$1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-[2]Jul21!$F$1+[2]Jul21!$AK$1</f>
        <v>0</v>
      </c>
      <c r="AD28" s="25">
        <f>[4]Jul21!$AB$1</f>
        <v>0</v>
      </c>
      <c r="AE28" s="25">
        <f>[5]Jul21!$AB$1</f>
        <v>0</v>
      </c>
      <c r="AF28" s="25">
        <f>[6]Jul21!$AB$1</f>
        <v>0</v>
      </c>
      <c r="AG28" s="25">
        <f>[7]Jul21!$Y$1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-[2]Aug21!$F$1+[2]Aug21!$AK$1</f>
        <v>0</v>
      </c>
      <c r="AO28" s="25">
        <f>[4]Aug21!$AB$1</f>
        <v>0</v>
      </c>
      <c r="AP28" s="25">
        <f>[5]Aug21!$AB$1</f>
        <v>0</v>
      </c>
      <c r="AQ28" s="25">
        <f>[6]Aug21!$AB$1</f>
        <v>0</v>
      </c>
      <c r="AR28" s="25">
        <f>[7]Aug21!$Y$1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-[2]Sep21!$F$1+[2]Sep21!$AK$1</f>
        <v>0</v>
      </c>
      <c r="AZ28" s="25">
        <f>[4]Sep21!$AB$1</f>
        <v>0</v>
      </c>
      <c r="BA28" s="25">
        <f>[5]Sep21!$AB$1</f>
        <v>0</v>
      </c>
      <c r="BB28" s="25">
        <f>[6]Sep21!$AB$1</f>
        <v>0</v>
      </c>
      <c r="BC28" s="25">
        <f>[7]Sep21!$Y$1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-[2]Oct21!$F$1+[2]Oct21!$AK$1</f>
        <v>0</v>
      </c>
      <c r="BK28" s="25">
        <f>[4]Oct21!$AB$1</f>
        <v>0</v>
      </c>
      <c r="BL28" s="25">
        <f>[5]Oct21!$AB$1</f>
        <v>0</v>
      </c>
      <c r="BM28" s="25">
        <f>[6]Oct21!$AB$1</f>
        <v>0</v>
      </c>
      <c r="BN28" s="25">
        <f>[7]Oct21!$Y$1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-[2]Nov21!$F$1+[2]Nov21!$AK$1</f>
        <v>0</v>
      </c>
      <c r="BV28" s="25">
        <f>[4]Nov21!$AB$1</f>
        <v>0</v>
      </c>
      <c r="BW28" s="25">
        <f>[5]Nov21!$AB$1</f>
        <v>0</v>
      </c>
      <c r="BX28" s="25">
        <f>[6]Nov21!$AB$1</f>
        <v>0</v>
      </c>
      <c r="BY28" s="25">
        <f>[7]Nov21!$Y$1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-[2]Dec21!$F$1+[2]Dec21!$AK$1</f>
        <v>0</v>
      </c>
      <c r="CG28" s="25">
        <f>[4]Dec21!$AB$1</f>
        <v>0</v>
      </c>
      <c r="CH28" s="25">
        <f>[5]Dec21!$AB$1</f>
        <v>0</v>
      </c>
      <c r="CI28" s="25">
        <f>[6]Dec21!$AB$1</f>
        <v>0</v>
      </c>
      <c r="CJ28" s="25">
        <f>[7]Dec21!$Y$1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-[2]Jan22!$F$1+[2]Jan22!$AK$1</f>
        <v>0</v>
      </c>
      <c r="CR28" s="25">
        <f>[4]Jan22!$AB$1</f>
        <v>0</v>
      </c>
      <c r="CS28" s="25">
        <f>[5]Jan22!$AB$1</f>
        <v>0</v>
      </c>
      <c r="CT28" s="25">
        <f>[6]Jan22!$AB$1</f>
        <v>0</v>
      </c>
      <c r="CU28" s="25">
        <f>[7]Jan22!$Y$1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-[2]Feb22!$F$1+[2]Feb22!$AK$1</f>
        <v>0</v>
      </c>
      <c r="DC28" s="25">
        <f>[4]Feb22!$AB$1</f>
        <v>0</v>
      </c>
      <c r="DD28" s="25">
        <f>[5]Feb22!$AB$1</f>
        <v>0</v>
      </c>
      <c r="DE28" s="25">
        <f>[6]Feb22!$AB$1</f>
        <v>0</v>
      </c>
      <c r="DF28" s="25">
        <f>[7]Feb22!$Y$1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-[2]Mar22!$F$1+[2]Mar22!$AK$1</f>
        <v>0</v>
      </c>
      <c r="DN28" s="25">
        <f>[4]Mar22!$AB$1</f>
        <v>0</v>
      </c>
      <c r="DO28" s="25">
        <f>[5]Mar22!$AB$1</f>
        <v>0</v>
      </c>
      <c r="DP28" s="25">
        <f>[6]Mar22!$AB$1</f>
        <v>0</v>
      </c>
      <c r="DQ28" s="25">
        <f>[7]Mar22!$Y$1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-[2]Apr22!$F$1+[2]Apr22!$AK$1</f>
        <v>0</v>
      </c>
      <c r="DY28" s="25">
        <f>[4]Apr22!$AB$1</f>
        <v>0</v>
      </c>
      <c r="DZ28" s="25">
        <f>[5]Apr22!$AB$1</f>
        <v>0</v>
      </c>
      <c r="EA28" s="25">
        <f>[6]Apr22!$AB$1</f>
        <v>0</v>
      </c>
      <c r="EB28" s="25">
        <f>[7]Apr22!$Y$1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[4]May21!$AC$1</f>
        <v>0</v>
      </c>
      <c r="I29" s="25">
        <f>[5]May21!$AC$1</f>
        <v>0</v>
      </c>
      <c r="J29" s="25">
        <f>[6]May21!$AC$1</f>
        <v>0</v>
      </c>
      <c r="K29" s="25">
        <f>[7]May21!$Z$1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[4]Jun21!$AC$1</f>
        <v>0</v>
      </c>
      <c r="T29" s="25">
        <f>[5]Jun21!$AC$1</f>
        <v>0</v>
      </c>
      <c r="U29" s="25">
        <f>[6]Jun21!$AC$1</f>
        <v>0</v>
      </c>
      <c r="V29" s="25">
        <f>[7]Jun21!$Z$1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[4]Jul21!$AC$1</f>
        <v>0</v>
      </c>
      <c r="AE29" s="25">
        <f>[5]Jul21!$AC$1</f>
        <v>0</v>
      </c>
      <c r="AF29" s="25">
        <f>[6]Jul21!$AC$1</f>
        <v>0</v>
      </c>
      <c r="AG29" s="25">
        <f>[7]Jul21!$Z$1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[4]Aug21!$AC$1</f>
        <v>0</v>
      </c>
      <c r="AP29" s="25">
        <f>[5]Aug21!$AC$1</f>
        <v>0</v>
      </c>
      <c r="AQ29" s="25">
        <f>[6]Aug21!$AC$1</f>
        <v>0</v>
      </c>
      <c r="AR29" s="25">
        <f>[7]Aug21!$Z$1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[4]Sep21!$AC$1</f>
        <v>0</v>
      </c>
      <c r="BA29" s="25">
        <f>[5]Sep21!$AC$1</f>
        <v>0</v>
      </c>
      <c r="BB29" s="25">
        <f>[6]Sep21!$AC$1</f>
        <v>0</v>
      </c>
      <c r="BC29" s="25">
        <f>[7]Sep21!$Z$1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[4]Oct21!$AC$1</f>
        <v>0</v>
      </c>
      <c r="BL29" s="25">
        <f>[5]Oct21!$AC$1</f>
        <v>0</v>
      </c>
      <c r="BM29" s="25">
        <f>[6]Oct21!$AC$1</f>
        <v>0</v>
      </c>
      <c r="BN29" s="25">
        <f>[7]Oct21!$Z$1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[4]Nov21!$AC$1</f>
        <v>0</v>
      </c>
      <c r="BW29" s="25">
        <f>[5]Nov21!$AC$1</f>
        <v>0</v>
      </c>
      <c r="BX29" s="25">
        <f>[6]Nov21!$AC$1</f>
        <v>0</v>
      </c>
      <c r="BY29" s="25">
        <f>[7]Nov21!$Z$1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[4]Dec21!$AC$1</f>
        <v>0</v>
      </c>
      <c r="CH29" s="25">
        <f>[5]Dec21!$AC$1</f>
        <v>0</v>
      </c>
      <c r="CI29" s="25">
        <f>[6]Dec21!$AC$1</f>
        <v>0</v>
      </c>
      <c r="CJ29" s="25">
        <f>[7]Dec21!$Z$1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[4]Jan22!$AC$1</f>
        <v>0</v>
      </c>
      <c r="CS29" s="25">
        <f>[5]Jan22!$AC$1</f>
        <v>0</v>
      </c>
      <c r="CT29" s="25">
        <f>[6]Jan22!$AC$1</f>
        <v>0</v>
      </c>
      <c r="CU29" s="25">
        <f>[7]Jan22!$Z$1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[4]Feb22!$AC$1</f>
        <v>0</v>
      </c>
      <c r="DD29" s="25">
        <f>[5]Feb22!$AC$1</f>
        <v>0</v>
      </c>
      <c r="DE29" s="25">
        <f>[6]Feb22!$AC$1</f>
        <v>0</v>
      </c>
      <c r="DF29" s="25">
        <f>[7]Feb22!$Z$1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[4]Mar22!$AC$1</f>
        <v>0</v>
      </c>
      <c r="DO29" s="25">
        <f>[5]Mar22!$AC$1</f>
        <v>0</v>
      </c>
      <c r="DP29" s="25">
        <f>[6]Mar22!$AC$1</f>
        <v>0</v>
      </c>
      <c r="DQ29" s="25">
        <f>[7]Mar22!$Z$1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[4]Apr22!$AC$1</f>
        <v>0</v>
      </c>
      <c r="DZ29" s="25">
        <f>[5]Apr22!$AC$1</f>
        <v>0</v>
      </c>
      <c r="EA29" s="25">
        <f>[6]Apr22!$AC$1</f>
        <v>0</v>
      </c>
      <c r="EB29" s="25">
        <f>[7]Apr22!$Z$1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[4]May21!$AL$1</f>
        <v>0</v>
      </c>
      <c r="I31" s="25">
        <f>[5]May21!$AL$1</f>
        <v>0</v>
      </c>
      <c r="J31" s="25">
        <f>[6]May21!$AL$1</f>
        <v>0</v>
      </c>
      <c r="K31" s="25">
        <f>[7]May21!$AI$1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[4]Jun21!$AL$1</f>
        <v>0</v>
      </c>
      <c r="T31" s="25">
        <f>[5]Jun21!$AL$1</f>
        <v>0</v>
      </c>
      <c r="U31" s="25">
        <f>[6]Jun21!$AL$1</f>
        <v>0</v>
      </c>
      <c r="V31" s="25">
        <f>[7]Jun21!$AI$1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[4]Jul21!$AL$1</f>
        <v>0</v>
      </c>
      <c r="AE31" s="25">
        <f>[5]Jul21!$AL$1</f>
        <v>0</v>
      </c>
      <c r="AF31" s="25">
        <f>[6]Jul21!$AL$1</f>
        <v>0</v>
      </c>
      <c r="AG31" s="25">
        <f>[7]Jul21!$AI$1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[4]Aug21!$AL$1</f>
        <v>0</v>
      </c>
      <c r="AP31" s="25">
        <f>[5]Aug21!$AL$1</f>
        <v>0</v>
      </c>
      <c r="AQ31" s="25">
        <f>[6]Aug21!$AL$1</f>
        <v>0</v>
      </c>
      <c r="AR31" s="25">
        <f>[7]Aug21!$AI$1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[4]Sep21!$AL$1</f>
        <v>0</v>
      </c>
      <c r="BA31" s="25">
        <f>[5]Sep21!$AL$1</f>
        <v>0</v>
      </c>
      <c r="BB31" s="25">
        <f>[6]Sep21!$AL$1</f>
        <v>0</v>
      </c>
      <c r="BC31" s="25">
        <f>[7]Sep21!$AI$1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[4]Oct21!$AL$1</f>
        <v>0</v>
      </c>
      <c r="BL31" s="25">
        <f>[5]Oct21!$AL$1</f>
        <v>0</v>
      </c>
      <c r="BM31" s="25">
        <f>[6]Oct21!$AL$1</f>
        <v>0</v>
      </c>
      <c r="BN31" s="25">
        <f>[7]Oct21!$AI$1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[4]Nov21!$AL$1</f>
        <v>0</v>
      </c>
      <c r="BW31" s="25">
        <f>[5]Nov21!$AL$1</f>
        <v>0</v>
      </c>
      <c r="BX31" s="25">
        <f>[6]Nov21!$AL$1</f>
        <v>0</v>
      </c>
      <c r="BY31" s="25">
        <f>[7]Nov21!$AI$1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[4]Dec21!$AL$1</f>
        <v>0</v>
      </c>
      <c r="CH31" s="25">
        <f>[5]Dec21!$AL$1</f>
        <v>0</v>
      </c>
      <c r="CI31" s="25">
        <f>[6]Dec21!$AL$1</f>
        <v>0</v>
      </c>
      <c r="CJ31" s="25">
        <f>[7]Dec21!$AI$1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[4]Jan22!$AL$1</f>
        <v>0</v>
      </c>
      <c r="CS31" s="25">
        <f>[5]Jan22!$AL$1</f>
        <v>0</v>
      </c>
      <c r="CT31" s="25">
        <f>[6]Jan22!$AL$1</f>
        <v>0</v>
      </c>
      <c r="CU31" s="25">
        <f>[7]Jan22!$AI$1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[4]Feb22!$AL$1</f>
        <v>0</v>
      </c>
      <c r="DD31" s="25">
        <f>[5]Feb22!$AL$1</f>
        <v>0</v>
      </c>
      <c r="DE31" s="25">
        <f>[6]Feb22!$AL$1</f>
        <v>0</v>
      </c>
      <c r="DF31" s="25">
        <f>[7]Feb22!$AI$1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[4]Mar22!$AL$1</f>
        <v>0</v>
      </c>
      <c r="DO31" s="25">
        <f>[5]Mar22!$AL$1</f>
        <v>0</v>
      </c>
      <c r="DP31" s="25">
        <f>[6]Mar22!$AL$1</f>
        <v>0</v>
      </c>
      <c r="DQ31" s="25">
        <f>[7]Mar22!$AI$1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[4]Apr22!$AL$1</f>
        <v>0</v>
      </c>
      <c r="DZ31" s="25">
        <f>[5]Apr22!$AL$1</f>
        <v>0</v>
      </c>
      <c r="EA31" s="25">
        <f>[6]Apr22!$AL$1</f>
        <v>0</v>
      </c>
      <c r="EB31" s="25">
        <f>[7]Apr22!$AI$1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[3]May21!$V$1</f>
        <v>0</v>
      </c>
      <c r="G32" s="25">
        <f>-[2]May21!$AK$1</f>
        <v>0</v>
      </c>
      <c r="H32" s="25">
        <f>-[4]May21!$O$1+[4]May21!$AJ$1</f>
        <v>0</v>
      </c>
      <c r="I32" s="25">
        <f>-[5]May21!$O$1+[5]May21!$AJ$1</f>
        <v>0</v>
      </c>
      <c r="J32" s="25">
        <f>-[6]May21!$O$1+[6]May21!$AJ$1</f>
        <v>0</v>
      </c>
      <c r="K32" s="25">
        <f>[7]May21!$AG$1</f>
        <v>0</v>
      </c>
      <c r="L32" s="25"/>
      <c r="N32" s="24"/>
      <c r="O32" s="25">
        <f t="shared" si="1"/>
        <v>0</v>
      </c>
      <c r="P32" s="24"/>
      <c r="Q32" s="25">
        <f>[3]Jun21!$V$1</f>
        <v>0</v>
      </c>
      <c r="R32" s="25">
        <f>-[2]Jun21!$AK$1</f>
        <v>0</v>
      </c>
      <c r="S32" s="25">
        <f>-[4]Jun21!$O$1+[4]Jun21!$AJ$1</f>
        <v>0</v>
      </c>
      <c r="T32" s="25">
        <f>-[5]Jun21!$O$1+[5]Jun21!$AJ$1</f>
        <v>0</v>
      </c>
      <c r="U32" s="25">
        <f>-[6]Jun21!$O$1+[6]Jun21!$AJ$1</f>
        <v>0</v>
      </c>
      <c r="V32" s="25">
        <f>[7]Jun21!$AG$1</f>
        <v>0</v>
      </c>
      <c r="W32" s="25"/>
      <c r="X32" s="25"/>
      <c r="Y32" s="15"/>
      <c r="Z32" s="25">
        <f t="shared" si="2"/>
        <v>0</v>
      </c>
      <c r="AA32" s="24"/>
      <c r="AB32" s="25">
        <f>[3]Jul21!$V$1</f>
        <v>0</v>
      </c>
      <c r="AC32" s="25">
        <f>-[2]Jul21!$AK$1</f>
        <v>0</v>
      </c>
      <c r="AD32" s="25">
        <f>-[4]Jul21!$O$1+[4]Jul21!$AJ$1</f>
        <v>0</v>
      </c>
      <c r="AE32" s="25">
        <f>-[5]Jul21!$O$1+[5]Jul21!$AJ$1</f>
        <v>0</v>
      </c>
      <c r="AF32" s="25">
        <f>-[6]Jul21!$O$1+[6]Jul21!$AJ$1</f>
        <v>0</v>
      </c>
      <c r="AG32" s="25">
        <f>[7]Jul21!$AG$1</f>
        <v>0</v>
      </c>
      <c r="AH32" s="25"/>
      <c r="AI32" s="25"/>
      <c r="AJ32" s="15"/>
      <c r="AK32" s="25">
        <f t="shared" si="3"/>
        <v>0</v>
      </c>
      <c r="AL32" s="24"/>
      <c r="AM32" s="25">
        <f>[3]Aug21!$V$1</f>
        <v>0</v>
      </c>
      <c r="AN32" s="25">
        <f>-[2]Aug21!$AK$1</f>
        <v>0</v>
      </c>
      <c r="AO32" s="25">
        <f>-[4]Aug21!$O$1+[4]Aug21!$AJ$1</f>
        <v>0</v>
      </c>
      <c r="AP32" s="25">
        <f>-[5]Aug21!$O$1+[5]Aug21!$AJ$1</f>
        <v>0</v>
      </c>
      <c r="AQ32" s="25">
        <f>-[6]Aug21!$O$1+[6]Aug21!$AJ$1</f>
        <v>0</v>
      </c>
      <c r="AR32" s="25">
        <f>[7]Aug21!$AG$1</f>
        <v>0</v>
      </c>
      <c r="AS32" s="25"/>
      <c r="AT32" s="25"/>
      <c r="AU32" s="15"/>
      <c r="AV32" s="25">
        <f t="shared" si="4"/>
        <v>0</v>
      </c>
      <c r="AW32" s="24"/>
      <c r="AX32" s="25">
        <f>[3]Sep21!$V$1</f>
        <v>0</v>
      </c>
      <c r="AY32" s="25">
        <f>-[2]Sep21!$AK$1</f>
        <v>0</v>
      </c>
      <c r="AZ32" s="25">
        <f>-[4]Sep21!$O$1+[4]Sep21!$AJ$1</f>
        <v>0</v>
      </c>
      <c r="BA32" s="25">
        <f>-[5]Sep21!$O$1+[5]Sep21!$AJ$1</f>
        <v>0</v>
      </c>
      <c r="BB32" s="25">
        <f>-[6]Sep21!$O$1+[6]Sep21!$AJ$1</f>
        <v>0</v>
      </c>
      <c r="BC32" s="25">
        <f>[7]Sep21!$AG$1</f>
        <v>0</v>
      </c>
      <c r="BD32" s="25"/>
      <c r="BE32" s="25"/>
      <c r="BF32" s="15"/>
      <c r="BG32" s="25">
        <f t="shared" si="5"/>
        <v>0</v>
      </c>
      <c r="BH32" s="24"/>
      <c r="BI32" s="25">
        <f>[3]Oct21!$V$1</f>
        <v>0</v>
      </c>
      <c r="BJ32" s="25">
        <f>-[2]Oct21!$AK$1</f>
        <v>0</v>
      </c>
      <c r="BK32" s="25">
        <f>-[4]Oct21!$O$1+[4]Oct21!$AJ$1</f>
        <v>0</v>
      </c>
      <c r="BL32" s="25">
        <f>-[5]Oct21!$O$1+[5]Oct21!$AJ$1</f>
        <v>0</v>
      </c>
      <c r="BM32" s="25">
        <f>-[6]Oct21!$O$1+[6]Oct21!$AJ$1</f>
        <v>0</v>
      </c>
      <c r="BN32" s="25">
        <f>[7]Oct21!$AG$1</f>
        <v>0</v>
      </c>
      <c r="BO32" s="25"/>
      <c r="BP32" s="25"/>
      <c r="BQ32" s="15"/>
      <c r="BR32" s="25">
        <f t="shared" si="6"/>
        <v>0</v>
      </c>
      <c r="BS32" s="24"/>
      <c r="BT32" s="25">
        <f>[3]Nov21!$V$1</f>
        <v>0</v>
      </c>
      <c r="BU32" s="25">
        <f>-[2]Nov21!$AK$1</f>
        <v>0</v>
      </c>
      <c r="BV32" s="25">
        <f>-[4]Nov21!$O$1+[4]Nov21!$AJ$1</f>
        <v>0</v>
      </c>
      <c r="BW32" s="25">
        <f>-[5]Nov21!$O$1+[5]Nov21!$AJ$1</f>
        <v>0</v>
      </c>
      <c r="BX32" s="25">
        <f>-[6]Nov21!$O$1+[6]Nov21!$AJ$1</f>
        <v>0</v>
      </c>
      <c r="BY32" s="25">
        <f>[7]Nov21!$AG$1</f>
        <v>0</v>
      </c>
      <c r="BZ32" s="25"/>
      <c r="CA32" s="25"/>
      <c r="CB32" s="15"/>
      <c r="CC32" s="25">
        <f t="shared" si="7"/>
        <v>0</v>
      </c>
      <c r="CD32" s="24"/>
      <c r="CE32" s="25">
        <f>[3]Dec21!$V$1</f>
        <v>0</v>
      </c>
      <c r="CF32" s="25">
        <f>-[2]Dec21!$AK$1</f>
        <v>0</v>
      </c>
      <c r="CG32" s="25">
        <f>-[4]Dec21!$O$1+[4]Dec21!$AJ$1</f>
        <v>0</v>
      </c>
      <c r="CH32" s="25">
        <f>-[5]Dec21!$O$1+[5]Dec21!$AJ$1</f>
        <v>0</v>
      </c>
      <c r="CI32" s="25">
        <f>-[6]Dec21!$O$1+[6]Dec21!$AJ$1</f>
        <v>0</v>
      </c>
      <c r="CJ32" s="25">
        <f>[7]Dec21!$AG$1</f>
        <v>0</v>
      </c>
      <c r="CK32" s="25"/>
      <c r="CL32" s="25"/>
      <c r="CM32" s="15"/>
      <c r="CN32" s="25">
        <f t="shared" si="8"/>
        <v>0</v>
      </c>
      <c r="CO32" s="24"/>
      <c r="CP32" s="25">
        <f>[3]Jan22!$V$1</f>
        <v>0</v>
      </c>
      <c r="CQ32" s="25">
        <f>-[2]Jan22!$AK$1</f>
        <v>0</v>
      </c>
      <c r="CR32" s="25">
        <f>-[4]Jan22!$O$1+[4]Jan22!$AJ$1</f>
        <v>0</v>
      </c>
      <c r="CS32" s="25">
        <f>-[5]Jan22!$O$1+[5]Jan22!$AJ$1</f>
        <v>0</v>
      </c>
      <c r="CT32" s="25">
        <f>-[6]Jan22!$O$1+[6]Jan22!$AJ$1</f>
        <v>0</v>
      </c>
      <c r="CU32" s="25">
        <f>[7]Jan22!$AG$1</f>
        <v>0</v>
      </c>
      <c r="CV32" s="25"/>
      <c r="CW32" s="25"/>
      <c r="CX32" s="15"/>
      <c r="CY32" s="25">
        <f t="shared" si="9"/>
        <v>0</v>
      </c>
      <c r="CZ32" s="24"/>
      <c r="DA32" s="25">
        <f>[3]Feb22!$V$1</f>
        <v>0</v>
      </c>
      <c r="DB32" s="25">
        <f>-[2]Feb22!$AK$1</f>
        <v>0</v>
      </c>
      <c r="DC32" s="25">
        <f>-[4]Feb22!$O$1+[4]Feb22!$AJ$1</f>
        <v>0</v>
      </c>
      <c r="DD32" s="25">
        <f>-[5]Feb22!$O$1+[5]Feb22!$AJ$1</f>
        <v>0</v>
      </c>
      <c r="DE32" s="25">
        <f>-[6]Feb22!$O$1+[6]Feb22!$AJ$1</f>
        <v>0</v>
      </c>
      <c r="DF32" s="25">
        <f>[7]Feb22!$AG$1</f>
        <v>0</v>
      </c>
      <c r="DG32" s="25"/>
      <c r="DH32" s="25"/>
      <c r="DI32" s="15"/>
      <c r="DJ32" s="25">
        <f t="shared" si="10"/>
        <v>0</v>
      </c>
      <c r="DK32" s="24"/>
      <c r="DL32" s="25">
        <f>[3]Mar22!$V$1</f>
        <v>0</v>
      </c>
      <c r="DM32" s="25">
        <f>-[2]Mar22!$AK$1</f>
        <v>0</v>
      </c>
      <c r="DN32" s="25">
        <f>-[4]Mar22!$O$1+[4]Mar22!$AJ$1</f>
        <v>0</v>
      </c>
      <c r="DO32" s="25">
        <f>-[5]Mar22!$O$1+[5]Mar22!$AJ$1</f>
        <v>0</v>
      </c>
      <c r="DP32" s="25">
        <f>-[6]Mar22!$O$1+[6]Mar22!$AJ$1</f>
        <v>0</v>
      </c>
      <c r="DQ32" s="25">
        <f>[7]Mar22!$AG$1</f>
        <v>0</v>
      </c>
      <c r="DR32" s="25"/>
      <c r="DS32" s="25"/>
      <c r="DT32" s="15"/>
      <c r="DU32" s="25">
        <f t="shared" si="11"/>
        <v>0</v>
      </c>
      <c r="DV32" s="24"/>
      <c r="DW32" s="25">
        <f>[3]Apr22!$V$1</f>
        <v>0</v>
      </c>
      <c r="DX32" s="25">
        <f>-[2]Apr22!$AK$1</f>
        <v>0</v>
      </c>
      <c r="DY32" s="25">
        <f>-[4]Apr22!$O$1+[4]Apr22!$AJ$1</f>
        <v>0</v>
      </c>
      <c r="DZ32" s="25">
        <f>-[5]Apr22!$O$1+[5]Apr22!$AJ$1</f>
        <v>0</v>
      </c>
      <c r="EA32" s="25">
        <f>-[6]Apr22!$O$1+[6]Apr22!$AJ$1</f>
        <v>0</v>
      </c>
      <c r="EB32" s="25">
        <f>[7]Apr22!$AG$1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-[3]May21!$G$1</f>
        <v>0</v>
      </c>
      <c r="G33" s="25">
        <f>[2]May21!$G$1</f>
        <v>0</v>
      </c>
      <c r="H33" s="25">
        <f>-[4]May21!$N$1+[4]May21!$AI$1</f>
        <v>0</v>
      </c>
      <c r="I33" s="25">
        <f>-[5]May21!$N$1+[5]May21!$AI$1</f>
        <v>0</v>
      </c>
      <c r="J33" s="25">
        <f>-[6]May21!$N$1+[6]May21!$AI$1</f>
        <v>0</v>
      </c>
      <c r="K33" s="25">
        <f>[7]May21!$AF$1</f>
        <v>0</v>
      </c>
      <c r="L33" s="25"/>
      <c r="N33" s="24"/>
      <c r="O33" s="25">
        <f t="shared" si="1"/>
        <v>0</v>
      </c>
      <c r="P33" s="24"/>
      <c r="Q33" s="25">
        <f>-[3]Jun21!$G$1</f>
        <v>0</v>
      </c>
      <c r="R33" s="25">
        <f>[2]Jun21!$G$1</f>
        <v>0</v>
      </c>
      <c r="S33" s="25">
        <f>-[4]Jun21!$N$1+[4]Jun21!$AI$1</f>
        <v>0</v>
      </c>
      <c r="T33" s="25">
        <f>-[5]Jun21!$N$1+[5]Jun21!$AI$1</f>
        <v>0</v>
      </c>
      <c r="U33" s="25">
        <f>-[6]Jun21!$N$1+[6]Jun21!$AI$1</f>
        <v>0</v>
      </c>
      <c r="V33" s="25">
        <f>[7]Jun21!$AF$1</f>
        <v>0</v>
      </c>
      <c r="W33" s="25"/>
      <c r="X33" s="25"/>
      <c r="Y33" s="15"/>
      <c r="Z33" s="25">
        <f t="shared" si="2"/>
        <v>0</v>
      </c>
      <c r="AA33" s="24"/>
      <c r="AB33" s="25">
        <f>-[3]Jul21!$G$1</f>
        <v>0</v>
      </c>
      <c r="AC33" s="25">
        <f>[2]Jul21!$G$1</f>
        <v>0</v>
      </c>
      <c r="AD33" s="25">
        <f>-[4]Jul21!$N$1+[4]Jul21!$AI$1</f>
        <v>0</v>
      </c>
      <c r="AE33" s="25">
        <f>-[5]Jul21!$N$1+[5]Jul21!$AI$1</f>
        <v>0</v>
      </c>
      <c r="AF33" s="25">
        <f>-[6]Jul21!$N$1+[6]Jul21!$AI$1</f>
        <v>0</v>
      </c>
      <c r="AG33" s="25">
        <f>[7]Jul21!$AF$1</f>
        <v>0</v>
      </c>
      <c r="AH33" s="25"/>
      <c r="AI33" s="25"/>
      <c r="AJ33" s="15"/>
      <c r="AK33" s="25">
        <f t="shared" si="3"/>
        <v>0</v>
      </c>
      <c r="AL33" s="24"/>
      <c r="AM33" s="25">
        <f>-[3]Aug21!$G$1</f>
        <v>0</v>
      </c>
      <c r="AN33" s="25">
        <f>[2]Aug21!$G$1</f>
        <v>0</v>
      </c>
      <c r="AO33" s="25">
        <f>-[4]Aug21!$N$1+[4]Aug21!$AI$1</f>
        <v>0</v>
      </c>
      <c r="AP33" s="25">
        <f>-[5]Aug21!$N$1+[5]Aug21!$AI$1</f>
        <v>0</v>
      </c>
      <c r="AQ33" s="25">
        <f>-[6]Aug21!$N$1+[6]Aug21!$AI$1</f>
        <v>0</v>
      </c>
      <c r="AR33" s="25">
        <f>[7]Aug21!$AF$1</f>
        <v>0</v>
      </c>
      <c r="AS33" s="25"/>
      <c r="AT33" s="25"/>
      <c r="AU33" s="15"/>
      <c r="AV33" s="25">
        <f t="shared" si="4"/>
        <v>0</v>
      </c>
      <c r="AW33" s="24"/>
      <c r="AX33" s="25">
        <f>-[3]Sep21!$G$1</f>
        <v>0</v>
      </c>
      <c r="AY33" s="25">
        <f>[2]Sep21!$G$1</f>
        <v>0</v>
      </c>
      <c r="AZ33" s="25">
        <f>-[4]Sep21!$N$1+[4]Sep21!$AI$1</f>
        <v>0</v>
      </c>
      <c r="BA33" s="25">
        <f>-[5]Sep21!$N$1+[5]Sep21!$AI$1</f>
        <v>0</v>
      </c>
      <c r="BB33" s="25">
        <f>-[6]Sep21!$N$1+[6]Sep21!$AI$1</f>
        <v>0</v>
      </c>
      <c r="BC33" s="25">
        <f>[7]Sep21!$AF$1</f>
        <v>0</v>
      </c>
      <c r="BD33" s="25"/>
      <c r="BE33" s="25"/>
      <c r="BF33" s="15"/>
      <c r="BG33" s="25">
        <f t="shared" si="5"/>
        <v>0</v>
      </c>
      <c r="BH33" s="24"/>
      <c r="BI33" s="25">
        <f>-[3]Oct21!$G$1</f>
        <v>0</v>
      </c>
      <c r="BJ33" s="25">
        <f>[2]Oct21!$G$1</f>
        <v>0</v>
      </c>
      <c r="BK33" s="25">
        <f>-[4]Oct21!$N$1+[4]Oct21!$AI$1</f>
        <v>0</v>
      </c>
      <c r="BL33" s="25">
        <f>-[5]Oct21!$N$1+[5]Oct21!$AI$1</f>
        <v>0</v>
      </c>
      <c r="BM33" s="25">
        <f>-[6]Oct21!$N$1+[6]Oct21!$AI$1</f>
        <v>0</v>
      </c>
      <c r="BN33" s="25">
        <f>[7]Oct21!$AF$1</f>
        <v>0</v>
      </c>
      <c r="BO33" s="25"/>
      <c r="BP33" s="25"/>
      <c r="BQ33" s="15"/>
      <c r="BR33" s="25">
        <f t="shared" si="6"/>
        <v>0</v>
      </c>
      <c r="BS33" s="24"/>
      <c r="BT33" s="25">
        <f>-[3]Nov21!$G$1</f>
        <v>0</v>
      </c>
      <c r="BU33" s="25">
        <f>[2]Nov21!$G$1</f>
        <v>0</v>
      </c>
      <c r="BV33" s="25">
        <f>-[4]Nov21!$N$1+[4]Nov21!$AI$1</f>
        <v>0</v>
      </c>
      <c r="BW33" s="25">
        <f>-[5]Nov21!$N$1+[5]Nov21!$AI$1</f>
        <v>0</v>
      </c>
      <c r="BX33" s="25">
        <f>-[6]Nov21!$N$1+[6]Nov21!$AI$1</f>
        <v>0</v>
      </c>
      <c r="BY33" s="25">
        <f>[7]Nov21!$AF$1</f>
        <v>0</v>
      </c>
      <c r="BZ33" s="25"/>
      <c r="CA33" s="25"/>
      <c r="CB33" s="15"/>
      <c r="CC33" s="25">
        <f t="shared" si="7"/>
        <v>0</v>
      </c>
      <c r="CD33" s="24"/>
      <c r="CE33" s="25">
        <f>-[3]Dec21!$G$1</f>
        <v>0</v>
      </c>
      <c r="CF33" s="25">
        <f>[2]Dec21!$G$1</f>
        <v>0</v>
      </c>
      <c r="CG33" s="25">
        <f>-[4]Dec21!$N$1+[4]Dec21!$AI$1</f>
        <v>0</v>
      </c>
      <c r="CH33" s="25">
        <f>-[5]Dec21!$N$1+[5]Dec21!$AI$1</f>
        <v>0</v>
      </c>
      <c r="CI33" s="25">
        <f>-[6]Dec21!$N$1+[6]Dec21!$AI$1</f>
        <v>0</v>
      </c>
      <c r="CJ33" s="25">
        <f>[7]Dec21!$AF$1</f>
        <v>0</v>
      </c>
      <c r="CK33" s="25"/>
      <c r="CL33" s="25"/>
      <c r="CM33" s="15"/>
      <c r="CN33" s="25">
        <f t="shared" si="8"/>
        <v>0</v>
      </c>
      <c r="CO33" s="24"/>
      <c r="CP33" s="25">
        <f>-[3]Jan22!$G$1</f>
        <v>0</v>
      </c>
      <c r="CQ33" s="25">
        <f>[2]Jan22!$G$1</f>
        <v>0</v>
      </c>
      <c r="CR33" s="25">
        <f>-[4]Jan22!$N$1+[4]Jan22!$AI$1</f>
        <v>0</v>
      </c>
      <c r="CS33" s="25">
        <f>-[5]Jan22!$N$1+[5]Jan22!$AI$1</f>
        <v>0</v>
      </c>
      <c r="CT33" s="25">
        <f>-[6]Jan22!$N$1+[6]Jan22!$AI$1</f>
        <v>0</v>
      </c>
      <c r="CU33" s="25">
        <f>[7]Jan22!$AF$1</f>
        <v>0</v>
      </c>
      <c r="CV33" s="25"/>
      <c r="CW33" s="25"/>
      <c r="CX33" s="15"/>
      <c r="CY33" s="25">
        <f t="shared" si="9"/>
        <v>0</v>
      </c>
      <c r="CZ33" s="24"/>
      <c r="DA33" s="25">
        <f>-[3]Feb22!$G$1</f>
        <v>0</v>
      </c>
      <c r="DB33" s="25">
        <f>[2]Feb22!$G$1</f>
        <v>0</v>
      </c>
      <c r="DC33" s="25">
        <f>-[4]Feb22!$N$1+[4]Feb22!$AI$1</f>
        <v>0</v>
      </c>
      <c r="DD33" s="25">
        <f>-[5]Feb22!$N$1+[5]Feb22!$AI$1</f>
        <v>0</v>
      </c>
      <c r="DE33" s="25">
        <f>-[6]Feb22!$N$1+[6]Feb22!$AI$1</f>
        <v>0</v>
      </c>
      <c r="DF33" s="25">
        <f>[7]Feb22!$AF$1</f>
        <v>0</v>
      </c>
      <c r="DG33" s="25"/>
      <c r="DH33" s="25"/>
      <c r="DI33" s="15"/>
      <c r="DJ33" s="25">
        <f t="shared" si="10"/>
        <v>0</v>
      </c>
      <c r="DK33" s="24"/>
      <c r="DL33" s="25">
        <f>-[3]Mar22!$G$1</f>
        <v>0</v>
      </c>
      <c r="DM33" s="25">
        <f>[2]Mar22!$G$1</f>
        <v>0</v>
      </c>
      <c r="DN33" s="25">
        <f>-[4]Mar22!$N$1+[4]Mar22!$AI$1</f>
        <v>0</v>
      </c>
      <c r="DO33" s="25">
        <f>-[5]Mar22!$N$1+[5]Mar22!$AI$1</f>
        <v>0</v>
      </c>
      <c r="DP33" s="25">
        <f>-[6]Mar22!$N$1+[6]Mar22!$AI$1</f>
        <v>0</v>
      </c>
      <c r="DQ33" s="25">
        <f>[7]Mar22!$AF$1</f>
        <v>0</v>
      </c>
      <c r="DR33" s="25"/>
      <c r="DS33" s="25"/>
      <c r="DT33" s="15"/>
      <c r="DU33" s="25">
        <f t="shared" si="11"/>
        <v>0</v>
      </c>
      <c r="DV33" s="24"/>
      <c r="DW33" s="25">
        <f>-[3]Apr22!$G$1</f>
        <v>0</v>
      </c>
      <c r="DX33" s="25">
        <f>[2]Apr22!$G$1</f>
        <v>0</v>
      </c>
      <c r="DY33" s="25">
        <f>-[4]Apr22!$N$1+[4]Apr22!$AI$1</f>
        <v>0</v>
      </c>
      <c r="DZ33" s="25">
        <f>-[5]Apr22!$N$1+[5]Apr22!$AI$1</f>
        <v>0</v>
      </c>
      <c r="EA33" s="25">
        <f>-[6]Apr22!$N$1+[6]Apr22!$AI$1</f>
        <v>0</v>
      </c>
      <c r="EB33" s="25">
        <f>[7]Apr22!$AF$1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[4]May21!$AH$1</f>
        <v>0</v>
      </c>
      <c r="I34" s="25">
        <f>[5]May21!$AH$1</f>
        <v>0</v>
      </c>
      <c r="J34" s="25">
        <f>[6]May21!$AH$1</f>
        <v>0</v>
      </c>
      <c r="K34" s="25">
        <f>[7]May21!$AE$1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[4]Jun21!$AH$1</f>
        <v>0</v>
      </c>
      <c r="T34" s="25">
        <f>[5]Jun21!$AH$1</f>
        <v>0</v>
      </c>
      <c r="U34" s="25">
        <f>[6]Jun21!$AH$1</f>
        <v>0</v>
      </c>
      <c r="V34" s="25">
        <f>[7]Jun21!$AE$1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[4]Jul21!$AH$1</f>
        <v>0</v>
      </c>
      <c r="AE34" s="25">
        <f>[5]Jul21!$AH$1</f>
        <v>0</v>
      </c>
      <c r="AF34" s="25">
        <f>[6]Jul21!$AH$1</f>
        <v>0</v>
      </c>
      <c r="AG34" s="25">
        <f>[7]Jul21!$AE$1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[4]Aug21!$AH$1</f>
        <v>0</v>
      </c>
      <c r="AP34" s="25">
        <f>[5]Aug21!$AH$1</f>
        <v>0</v>
      </c>
      <c r="AQ34" s="25">
        <f>[6]Aug21!$AH$1</f>
        <v>0</v>
      </c>
      <c r="AR34" s="25">
        <f>[7]Aug21!$AE$1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[4]Sep21!$AH$1</f>
        <v>0</v>
      </c>
      <c r="BA34" s="25">
        <f>[5]Sep21!$AH$1</f>
        <v>0</v>
      </c>
      <c r="BB34" s="25">
        <f>[6]Sep21!$AH$1</f>
        <v>0</v>
      </c>
      <c r="BC34" s="25">
        <f>[7]Sep21!$AE$1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[4]Oct21!$AH$1</f>
        <v>0</v>
      </c>
      <c r="BL34" s="25">
        <f>[5]Oct21!$AH$1</f>
        <v>0</v>
      </c>
      <c r="BM34" s="25">
        <f>[6]Oct21!$AH$1</f>
        <v>0</v>
      </c>
      <c r="BN34" s="25">
        <f>[7]Oct21!$AE$1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[4]Nov21!$AH$1</f>
        <v>0</v>
      </c>
      <c r="BW34" s="25">
        <f>[5]Nov21!$AH$1</f>
        <v>0</v>
      </c>
      <c r="BX34" s="25">
        <f>[6]Nov21!$AH$1</f>
        <v>0</v>
      </c>
      <c r="BY34" s="25">
        <f>[7]Nov21!$AE$1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[4]Dec21!$AH$1</f>
        <v>0</v>
      </c>
      <c r="CH34" s="25">
        <f>[5]Dec21!$AH$1</f>
        <v>0</v>
      </c>
      <c r="CI34" s="25">
        <f>[6]Dec21!$AH$1</f>
        <v>0</v>
      </c>
      <c r="CJ34" s="25">
        <f>[7]Dec21!$AE$1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[4]Jan22!$AH$1</f>
        <v>0</v>
      </c>
      <c r="CS34" s="25">
        <f>[5]Jan22!$AH$1</f>
        <v>0</v>
      </c>
      <c r="CT34" s="25">
        <f>[6]Jan22!$AH$1</f>
        <v>0</v>
      </c>
      <c r="CU34" s="25">
        <f>[7]Jan22!$AE$1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[4]Feb22!$AH$1</f>
        <v>0</v>
      </c>
      <c r="DD34" s="25">
        <f>[5]Feb22!$AH$1</f>
        <v>0</v>
      </c>
      <c r="DE34" s="25">
        <f>[6]Feb22!$AH$1</f>
        <v>0</v>
      </c>
      <c r="DF34" s="25">
        <f>[7]Feb22!$AE$1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[4]Mar22!$AH$1</f>
        <v>0</v>
      </c>
      <c r="DO34" s="25">
        <f>[5]Mar22!$AH$1</f>
        <v>0</v>
      </c>
      <c r="DP34" s="25">
        <f>[6]Mar22!$AH$1</f>
        <v>0</v>
      </c>
      <c r="DQ34" s="25">
        <f>[7]Mar22!$AE$1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[4]Apr22!$AH$1</f>
        <v>0</v>
      </c>
      <c r="DZ34" s="25">
        <f>[5]Apr22!$AH$1</f>
        <v>0</v>
      </c>
      <c r="EA34" s="25">
        <f>[6]Apr22!$AH$1</f>
        <v>0</v>
      </c>
      <c r="EB34" s="25">
        <f>[7]Apr22!$AE$1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[4]May21!$AK$1</f>
        <v>0</v>
      </c>
      <c r="I35" s="25">
        <f>[5]May21!$AK$1</f>
        <v>0</v>
      </c>
      <c r="J35" s="25">
        <f>[6]May21!$AK$1</f>
        <v>0</v>
      </c>
      <c r="K35" s="25">
        <f>[7]May21!$AH$1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[4]Jun21!$AK$1</f>
        <v>0</v>
      </c>
      <c r="T35" s="25">
        <f>[5]Jun21!$AK$1</f>
        <v>0</v>
      </c>
      <c r="U35" s="25">
        <f>[6]Jun21!$AK$1</f>
        <v>0</v>
      </c>
      <c r="V35" s="25">
        <f>[7]Jun21!$AH$1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[4]Jul21!$AK$1</f>
        <v>0</v>
      </c>
      <c r="AE35" s="25">
        <f>[5]Jul21!$AK$1</f>
        <v>0</v>
      </c>
      <c r="AF35" s="25">
        <f>[6]Jul21!$AK$1</f>
        <v>0</v>
      </c>
      <c r="AG35" s="25">
        <f>[7]Jul21!$AH$1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[4]Aug21!$AK$1</f>
        <v>0</v>
      </c>
      <c r="AP35" s="25">
        <f>[5]Aug21!$AK$1</f>
        <v>0</v>
      </c>
      <c r="AQ35" s="25">
        <f>[6]Aug21!$AK$1</f>
        <v>0</v>
      </c>
      <c r="AR35" s="25">
        <f>[7]Aug21!$AH$1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[4]Sep21!$AK$1</f>
        <v>0</v>
      </c>
      <c r="BA35" s="25">
        <f>[5]Sep21!$AK$1</f>
        <v>0</v>
      </c>
      <c r="BB35" s="25">
        <f>[6]Sep21!$AK$1</f>
        <v>0</v>
      </c>
      <c r="BC35" s="25">
        <f>[7]Sep21!$AH$1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[4]Oct21!$AK$1</f>
        <v>0</v>
      </c>
      <c r="BL35" s="25">
        <f>[5]Oct21!$AK$1</f>
        <v>0</v>
      </c>
      <c r="BM35" s="25">
        <f>[6]Oct21!$AK$1</f>
        <v>0</v>
      </c>
      <c r="BN35" s="25">
        <f>[7]Oct21!$AH$1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[4]Nov21!$AK$1</f>
        <v>0</v>
      </c>
      <c r="BW35" s="25">
        <f>[5]Nov21!$AK$1</f>
        <v>0</v>
      </c>
      <c r="BX35" s="25">
        <f>[6]Nov21!$AK$1</f>
        <v>0</v>
      </c>
      <c r="BY35" s="25">
        <f>[7]Nov21!$AH$1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[4]Dec21!$AK$1</f>
        <v>0</v>
      </c>
      <c r="CH35" s="25">
        <f>[5]Dec21!$AK$1</f>
        <v>0</v>
      </c>
      <c r="CI35" s="25">
        <f>[6]Dec21!$AK$1</f>
        <v>0</v>
      </c>
      <c r="CJ35" s="25">
        <f>[7]Dec21!$AH$1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[4]Jan22!$AK$1</f>
        <v>0</v>
      </c>
      <c r="CS35" s="25">
        <f>[5]Jan22!$AK$1</f>
        <v>0</v>
      </c>
      <c r="CT35" s="25">
        <f>[6]Jan22!$AK$1</f>
        <v>0</v>
      </c>
      <c r="CU35" s="25">
        <f>[7]Jan22!$AH$1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[4]Feb22!$AK$1</f>
        <v>0</v>
      </c>
      <c r="DD35" s="25">
        <f>[5]Feb22!$AK$1</f>
        <v>0</v>
      </c>
      <c r="DE35" s="25">
        <f>[6]Feb22!$AK$1</f>
        <v>0</v>
      </c>
      <c r="DF35" s="25">
        <f>[7]Feb22!$AH$1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[4]Mar22!$AK$1</f>
        <v>0</v>
      </c>
      <c r="DO35" s="25">
        <f>[5]Mar22!$AK$1</f>
        <v>0</v>
      </c>
      <c r="DP35" s="25">
        <f>[6]Mar22!$AK$1</f>
        <v>0</v>
      </c>
      <c r="DQ35" s="25">
        <f>[7]Mar22!$AH$1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[4]Apr22!$AK$1</f>
        <v>0</v>
      </c>
      <c r="DZ35" s="25">
        <f>[5]Apr22!$AK$1</f>
        <v>0</v>
      </c>
      <c r="EA35" s="25">
        <f>[6]Apr22!$AK$1</f>
        <v>0</v>
      </c>
      <c r="EB35" s="25">
        <f>[7]Apr22!$AH$1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-[4]May21!$L$1+[4]May21!$AF$1</f>
        <v>0</v>
      </c>
      <c r="I37" s="25">
        <f>-[5]May21!$L$1+[5]May21!$AF$1</f>
        <v>0</v>
      </c>
      <c r="J37" s="25">
        <f>-[6]May21!$L$1+[6]May21!$AF$1</f>
        <v>0</v>
      </c>
      <c r="K37" s="25">
        <f>-[7]May21!$L$1+[7]May21!$AC$1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-[4]Jun21!$L$1+[4]Jun21!$AF$1</f>
        <v>0</v>
      </c>
      <c r="T37" s="25">
        <f>-[5]Jun21!$L$1+[5]Jun21!$AF$1</f>
        <v>0</v>
      </c>
      <c r="U37" s="25">
        <f>-[6]Jun21!$L$1+[6]Jun21!$AF$1</f>
        <v>0</v>
      </c>
      <c r="V37" s="25">
        <f>-[7]Jun21!$L$1+[7]Jun21!$AC$1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-[4]Jul21!$L$1+[4]Jul21!$AF$1</f>
        <v>0</v>
      </c>
      <c r="AE37" s="25">
        <f>-[5]Jul21!$L$1+[5]Jul21!$AF$1</f>
        <v>0</v>
      </c>
      <c r="AF37" s="25">
        <f>-[6]Jul21!$L$1+[6]Jul21!$AF$1</f>
        <v>0</v>
      </c>
      <c r="AG37" s="25">
        <f>-[7]Jul21!$L$1+[7]Jul21!$AC$1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-[4]Aug21!$L$1+[4]Aug21!$AF$1</f>
        <v>0</v>
      </c>
      <c r="AP37" s="25">
        <f>-[5]Aug21!$L$1+[5]Aug21!$AF$1</f>
        <v>0</v>
      </c>
      <c r="AQ37" s="25">
        <f>-[6]Aug21!$L$1+[6]Aug21!$AF$1</f>
        <v>0</v>
      </c>
      <c r="AR37" s="25">
        <f>-[7]Aug21!$L$1+[7]Aug21!$AC$1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-[4]Sep21!$L$1+[4]Sep21!$AF$1</f>
        <v>0</v>
      </c>
      <c r="BA37" s="25">
        <f>-[5]Sep21!$L$1+[5]Sep21!$AF$1</f>
        <v>0</v>
      </c>
      <c r="BB37" s="25">
        <f>-[6]Sep21!$L$1+[6]Sep21!$AF$1</f>
        <v>0</v>
      </c>
      <c r="BC37" s="25">
        <f>-[7]Sep21!$L$1+[7]Sep21!$AC$1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-[4]Oct21!$L$1+[4]Oct21!$AF$1</f>
        <v>0</v>
      </c>
      <c r="BL37" s="25">
        <f>-[5]Oct21!$L$1+[5]Oct21!$AF$1</f>
        <v>0</v>
      </c>
      <c r="BM37" s="25">
        <f>-[6]Oct21!$L$1+[6]Oct21!$AF$1</f>
        <v>0</v>
      </c>
      <c r="BN37" s="25">
        <f>-[7]Oct21!$L$1+[7]Oct21!$AC$1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-[4]Nov21!$L$1+[4]Nov21!$AF$1</f>
        <v>0</v>
      </c>
      <c r="BW37" s="25">
        <f>-[5]Nov21!$L$1+[5]Nov21!$AF$1</f>
        <v>0</v>
      </c>
      <c r="BX37" s="25">
        <f>-[6]Nov21!$L$1+[6]Nov21!$AF$1</f>
        <v>0</v>
      </c>
      <c r="BY37" s="25">
        <f>-[7]Nov21!$L$1+[7]Nov21!$AC$1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-[4]Dec21!$L$1+[4]Dec21!$AF$1</f>
        <v>0</v>
      </c>
      <c r="CH37" s="25">
        <f>-[5]Dec21!$L$1+[5]Dec21!$AF$1</f>
        <v>0</v>
      </c>
      <c r="CI37" s="25">
        <f>-[6]Dec21!$L$1+[6]Dec21!$AF$1</f>
        <v>0</v>
      </c>
      <c r="CJ37" s="25">
        <f>-[7]Dec21!$L$1+[7]Dec21!$AC$1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-[4]Jan22!$L$1+[4]Jan22!$AF$1</f>
        <v>0</v>
      </c>
      <c r="CS37" s="25">
        <f>-[5]Jan22!$L$1+[5]Jan22!$AF$1</f>
        <v>0</v>
      </c>
      <c r="CT37" s="25">
        <f>-[6]Jan22!$L$1+[6]Jan22!$AF$1</f>
        <v>0</v>
      </c>
      <c r="CU37" s="25">
        <f>-[7]Jan22!$L$1+[7]Jan22!$AC$1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-[4]Feb22!$L$1+[4]Feb22!$AF$1</f>
        <v>0</v>
      </c>
      <c r="DD37" s="25">
        <f>-[5]Feb22!$L$1+[5]Feb22!$AF$1</f>
        <v>0</v>
      </c>
      <c r="DE37" s="25">
        <f>-[6]Feb22!$L$1+[6]Feb22!$AF$1</f>
        <v>0</v>
      </c>
      <c r="DF37" s="25">
        <f>-[7]Feb22!$L$1+[7]Feb22!$AC$1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-[4]Mar22!$L$1+[4]Mar22!$AF$1</f>
        <v>0</v>
      </c>
      <c r="DO37" s="25">
        <f>-[5]Mar22!$L$1+[5]Mar22!$AF$1</f>
        <v>0</v>
      </c>
      <c r="DP37" s="25">
        <f>-[6]Mar22!$L$1+[6]Mar22!$AF$1</f>
        <v>0</v>
      </c>
      <c r="DQ37" s="25">
        <f>-[7]Mar22!$L$1+[7]Mar22!$AC$1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-[4]Apr22!$L$1+[4]Apr22!$AF$1</f>
        <v>0</v>
      </c>
      <c r="DZ37" s="25">
        <f>-[5]Apr22!$L$1+[5]Apr22!$AF$1</f>
        <v>0</v>
      </c>
      <c r="EA37" s="25">
        <f>-[6]Apr22!$L$1+[6]Apr22!$AF$1</f>
        <v>0</v>
      </c>
      <c r="EB37" s="25">
        <f>-[7]Apr22!$L$1+[7]Apr22!$AC$1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-[4]May21!$P$1+[4]May21!$AM$1</f>
        <v>0</v>
      </c>
      <c r="I39" s="25">
        <f>-[5]May21!$P$1+[5]May21!$AM$1</f>
        <v>0</v>
      </c>
      <c r="J39" s="25">
        <f>-[6]May21!$P$1+[6]May21!$AM$1</f>
        <v>0</v>
      </c>
      <c r="K39" s="25">
        <f>-[7]May21!$N$1+[7]May21!$AJ$1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-[4]Jun21!$P$1+[4]Jun21!$AM$1</f>
        <v>0</v>
      </c>
      <c r="T39" s="25">
        <f>-[5]Jun21!$P$1+[5]Jun21!$AM$1</f>
        <v>0</v>
      </c>
      <c r="U39" s="25">
        <f>-[6]Jun21!$P$1+[6]Jun21!$AM$1</f>
        <v>0</v>
      </c>
      <c r="V39" s="25">
        <f>-[7]Jun21!$N$1+[7]Jun21!$AJ$1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-[4]Jul21!$P$1+[4]Jul21!$AM$1</f>
        <v>0</v>
      </c>
      <c r="AE39" s="25">
        <f>-[5]Jul21!$P$1+[5]Jul21!$AM$1</f>
        <v>0</v>
      </c>
      <c r="AF39" s="25">
        <f>-[6]Jul21!$P$1+[6]Jul21!$AM$1</f>
        <v>0</v>
      </c>
      <c r="AG39" s="25">
        <f>-[7]Jul21!$N$1+[7]Jul21!$AJ$1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-[4]Aug21!$P$1+[4]Aug21!$AM$1</f>
        <v>0</v>
      </c>
      <c r="AP39" s="25">
        <f>-[5]Aug21!$P$1+[5]Aug21!$AM$1</f>
        <v>0</v>
      </c>
      <c r="AQ39" s="25">
        <f>-[6]Aug21!$P$1+[6]Aug21!$AM$1</f>
        <v>0</v>
      </c>
      <c r="AR39" s="25">
        <f>-[7]Aug21!$N$1+[7]Aug21!$AJ$1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-[4]Sep21!$P$1+[4]Sep21!$AM$1</f>
        <v>0</v>
      </c>
      <c r="BA39" s="25">
        <f>-[5]Sep21!$P$1+[5]Sep21!$AM$1</f>
        <v>0</v>
      </c>
      <c r="BB39" s="25">
        <f>-[6]Sep21!$P$1+[6]Sep21!$AM$1</f>
        <v>0</v>
      </c>
      <c r="BC39" s="25">
        <f>-[7]Sep21!$N$1+[7]Sep21!$AJ$1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-[4]Oct21!$P$1+[4]Oct21!$AM$1</f>
        <v>0</v>
      </c>
      <c r="BL39" s="25">
        <f>-[5]Oct21!$P$1+[5]Oct21!$AM$1</f>
        <v>0</v>
      </c>
      <c r="BM39" s="25">
        <f>-[6]Oct21!$P$1+[6]Oct21!$AM$1</f>
        <v>0</v>
      </c>
      <c r="BN39" s="25">
        <f>-[7]Oct21!$N$1+[7]Oct21!$AJ$1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-[4]Nov21!$P$1+[4]Nov21!$AM$1</f>
        <v>0</v>
      </c>
      <c r="BW39" s="25">
        <f>-[5]Nov21!$P$1+[5]Nov21!$AM$1</f>
        <v>0</v>
      </c>
      <c r="BX39" s="25">
        <f>-[6]Nov21!$P$1+[6]Nov21!$AM$1</f>
        <v>0</v>
      </c>
      <c r="BY39" s="25">
        <f>-[7]Nov21!$N$1+[7]Nov21!$AJ$1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-[4]Dec21!$P$1+[4]Dec21!$AM$1</f>
        <v>0</v>
      </c>
      <c r="CH39" s="25">
        <f>-[5]Dec21!$P$1+[5]Dec21!$AM$1</f>
        <v>0</v>
      </c>
      <c r="CI39" s="25">
        <f>-[6]Dec21!$P$1+[6]Dec21!$AM$1</f>
        <v>0</v>
      </c>
      <c r="CJ39" s="25">
        <f>-[7]Dec21!$N$1+[7]Dec21!$AJ$1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-[4]Jan22!$P$1+[4]Jan22!$AM$1</f>
        <v>0</v>
      </c>
      <c r="CS39" s="25">
        <f>-[5]Jan22!$P$1+[5]Jan22!$AM$1</f>
        <v>0</v>
      </c>
      <c r="CT39" s="25">
        <f>-[6]Jan22!$P$1+[6]Jan22!$AM$1</f>
        <v>0</v>
      </c>
      <c r="CU39" s="25">
        <f>-[7]Jan22!$N$1+[7]Jan22!$AJ$1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-[4]Feb22!$P$1+[4]Feb22!$AM$1</f>
        <v>0</v>
      </c>
      <c r="DD39" s="25">
        <f>-[5]Feb22!$P$1+[5]Feb22!$AM$1</f>
        <v>0</v>
      </c>
      <c r="DE39" s="25">
        <f>-[6]Feb22!$P$1+[6]Feb22!$AM$1</f>
        <v>0</v>
      </c>
      <c r="DF39" s="25">
        <f>-[7]Feb22!$N$1+[7]Feb22!$AJ$1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-[4]Mar22!$P$1+[4]Mar22!$AM$1</f>
        <v>0</v>
      </c>
      <c r="DO39" s="25">
        <f>-[5]Mar22!$P$1+[5]Mar22!$AM$1</f>
        <v>0</v>
      </c>
      <c r="DP39" s="25">
        <f>-[6]Mar22!$P$1+[6]Mar22!$AM$1</f>
        <v>0</v>
      </c>
      <c r="DQ39" s="25">
        <f>-[7]Mar22!$N$1+[7]Mar22!$AJ$1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-[4]Apr22!$P$1+[4]Apr22!$AM$1</f>
        <v>0</v>
      </c>
      <c r="DZ39" s="25">
        <f>-[5]Apr22!$P$1+[5]Apr22!$AM$1</f>
        <v>0</v>
      </c>
      <c r="EA39" s="25">
        <f>-[6]Apr22!$P$1+[6]Apr22!$AM$1</f>
        <v>0</v>
      </c>
      <c r="EB39" s="25">
        <f>-[7]Apr22!$N$1+[7]Apr22!$AJ$1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-[4]May21!$M$1+[4]May21!$AG$1</f>
        <v>0</v>
      </c>
      <c r="I40" s="25">
        <f>-[5]May21!$M$1+[5]May21!$AG$1</f>
        <v>0</v>
      </c>
      <c r="J40" s="25">
        <f>-[6]May21!$M$1+[6]May21!$AG$1</f>
        <v>0</v>
      </c>
      <c r="K40" s="25">
        <f>-[7]May21!$M$1+[7]May21!$AD$1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-[4]Jun21!$M$1+[4]Jun21!$AG$1</f>
        <v>0</v>
      </c>
      <c r="T40" s="25">
        <f>-[5]Jun21!$M$1+[5]Jun21!$AG$1</f>
        <v>0</v>
      </c>
      <c r="U40" s="25">
        <f>-[6]Jun21!$M$1+[6]Jun21!$AG$1</f>
        <v>0</v>
      </c>
      <c r="V40" s="25">
        <f>-[7]Jun21!$M$1+[7]Jun21!$AD$1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-[4]Jul21!$M$1+[4]Jul21!$AG$1</f>
        <v>0</v>
      </c>
      <c r="AE40" s="25">
        <f>-[5]Jul21!$M$1+[5]Jul21!$AG$1</f>
        <v>0</v>
      </c>
      <c r="AF40" s="25">
        <f>-[6]Jul21!$M$1+[6]Jul21!$AG$1</f>
        <v>0</v>
      </c>
      <c r="AG40" s="25">
        <f>-[7]Jul21!$M$1+[7]Jul21!$AD$1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-[4]Aug21!$M$1+[4]Aug21!$AG$1</f>
        <v>0</v>
      </c>
      <c r="AP40" s="25">
        <f>-[5]Aug21!$M$1+[5]Aug21!$AG$1</f>
        <v>0</v>
      </c>
      <c r="AQ40" s="25">
        <f>-[6]Aug21!$M$1+[6]Aug21!$AG$1</f>
        <v>0</v>
      </c>
      <c r="AR40" s="25">
        <f>-[7]Aug21!$M$1+[7]Aug21!$AD$1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-[4]Sep21!$M$1+[4]Sep21!$AG$1</f>
        <v>0</v>
      </c>
      <c r="BA40" s="25">
        <f>-[5]Sep21!$M$1+[5]Sep21!$AG$1</f>
        <v>0</v>
      </c>
      <c r="BB40" s="25">
        <f>-[6]Sep21!$M$1+[6]Sep21!$AG$1</f>
        <v>0</v>
      </c>
      <c r="BC40" s="25">
        <f>-[7]Sep21!$M$1+[7]Sep21!$AD$1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-[4]Oct21!$M$1+[4]Oct21!$AG$1</f>
        <v>0</v>
      </c>
      <c r="BL40" s="25">
        <f>-[5]Oct21!$M$1+[5]Oct21!$AG$1</f>
        <v>0</v>
      </c>
      <c r="BM40" s="25">
        <f>-[6]Oct21!$M$1+[6]Oct21!$AG$1</f>
        <v>0</v>
      </c>
      <c r="BN40" s="25">
        <f>-[7]Oct21!$M$1+[7]Oct21!$AD$1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-[4]Nov21!$M$1+[4]Nov21!$AG$1</f>
        <v>0</v>
      </c>
      <c r="BW40" s="25">
        <f>-[5]Nov21!$M$1+[5]Nov21!$AG$1</f>
        <v>0</v>
      </c>
      <c r="BX40" s="25">
        <f>-[6]Nov21!$M$1+[6]Nov21!$AG$1</f>
        <v>0</v>
      </c>
      <c r="BY40" s="25">
        <f>-[7]Nov21!$M$1+[7]Nov21!$AD$1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-[4]Dec21!$M$1+[4]Dec21!$AG$1</f>
        <v>0</v>
      </c>
      <c r="CH40" s="25">
        <f>-[5]Dec21!$M$1+[5]Dec21!$AG$1</f>
        <v>0</v>
      </c>
      <c r="CI40" s="25">
        <f>-[6]Dec21!$M$1+[6]Dec21!$AG$1</f>
        <v>0</v>
      </c>
      <c r="CJ40" s="25">
        <f>-[7]Dec21!$M$1+[7]Dec21!$AD$1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-[4]Jan22!$M$1+[4]Jan22!$AG$1</f>
        <v>0</v>
      </c>
      <c r="CS40" s="25">
        <f>-[5]Jan22!$M$1+[5]Jan22!$AG$1</f>
        <v>0</v>
      </c>
      <c r="CT40" s="25">
        <f>-[6]Jan22!$M$1+[6]Jan22!$AG$1</f>
        <v>0</v>
      </c>
      <c r="CU40" s="25">
        <f>-[7]Jan22!$M$1+[7]Jan22!$AD$1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-[4]Feb22!$M$1+[4]Feb22!$AG$1</f>
        <v>0</v>
      </c>
      <c r="DD40" s="25">
        <f>-[5]Feb22!$M$1+[5]Feb22!$AG$1</f>
        <v>0</v>
      </c>
      <c r="DE40" s="25">
        <f>-[6]Feb22!$M$1+[6]Feb22!$AG$1</f>
        <v>0</v>
      </c>
      <c r="DF40" s="25">
        <f>-[7]Feb22!$M$1+[7]Feb22!$AD$1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-[4]Mar22!$M$1+[4]Mar22!$AG$1</f>
        <v>0</v>
      </c>
      <c r="DO40" s="25">
        <f>-[5]Mar22!$M$1+[5]Mar22!$AG$1</f>
        <v>0</v>
      </c>
      <c r="DP40" s="25">
        <f>-[6]Mar22!$M$1+[6]Mar22!$AG$1</f>
        <v>0</v>
      </c>
      <c r="DQ40" s="25">
        <f>-[7]Mar22!$M$1+[7]Mar22!$AD$1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-[4]Apr22!$M$1+[4]Apr22!$AG$1</f>
        <v>0</v>
      </c>
      <c r="DZ40" s="25">
        <f>-[5]Apr22!$M$1+[5]Apr22!$AG$1</f>
        <v>0</v>
      </c>
      <c r="EA40" s="25">
        <f>-[6]Apr22!$M$1+[6]Apr22!$AG$1</f>
        <v>0</v>
      </c>
      <c r="EB40" s="25">
        <f>-[7]Apr22!$M$1+[7]Apr22!$AD$1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-[4]May21!$K$1</f>
        <v>0</v>
      </c>
      <c r="I58" s="25">
        <f>-[5]May21!$K$1</f>
        <v>0</v>
      </c>
      <c r="J58" s="25">
        <f>-[6]May21!$K$1</f>
        <v>0</v>
      </c>
      <c r="K58" s="25">
        <f>-[7]May21!$K$1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-[4]Jun21!$K$1</f>
        <v>0</v>
      </c>
      <c r="T58" s="25">
        <f>-[5]Jun21!$K$1</f>
        <v>0</v>
      </c>
      <c r="U58" s="25">
        <f>-[6]Jun21!$K$1</f>
        <v>0</v>
      </c>
      <c r="V58" s="25">
        <f>-[7]Jun21!$K$1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-[4]Jul21!$K$1</f>
        <v>0</v>
      </c>
      <c r="AE58" s="25">
        <f>-[5]Jul21!$K$1</f>
        <v>0</v>
      </c>
      <c r="AF58" s="25">
        <f>-[6]Jul21!$K$1</f>
        <v>0</v>
      </c>
      <c r="AG58" s="25">
        <f>-[7]Jul21!$K$1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-[4]Aug21!$K$1</f>
        <v>0</v>
      </c>
      <c r="AP58" s="25">
        <f>-[5]Aug21!$K$1</f>
        <v>0</v>
      </c>
      <c r="AQ58" s="25">
        <f>-[6]Aug21!$K$1</f>
        <v>0</v>
      </c>
      <c r="AR58" s="25">
        <f>-[7]Aug21!$K$1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-[4]Sep21!$K$1</f>
        <v>0</v>
      </c>
      <c r="BA58" s="25">
        <f>-[5]Sep21!$K$1</f>
        <v>0</v>
      </c>
      <c r="BB58" s="25">
        <f>-[6]Sep21!$K$1</f>
        <v>0</v>
      </c>
      <c r="BC58" s="25">
        <f>-[7]Sep21!$K$1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-[4]Oct21!$K$1</f>
        <v>0</v>
      </c>
      <c r="BL58" s="25">
        <f>-[5]Oct21!$K$1</f>
        <v>0</v>
      </c>
      <c r="BM58" s="25">
        <f>-[6]Oct21!$K$1</f>
        <v>0</v>
      </c>
      <c r="BN58" s="25">
        <f>-[7]Oct21!$K$1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-[4]Nov21!$K$1</f>
        <v>0</v>
      </c>
      <c r="BW58" s="25">
        <f>-[5]Nov21!$K$1</f>
        <v>0</v>
      </c>
      <c r="BX58" s="25">
        <f>-[6]Nov21!$K$1</f>
        <v>0</v>
      </c>
      <c r="BY58" s="25">
        <f>-[7]Nov21!$K$1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-[4]Dec21!$K$1</f>
        <v>0</v>
      </c>
      <c r="CH58" s="25">
        <f>-[5]Dec21!$K$1</f>
        <v>0</v>
      </c>
      <c r="CI58" s="25">
        <f>-[6]Dec21!$K$1</f>
        <v>0</v>
      </c>
      <c r="CJ58" s="25">
        <f>-[7]Dec21!$K$1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-[4]Jan22!$K$1</f>
        <v>0</v>
      </c>
      <c r="CS58" s="25">
        <f>-[5]Jan22!$K$1</f>
        <v>0</v>
      </c>
      <c r="CT58" s="25">
        <f>-[6]Jan22!$K$1</f>
        <v>0</v>
      </c>
      <c r="CU58" s="25">
        <f>-[7]Jan22!$K$1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-[4]Feb22!$K$1</f>
        <v>0</v>
      </c>
      <c r="DD58" s="25">
        <f>-[5]Feb22!$K$1</f>
        <v>0</v>
      </c>
      <c r="DE58" s="25">
        <f>-[6]Feb22!$K$1</f>
        <v>0</v>
      </c>
      <c r="DF58" s="25">
        <f>-[7]Feb22!$K$1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-[4]Mar22!$K$1</f>
        <v>0</v>
      </c>
      <c r="DO58" s="25">
        <f>-[5]Mar22!$K$1</f>
        <v>0</v>
      </c>
      <c r="DP58" s="25">
        <f>-[6]Mar22!$K$1</f>
        <v>0</v>
      </c>
      <c r="DQ58" s="25">
        <f>-[7]Mar22!$K$1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-[4]Apr22!$K$1</f>
        <v>0</v>
      </c>
      <c r="DZ58" s="25">
        <f>-[5]Apr22!$K$1</f>
        <v>0</v>
      </c>
      <c r="EA58" s="25">
        <f>-[6]Apr22!$K$1</f>
        <v>0</v>
      </c>
      <c r="EB58" s="25">
        <f>-[7]Apr22!$K$1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[4]May21!$AE$1</f>
        <v>0</v>
      </c>
      <c r="I82" s="25">
        <f>[5]May21!$AE$1</f>
        <v>0</v>
      </c>
      <c r="J82" s="25">
        <f>[6]May21!$AE$1</f>
        <v>0</v>
      </c>
      <c r="K82" s="25">
        <f>[7]May21!$AB$1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[4]Jun21!$AE$1</f>
        <v>0</v>
      </c>
      <c r="T82" s="25">
        <f>[5]Jun21!$AE$1</f>
        <v>0</v>
      </c>
      <c r="U82" s="25">
        <f>[6]Jun21!$AE$1</f>
        <v>0</v>
      </c>
      <c r="V82" s="25">
        <f>[7]Jun21!$AB$1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[4]Jul21!$AE$1</f>
        <v>0</v>
      </c>
      <c r="AE82" s="25">
        <f>[5]Jul21!$AE$1</f>
        <v>0</v>
      </c>
      <c r="AF82" s="25">
        <f>[6]Jul21!$AE$1</f>
        <v>0</v>
      </c>
      <c r="AG82" s="25">
        <f>[7]Jul21!$AB$1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[4]Aug21!$AE$1</f>
        <v>0</v>
      </c>
      <c r="AP82" s="25">
        <f>[5]Aug21!$AE$1</f>
        <v>0</v>
      </c>
      <c r="AQ82" s="25">
        <f>[6]Aug21!$AE$1</f>
        <v>0</v>
      </c>
      <c r="AR82" s="25">
        <f>[7]Aug21!$AB$1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[4]Sep21!$AE$1</f>
        <v>0</v>
      </c>
      <c r="BA82" s="25">
        <f>[5]Sep21!$AE$1</f>
        <v>0</v>
      </c>
      <c r="BB82" s="25">
        <f>[6]Sep21!$AE$1</f>
        <v>0</v>
      </c>
      <c r="BC82" s="25">
        <f>[7]Sep21!$AB$1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[4]Oct21!$AE$1</f>
        <v>0</v>
      </c>
      <c r="BL82" s="25">
        <f>[5]Oct21!$AE$1</f>
        <v>0</v>
      </c>
      <c r="BM82" s="25">
        <f>[6]Oct21!$AE$1</f>
        <v>0</v>
      </c>
      <c r="BN82" s="25">
        <f>[7]Oct21!$AB$1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[4]Nov21!$AE$1</f>
        <v>0</v>
      </c>
      <c r="BW82" s="25">
        <f>[5]Nov21!$AE$1</f>
        <v>0</v>
      </c>
      <c r="BX82" s="25">
        <f>[6]Nov21!$AE$1</f>
        <v>0</v>
      </c>
      <c r="BY82" s="25">
        <f>[7]Nov21!$AB$1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[4]Dec21!$AE$1</f>
        <v>0</v>
      </c>
      <c r="CH82" s="25">
        <f>[5]Dec21!$AE$1</f>
        <v>0</v>
      </c>
      <c r="CI82" s="25">
        <f>[6]Dec21!$AE$1</f>
        <v>0</v>
      </c>
      <c r="CJ82" s="25">
        <f>[7]Dec21!$AB$1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[4]Jan22!$AE$1</f>
        <v>0</v>
      </c>
      <c r="CS82" s="25">
        <f>[5]Jan22!$AE$1</f>
        <v>0</v>
      </c>
      <c r="CT82" s="25">
        <f>[6]Jan22!$AE$1</f>
        <v>0</v>
      </c>
      <c r="CU82" s="25">
        <f>[7]Jan22!$AB$1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[4]Feb22!$AE$1</f>
        <v>0</v>
      </c>
      <c r="DD82" s="25">
        <f>[5]Feb22!$AE$1</f>
        <v>0</v>
      </c>
      <c r="DE82" s="25">
        <f>[6]Feb22!$AE$1</f>
        <v>0</v>
      </c>
      <c r="DF82" s="25">
        <f>[7]Feb22!$AB$1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[4]Mar22!$AE$1</f>
        <v>0</v>
      </c>
      <c r="DO82" s="25">
        <f>[5]Mar22!$AE$1</f>
        <v>0</v>
      </c>
      <c r="DP82" s="25">
        <f>[6]Mar22!$AE$1</f>
        <v>0</v>
      </c>
      <c r="DQ82" s="25">
        <f>[7]Mar22!$AB$1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[4]Apr22!$AE$1</f>
        <v>0</v>
      </c>
      <c r="DZ82" s="25">
        <f>[5]Apr22!$AE$1</f>
        <v>0</v>
      </c>
      <c r="EA82" s="25">
        <f>[6]Apr22!$AE$1</f>
        <v>0</v>
      </c>
      <c r="EB82" s="25">
        <f>[7]Apr22!$AB$1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[4]May21!$AD$1</f>
        <v>0</v>
      </c>
      <c r="I83" s="25">
        <f>[5]May21!$AD$1</f>
        <v>0</v>
      </c>
      <c r="J83" s="25">
        <f>[6]May21!$AD$1</f>
        <v>0</v>
      </c>
      <c r="K83" s="25">
        <f>[7]May21!$AA$1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[4]Jun21!$AD$1</f>
        <v>0</v>
      </c>
      <c r="T83" s="25">
        <f>[5]Jun21!$AD$1</f>
        <v>0</v>
      </c>
      <c r="U83" s="25">
        <f>[6]Jun21!$AD$1</f>
        <v>0</v>
      </c>
      <c r="V83" s="25">
        <f>[7]Jun21!$AA$1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[4]Jul21!$AD$1</f>
        <v>0</v>
      </c>
      <c r="AE83" s="25">
        <f>[5]Jul21!$AD$1</f>
        <v>0</v>
      </c>
      <c r="AF83" s="25">
        <f>[6]Jul21!$AD$1</f>
        <v>0</v>
      </c>
      <c r="AG83" s="25">
        <f>[7]Jul21!$AA$1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[4]Aug21!$AD$1</f>
        <v>0</v>
      </c>
      <c r="AP83" s="25">
        <f>[5]Aug21!$AD$1</f>
        <v>0</v>
      </c>
      <c r="AQ83" s="25">
        <f>[6]Aug21!$AD$1</f>
        <v>0</v>
      </c>
      <c r="AR83" s="25">
        <f>[7]Aug21!$AA$1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[4]Sep21!$AD$1</f>
        <v>0</v>
      </c>
      <c r="BA83" s="25">
        <f>[5]Sep21!$AD$1</f>
        <v>0</v>
      </c>
      <c r="BB83" s="25">
        <f>[6]Sep21!$AD$1</f>
        <v>0</v>
      </c>
      <c r="BC83" s="25">
        <f>[7]Sep21!$AA$1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[4]Oct21!$AD$1</f>
        <v>0</v>
      </c>
      <c r="BL83" s="25">
        <f>[5]Oct21!$AD$1</f>
        <v>0</v>
      </c>
      <c r="BM83" s="25">
        <f>[6]Oct21!$AD$1</f>
        <v>0</v>
      </c>
      <c r="BN83" s="25">
        <f>[7]Oct21!$AA$1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[4]Nov21!$AD$1</f>
        <v>0</v>
      </c>
      <c r="BW83" s="25">
        <f>[5]Nov21!$AD$1</f>
        <v>0</v>
      </c>
      <c r="BX83" s="25">
        <f>[6]Nov21!$AD$1</f>
        <v>0</v>
      </c>
      <c r="BY83" s="25">
        <f>[7]Nov21!$AA$1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[4]Dec21!$AD$1</f>
        <v>0</v>
      </c>
      <c r="CH83" s="25">
        <f>[5]Dec21!$AD$1</f>
        <v>0</v>
      </c>
      <c r="CI83" s="25">
        <f>[6]Dec21!$AD$1</f>
        <v>0</v>
      </c>
      <c r="CJ83" s="25">
        <f>[7]Dec21!$AA$1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[4]Jan22!$AD$1</f>
        <v>0</v>
      </c>
      <c r="CS83" s="25">
        <f>[5]Jan22!$AD$1</f>
        <v>0</v>
      </c>
      <c r="CT83" s="25">
        <f>[6]Jan22!$AD$1</f>
        <v>0</v>
      </c>
      <c r="CU83" s="25">
        <f>[7]Jan22!$AA$1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[4]Feb22!$AD$1</f>
        <v>0</v>
      </c>
      <c r="DD83" s="25">
        <f>[5]Feb22!$AD$1</f>
        <v>0</v>
      </c>
      <c r="DE83" s="25">
        <f>[6]Feb22!$AD$1</f>
        <v>0</v>
      </c>
      <c r="DF83" s="25">
        <f>[7]Feb22!$AA$1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[4]Mar22!$AD$1</f>
        <v>0</v>
      </c>
      <c r="DO83" s="25">
        <f>[5]Mar22!$AD$1</f>
        <v>0</v>
      </c>
      <c r="DP83" s="25">
        <f>[6]Mar22!$AD$1</f>
        <v>0</v>
      </c>
      <c r="DQ83" s="25">
        <f>[7]Mar22!$AA$1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[4]Apr22!$AD$1</f>
        <v>0</v>
      </c>
      <c r="DZ83" s="25">
        <f>[5]Apr22!$AD$1</f>
        <v>0</v>
      </c>
      <c r="EA83" s="25">
        <f>[6]Apr22!$AD$1</f>
        <v>0</v>
      </c>
      <c r="EB83" s="25">
        <f>[7]Apr22!$AA$1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-[4]May21!$Q$1</f>
        <v>0</v>
      </c>
      <c r="I88" s="25">
        <f>-[5]May21!$Q$1</f>
        <v>0</v>
      </c>
      <c r="J88" s="25">
        <f>-[6]May21!$Q$1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-[4]Jun21!$Q$1</f>
        <v>0</v>
      </c>
      <c r="T88" s="25">
        <f>-[5]Jun21!$Q$1</f>
        <v>0</v>
      </c>
      <c r="U88" s="25">
        <f>-[6]Jun21!$Q$1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-[4]Jul21!$Q$1</f>
        <v>0</v>
      </c>
      <c r="AE88" s="25">
        <f>-[5]Jul21!$Q$1</f>
        <v>0</v>
      </c>
      <c r="AF88" s="25">
        <f>-[6]Jul21!$Q$1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-[4]Aug21!$Q$1</f>
        <v>0</v>
      </c>
      <c r="AP88" s="25">
        <f>-[5]Aug21!$Q$1</f>
        <v>0</v>
      </c>
      <c r="AQ88" s="25">
        <f>-[6]Aug21!$Q$1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-[4]Sep21!$Q$1</f>
        <v>0</v>
      </c>
      <c r="BA88" s="25">
        <f>-[5]Sep21!$Q$1</f>
        <v>0</v>
      </c>
      <c r="BB88" s="25">
        <f>-[6]Sep21!$Q$1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-[4]Oct21!$Q$1</f>
        <v>0</v>
      </c>
      <c r="BL88" s="25">
        <f>-[5]Oct21!$Q$1</f>
        <v>0</v>
      </c>
      <c r="BM88" s="25">
        <f>-[6]Oct21!$Q$1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-[4]Nov21!$Q$1</f>
        <v>0</v>
      </c>
      <c r="BW88" s="25">
        <f>-[5]Nov21!$Q$1</f>
        <v>0</v>
      </c>
      <c r="BX88" s="25">
        <f>-[6]Nov21!$Q$1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-[4]Dec21!$Q$1</f>
        <v>0</v>
      </c>
      <c r="CH88" s="25">
        <f>-[5]Dec21!$Q$1</f>
        <v>0</v>
      </c>
      <c r="CI88" s="25">
        <f>-[6]Dec21!$Q$1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-[4]Jan22!$Q$1</f>
        <v>0</v>
      </c>
      <c r="CS88" s="25">
        <f>-[5]Jan22!$Q$1</f>
        <v>0</v>
      </c>
      <c r="CT88" s="25">
        <f>-[6]Jan22!$Q$1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-[4]Feb22!$Q$1</f>
        <v>0</v>
      </c>
      <c r="DD88" s="25">
        <f>-[5]Feb22!$Q$1</f>
        <v>0</v>
      </c>
      <c r="DE88" s="25">
        <f>-[6]Feb22!$Q$1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-[4]Mar22!$Q$1</f>
        <v>0</v>
      </c>
      <c r="DO88" s="25">
        <f>-[5]Mar22!$Q$1</f>
        <v>0</v>
      </c>
      <c r="DP88" s="25">
        <f>-[6]Mar22!$Q$1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-[4]Apr22!$Q$1</f>
        <v>0</v>
      </c>
      <c r="DZ88" s="25">
        <f>-[5]Apr22!$Q$1</f>
        <v>0</v>
      </c>
      <c r="EA88" s="25">
        <f>-[6]Apr22!$Q$1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[4]May21!$AN$1</f>
        <v>0</v>
      </c>
      <c r="I89" s="25">
        <f>[5]May21!$AN$1</f>
        <v>0</v>
      </c>
      <c r="J89" s="25">
        <f>[6]May21!$AN$1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[4]Jun21!$AN$1</f>
        <v>0</v>
      </c>
      <c r="T89" s="25">
        <f>[5]Jun21!$AN$1</f>
        <v>0</v>
      </c>
      <c r="U89" s="25">
        <f>[6]Jun21!$AN$1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[4]Jul21!$AN$1</f>
        <v>0</v>
      </c>
      <c r="AE89" s="25">
        <f>[5]Jul21!$AN$1</f>
        <v>0</v>
      </c>
      <c r="AF89" s="25">
        <f>[6]Jul21!$AN$1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[4]Aug21!$AN$1</f>
        <v>0</v>
      </c>
      <c r="AP89" s="25">
        <f>[5]Aug21!$AN$1</f>
        <v>0</v>
      </c>
      <c r="AQ89" s="25">
        <f>[6]Aug21!$AN$1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[4]Sep21!$AN$1</f>
        <v>0</v>
      </c>
      <c r="BA89" s="25">
        <f>[5]Sep21!$AN$1</f>
        <v>0</v>
      </c>
      <c r="BB89" s="25">
        <f>[6]Sep21!$AN$1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[4]Oct21!$AN$1</f>
        <v>0</v>
      </c>
      <c r="BL89" s="25">
        <f>[5]Oct21!$AN$1</f>
        <v>0</v>
      </c>
      <c r="BM89" s="25">
        <f>[6]Oct21!$AN$1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[4]Nov21!$AN$1</f>
        <v>0</v>
      </c>
      <c r="BW89" s="25">
        <f>[5]Nov21!$AN$1</f>
        <v>0</v>
      </c>
      <c r="BX89" s="25">
        <f>[6]Nov21!$AN$1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[4]Dec21!$AN$1</f>
        <v>0</v>
      </c>
      <c r="CH89" s="25">
        <f>[5]Dec21!$AN$1</f>
        <v>0</v>
      </c>
      <c r="CI89" s="25">
        <f>[6]Dec21!$AN$1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[4]Jan22!$AN$1</f>
        <v>0</v>
      </c>
      <c r="CS89" s="25">
        <f>[5]Jan22!$AN$1</f>
        <v>0</v>
      </c>
      <c r="CT89" s="25">
        <f>[6]Jan22!$AN$1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[4]Feb22!$AN$1</f>
        <v>0</v>
      </c>
      <c r="DD89" s="25">
        <f>[5]Feb22!$AN$1</f>
        <v>0</v>
      </c>
      <c r="DE89" s="25">
        <f>[6]Feb22!$AN$1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[4]Mar22!$AN$1</f>
        <v>0</v>
      </c>
      <c r="DO89" s="25">
        <f>[5]Mar22!$AN$1</f>
        <v>0</v>
      </c>
      <c r="DP89" s="25">
        <f>[6]Mar22!$AN$1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[4]Apr22!$AN$1</f>
        <v>0</v>
      </c>
      <c r="DZ89" s="25">
        <f>[5]Apr22!$AN$1</f>
        <v>0</v>
      </c>
      <c r="EA89" s="25">
        <f>[6]Apr22!$AN$1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4294967293" verticalDpi="4294967293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3" t="s">
        <v>526</v>
      </c>
      <c r="C1" s="437">
        <f>Admin!B12</f>
        <v>44347</v>
      </c>
      <c r="D1" s="439">
        <f>Admin!B14</f>
        <v>44377</v>
      </c>
      <c r="E1" s="439">
        <f>Admin!B16</f>
        <v>44408</v>
      </c>
      <c r="F1" s="439">
        <f>Admin!B18</f>
        <v>44439</v>
      </c>
      <c r="G1" s="439">
        <f>Admin!B20</f>
        <v>44469</v>
      </c>
      <c r="H1" s="439">
        <f>Admin!B22</f>
        <v>44500</v>
      </c>
      <c r="I1" s="439">
        <f>Admin!B24</f>
        <v>44530</v>
      </c>
      <c r="J1" s="439">
        <f>Admin!B26</f>
        <v>44561</v>
      </c>
      <c r="K1" s="439">
        <f>Admin!B28</f>
        <v>44592</v>
      </c>
      <c r="L1" s="439">
        <f>Admin!B30</f>
        <v>44620</v>
      </c>
      <c r="M1" s="439">
        <f>Admin!B32</f>
        <v>44651</v>
      </c>
      <c r="N1" s="439">
        <f>Admin!B34</f>
        <v>44681</v>
      </c>
      <c r="O1" s="33"/>
    </row>
    <row r="2" spans="1:15" x14ac:dyDescent="0.2">
      <c r="A2" s="435"/>
      <c r="B2" s="344">
        <f>Admin!B34</f>
        <v>44681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2" sqref="C2:D2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44681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Admin!B10</f>
        <v>44316</v>
      </c>
      <c r="B5" s="444"/>
      <c r="C5" s="94"/>
      <c r="D5" s="94"/>
      <c r="E5" s="443">
        <f>D3</f>
        <v>44681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44317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44681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48" t="s">
        <v>149</v>
      </c>
      <c r="D1" s="448"/>
      <c r="E1" s="91"/>
    </row>
    <row r="2" spans="1:6" x14ac:dyDescent="0.2">
      <c r="C2" s="349" t="s">
        <v>532</v>
      </c>
      <c r="D2" s="350">
        <f>'PubP&amp;L'!D3</f>
        <v>44681</v>
      </c>
    </row>
    <row r="3" spans="1:6" x14ac:dyDescent="0.2">
      <c r="A3" s="446">
        <f>'PubP&amp;L'!A5</f>
        <v>44316</v>
      </c>
      <c r="B3" s="444"/>
      <c r="E3" s="446">
        <f>'PubP&amp;L'!E5</f>
        <v>44681</v>
      </c>
      <c r="F3" s="444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44681</v>
      </c>
      <c r="C42" s="455" t="s">
        <v>506</v>
      </c>
      <c r="D42" s="455"/>
      <c r="E42" s="456"/>
      <c r="F42" s="456"/>
    </row>
    <row r="43" spans="1:15" x14ac:dyDescent="0.2">
      <c r="A43" s="453" t="s">
        <v>507</v>
      </c>
      <c r="B43" s="452"/>
      <c r="C43" s="452"/>
      <c r="D43" s="452"/>
      <c r="E43" s="452"/>
      <c r="F43" s="452"/>
    </row>
    <row r="44" spans="1:15" x14ac:dyDescent="0.2">
      <c r="A44" s="449" t="s">
        <v>613</v>
      </c>
      <c r="B44" s="450"/>
      <c r="C44" s="450"/>
      <c r="D44" s="450"/>
      <c r="E44" s="450"/>
      <c r="F44" s="450"/>
    </row>
    <row r="45" spans="1:15" x14ac:dyDescent="0.2">
      <c r="A45" s="453" t="s">
        <v>497</v>
      </c>
      <c r="B45" s="457"/>
      <c r="C45" s="457"/>
      <c r="D45" s="457"/>
      <c r="E45" s="457"/>
      <c r="F45" s="457"/>
    </row>
    <row r="46" spans="1:15" x14ac:dyDescent="0.2">
      <c r="A46" s="453" t="s">
        <v>498</v>
      </c>
      <c r="B46" s="452"/>
      <c r="C46" s="452"/>
      <c r="D46" s="452"/>
      <c r="E46" s="452"/>
      <c r="F46" s="452"/>
    </row>
    <row r="47" spans="1:15" x14ac:dyDescent="0.2">
      <c r="A47" s="453" t="s">
        <v>505</v>
      </c>
      <c r="B47" s="457"/>
      <c r="C47" s="457"/>
      <c r="D47" s="457"/>
      <c r="E47" s="457"/>
      <c r="F47" s="457"/>
    </row>
    <row r="48" spans="1:15" ht="12.75" x14ac:dyDescent="0.2">
      <c r="A48" s="453" t="s">
        <v>603</v>
      </c>
      <c r="B48" s="454"/>
      <c r="C48" s="454"/>
      <c r="D48" s="454"/>
      <c r="E48" s="454"/>
      <c r="F48" s="454"/>
    </row>
    <row r="49" spans="1:6" x14ac:dyDescent="0.2">
      <c r="A49" s="453" t="s">
        <v>499</v>
      </c>
      <c r="B49" s="452"/>
      <c r="C49" s="452"/>
      <c r="D49" s="452"/>
      <c r="E49" s="452"/>
      <c r="F49" s="452"/>
    </row>
    <row r="50" spans="1:6" ht="12.75" x14ac:dyDescent="0.2">
      <c r="A50" s="453" t="s">
        <v>500</v>
      </c>
      <c r="B50" s="454"/>
      <c r="C50" s="454"/>
      <c r="D50" s="454"/>
      <c r="E50" s="454"/>
      <c r="F50" s="454"/>
    </row>
    <row r="51" spans="1:6" x14ac:dyDescent="0.2">
      <c r="A51" s="453" t="s">
        <v>501</v>
      </c>
      <c r="B51" s="452"/>
      <c r="C51" s="452"/>
      <c r="D51" s="452"/>
      <c r="E51" s="452"/>
      <c r="F51" s="452"/>
    </row>
    <row r="52" spans="1:6" ht="12.75" x14ac:dyDescent="0.2">
      <c r="A52" s="453" t="s">
        <v>502</v>
      </c>
      <c r="B52" s="454"/>
      <c r="C52" s="454"/>
      <c r="D52" s="454"/>
      <c r="E52" s="454"/>
      <c r="F52" s="454"/>
    </row>
    <row r="53" spans="1:6" x14ac:dyDescent="0.2">
      <c r="A53" s="451" t="s">
        <v>503</v>
      </c>
      <c r="B53" s="452"/>
      <c r="C53" s="452"/>
      <c r="D53" s="452"/>
      <c r="E53" s="452"/>
      <c r="F53" s="452"/>
    </row>
    <row r="54" spans="1:6" ht="12.75" x14ac:dyDescent="0.2">
      <c r="A54" s="453" t="s">
        <v>504</v>
      </c>
      <c r="B54" s="454"/>
      <c r="C54" s="454"/>
      <c r="D54" s="454"/>
      <c r="E54" s="454"/>
      <c r="F54" s="454"/>
    </row>
    <row r="56" spans="1:6" x14ac:dyDescent="0.2">
      <c r="A56" s="447" t="s">
        <v>207</v>
      </c>
      <c r="B56" s="447"/>
      <c r="C56" s="86"/>
      <c r="D56" s="86"/>
      <c r="E56" s="183"/>
    </row>
    <row r="57" spans="1:6" x14ac:dyDescent="0.2">
      <c r="A57" s="447" t="s">
        <v>208</v>
      </c>
      <c r="B57" s="447"/>
      <c r="C57" s="79">
        <f>OpenAccounts!E5</f>
        <v>0</v>
      </c>
    </row>
    <row r="58" spans="1:6" x14ac:dyDescent="0.2">
      <c r="A58" s="447" t="s">
        <v>209</v>
      </c>
      <c r="B58" s="447"/>
      <c r="C58" s="87">
        <f ca="1">TODAY()</f>
        <v>44312</v>
      </c>
      <c r="D58" s="87"/>
    </row>
    <row r="59" spans="1:6" x14ac:dyDescent="0.2">
      <c r="A59" s="176"/>
      <c r="B59" s="176"/>
    </row>
    <row r="60" spans="1:6" x14ac:dyDescent="0.2">
      <c r="A60" s="447" t="s">
        <v>210</v>
      </c>
      <c r="B60" s="447"/>
      <c r="C60" s="79">
        <f>OpenAccounts!E3</f>
        <v>0</v>
      </c>
      <c r="E60" s="183"/>
    </row>
    <row r="61" spans="1:6" x14ac:dyDescent="0.2">
      <c r="A61" s="447" t="s">
        <v>158</v>
      </c>
      <c r="B61" s="447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54:F54"/>
    <mergeCell ref="A52:F52"/>
    <mergeCell ref="A58:B58"/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1">
        <f>Admin!B11</f>
        <v>44317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44681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44317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44681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44681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44681</v>
      </c>
      <c r="E38" s="459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9">
        <f>'PubP&amp;L'!D3</f>
        <v>44681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D5" sqref="D5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6"/>
      <c r="C22" s="426"/>
      <c r="D22" s="426"/>
      <c r="E22" s="426"/>
      <c r="F22" s="490">
        <f>PubBalSht!D2</f>
        <v>44681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2"/>
      <c r="F46" s="172"/>
      <c r="G46" s="172"/>
      <c r="H46" s="172"/>
      <c r="I46" s="172"/>
    </row>
    <row r="47" spans="2:9" x14ac:dyDescent="0.2">
      <c r="B47" s="461">
        <f>OpenAccounts!J4</f>
        <v>0</v>
      </c>
      <c r="C47" s="461"/>
      <c r="D47" s="461"/>
      <c r="E47" s="172"/>
      <c r="F47" s="172"/>
      <c r="G47" s="172"/>
      <c r="H47" s="172"/>
      <c r="I47" s="172"/>
    </row>
    <row r="48" spans="2:9" x14ac:dyDescent="0.2">
      <c r="B48" s="461">
        <f>OpenAccounts!J5</f>
        <v>0</v>
      </c>
      <c r="C48" s="461"/>
      <c r="D48" s="461"/>
      <c r="E48" s="172"/>
      <c r="F48" s="172"/>
      <c r="G48" s="172"/>
      <c r="H48" s="172"/>
      <c r="I48" s="172"/>
    </row>
    <row r="49" spans="1:9" x14ac:dyDescent="0.2">
      <c r="B49" s="461">
        <f>OpenAccounts!J6</f>
        <v>0</v>
      </c>
      <c r="C49" s="461"/>
      <c r="D49" s="46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566</v>
      </c>
      <c r="F65" s="464">
        <f>'PubP&amp;L'!E5</f>
        <v>44681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44312</v>
      </c>
      <c r="E74" s="487"/>
      <c r="F74" s="487"/>
    </row>
    <row r="78" spans="1:9" s="394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5" customFormat="1" ht="15" x14ac:dyDescent="0.2">
      <c r="B79" s="476" t="s">
        <v>567</v>
      </c>
      <c r="C79" s="477"/>
      <c r="D79" s="477"/>
      <c r="E79" s="477"/>
      <c r="F79" s="477"/>
      <c r="G79" s="478">
        <f>'PubP&amp;L'!E5</f>
        <v>44681</v>
      </c>
      <c r="H79" s="479"/>
      <c r="I79" s="479"/>
    </row>
    <row r="81" spans="1:9" s="172" customFormat="1" x14ac:dyDescent="0.2">
      <c r="A81" s="480" t="s">
        <v>568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">
      <c r="A82" s="482" t="s">
        <v>569</v>
      </c>
      <c r="B82" s="482"/>
      <c r="C82" s="462">
        <f>'PubP&amp;L'!E5</f>
        <v>44681</v>
      </c>
      <c r="D82" s="479"/>
    </row>
    <row r="83" spans="1:9" s="172" customFormat="1" x14ac:dyDescent="0.2"/>
    <row r="84" spans="1:9" s="172" customFormat="1" x14ac:dyDescent="0.2">
      <c r="A84" s="460" t="s">
        <v>565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6" customFormat="1" x14ac:dyDescent="0.2">
      <c r="A86" s="468" t="s">
        <v>570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x14ac:dyDescent="0.2">
      <c r="A87" s="460" t="s">
        <v>571</v>
      </c>
      <c r="B87" s="460"/>
      <c r="C87" s="460"/>
      <c r="D87" s="460"/>
      <c r="E87" s="397">
        <f>'PubP&amp;L'!F9</f>
        <v>0</v>
      </c>
      <c r="F87" s="472" t="s">
        <v>572</v>
      </c>
      <c r="G87" s="472"/>
      <c r="H87" s="397">
        <f>'PubP&amp;L'!B9</f>
        <v>0</v>
      </c>
      <c r="I87" s="172" t="s">
        <v>573</v>
      </c>
    </row>
    <row r="88" spans="1:9" s="172" customFormat="1" x14ac:dyDescent="0.2">
      <c r="A88" s="460" t="s">
        <v>574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x14ac:dyDescent="0.2">
      <c r="A89" s="463" t="s">
        <v>575</v>
      </c>
      <c r="B89" s="463"/>
      <c r="C89" s="463"/>
      <c r="D89" s="398" t="str">
        <f>IF('PubP&amp;L'!F9&gt;0,'PubP&amp;L'!F18/'PubP&amp;L'!F9," ")</f>
        <v xml:space="preserve"> </v>
      </c>
      <c r="E89" s="465" t="s">
        <v>576</v>
      </c>
      <c r="F89" s="465"/>
      <c r="G89" s="465"/>
      <c r="H89" s="465"/>
      <c r="I89" s="398" t="str">
        <f>IF('PubP&amp;L'!B9&gt;0,'PubP&amp;L'!B18/'PubP&amp;L'!B9," ")</f>
        <v xml:space="preserve"> </v>
      </c>
    </row>
    <row r="90" spans="1:9" s="172" customFormat="1" x14ac:dyDescent="0.2">
      <c r="A90" s="460" t="s">
        <v>577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6" customFormat="1" x14ac:dyDescent="0.2">
      <c r="A92" s="468" t="s">
        <v>578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x14ac:dyDescent="0.2">
      <c r="A93" s="460" t="s">
        <v>579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">
      <c r="A94" s="460" t="s">
        <v>580</v>
      </c>
      <c r="B94" s="460"/>
      <c r="C94" s="460"/>
      <c r="D94" s="397">
        <f>[8]Boardmeeting!$E$4</f>
        <v>0</v>
      </c>
      <c r="E94" s="461" t="s">
        <v>581</v>
      </c>
      <c r="F94" s="461"/>
      <c r="G94" s="461"/>
      <c r="H94" s="461"/>
      <c r="I94" s="426"/>
    </row>
    <row r="95" spans="1:9" s="172" customFormat="1" x14ac:dyDescent="0.2">
      <c r="A95" s="463" t="s">
        <v>582</v>
      </c>
      <c r="B95" s="463"/>
      <c r="C95" s="463"/>
      <c r="D95" s="463"/>
      <c r="E95" s="463"/>
      <c r="F95" s="463"/>
      <c r="G95" s="463"/>
      <c r="H95" s="469"/>
      <c r="I95" s="400">
        <f>[8]RegisterofMembers!$G$1</f>
        <v>0</v>
      </c>
    </row>
    <row r="96" spans="1:9" s="172" customFormat="1" x14ac:dyDescent="0.2">
      <c r="A96" s="463" t="s">
        <v>583</v>
      </c>
      <c r="B96" s="463"/>
      <c r="C96" s="463"/>
      <c r="D96" s="463"/>
      <c r="E96" s="463"/>
      <c r="F96" s="463"/>
      <c r="G96" s="463"/>
      <c r="H96" s="463"/>
      <c r="I96" s="470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584</v>
      </c>
      <c r="E97" s="467"/>
      <c r="F97" s="401">
        <f>[8]RegisterofMembers!$G$3</f>
        <v>0</v>
      </c>
      <c r="G97" s="399" t="s">
        <v>532</v>
      </c>
      <c r="H97" s="462">
        <f>'PubP&amp;L'!E5</f>
        <v>44681</v>
      </c>
      <c r="I97" s="464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584</v>
      </c>
      <c r="E98" s="467"/>
      <c r="F98" s="401">
        <f>[8]RegisterofMembers!$G$4</f>
        <v>0</v>
      </c>
      <c r="G98" s="399" t="s">
        <v>532</v>
      </c>
      <c r="H98" s="462">
        <f>'PubP&amp;L'!E5</f>
        <v>44681</v>
      </c>
      <c r="I98" s="464"/>
    </row>
    <row r="99" spans="1:9" s="172" customFormat="1" x14ac:dyDescent="0.2"/>
    <row r="100" spans="1:9" s="396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44681</v>
      </c>
      <c r="I113" s="464"/>
    </row>
    <row r="114" spans="1:9" s="172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x14ac:dyDescent="0.2"/>
    <row r="118" spans="1:9" s="172" customFormat="1" x14ac:dyDescent="0.2">
      <c r="B118" s="461"/>
      <c r="C118" s="461"/>
      <c r="D118" s="172" t="s">
        <v>599</v>
      </c>
    </row>
    <row r="119" spans="1:9" s="172" customFormat="1" x14ac:dyDescent="0.2">
      <c r="B119" s="461">
        <f>OpenAccounts!E5</f>
        <v>0</v>
      </c>
      <c r="C119" s="461"/>
      <c r="D119" s="172" t="s">
        <v>600</v>
      </c>
      <c r="F119" s="172" t="s">
        <v>601</v>
      </c>
      <c r="G119" s="462">
        <f ca="1">TODAY()</f>
        <v>44312</v>
      </c>
      <c r="H119" s="462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/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8" t="s">
        <v>562</v>
      </c>
      <c r="C5" s="498"/>
      <c r="D5" s="498"/>
      <c r="E5" s="509">
        <f>Admin!L6</f>
        <v>44317</v>
      </c>
      <c r="F5" s="466"/>
      <c r="G5" s="384" t="s">
        <v>563</v>
      </c>
      <c r="H5" s="509">
        <f>Admin!N7</f>
        <v>44681</v>
      </c>
      <c r="I5" s="510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4"/>
      <c r="C7" s="501" t="s">
        <v>175</v>
      </c>
      <c r="D7" s="426"/>
      <c r="E7" s="426"/>
      <c r="F7" s="42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4"/>
      <c r="C8" s="501" t="s">
        <v>176</v>
      </c>
      <c r="D8" s="426"/>
      <c r="E8" s="426"/>
      <c r="F8" s="42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3"/>
      <c r="C10" s="492" t="s">
        <v>478</v>
      </c>
      <c r="D10" s="502"/>
      <c r="E10" s="502"/>
      <c r="F10" s="502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03" t="s">
        <v>536</v>
      </c>
      <c r="C15" s="493"/>
      <c r="D15" s="493"/>
      <c r="E15" s="366">
        <f>E5</f>
        <v>44317</v>
      </c>
      <c r="F15" s="366">
        <f>H5</f>
        <v>44681</v>
      </c>
      <c r="G15" s="511">
        <f>Admin!G5</f>
        <v>100</v>
      </c>
      <c r="H15" s="512"/>
      <c r="I15" s="269">
        <f>IF(K79&gt;0,K79,0)</f>
        <v>0</v>
      </c>
      <c r="J15" s="191"/>
      <c r="K15" s="368" t="s">
        <v>537</v>
      </c>
      <c r="L15" s="369"/>
    </row>
    <row r="16" spans="1:12" s="46" customFormat="1" ht="12.75" x14ac:dyDescent="0.2">
      <c r="A16" s="186"/>
      <c r="B16" s="501" t="s">
        <v>538</v>
      </c>
      <c r="C16" s="426"/>
      <c r="D16" s="426"/>
      <c r="E16" s="366">
        <f>E5</f>
        <v>44317</v>
      </c>
      <c r="F16" s="366">
        <f>H5</f>
        <v>44681</v>
      </c>
      <c r="G16" s="511">
        <f>Admin!G6</f>
        <v>18</v>
      </c>
      <c r="H16" s="512"/>
      <c r="I16" s="269">
        <f>IF(K91&gt;0,K91,0)</f>
        <v>0</v>
      </c>
      <c r="J16" s="191"/>
      <c r="K16" s="368" t="s">
        <v>539</v>
      </c>
      <c r="L16" s="369"/>
    </row>
    <row r="17" spans="1:12" s="46" customFormat="1" ht="12.75" x14ac:dyDescent="0.2">
      <c r="A17" s="186"/>
      <c r="B17" s="501" t="s">
        <v>540</v>
      </c>
      <c r="C17" s="426"/>
      <c r="D17" s="426"/>
      <c r="E17" s="528">
        <f>E5</f>
        <v>44317</v>
      </c>
      <c r="F17" s="466"/>
      <c r="G17" s="511">
        <f>Admin!G6</f>
        <v>18</v>
      </c>
      <c r="H17" s="512"/>
      <c r="I17" s="269">
        <f>IF(K99&gt;0,K99,0)</f>
        <v>0</v>
      </c>
      <c r="J17" s="191"/>
      <c r="K17" s="368" t="s">
        <v>541</v>
      </c>
      <c r="L17" s="369"/>
    </row>
    <row r="18" spans="1:12" s="46" customFormat="1" ht="12.75" x14ac:dyDescent="0.2">
      <c r="A18" s="186"/>
      <c r="B18" s="501" t="s">
        <v>542</v>
      </c>
      <c r="C18" s="426"/>
      <c r="D18" s="426"/>
      <c r="E18" s="366">
        <f>E5</f>
        <v>44317</v>
      </c>
      <c r="F18" s="366">
        <f>H5</f>
        <v>44681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3"/>
      <c r="C20" s="492" t="s">
        <v>479</v>
      </c>
      <c r="D20" s="426"/>
      <c r="E20" s="42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9" t="s">
        <v>484</v>
      </c>
      <c r="C22" s="470"/>
      <c r="D22" s="470"/>
      <c r="E22" s="470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8" t="s">
        <v>544</v>
      </c>
      <c r="C28" s="498"/>
      <c r="D28" s="498"/>
      <c r="E28" s="532">
        <f>H5</f>
        <v>44681</v>
      </c>
      <c r="F28" s="532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526" t="s">
        <v>269</v>
      </c>
      <c r="H31" s="527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44317</v>
      </c>
      <c r="D33" s="295">
        <f>Admin!N6</f>
        <v>44651</v>
      </c>
      <c r="E33" s="282">
        <f>Admin!K6</f>
        <v>2021</v>
      </c>
      <c r="F33" s="283">
        <f>IF(K28&gt;0,K28*A33/A35,0)</f>
        <v>0</v>
      </c>
      <c r="G33" s="523">
        <f>Admin!P6</f>
        <v>19</v>
      </c>
      <c r="H33" s="524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44652</v>
      </c>
      <c r="D34" s="295">
        <f>H5</f>
        <v>44681</v>
      </c>
      <c r="E34" s="282">
        <f>Admin!K7</f>
        <v>2022</v>
      </c>
      <c r="F34" s="283">
        <f>IF(K28&gt;0,K28*A34/A35,0)</f>
        <v>0</v>
      </c>
      <c r="G34" s="523">
        <f>Admin!P7</f>
        <v>19</v>
      </c>
      <c r="H34" s="524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525" t="s">
        <v>488</v>
      </c>
      <c r="D35" s="525"/>
      <c r="E35" s="525"/>
      <c r="F35" s="525"/>
      <c r="G35" s="525"/>
      <c r="H35" s="525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492" t="s">
        <v>489</v>
      </c>
      <c r="D37" s="493"/>
      <c r="E37" s="493"/>
      <c r="F37" s="493"/>
      <c r="G37" s="493"/>
      <c r="H37" s="493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0"/>
      <c r="C39" s="525" t="s">
        <v>490</v>
      </c>
      <c r="D39" s="525"/>
      <c r="E39" s="525"/>
      <c r="F39" s="525"/>
      <c r="G39" s="525"/>
      <c r="H39" s="525"/>
      <c r="I39" s="371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491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21" t="s">
        <v>492</v>
      </c>
      <c r="G45" s="188"/>
      <c r="H45" s="189"/>
      <c r="I45" s="521" t="s">
        <v>495</v>
      </c>
      <c r="J45" s="188"/>
      <c r="K45" s="188"/>
      <c r="L45" s="43"/>
    </row>
    <row r="46" spans="1:12" ht="22.5" customHeight="1" thickBot="1" x14ac:dyDescent="0.25">
      <c r="A46" s="372" t="s">
        <v>480</v>
      </c>
      <c r="B46" s="513" t="s">
        <v>495</v>
      </c>
      <c r="C46" s="514"/>
      <c r="D46" s="43"/>
      <c r="E46" s="282"/>
      <c r="F46" s="522"/>
      <c r="G46" s="188"/>
      <c r="H46" s="189"/>
      <c r="I46" s="522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15" t="s">
        <v>548</v>
      </c>
      <c r="C48" s="516"/>
      <c r="D48" s="373">
        <f>E5</f>
        <v>44317</v>
      </c>
      <c r="E48" s="373">
        <f>H5</f>
        <v>44681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15" t="s">
        <v>549</v>
      </c>
      <c r="C57" s="516"/>
      <c r="D57" s="373">
        <f>E5</f>
        <v>44317</v>
      </c>
      <c r="E57" s="373">
        <f>H5</f>
        <v>44681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495" t="s">
        <v>550</v>
      </c>
      <c r="B63" s="517"/>
      <c r="C63" s="517"/>
      <c r="D63" s="373">
        <f>E5</f>
        <v>44317</v>
      </c>
      <c r="E63" s="373">
        <f>H5</f>
        <v>44681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501" t="s">
        <v>551</v>
      </c>
      <c r="C72" s="493"/>
      <c r="D72" s="373">
        <f>E5</f>
        <v>44317</v>
      </c>
      <c r="E72" s="373">
        <f>H5</f>
        <v>44681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8" t="s">
        <v>552</v>
      </c>
      <c r="C79" s="466"/>
      <c r="D79" s="295">
        <f>E5</f>
        <v>44317</v>
      </c>
      <c r="E79" s="374">
        <f>H5</f>
        <v>44681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9"/>
      <c r="C81" s="520"/>
      <c r="D81" s="44"/>
      <c r="E81" s="44"/>
      <c r="F81" s="521" t="s">
        <v>492</v>
      </c>
      <c r="G81" s="191"/>
      <c r="H81" s="192"/>
      <c r="I81" s="530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2"/>
      <c r="F82" s="522"/>
      <c r="G82" s="188"/>
      <c r="H82" s="189"/>
      <c r="I82" s="531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5" t="s">
        <v>481</v>
      </c>
      <c r="B84" s="495" t="s">
        <v>554</v>
      </c>
      <c r="C84" s="496"/>
      <c r="D84" s="385">
        <f>E5</f>
        <v>44317</v>
      </c>
      <c r="E84" s="385">
        <f>H5</f>
        <v>44681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497" t="s">
        <v>555</v>
      </c>
      <c r="C91" s="498"/>
      <c r="D91" s="377">
        <f>E5</f>
        <v>44317</v>
      </c>
      <c r="E91" s="377">
        <f>H5</f>
        <v>44681</v>
      </c>
      <c r="F91" s="499" t="s">
        <v>556</v>
      </c>
      <c r="G91" s="499"/>
      <c r="H91" s="499"/>
      <c r="I91" s="499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8" t="s">
        <v>482</v>
      </c>
      <c r="B93" s="492" t="s">
        <v>557</v>
      </c>
      <c r="C93" s="492"/>
      <c r="D93" s="492"/>
      <c r="E93" s="376">
        <f>E5</f>
        <v>44317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00" t="s">
        <v>558</v>
      </c>
      <c r="C94" s="500"/>
      <c r="D94" s="380">
        <f>E5</f>
        <v>44317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00" t="s">
        <v>559</v>
      </c>
      <c r="C95" s="500"/>
      <c r="D95" s="380">
        <f>E5</f>
        <v>44317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00" t="s">
        <v>560</v>
      </c>
      <c r="C96" s="500"/>
      <c r="D96" s="380">
        <f>E5</f>
        <v>44317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00" t="s">
        <v>561</v>
      </c>
      <c r="C97" s="500"/>
      <c r="D97" s="380">
        <f>E5</f>
        <v>44317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492" t="s">
        <v>557</v>
      </c>
      <c r="C99" s="492"/>
      <c r="D99" s="492"/>
      <c r="E99" s="376">
        <f>E5</f>
        <v>44317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5" t="s">
        <v>483</v>
      </c>
      <c r="B102" s="492" t="s">
        <v>542</v>
      </c>
      <c r="C102" s="426"/>
      <c r="D102" s="426"/>
      <c r="E102" s="376">
        <f>E5</f>
        <v>44317</v>
      </c>
      <c r="F102" s="383">
        <f>H5</f>
        <v>44681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494" t="s">
        <v>493</v>
      </c>
      <c r="C104" s="426"/>
      <c r="D104" s="426"/>
      <c r="E104" s="426"/>
      <c r="F104" s="426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  <mergeCell ref="B48:C48"/>
    <mergeCell ref="F45:F46"/>
    <mergeCell ref="G33:H33"/>
    <mergeCell ref="G34:H34"/>
    <mergeCell ref="C37:H37"/>
    <mergeCell ref="B44:C44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C76" sqref="C76"/>
    </sheetView>
  </sheetViews>
  <sheetFormatPr defaultColWidth="9.140625"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26"/>
      <c r="B1" s="426"/>
      <c r="C1" s="426"/>
      <c r="D1" s="426"/>
      <c r="E1" s="426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6"/>
      <c r="AP1" s="426"/>
      <c r="AQ1" s="426"/>
      <c r="AR1" s="426"/>
    </row>
    <row r="2" spans="1:44" ht="16.5" customHeight="1" x14ac:dyDescent="0.2">
      <c r="A2" s="426"/>
      <c r="B2" s="426"/>
      <c r="C2" s="426"/>
      <c r="D2" s="426"/>
      <c r="E2" s="426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6"/>
      <c r="AP2" s="426"/>
      <c r="AQ2" s="426"/>
      <c r="AR2" s="426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283</v>
      </c>
      <c r="AP3" s="426"/>
      <c r="AQ3" s="426"/>
      <c r="AR3" s="426"/>
    </row>
    <row r="4" spans="1:44" ht="12.75" customHeight="1" x14ac:dyDescent="0.2">
      <c r="A4" s="669"/>
      <c r="B4" s="669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614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286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">
      <c r="A9" s="692" t="s">
        <v>287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5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658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6"/>
    </row>
    <row r="17" spans="1:44" ht="18" customHeight="1" x14ac:dyDescent="0.2">
      <c r="A17" s="657" t="s">
        <v>294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6"/>
    </row>
    <row r="18" spans="1:44" s="42" customFormat="1" ht="12" x14ac:dyDescent="0.2">
      <c r="A18" s="205"/>
      <c r="B18" s="613" t="s">
        <v>295</v>
      </c>
      <c r="C18" s="680"/>
      <c r="D18" s="680"/>
      <c r="E18" s="680"/>
      <c r="F18" s="680"/>
      <c r="G18" s="680"/>
      <c r="H18" s="680"/>
      <c r="I18" s="680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05"/>
      <c r="O21" s="205"/>
      <c r="P21" s="205"/>
      <c r="Q21" s="205"/>
      <c r="R21" s="205"/>
      <c r="S21" s="205"/>
      <c r="T21" s="205"/>
      <c r="U21" s="628" t="str">
        <f>IF(OpenAccounts!$O$3&gt;0,OpenAccounts!O3," ")</f>
        <v xml:space="preserve"> </v>
      </c>
      <c r="V21" s="642"/>
      <c r="W21" s="643"/>
      <c r="X21" s="20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0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05"/>
      <c r="AL21" s="638"/>
      <c r="AM21" s="640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5"/>
    </row>
    <row r="24" spans="1:44" s="42" customFormat="1" ht="14.1" customHeight="1" x14ac:dyDescent="0.2">
      <c r="A24" s="20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5"/>
    </row>
    <row r="25" spans="1:44" s="42" customFormat="1" ht="14.1" customHeight="1" x14ac:dyDescent="0.2">
      <c r="A25" s="20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5"/>
    </row>
    <row r="26" spans="1:44" s="42" customFormat="1" ht="14.1" customHeight="1" x14ac:dyDescent="0.2">
      <c r="A26" s="20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7" t="s">
        <v>300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54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54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662">
        <f>Admin!L6</f>
        <v>44317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05"/>
      <c r="M33" s="662">
        <f>Admin!N7</f>
        <v>44681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05"/>
      <c r="X33" s="554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54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54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54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54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54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54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54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54"/>
      <c r="Y41" s="20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54"/>
      <c r="Y42" s="20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54"/>
      <c r="Y43" s="20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54"/>
      <c r="Y44" s="20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54"/>
      <c r="Y45" s="20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54"/>
      <c r="Y46" s="20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54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54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54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54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54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54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54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54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54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54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54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54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54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54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17" customFormat="1" x14ac:dyDescent="0.2">
      <c r="A62" s="666" t="s">
        <v>331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1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657" t="s">
        <v>335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621">
        <v>3</v>
      </c>
      <c r="X70" s="637"/>
      <c r="Y70" s="22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621">
        <v>4</v>
      </c>
      <c r="X72" s="637"/>
      <c r="Y72" s="22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17" t="s">
        <v>338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578" t="s">
        <v>344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621">
        <v>16</v>
      </c>
      <c r="X84" s="637"/>
      <c r="Y84" s="222" t="s">
        <v>150</v>
      </c>
      <c r="Z84" s="590"/>
      <c r="AA84" s="590"/>
      <c r="AB84" s="590"/>
      <c r="AC84" s="590"/>
      <c r="AD84" s="590"/>
      <c r="AE84" s="590"/>
      <c r="AF84" s="606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621">
        <v>17</v>
      </c>
      <c r="X86" s="637"/>
      <c r="Y86" s="222" t="s">
        <v>150</v>
      </c>
      <c r="Z86" s="590"/>
      <c r="AA86" s="590"/>
      <c r="AB86" s="590"/>
      <c r="AC86" s="590"/>
      <c r="AD86" s="590"/>
      <c r="AE86" s="590"/>
      <c r="AF86" s="606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17" t="s">
        <v>347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17" t="s">
        <v>349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05"/>
    </row>
    <row r="93" spans="1:44" s="22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351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621">
        <v>24</v>
      </c>
      <c r="X96" s="637"/>
      <c r="Y96" s="222" t="s">
        <v>150</v>
      </c>
      <c r="Z96" s="590"/>
      <c r="AA96" s="590"/>
      <c r="AB96" s="590"/>
      <c r="AC96" s="590"/>
      <c r="AD96" s="590"/>
      <c r="AE96" s="590"/>
      <c r="AF96" s="606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621">
        <v>31</v>
      </c>
      <c r="X101" s="647"/>
      <c r="Y101" s="608"/>
      <c r="Z101" s="653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01"/>
      <c r="X102" s="601"/>
      <c r="Y102" s="649"/>
      <c r="Z102" s="652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621">
        <v>32</v>
      </c>
      <c r="X104" s="637"/>
      <c r="Y104" s="222" t="s">
        <v>150</v>
      </c>
      <c r="Z104" s="590"/>
      <c r="AA104" s="590"/>
      <c r="AB104" s="590"/>
      <c r="AC104" s="590"/>
      <c r="AD104" s="590"/>
      <c r="AE104" s="590"/>
      <c r="AF104" s="606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17" t="s">
        <v>359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578" t="s">
        <v>361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621">
        <v>38</v>
      </c>
      <c r="X114" s="637"/>
      <c r="Y114" s="222" t="s">
        <v>150</v>
      </c>
      <c r="Z114" s="590"/>
      <c r="AA114" s="590"/>
      <c r="AB114" s="590"/>
      <c r="AC114" s="590"/>
      <c r="AD114" s="590"/>
      <c r="AE114" s="590"/>
      <c r="AF114" s="606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621">
        <v>39</v>
      </c>
      <c r="X116" s="637"/>
      <c r="Y116" s="641">
        <v>0</v>
      </c>
      <c r="Z116" s="642"/>
      <c r="AA116" s="643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621">
        <v>40</v>
      </c>
      <c r="X118" s="637"/>
      <c r="Y118" s="638"/>
      <c r="Z118" s="639"/>
      <c r="AA118" s="640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621">
        <v>41</v>
      </c>
      <c r="X120" s="637"/>
      <c r="Y120" s="638"/>
      <c r="Z120" s="639"/>
      <c r="AA120" s="640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583">
        <v>42</v>
      </c>
      <c r="AI122" s="633" t="s">
        <v>119</v>
      </c>
      <c r="AJ122" s="634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583"/>
      <c r="AI123" s="635"/>
      <c r="AJ123" s="636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628">
        <f>CorporationTax!E33</f>
        <v>2021</v>
      </c>
      <c r="D126" s="629"/>
      <c r="E126" s="630"/>
      <c r="F126" s="630"/>
      <c r="G126" s="630"/>
      <c r="H126" s="631"/>
      <c r="I126" s="205"/>
      <c r="J126" s="205"/>
      <c r="K126" s="205"/>
      <c r="L126" s="221">
        <v>44</v>
      </c>
      <c r="M126" s="22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05"/>
      <c r="V126" s="205"/>
      <c r="W126" s="205"/>
      <c r="X126" s="205"/>
      <c r="Y126" s="621">
        <v>45</v>
      </c>
      <c r="Z126" s="426"/>
      <c r="AA126" s="632">
        <f>CorporationTax!G33</f>
        <v>19</v>
      </c>
      <c r="AB126" s="631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628">
        <f>CorporationTax!E34</f>
        <v>2022</v>
      </c>
      <c r="D128" s="629"/>
      <c r="E128" s="630"/>
      <c r="F128" s="630"/>
      <c r="G128" s="630"/>
      <c r="H128" s="631"/>
      <c r="I128" s="205"/>
      <c r="J128" s="205"/>
      <c r="K128" s="205"/>
      <c r="L128" s="221">
        <v>54</v>
      </c>
      <c r="M128" s="22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05"/>
      <c r="V128" s="205"/>
      <c r="W128" s="205"/>
      <c r="X128" s="205"/>
      <c r="Y128" s="621">
        <v>55</v>
      </c>
      <c r="Z128" s="426"/>
      <c r="AA128" s="632">
        <f>CorporationTax!G34</f>
        <v>19</v>
      </c>
      <c r="AB128" s="631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17" t="s">
        <v>375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590"/>
      <c r="Z133" s="590"/>
      <c r="AA133" s="590"/>
      <c r="AB133" s="590"/>
      <c r="AC133" s="590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590"/>
      <c r="Z135" s="590"/>
      <c r="AA135" s="590"/>
      <c r="AB135" s="590"/>
      <c r="AC135" s="590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26" t="str">
        <f>IF(AJ131&gt;0,AJ131*100/AJ110," ")</f>
        <v xml:space="preserve"> </v>
      </c>
      <c r="X137" s="627"/>
      <c r="Y137" s="627"/>
      <c r="Z137" s="627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568"/>
      <c r="X139" s="570"/>
      <c r="Y139" s="570"/>
      <c r="Z139" s="570"/>
      <c r="AA139" s="570"/>
      <c r="AB139" s="570"/>
      <c r="AC139" s="571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590"/>
      <c r="Z141" s="590"/>
      <c r="AA141" s="590"/>
      <c r="AB141" s="590"/>
      <c r="AC141" s="590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590"/>
      <c r="Z143" s="590"/>
      <c r="AA143" s="590"/>
      <c r="AB143" s="590"/>
      <c r="AC143" s="590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17" t="s">
        <v>382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384</v>
      </c>
      <c r="AP147" s="426"/>
      <c r="AQ147" s="426"/>
      <c r="AR147" s="426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621">
        <v>79</v>
      </c>
      <c r="AH149" s="622"/>
      <c r="AI149" s="225" t="s">
        <v>150</v>
      </c>
      <c r="AJ149" s="590"/>
      <c r="AK149" s="590"/>
      <c r="AL149" s="590"/>
      <c r="AM149" s="590"/>
      <c r="AN149" s="590"/>
      <c r="AO149" s="590"/>
      <c r="AP149" s="590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621">
        <v>80</v>
      </c>
      <c r="X151" s="624"/>
      <c r="Y151" s="551"/>
      <c r="Z151" s="552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23"/>
      <c r="X152" s="561"/>
      <c r="Y152" s="562"/>
      <c r="Z152" s="56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590"/>
      <c r="AK156" s="590"/>
      <c r="AL156" s="590"/>
      <c r="AM156" s="590"/>
      <c r="AN156" s="590"/>
      <c r="AO156" s="590"/>
      <c r="AP156" s="590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17" t="s">
        <v>390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578" t="s">
        <v>392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18"/>
      <c r="AK163" s="618"/>
      <c r="AL163" s="618"/>
      <c r="AM163" s="618"/>
      <c r="AN163" s="618"/>
      <c r="AO163" s="618"/>
      <c r="AP163" s="618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17" t="s">
        <v>395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05"/>
    </row>
    <row r="166" spans="1:44" s="42" customFormat="1" ht="15" customHeight="1" x14ac:dyDescent="0.25">
      <c r="A166" s="205"/>
      <c r="B166" s="620"/>
      <c r="C166" s="620"/>
      <c r="D166" s="620"/>
      <c r="E166" s="620"/>
      <c r="F166" s="620"/>
      <c r="G166" s="620"/>
      <c r="H166" s="620"/>
      <c r="I166" s="620"/>
      <c r="J166" s="620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17" t="s">
        <v>397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536" t="s">
        <v>398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399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613" t="s">
        <v>402</v>
      </c>
      <c r="C175" s="613"/>
      <c r="D175" s="613"/>
      <c r="E175" s="613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583">
        <v>105</v>
      </c>
      <c r="X175" s="583"/>
      <c r="Y175" s="583"/>
      <c r="Z175" s="243" t="s">
        <v>150</v>
      </c>
      <c r="AA175" s="558"/>
      <c r="AB175" s="558"/>
      <c r="AC175" s="558"/>
      <c r="AD175" s="558"/>
      <c r="AE175" s="558"/>
      <c r="AF175" s="616"/>
      <c r="AG175" s="205"/>
      <c r="AH175" s="205"/>
      <c r="AI175" s="583">
        <v>106</v>
      </c>
      <c r="AJ175" s="583"/>
      <c r="AK175" s="243" t="s">
        <v>150</v>
      </c>
      <c r="AL175" s="614"/>
      <c r="AM175" s="614"/>
      <c r="AN175" s="614"/>
      <c r="AO175" s="614"/>
      <c r="AP175" s="614"/>
      <c r="AQ175" s="615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613" t="s">
        <v>404</v>
      </c>
      <c r="C177" s="613"/>
      <c r="D177" s="613"/>
      <c r="E177" s="613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583">
        <v>107</v>
      </c>
      <c r="X177" s="583"/>
      <c r="Y177" s="583"/>
      <c r="Z177" s="24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05"/>
      <c r="AH177" s="205"/>
      <c r="AI177" s="583">
        <v>108</v>
      </c>
      <c r="AJ177" s="583"/>
      <c r="AK177" s="24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613" t="s">
        <v>406</v>
      </c>
      <c r="C179" s="613"/>
      <c r="D179" s="613"/>
      <c r="E179" s="613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583">
        <v>109</v>
      </c>
      <c r="X179" s="583"/>
      <c r="Y179" s="583"/>
      <c r="Z179" s="24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05"/>
      <c r="AH179" s="205"/>
      <c r="AI179" s="583">
        <v>110</v>
      </c>
      <c r="AJ179" s="583"/>
      <c r="AK179" s="243" t="s">
        <v>150</v>
      </c>
      <c r="AL179" s="614"/>
      <c r="AM179" s="614"/>
      <c r="AN179" s="614"/>
      <c r="AO179" s="614"/>
      <c r="AP179" s="614"/>
      <c r="AQ179" s="615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613" t="s">
        <v>408</v>
      </c>
      <c r="C181" s="613"/>
      <c r="D181" s="613"/>
      <c r="E181" s="613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583">
        <v>111</v>
      </c>
      <c r="X181" s="583"/>
      <c r="Y181" s="583"/>
      <c r="Z181" s="243" t="s">
        <v>150</v>
      </c>
      <c r="AA181" s="558"/>
      <c r="AB181" s="558"/>
      <c r="AC181" s="558"/>
      <c r="AD181" s="558"/>
      <c r="AE181" s="558"/>
      <c r="AF181" s="616"/>
      <c r="AG181" s="205"/>
      <c r="AH181" s="205"/>
      <c r="AI181" s="583">
        <v>112</v>
      </c>
      <c r="AJ181" s="583"/>
      <c r="AK181" s="243" t="s">
        <v>150</v>
      </c>
      <c r="AL181" s="614"/>
      <c r="AM181" s="614"/>
      <c r="AN181" s="614"/>
      <c r="AO181" s="614"/>
      <c r="AP181" s="614"/>
      <c r="AQ181" s="615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613" t="s">
        <v>410</v>
      </c>
      <c r="C183" s="613"/>
      <c r="D183" s="613"/>
      <c r="E183" s="613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583">
        <v>113</v>
      </c>
      <c r="X183" s="583"/>
      <c r="Y183" s="583"/>
      <c r="Z183" s="243" t="s">
        <v>150</v>
      </c>
      <c r="AA183" s="558"/>
      <c r="AB183" s="558"/>
      <c r="AC183" s="558"/>
      <c r="AD183" s="558"/>
      <c r="AE183" s="558"/>
      <c r="AF183" s="616"/>
      <c r="AG183" s="205"/>
      <c r="AH183" s="205"/>
      <c r="AI183" s="583">
        <v>114</v>
      </c>
      <c r="AJ183" s="583"/>
      <c r="AK183" s="243" t="s">
        <v>150</v>
      </c>
      <c r="AL183" s="614"/>
      <c r="AM183" s="614"/>
      <c r="AN183" s="614"/>
      <c r="AO183" s="614"/>
      <c r="AP183" s="614"/>
      <c r="AQ183" s="615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578" t="s">
        <v>412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613" t="s">
        <v>413</v>
      </c>
      <c r="C187" s="613"/>
      <c r="D187" s="613"/>
      <c r="E187" s="613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583">
        <v>115</v>
      </c>
      <c r="X187" s="583"/>
      <c r="Y187" s="583"/>
      <c r="Z187" s="243" t="s">
        <v>150</v>
      </c>
      <c r="AA187" s="590"/>
      <c r="AB187" s="590"/>
      <c r="AC187" s="590"/>
      <c r="AD187" s="590"/>
      <c r="AE187" s="590"/>
      <c r="AF187" s="606"/>
      <c r="AG187" s="205"/>
      <c r="AH187" s="205"/>
      <c r="AI187" s="583">
        <v>116</v>
      </c>
      <c r="AJ187" s="583"/>
      <c r="AK187" s="243" t="s">
        <v>150</v>
      </c>
      <c r="AL187" s="590"/>
      <c r="AM187" s="590"/>
      <c r="AN187" s="590"/>
      <c r="AO187" s="590"/>
      <c r="AP187" s="590"/>
      <c r="AQ187" s="606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598">
        <v>117</v>
      </c>
      <c r="C189" s="598"/>
      <c r="D189" s="598"/>
      <c r="E189" s="598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583">
        <v>117</v>
      </c>
      <c r="X189" s="583"/>
      <c r="Y189" s="583"/>
      <c r="Z189" s="608"/>
      <c r="AA189" s="609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583"/>
      <c r="X190" s="583"/>
      <c r="Y190" s="583"/>
      <c r="Z190" s="610"/>
      <c r="AA190" s="611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578" t="s">
        <v>417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598">
        <v>118</v>
      </c>
      <c r="C194" s="598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583">
        <v>118</v>
      </c>
      <c r="AJ194" s="583"/>
      <c r="AK194" s="24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07">
        <v>119</v>
      </c>
      <c r="C196" s="607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583">
        <v>119</v>
      </c>
      <c r="X196" s="583"/>
      <c r="Y196" s="583"/>
      <c r="Z196" s="608"/>
      <c r="AA196" s="609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07"/>
      <c r="C197" s="607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583"/>
      <c r="X197" s="583"/>
      <c r="Y197" s="583"/>
      <c r="Z197" s="610"/>
      <c r="AA197" s="611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598">
        <v>120</v>
      </c>
      <c r="C199" s="598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583">
        <v>120</v>
      </c>
      <c r="AJ199" s="583"/>
      <c r="AK199" s="243" t="s">
        <v>150</v>
      </c>
      <c r="AL199" s="590"/>
      <c r="AM199" s="590"/>
      <c r="AN199" s="590"/>
      <c r="AO199" s="590"/>
      <c r="AP199" s="590"/>
      <c r="AQ199" s="606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598">
        <v>121</v>
      </c>
      <c r="C201" s="598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583">
        <v>121</v>
      </c>
      <c r="AJ201" s="583"/>
      <c r="AK201" s="243" t="s">
        <v>150</v>
      </c>
      <c r="AL201" s="590"/>
      <c r="AM201" s="590"/>
      <c r="AN201" s="590"/>
      <c r="AO201" s="590"/>
      <c r="AP201" s="590"/>
      <c r="AQ201" s="606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536" t="s">
        <v>423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598">
        <v>122</v>
      </c>
      <c r="C205" s="598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599" t="s">
        <v>425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02" t="s">
        <v>427</v>
      </c>
      <c r="AJ205" s="602"/>
      <c r="AK205" s="602"/>
      <c r="AL205" s="602"/>
      <c r="AM205" s="602"/>
      <c r="AN205" s="602"/>
      <c r="AO205" s="602"/>
      <c r="AP205" s="600"/>
      <c r="AQ205" s="600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583">
        <v>122</v>
      </c>
      <c r="N206" s="583"/>
      <c r="O206" s="603"/>
      <c r="P206" s="24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583">
        <v>124</v>
      </c>
      <c r="AJ206" s="603"/>
      <c r="AK206" s="243" t="s">
        <v>150</v>
      </c>
      <c r="AL206" s="590"/>
      <c r="AM206" s="590"/>
      <c r="AN206" s="590"/>
      <c r="AO206" s="590"/>
      <c r="AP206" s="570"/>
      <c r="AQ206" s="571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598">
        <v>125</v>
      </c>
      <c r="C208" s="598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599" t="s">
        <v>430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02" t="s">
        <v>432</v>
      </c>
      <c r="AJ208" s="602"/>
      <c r="AK208" s="602"/>
      <c r="AL208" s="602"/>
      <c r="AM208" s="602"/>
      <c r="AN208" s="602"/>
      <c r="AO208" s="602"/>
      <c r="AP208" s="600"/>
      <c r="AQ208" s="600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583">
        <v>125</v>
      </c>
      <c r="N209" s="583"/>
      <c r="O209" s="603"/>
      <c r="P209" s="24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583">
        <v>127</v>
      </c>
      <c r="AJ209" s="603"/>
      <c r="AK209" s="243" t="s">
        <v>150</v>
      </c>
      <c r="AL209" s="590"/>
      <c r="AM209" s="590"/>
      <c r="AN209" s="590"/>
      <c r="AO209" s="590"/>
      <c r="AP209" s="570"/>
      <c r="AQ209" s="571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598">
        <v>129</v>
      </c>
      <c r="C212" s="598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599" t="s">
        <v>436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02" t="s">
        <v>438</v>
      </c>
      <c r="AJ212" s="602"/>
      <c r="AK212" s="602"/>
      <c r="AL212" s="602"/>
      <c r="AM212" s="602"/>
      <c r="AN212" s="602"/>
      <c r="AO212" s="602"/>
      <c r="AP212" s="600"/>
      <c r="AQ212" s="600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583">
        <v>129</v>
      </c>
      <c r="N213" s="583"/>
      <c r="O213" s="603"/>
      <c r="P213" s="24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583">
        <v>130</v>
      </c>
      <c r="AJ213" s="603"/>
      <c r="AK213" s="243" t="s">
        <v>150</v>
      </c>
      <c r="AL213" s="590"/>
      <c r="AM213" s="590"/>
      <c r="AN213" s="590"/>
      <c r="AO213" s="590"/>
      <c r="AP213" s="570"/>
      <c r="AQ213" s="571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598">
        <v>131</v>
      </c>
      <c r="C215" s="598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599" t="s">
        <v>441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02" t="s">
        <v>443</v>
      </c>
      <c r="AJ215" s="602"/>
      <c r="AK215" s="602"/>
      <c r="AL215" s="602"/>
      <c r="AM215" s="602"/>
      <c r="AN215" s="602"/>
      <c r="AO215" s="602"/>
      <c r="AP215" s="600"/>
      <c r="AQ215" s="600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583">
        <v>131</v>
      </c>
      <c r="N216" s="583"/>
      <c r="O216" s="603"/>
      <c r="P216" s="24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583">
        <v>136</v>
      </c>
      <c r="AJ216" s="603"/>
      <c r="AK216" s="243" t="s">
        <v>150</v>
      </c>
      <c r="AL216" s="590"/>
      <c r="AM216" s="590"/>
      <c r="AN216" s="590"/>
      <c r="AO216" s="590"/>
      <c r="AP216" s="570"/>
      <c r="AQ216" s="571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592" t="s">
        <v>445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446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447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583">
        <v>139</v>
      </c>
      <c r="M224" s="583"/>
      <c r="N224" s="587"/>
      <c r="O224" s="588"/>
      <c r="P224" s="589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583">
        <v>140</v>
      </c>
      <c r="AB224" s="583"/>
      <c r="AC224" s="243" t="s">
        <v>150</v>
      </c>
      <c r="AD224" s="590"/>
      <c r="AE224" s="569"/>
      <c r="AF224" s="569"/>
      <c r="AG224" s="569"/>
      <c r="AH224" s="591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578" t="s">
        <v>453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05"/>
      <c r="AH230" s="205"/>
      <c r="AI230" s="205"/>
      <c r="AJ230" s="566">
        <v>150</v>
      </c>
      <c r="AK230" s="567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566">
        <v>151</v>
      </c>
      <c r="C233" s="567"/>
      <c r="D233" s="580"/>
      <c r="E233" s="253"/>
      <c r="F233" s="253"/>
      <c r="G233" s="581"/>
      <c r="H233" s="582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566">
        <v>153</v>
      </c>
      <c r="C236" s="567"/>
      <c r="D236" s="580"/>
      <c r="E236" s="253"/>
      <c r="F236" s="253"/>
      <c r="G236" s="581"/>
      <c r="H236" s="582"/>
      <c r="I236" s="253"/>
      <c r="J236" s="253"/>
      <c r="K236" s="253"/>
      <c r="L236" s="253"/>
      <c r="M236" s="253"/>
      <c r="N236" s="577"/>
      <c r="O236" s="577"/>
      <c r="P236" s="253"/>
      <c r="Q236" s="577"/>
      <c r="R236" s="577"/>
      <c r="S236" s="253"/>
      <c r="T236" s="253"/>
      <c r="U236" s="253"/>
      <c r="V236" s="253"/>
      <c r="W236" s="253"/>
      <c r="X236" s="577"/>
      <c r="Y236" s="577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578" t="s">
        <v>461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299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536" t="s">
        <v>470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05"/>
      <c r="AB274" s="205"/>
      <c r="AC274" s="205"/>
      <c r="AD274" s="205"/>
      <c r="AE274" s="264"/>
      <c r="AF274" s="547"/>
      <c r="AG274" s="54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2008-12-27T16:09:29Z</cp:lastPrinted>
  <dcterms:created xsi:type="dcterms:W3CDTF">2002-12-30T15:31:19Z</dcterms:created>
  <dcterms:modified xsi:type="dcterms:W3CDTF">2021-04-26T13:28:21Z</dcterms:modified>
</cp:coreProperties>
</file>