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9-30 (Sep23) Excel 2007\"/>
    </mc:Choice>
  </mc:AlternateContent>
  <xr:revisionPtr revIDLastSave="0" documentId="13_ncr:1_{85A9829E-84B8-4CB5-BB6B-8240BFCFBE5A}" xr6:coauthVersionLast="47" xr6:coauthVersionMax="47" xr10:uidLastSave="{00000000-0000-0000-0000-000000000000}"/>
  <bookViews>
    <workbookView xWindow="-120" yWindow="-120" windowWidth="20730" windowHeight="11160" tabRatio="905" xr2:uid="{00000000-000D-0000-FFFF-FFFF00000000}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822" sheetId="20" r:id="rId7"/>
    <sheet name="S0922" sheetId="26" r:id="rId8"/>
    <sheet name="S1023" sheetId="25" r:id="rId9"/>
    <sheet name="S1123" sheetId="24" r:id="rId10"/>
    <sheet name="P0822" sheetId="23" r:id="rId11"/>
    <sheet name="P0922" sheetId="22" r:id="rId12"/>
    <sheet name="P1023" sheetId="21" r:id="rId13"/>
    <sheet name="P1123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VATQtr2!$A$1:$I$31</definedName>
    <definedName name="_xlnm.Print_Area" localSheetId="2">VATQtr3!$A$1:$I$31</definedName>
    <definedName name="_xlnm.Print_Area" localSheetId="3">VATQtr4!$A$1:$I$31</definedName>
    <definedName name="_xlnm.Print_Area" localSheetId="4">VATQtr5!$A$1:$I$31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4" l="1"/>
  <c r="G4" i="25"/>
  <c r="G4" i="26"/>
  <c r="G4" i="20"/>
  <c r="M19" i="19"/>
  <c r="M18" i="19"/>
  <c r="M17" i="19"/>
  <c r="M16" i="19"/>
  <c r="M15" i="19"/>
  <c r="M14" i="19"/>
  <c r="M13" i="19"/>
  <c r="M12" i="19"/>
  <c r="M11" i="19"/>
  <c r="M10" i="19"/>
  <c r="M9" i="19"/>
  <c r="M8" i="19"/>
  <c r="M7" i="19"/>
  <c r="M6" i="19"/>
  <c r="M5" i="19"/>
  <c r="M4" i="19"/>
  <c r="C19" i="19" l="1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H5" i="24" l="1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F1" i="24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F1" i="25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G62" i="26"/>
  <c r="F1" i="26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F1" i="22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F1" i="21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K15" i="8"/>
  <c r="K12" i="11"/>
  <c r="K11" i="2"/>
  <c r="K10" i="8"/>
  <c r="K9" i="8"/>
  <c r="K7" i="11"/>
  <c r="C9" i="19"/>
  <c r="K5" i="8"/>
  <c r="K4" i="11"/>
  <c r="C6" i="19"/>
  <c r="C5" i="19"/>
  <c r="K5" i="5"/>
  <c r="K5" i="18"/>
  <c r="C4" i="19"/>
  <c r="G194" i="20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G111" i="27"/>
  <c r="G110" i="27"/>
  <c r="G109" i="27"/>
  <c r="G108" i="27"/>
  <c r="G107" i="27"/>
  <c r="G106" i="27"/>
  <c r="G105" i="27"/>
  <c r="G104" i="27"/>
  <c r="G103" i="27"/>
  <c r="G102" i="27"/>
  <c r="G101" i="27"/>
  <c r="G100" i="27"/>
  <c r="G99" i="27"/>
  <c r="G98" i="27"/>
  <c r="G97" i="27"/>
  <c r="G96" i="27"/>
  <c r="G95" i="27"/>
  <c r="G94" i="27"/>
  <c r="G93" i="27"/>
  <c r="G92" i="27"/>
  <c r="G91" i="27"/>
  <c r="G90" i="27"/>
  <c r="G89" i="27"/>
  <c r="G88" i="27"/>
  <c r="G87" i="27"/>
  <c r="G86" i="27"/>
  <c r="G85" i="27"/>
  <c r="G84" i="27"/>
  <c r="G83" i="27"/>
  <c r="G82" i="27"/>
  <c r="G81" i="27"/>
  <c r="G80" i="27"/>
  <c r="G79" i="27"/>
  <c r="G78" i="27"/>
  <c r="G77" i="27"/>
  <c r="G76" i="27"/>
  <c r="G75" i="27"/>
  <c r="G74" i="27"/>
  <c r="G73" i="27"/>
  <c r="G72" i="27"/>
  <c r="G71" i="27"/>
  <c r="G70" i="27"/>
  <c r="G69" i="27"/>
  <c r="G68" i="27"/>
  <c r="G67" i="27"/>
  <c r="G66" i="27"/>
  <c r="G65" i="27"/>
  <c r="G64" i="27"/>
  <c r="G63" i="27"/>
  <c r="G62" i="27"/>
  <c r="G61" i="27"/>
  <c r="G60" i="27"/>
  <c r="G59" i="27"/>
  <c r="G58" i="27"/>
  <c r="G57" i="27"/>
  <c r="G56" i="27"/>
  <c r="G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/>
  <c r="G6" i="27"/>
  <c r="G5" i="27"/>
  <c r="F1" i="27"/>
  <c r="G201" i="21"/>
  <c r="G201" i="22"/>
  <c r="G201" i="23"/>
  <c r="H200" i="23"/>
  <c r="G200" i="23"/>
  <c r="H199" i="23"/>
  <c r="G199" i="23"/>
  <c r="H198" i="23"/>
  <c r="G198" i="23"/>
  <c r="H197" i="23"/>
  <c r="G197" i="23"/>
  <c r="H196" i="23"/>
  <c r="G196" i="23"/>
  <c r="H195" i="23"/>
  <c r="G195" i="23"/>
  <c r="H194" i="23"/>
  <c r="G194" i="23"/>
  <c r="H193" i="23"/>
  <c r="G193" i="23"/>
  <c r="H192" i="23"/>
  <c r="G192" i="23"/>
  <c r="H191" i="23"/>
  <c r="G191" i="23"/>
  <c r="H190" i="23"/>
  <c r="G190" i="23"/>
  <c r="H189" i="23"/>
  <c r="G189" i="23"/>
  <c r="H188" i="23"/>
  <c r="G188" i="23"/>
  <c r="H187" i="23"/>
  <c r="G187" i="23"/>
  <c r="H186" i="23"/>
  <c r="G186" i="23"/>
  <c r="H185" i="23"/>
  <c r="G185" i="23"/>
  <c r="H184" i="23"/>
  <c r="G184" i="23"/>
  <c r="H183" i="23"/>
  <c r="G183" i="23"/>
  <c r="H182" i="23"/>
  <c r="G182" i="23"/>
  <c r="H181" i="23"/>
  <c r="G181" i="23"/>
  <c r="H180" i="23"/>
  <c r="G180" i="23"/>
  <c r="H179" i="23"/>
  <c r="G179" i="23"/>
  <c r="H178" i="23"/>
  <c r="G178" i="23"/>
  <c r="H177" i="23"/>
  <c r="G177" i="23"/>
  <c r="H176" i="23"/>
  <c r="G176" i="23"/>
  <c r="H175" i="23"/>
  <c r="G175" i="23"/>
  <c r="H174" i="23"/>
  <c r="G174" i="23"/>
  <c r="H173" i="23"/>
  <c r="G173" i="23"/>
  <c r="H172" i="23"/>
  <c r="G172" i="23"/>
  <c r="H171" i="23"/>
  <c r="G171" i="23"/>
  <c r="H170" i="23"/>
  <c r="G170" i="23"/>
  <c r="H169" i="23"/>
  <c r="G169" i="23"/>
  <c r="H168" i="23"/>
  <c r="G168" i="23"/>
  <c r="H167" i="23"/>
  <c r="G167" i="23"/>
  <c r="H166" i="23"/>
  <c r="G166" i="23"/>
  <c r="H165" i="23"/>
  <c r="G165" i="23"/>
  <c r="H164" i="23"/>
  <c r="G164" i="23"/>
  <c r="H163" i="23"/>
  <c r="G163" i="23"/>
  <c r="H162" i="23"/>
  <c r="G162" i="23"/>
  <c r="H161" i="23"/>
  <c r="G161" i="23"/>
  <c r="H160" i="23"/>
  <c r="G160" i="23"/>
  <c r="H159" i="23"/>
  <c r="G159" i="23"/>
  <c r="H158" i="23"/>
  <c r="G158" i="23"/>
  <c r="H157" i="23"/>
  <c r="G157" i="23"/>
  <c r="H156" i="23"/>
  <c r="G156" i="23"/>
  <c r="H155" i="23"/>
  <c r="G155" i="23"/>
  <c r="H154" i="23"/>
  <c r="G154" i="23"/>
  <c r="H153" i="23"/>
  <c r="G153" i="23"/>
  <c r="H152" i="23"/>
  <c r="G152" i="23"/>
  <c r="H151" i="23"/>
  <c r="G151" i="23"/>
  <c r="H150" i="23"/>
  <c r="G150" i="23"/>
  <c r="H149" i="23"/>
  <c r="G149" i="23"/>
  <c r="H148" i="23"/>
  <c r="G148" i="23"/>
  <c r="H147" i="23"/>
  <c r="G147" i="23"/>
  <c r="H146" i="23"/>
  <c r="G146" i="23"/>
  <c r="H145" i="23"/>
  <c r="G145" i="23"/>
  <c r="H144" i="23"/>
  <c r="G144" i="23"/>
  <c r="H143" i="23"/>
  <c r="G143" i="23"/>
  <c r="H142" i="23"/>
  <c r="G142" i="23"/>
  <c r="H141" i="23"/>
  <c r="G141" i="23"/>
  <c r="H140" i="23"/>
  <c r="G140" i="23"/>
  <c r="H139" i="23"/>
  <c r="G139" i="23"/>
  <c r="H138" i="23"/>
  <c r="G138" i="23"/>
  <c r="H137" i="23"/>
  <c r="G137" i="23"/>
  <c r="H136" i="23"/>
  <c r="G136" i="23"/>
  <c r="H135" i="23"/>
  <c r="G135" i="23"/>
  <c r="H134" i="23"/>
  <c r="G134" i="23"/>
  <c r="H133" i="23"/>
  <c r="G133" i="23"/>
  <c r="H132" i="23"/>
  <c r="G132" i="23"/>
  <c r="H131" i="23"/>
  <c r="G131" i="23"/>
  <c r="H130" i="23"/>
  <c r="G130" i="23"/>
  <c r="H129" i="23"/>
  <c r="G129" i="23"/>
  <c r="H128" i="23"/>
  <c r="G128" i="23"/>
  <c r="H127" i="23"/>
  <c r="G127" i="23"/>
  <c r="H126" i="23"/>
  <c r="G126" i="23"/>
  <c r="H125" i="23"/>
  <c r="G125" i="23"/>
  <c r="H124" i="23"/>
  <c r="G124" i="23"/>
  <c r="H123" i="23"/>
  <c r="G123" i="23"/>
  <c r="H122" i="23"/>
  <c r="G122" i="23"/>
  <c r="H121" i="23"/>
  <c r="G121" i="23"/>
  <c r="H120" i="23"/>
  <c r="G120" i="23"/>
  <c r="H119" i="23"/>
  <c r="G119" i="23"/>
  <c r="H118" i="23"/>
  <c r="G118" i="23"/>
  <c r="H117" i="23"/>
  <c r="G117" i="23"/>
  <c r="H116" i="23"/>
  <c r="G116" i="23"/>
  <c r="H115" i="23"/>
  <c r="G115" i="23"/>
  <c r="H114" i="23"/>
  <c r="G114" i="23"/>
  <c r="H113" i="23"/>
  <c r="G113" i="23"/>
  <c r="H112" i="23"/>
  <c r="G112" i="23"/>
  <c r="H111" i="23"/>
  <c r="G111" i="23"/>
  <c r="H110" i="23"/>
  <c r="G110" i="23"/>
  <c r="H109" i="23"/>
  <c r="G109" i="23"/>
  <c r="H108" i="23"/>
  <c r="G108" i="23"/>
  <c r="H107" i="23"/>
  <c r="G107" i="23"/>
  <c r="H106" i="23"/>
  <c r="G106" i="23"/>
  <c r="H105" i="23"/>
  <c r="G105" i="23"/>
  <c r="H104" i="23"/>
  <c r="G104" i="23"/>
  <c r="H103" i="23"/>
  <c r="G103" i="23"/>
  <c r="H102" i="23"/>
  <c r="G102" i="23"/>
  <c r="H101" i="23"/>
  <c r="G101" i="23"/>
  <c r="H100" i="23"/>
  <c r="G100" i="23"/>
  <c r="H99" i="23"/>
  <c r="G99" i="23"/>
  <c r="H98" i="23"/>
  <c r="G98" i="23"/>
  <c r="H97" i="23"/>
  <c r="G97" i="23"/>
  <c r="H96" i="23"/>
  <c r="G96" i="23"/>
  <c r="H95" i="23"/>
  <c r="G95" i="23"/>
  <c r="H94" i="23"/>
  <c r="G94" i="23"/>
  <c r="H93" i="23"/>
  <c r="G93" i="23"/>
  <c r="H92" i="23"/>
  <c r="G92" i="23"/>
  <c r="H91" i="23"/>
  <c r="G91" i="23"/>
  <c r="H90" i="23"/>
  <c r="G90" i="23"/>
  <c r="H89" i="23"/>
  <c r="G89" i="23"/>
  <c r="H88" i="23"/>
  <c r="G88" i="23"/>
  <c r="H87" i="23"/>
  <c r="G87" i="23"/>
  <c r="H86" i="23"/>
  <c r="G86" i="23"/>
  <c r="H85" i="23"/>
  <c r="G85" i="23"/>
  <c r="H84" i="23"/>
  <c r="G84" i="23"/>
  <c r="H83" i="23"/>
  <c r="G83" i="23"/>
  <c r="H82" i="23"/>
  <c r="G82" i="23"/>
  <c r="H81" i="23"/>
  <c r="G81" i="23"/>
  <c r="H80" i="23"/>
  <c r="G80" i="23"/>
  <c r="H79" i="23"/>
  <c r="G79" i="23"/>
  <c r="H78" i="23"/>
  <c r="G78" i="23"/>
  <c r="H77" i="23"/>
  <c r="G77" i="23"/>
  <c r="H76" i="23"/>
  <c r="G76" i="23"/>
  <c r="H75" i="23"/>
  <c r="G75" i="23"/>
  <c r="H74" i="23"/>
  <c r="G74" i="23"/>
  <c r="H73" i="23"/>
  <c r="G73" i="23"/>
  <c r="H72" i="23"/>
  <c r="G72" i="23"/>
  <c r="H71" i="23"/>
  <c r="G71" i="23"/>
  <c r="H70" i="23"/>
  <c r="G70" i="23"/>
  <c r="H69" i="23"/>
  <c r="G69" i="23"/>
  <c r="H68" i="23"/>
  <c r="G68" i="23"/>
  <c r="H67" i="23"/>
  <c r="G67" i="23"/>
  <c r="H66" i="23"/>
  <c r="G66" i="23"/>
  <c r="H65" i="23"/>
  <c r="G65" i="23"/>
  <c r="H64" i="23"/>
  <c r="G64" i="23"/>
  <c r="H63" i="23"/>
  <c r="G63" i="23"/>
  <c r="H62" i="23"/>
  <c r="G62" i="23"/>
  <c r="H61" i="23"/>
  <c r="G61" i="23"/>
  <c r="H60" i="23"/>
  <c r="G60" i="23"/>
  <c r="H59" i="23"/>
  <c r="G59" i="23"/>
  <c r="H58" i="23"/>
  <c r="G58" i="23"/>
  <c r="H57" i="23"/>
  <c r="G57" i="23"/>
  <c r="H56" i="23"/>
  <c r="G56" i="23"/>
  <c r="H55" i="23"/>
  <c r="G55" i="23"/>
  <c r="H54" i="23"/>
  <c r="G54" i="23"/>
  <c r="H53" i="23"/>
  <c r="G53" i="23"/>
  <c r="H52" i="23"/>
  <c r="G52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H45" i="23"/>
  <c r="G45" i="23"/>
  <c r="H44" i="23"/>
  <c r="G44" i="23"/>
  <c r="H43" i="23"/>
  <c r="G43" i="23"/>
  <c r="H42" i="23"/>
  <c r="G42" i="23"/>
  <c r="H41" i="23"/>
  <c r="G41" i="23"/>
  <c r="H40" i="23"/>
  <c r="G40" i="23"/>
  <c r="H39" i="23"/>
  <c r="G39" i="23"/>
  <c r="H38" i="23"/>
  <c r="G38" i="23"/>
  <c r="H37" i="23"/>
  <c r="G37" i="23"/>
  <c r="H36" i="23"/>
  <c r="G36" i="23"/>
  <c r="H35" i="23"/>
  <c r="G35" i="23"/>
  <c r="H34" i="23"/>
  <c r="G34" i="23"/>
  <c r="H33" i="23"/>
  <c r="G33" i="23"/>
  <c r="H32" i="23"/>
  <c r="G32" i="23"/>
  <c r="H31" i="23"/>
  <c r="G31" i="23"/>
  <c r="H30" i="23"/>
  <c r="G30" i="23"/>
  <c r="H29" i="23"/>
  <c r="G29" i="23"/>
  <c r="H28" i="23"/>
  <c r="G28" i="23"/>
  <c r="H27" i="23"/>
  <c r="G27" i="23"/>
  <c r="H26" i="23"/>
  <c r="G26" i="23"/>
  <c r="H25" i="23"/>
  <c r="G25" i="23"/>
  <c r="H24" i="23"/>
  <c r="G24" i="23"/>
  <c r="H23" i="23"/>
  <c r="G23" i="23"/>
  <c r="H22" i="23"/>
  <c r="G22" i="23"/>
  <c r="H21" i="23"/>
  <c r="G21" i="23"/>
  <c r="H20" i="23"/>
  <c r="G20" i="23"/>
  <c r="H19" i="23"/>
  <c r="G19" i="23"/>
  <c r="H18" i="23"/>
  <c r="G18" i="23"/>
  <c r="H17" i="23"/>
  <c r="G17" i="23"/>
  <c r="H16" i="23"/>
  <c r="G16" i="23"/>
  <c r="H15" i="23"/>
  <c r="G15" i="23"/>
  <c r="H14" i="23"/>
  <c r="G14" i="23"/>
  <c r="H13" i="23"/>
  <c r="G13" i="23"/>
  <c r="H12" i="23"/>
  <c r="G12" i="23"/>
  <c r="H11" i="23"/>
  <c r="G11" i="23"/>
  <c r="H10" i="23"/>
  <c r="G10" i="23"/>
  <c r="H9" i="23"/>
  <c r="G9" i="23"/>
  <c r="H8" i="23"/>
  <c r="G8" i="23"/>
  <c r="H7" i="23"/>
  <c r="G7" i="23"/>
  <c r="H6" i="23"/>
  <c r="G6" i="23"/>
  <c r="H5" i="23"/>
  <c r="G5" i="23"/>
  <c r="F1" i="23"/>
  <c r="H200" i="20"/>
  <c r="G200" i="20"/>
  <c r="H199" i="20"/>
  <c r="H198" i="20"/>
  <c r="H197" i="20"/>
  <c r="H196" i="20"/>
  <c r="H195" i="20"/>
  <c r="H194" i="20"/>
  <c r="H193" i="20"/>
  <c r="H192" i="20"/>
  <c r="G192" i="20"/>
  <c r="H191" i="20"/>
  <c r="H190" i="20"/>
  <c r="H189" i="20"/>
  <c r="H188" i="20"/>
  <c r="H187" i="20"/>
  <c r="H186" i="20"/>
  <c r="G186" i="20"/>
  <c r="H185" i="20"/>
  <c r="H184" i="20"/>
  <c r="G184" i="20"/>
  <c r="H183" i="20"/>
  <c r="H182" i="20"/>
  <c r="H181" i="20"/>
  <c r="H180" i="20"/>
  <c r="H179" i="20"/>
  <c r="H178" i="20"/>
  <c r="G178" i="20"/>
  <c r="H177" i="20"/>
  <c r="H176" i="20"/>
  <c r="G176" i="20"/>
  <c r="H175" i="20"/>
  <c r="H174" i="20"/>
  <c r="H173" i="20"/>
  <c r="H172" i="20"/>
  <c r="H171" i="20"/>
  <c r="H170" i="20"/>
  <c r="G170" i="20"/>
  <c r="H169" i="20"/>
  <c r="H168" i="20"/>
  <c r="G168" i="20"/>
  <c r="H167" i="20"/>
  <c r="H166" i="20"/>
  <c r="H165" i="20"/>
  <c r="H164" i="20"/>
  <c r="H163" i="20"/>
  <c r="H162" i="20"/>
  <c r="G162" i="20"/>
  <c r="H161" i="20"/>
  <c r="H160" i="20"/>
  <c r="G160" i="20"/>
  <c r="H159" i="20"/>
  <c r="H158" i="20"/>
  <c r="H157" i="20"/>
  <c r="H156" i="20"/>
  <c r="H155" i="20"/>
  <c r="H154" i="20"/>
  <c r="G154" i="20"/>
  <c r="H153" i="20"/>
  <c r="H152" i="20"/>
  <c r="G152" i="20"/>
  <c r="H151" i="20"/>
  <c r="H150" i="20"/>
  <c r="H149" i="20"/>
  <c r="H148" i="20"/>
  <c r="H147" i="20"/>
  <c r="H146" i="20"/>
  <c r="G146" i="20"/>
  <c r="H145" i="20"/>
  <c r="H144" i="20"/>
  <c r="G144" i="20"/>
  <c r="H143" i="20"/>
  <c r="H142" i="20"/>
  <c r="H141" i="20"/>
  <c r="H140" i="20"/>
  <c r="H139" i="20"/>
  <c r="H138" i="20"/>
  <c r="G138" i="20"/>
  <c r="H137" i="20"/>
  <c r="H136" i="20"/>
  <c r="G136" i="20"/>
  <c r="H135" i="20"/>
  <c r="H134" i="20"/>
  <c r="H133" i="20"/>
  <c r="H132" i="20"/>
  <c r="H131" i="20"/>
  <c r="H130" i="20"/>
  <c r="G130" i="20"/>
  <c r="H129" i="20"/>
  <c r="H128" i="20"/>
  <c r="G128" i="20"/>
  <c r="H127" i="20"/>
  <c r="H126" i="20"/>
  <c r="H125" i="20"/>
  <c r="H124" i="20"/>
  <c r="H123" i="20"/>
  <c r="H122" i="20"/>
  <c r="G122" i="20"/>
  <c r="H121" i="20"/>
  <c r="H120" i="20"/>
  <c r="G120" i="20"/>
  <c r="H119" i="20"/>
  <c r="H118" i="20"/>
  <c r="H117" i="20"/>
  <c r="H116" i="20"/>
  <c r="H115" i="20"/>
  <c r="H114" i="20"/>
  <c r="G114" i="20"/>
  <c r="H113" i="20"/>
  <c r="H112" i="20"/>
  <c r="G112" i="20"/>
  <c r="H111" i="20"/>
  <c r="H110" i="20"/>
  <c r="H109" i="20"/>
  <c r="H108" i="20"/>
  <c r="H107" i="20"/>
  <c r="H106" i="20"/>
  <c r="G106" i="20"/>
  <c r="H105" i="20"/>
  <c r="H104" i="20"/>
  <c r="G104" i="20"/>
  <c r="H103" i="20"/>
  <c r="H102" i="20"/>
  <c r="H101" i="20"/>
  <c r="H100" i="20"/>
  <c r="H99" i="20"/>
  <c r="H98" i="20"/>
  <c r="G98" i="20"/>
  <c r="H97" i="20"/>
  <c r="H96" i="20"/>
  <c r="G96" i="20"/>
  <c r="H95" i="20"/>
  <c r="H94" i="20"/>
  <c r="H93" i="20"/>
  <c r="H92" i="20"/>
  <c r="H91" i="20"/>
  <c r="H90" i="20"/>
  <c r="G90" i="20"/>
  <c r="H89" i="20"/>
  <c r="H88" i="20"/>
  <c r="G88" i="20"/>
  <c r="H87" i="20"/>
  <c r="H86" i="20"/>
  <c r="H85" i="20"/>
  <c r="H84" i="20"/>
  <c r="H83" i="20"/>
  <c r="H82" i="20"/>
  <c r="G82" i="20"/>
  <c r="H81" i="20"/>
  <c r="H80" i="20"/>
  <c r="G80" i="20"/>
  <c r="H79" i="20"/>
  <c r="H78" i="20"/>
  <c r="H77" i="20"/>
  <c r="H76" i="20"/>
  <c r="H75" i="20"/>
  <c r="H74" i="20"/>
  <c r="G74" i="20"/>
  <c r="H73" i="20"/>
  <c r="H72" i="20"/>
  <c r="G72" i="20"/>
  <c r="H71" i="20"/>
  <c r="H70" i="20"/>
  <c r="H69" i="20"/>
  <c r="H68" i="20"/>
  <c r="H67" i="20"/>
  <c r="H66" i="20"/>
  <c r="G66" i="20"/>
  <c r="H65" i="20"/>
  <c r="H64" i="20"/>
  <c r="G64" i="20"/>
  <c r="H63" i="20"/>
  <c r="H62" i="20"/>
  <c r="H61" i="20"/>
  <c r="H60" i="20"/>
  <c r="H59" i="20"/>
  <c r="H58" i="20"/>
  <c r="G58" i="20"/>
  <c r="H57" i="20"/>
  <c r="H56" i="20"/>
  <c r="G56" i="20"/>
  <c r="H55" i="20"/>
  <c r="H54" i="20"/>
  <c r="H53" i="20"/>
  <c r="H52" i="20"/>
  <c r="H51" i="20"/>
  <c r="H50" i="20"/>
  <c r="G50" i="20"/>
  <c r="H49" i="20"/>
  <c r="H48" i="20"/>
  <c r="G48" i="20"/>
  <c r="H47" i="20"/>
  <c r="H46" i="20"/>
  <c r="H45" i="20"/>
  <c r="H44" i="20"/>
  <c r="H43" i="20"/>
  <c r="H42" i="20"/>
  <c r="G42" i="20"/>
  <c r="H41" i="20"/>
  <c r="H40" i="20"/>
  <c r="G40" i="20"/>
  <c r="H39" i="20"/>
  <c r="H38" i="20"/>
  <c r="H37" i="20"/>
  <c r="H36" i="20"/>
  <c r="H35" i="20"/>
  <c r="H34" i="20"/>
  <c r="G34" i="20"/>
  <c r="H33" i="20"/>
  <c r="H32" i="20"/>
  <c r="G32" i="20"/>
  <c r="H31" i="20"/>
  <c r="H30" i="20"/>
  <c r="H29" i="20"/>
  <c r="G29" i="20"/>
  <c r="H28" i="20"/>
  <c r="G28" i="20"/>
  <c r="H27" i="20"/>
  <c r="G27" i="20"/>
  <c r="H26" i="20"/>
  <c r="G26" i="20"/>
  <c r="H25" i="20"/>
  <c r="G25" i="20"/>
  <c r="H24" i="20"/>
  <c r="G24" i="20"/>
  <c r="H23" i="20"/>
  <c r="G23" i="20"/>
  <c r="H22" i="20"/>
  <c r="G22" i="20"/>
  <c r="H21" i="20"/>
  <c r="G21" i="20"/>
  <c r="H20" i="20"/>
  <c r="G20" i="20"/>
  <c r="H19" i="20"/>
  <c r="G19" i="20"/>
  <c r="H18" i="20"/>
  <c r="G18" i="20"/>
  <c r="H17" i="20"/>
  <c r="G17" i="20"/>
  <c r="H16" i="20"/>
  <c r="G16" i="20"/>
  <c r="H15" i="20"/>
  <c r="G15" i="20"/>
  <c r="H14" i="20"/>
  <c r="G14" i="20"/>
  <c r="H13" i="20"/>
  <c r="G13" i="20"/>
  <c r="H12" i="20"/>
  <c r="G12" i="20"/>
  <c r="H11" i="20"/>
  <c r="G11" i="20"/>
  <c r="H10" i="20"/>
  <c r="G10" i="20"/>
  <c r="H9" i="20"/>
  <c r="G9" i="20"/>
  <c r="H8" i="20"/>
  <c r="G8" i="20"/>
  <c r="H7" i="20"/>
  <c r="G7" i="20"/>
  <c r="H6" i="20"/>
  <c r="G6" i="20"/>
  <c r="H5" i="20"/>
  <c r="G5" i="20"/>
  <c r="F1" i="20"/>
  <c r="K5" i="2"/>
  <c r="K7" i="5"/>
  <c r="C14" i="19"/>
  <c r="K4" i="18"/>
  <c r="K12" i="2"/>
  <c r="K12" i="8"/>
  <c r="G6" i="24"/>
  <c r="G5" i="25"/>
  <c r="C10" i="19" l="1"/>
  <c r="K7" i="18"/>
  <c r="G96" i="24"/>
  <c r="K15" i="2"/>
  <c r="G199" i="20"/>
  <c r="G197" i="20"/>
  <c r="G195" i="20"/>
  <c r="G193" i="20"/>
  <c r="G191" i="20"/>
  <c r="G189" i="20"/>
  <c r="G187" i="20"/>
  <c r="G185" i="20"/>
  <c r="G183" i="20"/>
  <c r="G181" i="20"/>
  <c r="G179" i="20"/>
  <c r="G177" i="20"/>
  <c r="G175" i="20"/>
  <c r="G173" i="20"/>
  <c r="G171" i="20"/>
  <c r="G169" i="20"/>
  <c r="G167" i="20"/>
  <c r="G165" i="20"/>
  <c r="G163" i="20"/>
  <c r="G161" i="20"/>
  <c r="G159" i="20"/>
  <c r="G157" i="20"/>
  <c r="G155" i="20"/>
  <c r="G153" i="20"/>
  <c r="G151" i="20"/>
  <c r="G149" i="20"/>
  <c r="G147" i="20"/>
  <c r="G145" i="20"/>
  <c r="G143" i="20"/>
  <c r="G141" i="20"/>
  <c r="G139" i="20"/>
  <c r="G137" i="20"/>
  <c r="G135" i="20"/>
  <c r="G133" i="20"/>
  <c r="G131" i="20"/>
  <c r="G129" i="20"/>
  <c r="G127" i="20"/>
  <c r="G125" i="20"/>
  <c r="G123" i="20"/>
  <c r="G121" i="20"/>
  <c r="G119" i="20"/>
  <c r="G117" i="20"/>
  <c r="G115" i="20"/>
  <c r="G113" i="20"/>
  <c r="G111" i="20"/>
  <c r="G109" i="20"/>
  <c r="G107" i="20"/>
  <c r="G105" i="20"/>
  <c r="G103" i="20"/>
  <c r="G101" i="20"/>
  <c r="G99" i="20"/>
  <c r="G97" i="20"/>
  <c r="G95" i="20"/>
  <c r="G93" i="20"/>
  <c r="G91" i="20"/>
  <c r="G89" i="20"/>
  <c r="G87" i="20"/>
  <c r="G85" i="20"/>
  <c r="G83" i="20"/>
  <c r="G81" i="20"/>
  <c r="G79" i="20"/>
  <c r="G77" i="20"/>
  <c r="G75" i="20"/>
  <c r="G73" i="20"/>
  <c r="G71" i="20"/>
  <c r="G69" i="20"/>
  <c r="G67" i="20"/>
  <c r="G65" i="20"/>
  <c r="G63" i="20"/>
  <c r="G61" i="20"/>
  <c r="G59" i="20"/>
  <c r="G57" i="20"/>
  <c r="G55" i="20"/>
  <c r="G53" i="20"/>
  <c r="G51" i="20"/>
  <c r="G49" i="20"/>
  <c r="G47" i="20"/>
  <c r="G45" i="20"/>
  <c r="G43" i="20"/>
  <c r="G41" i="20"/>
  <c r="G39" i="20"/>
  <c r="G37" i="20"/>
  <c r="G35" i="20"/>
  <c r="G33" i="20"/>
  <c r="G31" i="20"/>
  <c r="G88" i="25"/>
  <c r="G46" i="20"/>
  <c r="G54" i="20"/>
  <c r="G70" i="20"/>
  <c r="G86" i="20"/>
  <c r="G94" i="20"/>
  <c r="G102" i="20"/>
  <c r="G110" i="20"/>
  <c r="G118" i="20"/>
  <c r="G126" i="20"/>
  <c r="G134" i="20"/>
  <c r="G142" i="20"/>
  <c r="G150" i="20"/>
  <c r="G158" i="20"/>
  <c r="G166" i="20"/>
  <c r="G174" i="20"/>
  <c r="G182" i="20"/>
  <c r="G190" i="20"/>
  <c r="G198" i="20"/>
  <c r="G30" i="20"/>
  <c r="G38" i="20"/>
  <c r="G62" i="20"/>
  <c r="G78" i="20"/>
  <c r="G23" i="25"/>
  <c r="G36" i="20"/>
  <c r="G44" i="20"/>
  <c r="G52" i="20"/>
  <c r="G60" i="20"/>
  <c r="G68" i="20"/>
  <c r="G76" i="20"/>
  <c r="G84" i="20"/>
  <c r="G92" i="20"/>
  <c r="G100" i="20"/>
  <c r="G108" i="20"/>
  <c r="G116" i="20"/>
  <c r="G124" i="20"/>
  <c r="G132" i="20"/>
  <c r="G140" i="20"/>
  <c r="G148" i="20"/>
  <c r="G156" i="20"/>
  <c r="G164" i="20"/>
  <c r="G172" i="20"/>
  <c r="G180" i="20"/>
  <c r="G188" i="20"/>
  <c r="G196" i="20"/>
  <c r="G111" i="24"/>
  <c r="G165" i="24"/>
  <c r="G55" i="24"/>
  <c r="G200" i="24"/>
  <c r="G31" i="24"/>
  <c r="K2" i="2"/>
  <c r="K4" i="5"/>
  <c r="K12" i="18"/>
  <c r="K3" i="5"/>
  <c r="K7" i="8"/>
  <c r="C15" i="19"/>
  <c r="G80" i="24"/>
  <c r="G164" i="24"/>
  <c r="C13" i="19"/>
  <c r="G194" i="25"/>
  <c r="G66" i="25"/>
  <c r="G186" i="25"/>
  <c r="G125" i="25"/>
  <c r="G141" i="24"/>
  <c r="G15" i="24"/>
  <c r="G32" i="24"/>
  <c r="G106" i="25"/>
  <c r="G61" i="25"/>
  <c r="G135" i="24"/>
  <c r="G109" i="24"/>
  <c r="G116" i="24"/>
  <c r="G12" i="24"/>
  <c r="G104" i="25"/>
  <c r="G85" i="25"/>
  <c r="G147" i="24"/>
  <c r="G149" i="24"/>
  <c r="G39" i="24"/>
  <c r="G100" i="24"/>
  <c r="G16" i="24"/>
  <c r="K2" i="5"/>
  <c r="G186" i="24"/>
  <c r="G60" i="24"/>
  <c r="G95" i="24"/>
  <c r="G76" i="24"/>
  <c r="G18" i="25"/>
  <c r="G187" i="24"/>
  <c r="G144" i="24"/>
  <c r="G173" i="25"/>
  <c r="G140" i="24"/>
  <c r="G170" i="25"/>
  <c r="G42" i="25"/>
  <c r="G99" i="24"/>
  <c r="G11" i="24"/>
  <c r="G152" i="25"/>
  <c r="G79" i="24"/>
  <c r="G146" i="25"/>
  <c r="G182" i="24"/>
  <c r="G183" i="24"/>
  <c r="G75" i="24"/>
  <c r="G52" i="24"/>
  <c r="G130" i="25"/>
  <c r="G155" i="25"/>
  <c r="G168" i="24"/>
  <c r="G169" i="24"/>
  <c r="G59" i="24"/>
  <c r="G124" i="24"/>
  <c r="G36" i="24"/>
  <c r="K10" i="5"/>
  <c r="C12" i="19"/>
  <c r="G58" i="25"/>
  <c r="G24" i="25"/>
  <c r="G197" i="25"/>
  <c r="G171" i="25"/>
  <c r="G133" i="25"/>
  <c r="G107" i="25"/>
  <c r="G79" i="25"/>
  <c r="G33" i="25"/>
  <c r="G164" i="26"/>
  <c r="K15" i="11"/>
  <c r="G10" i="26"/>
  <c r="K3" i="11"/>
  <c r="K9" i="5"/>
  <c r="C18" i="19"/>
  <c r="K3" i="18"/>
  <c r="K3" i="8"/>
  <c r="K11" i="11"/>
  <c r="K11" i="18"/>
  <c r="K3" i="2"/>
  <c r="K11" i="8"/>
  <c r="K15" i="5"/>
  <c r="K15" i="18"/>
  <c r="K7" i="2"/>
  <c r="K11" i="5"/>
  <c r="H1" i="23"/>
  <c r="H4" i="19" s="1"/>
  <c r="G184" i="24"/>
  <c r="G166" i="24"/>
  <c r="G143" i="24"/>
  <c r="G103" i="24"/>
  <c r="G185" i="24"/>
  <c r="G167" i="24"/>
  <c r="G145" i="24"/>
  <c r="G101" i="24"/>
  <c r="G77" i="24"/>
  <c r="G57" i="24"/>
  <c r="G35" i="24"/>
  <c r="G13" i="24"/>
  <c r="G142" i="24"/>
  <c r="G120" i="24"/>
  <c r="G98" i="24"/>
  <c r="G78" i="24"/>
  <c r="G56" i="24"/>
  <c r="G34" i="24"/>
  <c r="G14" i="24"/>
  <c r="H1" i="20"/>
  <c r="D4" i="19" s="1"/>
  <c r="G198" i="24"/>
  <c r="G180" i="24"/>
  <c r="G160" i="24"/>
  <c r="G131" i="24"/>
  <c r="G199" i="24"/>
  <c r="G181" i="24"/>
  <c r="G163" i="24"/>
  <c r="G133" i="24"/>
  <c r="G93" i="24"/>
  <c r="G73" i="24"/>
  <c r="G51" i="24"/>
  <c r="G29" i="24"/>
  <c r="G9" i="24"/>
  <c r="G136" i="24"/>
  <c r="G114" i="24"/>
  <c r="G94" i="24"/>
  <c r="G72" i="24"/>
  <c r="G50" i="24"/>
  <c r="G30" i="24"/>
  <c r="G8" i="24"/>
  <c r="G1" i="27"/>
  <c r="J19" i="19" s="1"/>
  <c r="G196" i="24"/>
  <c r="G176" i="24"/>
  <c r="G158" i="24"/>
  <c r="G127" i="24"/>
  <c r="G197" i="24"/>
  <c r="G179" i="24"/>
  <c r="G161" i="24"/>
  <c r="G125" i="24"/>
  <c r="G91" i="24"/>
  <c r="G71" i="24"/>
  <c r="G47" i="24"/>
  <c r="G27" i="24"/>
  <c r="G7" i="24"/>
  <c r="G132" i="24"/>
  <c r="G112" i="24"/>
  <c r="G92" i="24"/>
  <c r="G68" i="24"/>
  <c r="G48" i="24"/>
  <c r="G28" i="24"/>
  <c r="G113" i="26"/>
  <c r="G192" i="24"/>
  <c r="G174" i="24"/>
  <c r="G156" i="24"/>
  <c r="G123" i="24"/>
  <c r="G195" i="24"/>
  <c r="G177" i="24"/>
  <c r="G159" i="24"/>
  <c r="G121" i="24"/>
  <c r="G89" i="24"/>
  <c r="G67" i="24"/>
  <c r="G45" i="24"/>
  <c r="G25" i="24"/>
  <c r="G152" i="24"/>
  <c r="G130" i="24"/>
  <c r="G110" i="24"/>
  <c r="G88" i="24"/>
  <c r="G66" i="24"/>
  <c r="G46" i="24"/>
  <c r="G24" i="24"/>
  <c r="G190" i="24"/>
  <c r="G172" i="24"/>
  <c r="G154" i="24"/>
  <c r="G119" i="24"/>
  <c r="G193" i="24"/>
  <c r="G175" i="24"/>
  <c r="G155" i="24"/>
  <c r="G117" i="24"/>
  <c r="G87" i="24"/>
  <c r="G63" i="24"/>
  <c r="G43" i="24"/>
  <c r="G23" i="24"/>
  <c r="G148" i="24"/>
  <c r="G128" i="24"/>
  <c r="G108" i="24"/>
  <c r="G84" i="24"/>
  <c r="G64" i="24"/>
  <c r="G44" i="24"/>
  <c r="G20" i="24"/>
  <c r="G188" i="24"/>
  <c r="G170" i="24"/>
  <c r="G151" i="24"/>
  <c r="G115" i="24"/>
  <c r="G191" i="24"/>
  <c r="G171" i="24"/>
  <c r="G153" i="24"/>
  <c r="G113" i="24"/>
  <c r="G83" i="24"/>
  <c r="G61" i="24"/>
  <c r="G41" i="24"/>
  <c r="G19" i="24"/>
  <c r="G146" i="24"/>
  <c r="G126" i="24"/>
  <c r="G104" i="24"/>
  <c r="G82" i="24"/>
  <c r="G62" i="24"/>
  <c r="G40" i="24"/>
  <c r="G18" i="24"/>
  <c r="C11" i="19"/>
  <c r="K8" i="8"/>
  <c r="K8" i="18"/>
  <c r="B21" i="5"/>
  <c r="E19" i="5"/>
  <c r="K8" i="5"/>
  <c r="K8" i="11"/>
  <c r="E19" i="8"/>
  <c r="K8" i="2"/>
  <c r="G11" i="26"/>
  <c r="G19" i="26"/>
  <c r="G27" i="26"/>
  <c r="G35" i="26"/>
  <c r="G43" i="26"/>
  <c r="G51" i="26"/>
  <c r="G59" i="26"/>
  <c r="G67" i="26"/>
  <c r="G75" i="26"/>
  <c r="G83" i="26"/>
  <c r="G91" i="26"/>
  <c r="G99" i="26"/>
  <c r="G107" i="26"/>
  <c r="G115" i="26"/>
  <c r="G123" i="26"/>
  <c r="G131" i="26"/>
  <c r="G139" i="26"/>
  <c r="G147" i="26"/>
  <c r="G155" i="26"/>
  <c r="G163" i="26"/>
  <c r="G171" i="26"/>
  <c r="G179" i="26"/>
  <c r="G187" i="26"/>
  <c r="G195" i="26"/>
  <c r="G5" i="26"/>
  <c r="G13" i="26"/>
  <c r="G21" i="26"/>
  <c r="G29" i="26"/>
  <c r="G37" i="26"/>
  <c r="G45" i="26"/>
  <c r="G53" i="26"/>
  <c r="G61" i="26"/>
  <c r="G69" i="26"/>
  <c r="G77" i="26"/>
  <c r="G85" i="26"/>
  <c r="G93" i="26"/>
  <c r="G101" i="26"/>
  <c r="G109" i="26"/>
  <c r="G117" i="26"/>
  <c r="G125" i="26"/>
  <c r="G133" i="26"/>
  <c r="G141" i="26"/>
  <c r="G149" i="26"/>
  <c r="G157" i="26"/>
  <c r="G165" i="26"/>
  <c r="G173" i="26"/>
  <c r="G181" i="26"/>
  <c r="G189" i="26"/>
  <c r="G197" i="26"/>
  <c r="G8" i="26"/>
  <c r="G16" i="26"/>
  <c r="G24" i="26"/>
  <c r="G32" i="26"/>
  <c r="G40" i="26"/>
  <c r="G48" i="26"/>
  <c r="G56" i="26"/>
  <c r="G64" i="26"/>
  <c r="G72" i="26"/>
  <c r="G80" i="26"/>
  <c r="G88" i="26"/>
  <c r="G96" i="26"/>
  <c r="G104" i="26"/>
  <c r="G112" i="26"/>
  <c r="G120" i="26"/>
  <c r="G128" i="26"/>
  <c r="G136" i="26"/>
  <c r="G144" i="26"/>
  <c r="G152" i="26"/>
  <c r="G160" i="26"/>
  <c r="G168" i="26"/>
  <c r="G176" i="26"/>
  <c r="G184" i="26"/>
  <c r="G192" i="26"/>
  <c r="G200" i="26"/>
  <c r="G6" i="26"/>
  <c r="G18" i="26"/>
  <c r="G31" i="26"/>
  <c r="G44" i="26"/>
  <c r="G57" i="26"/>
  <c r="G70" i="26"/>
  <c r="G82" i="26"/>
  <c r="G95" i="26"/>
  <c r="G108" i="26"/>
  <c r="G121" i="26"/>
  <c r="G134" i="26"/>
  <c r="G146" i="26"/>
  <c r="G159" i="26"/>
  <c r="G172" i="26"/>
  <c r="G185" i="26"/>
  <c r="G198" i="26"/>
  <c r="G9" i="26"/>
  <c r="G22" i="26"/>
  <c r="G47" i="26"/>
  <c r="G60" i="26"/>
  <c r="G73" i="26"/>
  <c r="G98" i="26"/>
  <c r="G111" i="26"/>
  <c r="G137" i="26"/>
  <c r="G162" i="26"/>
  <c r="G188" i="26"/>
  <c r="G7" i="26"/>
  <c r="G20" i="26"/>
  <c r="G33" i="26"/>
  <c r="G46" i="26"/>
  <c r="G58" i="26"/>
  <c r="G71" i="26"/>
  <c r="G84" i="26"/>
  <c r="G97" i="26"/>
  <c r="G110" i="26"/>
  <c r="G122" i="26"/>
  <c r="G135" i="26"/>
  <c r="G148" i="26"/>
  <c r="G161" i="26"/>
  <c r="G174" i="26"/>
  <c r="G186" i="26"/>
  <c r="G199" i="26"/>
  <c r="G34" i="26"/>
  <c r="G86" i="26"/>
  <c r="G124" i="26"/>
  <c r="G150" i="26"/>
  <c r="G175" i="26"/>
  <c r="G12" i="26"/>
  <c r="G25" i="26"/>
  <c r="G38" i="26"/>
  <c r="G50" i="26"/>
  <c r="G63" i="26"/>
  <c r="G76" i="26"/>
  <c r="G89" i="26"/>
  <c r="G102" i="26"/>
  <c r="G114" i="26"/>
  <c r="G127" i="26"/>
  <c r="G140" i="26"/>
  <c r="G153" i="26"/>
  <c r="G166" i="26"/>
  <c r="G178" i="26"/>
  <c r="G191" i="26"/>
  <c r="G14" i="26"/>
  <c r="G26" i="26"/>
  <c r="G39" i="26"/>
  <c r="G52" i="26"/>
  <c r="G65" i="26"/>
  <c r="G78" i="26"/>
  <c r="G90" i="26"/>
  <c r="G103" i="26"/>
  <c r="G116" i="26"/>
  <c r="G129" i="26"/>
  <c r="G142" i="26"/>
  <c r="G154" i="26"/>
  <c r="G167" i="26"/>
  <c r="G180" i="26"/>
  <c r="G193" i="26"/>
  <c r="G15" i="26"/>
  <c r="G28" i="26"/>
  <c r="G41" i="26"/>
  <c r="G54" i="26"/>
  <c r="G66" i="26"/>
  <c r="G79" i="26"/>
  <c r="G92" i="26"/>
  <c r="G105" i="26"/>
  <c r="G118" i="26"/>
  <c r="G130" i="26"/>
  <c r="G143" i="26"/>
  <c r="G156" i="26"/>
  <c r="G169" i="26"/>
  <c r="G182" i="26"/>
  <c r="G194" i="26"/>
  <c r="G184" i="25"/>
  <c r="G138" i="25"/>
  <c r="G98" i="25"/>
  <c r="G56" i="25"/>
  <c r="G10" i="25"/>
  <c r="G165" i="25"/>
  <c r="G123" i="25"/>
  <c r="G69" i="25"/>
  <c r="G15" i="25"/>
  <c r="G7" i="5"/>
  <c r="G151" i="26"/>
  <c r="G100" i="26"/>
  <c r="G49" i="26"/>
  <c r="K14" i="11"/>
  <c r="K14" i="8"/>
  <c r="K14" i="2"/>
  <c r="C17" i="19"/>
  <c r="K14" i="18"/>
  <c r="B21" i="2"/>
  <c r="K14" i="5"/>
  <c r="B21" i="18"/>
  <c r="H1" i="22"/>
  <c r="G158" i="26"/>
  <c r="G106" i="26"/>
  <c r="G55" i="26"/>
  <c r="G178" i="25"/>
  <c r="G136" i="25"/>
  <c r="G90" i="25"/>
  <c r="G50" i="25"/>
  <c r="G8" i="25"/>
  <c r="G157" i="25"/>
  <c r="G115" i="25"/>
  <c r="G67" i="25"/>
  <c r="G196" i="26"/>
  <c r="G145" i="26"/>
  <c r="G94" i="26"/>
  <c r="G42" i="26"/>
  <c r="G9" i="25"/>
  <c r="G25" i="25"/>
  <c r="G41" i="25"/>
  <c r="G57" i="25"/>
  <c r="G73" i="25"/>
  <c r="G89" i="25"/>
  <c r="G105" i="25"/>
  <c r="G121" i="25"/>
  <c r="G17" i="25"/>
  <c r="G35" i="25"/>
  <c r="G53" i="25"/>
  <c r="G71" i="25"/>
  <c r="G91" i="25"/>
  <c r="G109" i="25"/>
  <c r="G127" i="25"/>
  <c r="G143" i="25"/>
  <c r="G159" i="25"/>
  <c r="G175" i="25"/>
  <c r="G191" i="25"/>
  <c r="G12" i="25"/>
  <c r="G28" i="25"/>
  <c r="G44" i="25"/>
  <c r="G60" i="25"/>
  <c r="G76" i="25"/>
  <c r="G92" i="25"/>
  <c r="G108" i="25"/>
  <c r="G124" i="25"/>
  <c r="G140" i="25"/>
  <c r="G156" i="25"/>
  <c r="G172" i="25"/>
  <c r="G188" i="25"/>
  <c r="G39" i="25"/>
  <c r="G95" i="25"/>
  <c r="G131" i="25"/>
  <c r="G163" i="25"/>
  <c r="G195" i="25"/>
  <c r="G32" i="25"/>
  <c r="G80" i="25"/>
  <c r="G112" i="25"/>
  <c r="G144" i="25"/>
  <c r="G176" i="25"/>
  <c r="G192" i="25"/>
  <c r="G19" i="25"/>
  <c r="G37" i="25"/>
  <c r="G55" i="25"/>
  <c r="G75" i="25"/>
  <c r="G93" i="25"/>
  <c r="G111" i="25"/>
  <c r="G129" i="25"/>
  <c r="G145" i="25"/>
  <c r="G161" i="25"/>
  <c r="G177" i="25"/>
  <c r="G193" i="25"/>
  <c r="G14" i="25"/>
  <c r="G30" i="25"/>
  <c r="G46" i="25"/>
  <c r="G62" i="25"/>
  <c r="G78" i="25"/>
  <c r="G94" i="25"/>
  <c r="G110" i="25"/>
  <c r="G126" i="25"/>
  <c r="G142" i="25"/>
  <c r="G158" i="25"/>
  <c r="G174" i="25"/>
  <c r="G190" i="25"/>
  <c r="G21" i="25"/>
  <c r="G59" i="25"/>
  <c r="G77" i="25"/>
  <c r="G113" i="25"/>
  <c r="G147" i="25"/>
  <c r="G179" i="25"/>
  <c r="G16" i="25"/>
  <c r="G48" i="25"/>
  <c r="G64" i="25"/>
  <c r="G96" i="25"/>
  <c r="G128" i="25"/>
  <c r="G160" i="25"/>
  <c r="G7" i="25"/>
  <c r="G27" i="25"/>
  <c r="G45" i="25"/>
  <c r="G63" i="25"/>
  <c r="G81" i="25"/>
  <c r="G99" i="25"/>
  <c r="G117" i="25"/>
  <c r="G135" i="25"/>
  <c r="G151" i="25"/>
  <c r="G167" i="25"/>
  <c r="G183" i="25"/>
  <c r="G199" i="25"/>
  <c r="G20" i="25"/>
  <c r="G36" i="25"/>
  <c r="G52" i="25"/>
  <c r="G68" i="25"/>
  <c r="G84" i="25"/>
  <c r="G100" i="25"/>
  <c r="G116" i="25"/>
  <c r="G132" i="25"/>
  <c r="G148" i="25"/>
  <c r="G164" i="25"/>
  <c r="G180" i="25"/>
  <c r="G196" i="25"/>
  <c r="G11" i="25"/>
  <c r="G29" i="25"/>
  <c r="G47" i="25"/>
  <c r="G65" i="25"/>
  <c r="G83" i="25"/>
  <c r="G101" i="25"/>
  <c r="G119" i="25"/>
  <c r="G137" i="25"/>
  <c r="G153" i="25"/>
  <c r="G169" i="25"/>
  <c r="G185" i="25"/>
  <c r="G6" i="25"/>
  <c r="G22" i="25"/>
  <c r="G38" i="25"/>
  <c r="G54" i="25"/>
  <c r="G70" i="25"/>
  <c r="G86" i="25"/>
  <c r="G102" i="25"/>
  <c r="G118" i="25"/>
  <c r="G134" i="25"/>
  <c r="G150" i="25"/>
  <c r="G166" i="25"/>
  <c r="G182" i="25"/>
  <c r="G198" i="25"/>
  <c r="G13" i="25"/>
  <c r="G31" i="25"/>
  <c r="G190" i="26"/>
  <c r="G138" i="26"/>
  <c r="H1" i="24"/>
  <c r="D19" i="19" s="1"/>
  <c r="G168" i="25"/>
  <c r="G122" i="25"/>
  <c r="G82" i="25"/>
  <c r="G40" i="25"/>
  <c r="G189" i="25"/>
  <c r="G149" i="25"/>
  <c r="G103" i="25"/>
  <c r="G51" i="25"/>
  <c r="H1" i="21"/>
  <c r="G1" i="22"/>
  <c r="J5" i="19" s="1"/>
  <c r="G183" i="26"/>
  <c r="G132" i="26"/>
  <c r="G81" i="26"/>
  <c r="G30" i="26"/>
  <c r="H1" i="26"/>
  <c r="D5" i="19" s="1"/>
  <c r="G87" i="26"/>
  <c r="G162" i="25"/>
  <c r="G120" i="25"/>
  <c r="G74" i="25"/>
  <c r="G34" i="25"/>
  <c r="G187" i="25"/>
  <c r="G141" i="25"/>
  <c r="G97" i="25"/>
  <c r="G49" i="25"/>
  <c r="E19" i="18"/>
  <c r="K6" i="11"/>
  <c r="K6" i="18"/>
  <c r="K6" i="5"/>
  <c r="K6" i="2"/>
  <c r="K6" i="8"/>
  <c r="G177" i="26"/>
  <c r="G126" i="26"/>
  <c r="G74" i="26"/>
  <c r="G23" i="26"/>
  <c r="G7" i="8"/>
  <c r="G36" i="26"/>
  <c r="G200" i="25"/>
  <c r="G154" i="25"/>
  <c r="G114" i="25"/>
  <c r="G72" i="25"/>
  <c r="G26" i="25"/>
  <c r="G181" i="25"/>
  <c r="G139" i="25"/>
  <c r="G87" i="25"/>
  <c r="G43" i="25"/>
  <c r="G1" i="23"/>
  <c r="J4" i="19" s="1"/>
  <c r="G170" i="26"/>
  <c r="G119" i="26"/>
  <c r="G68" i="26"/>
  <c r="G17" i="26"/>
  <c r="H1" i="25"/>
  <c r="D18" i="19" s="1"/>
  <c r="B21" i="8"/>
  <c r="K4" i="8"/>
  <c r="K2" i="11"/>
  <c r="K2" i="8"/>
  <c r="K2" i="18"/>
  <c r="K12" i="5"/>
  <c r="E19" i="2"/>
  <c r="B19" i="18"/>
  <c r="B19" i="2"/>
  <c r="B21" i="11"/>
  <c r="G7" i="2"/>
  <c r="B19" i="8"/>
  <c r="B19" i="5"/>
  <c r="H1" i="27"/>
  <c r="K13" i="8"/>
  <c r="K13" i="11"/>
  <c r="C16" i="19"/>
  <c r="K13" i="5"/>
  <c r="K9" i="2"/>
  <c r="K9" i="11"/>
  <c r="K9" i="18"/>
  <c r="K13" i="18"/>
  <c r="C7" i="19"/>
  <c r="G7" i="18" s="1"/>
  <c r="K4" i="2"/>
  <c r="K10" i="11"/>
  <c r="K10" i="18"/>
  <c r="K10" i="2"/>
  <c r="K13" i="2"/>
  <c r="B19" i="11"/>
  <c r="E19" i="11"/>
  <c r="K5" i="11"/>
  <c r="C8" i="19"/>
  <c r="G7" i="11" s="1"/>
  <c r="G1" i="21"/>
  <c r="J18" i="19" s="1"/>
  <c r="G137" i="24"/>
  <c r="G105" i="24"/>
  <c r="G85" i="24"/>
  <c r="G69" i="24"/>
  <c r="G53" i="24"/>
  <c r="G37" i="24"/>
  <c r="G21" i="24"/>
  <c r="G5" i="24"/>
  <c r="G138" i="24"/>
  <c r="G122" i="24"/>
  <c r="G106" i="24"/>
  <c r="G90" i="24"/>
  <c r="G74" i="24"/>
  <c r="G58" i="24"/>
  <c r="G42" i="24"/>
  <c r="G26" i="24"/>
  <c r="G10" i="24"/>
  <c r="G194" i="24"/>
  <c r="G178" i="24"/>
  <c r="G162" i="24"/>
  <c r="G139" i="24"/>
  <c r="G107" i="24"/>
  <c r="G189" i="24"/>
  <c r="G173" i="24"/>
  <c r="G157" i="24"/>
  <c r="G129" i="24"/>
  <c r="G97" i="24"/>
  <c r="G81" i="24"/>
  <c r="G65" i="24"/>
  <c r="G49" i="24"/>
  <c r="G33" i="24"/>
  <c r="G17" i="24"/>
  <c r="G150" i="24"/>
  <c r="G134" i="24"/>
  <c r="G118" i="24"/>
  <c r="G102" i="24"/>
  <c r="G86" i="24"/>
  <c r="G70" i="24"/>
  <c r="G54" i="24"/>
  <c r="G38" i="24"/>
  <c r="G22" i="24"/>
  <c r="G1" i="20" l="1"/>
  <c r="F4" i="19" s="1"/>
  <c r="B2" i="23"/>
  <c r="G1" i="25"/>
  <c r="F18" i="19" s="1"/>
  <c r="H5" i="19"/>
  <c r="B2" i="22"/>
  <c r="B2" i="21"/>
  <c r="H18" i="19"/>
  <c r="G1" i="24"/>
  <c r="F19" i="19" s="1"/>
  <c r="G1" i="26"/>
  <c r="F5" i="19" s="1"/>
  <c r="H19" i="19"/>
  <c r="B2" i="27"/>
  <c r="D10" i="19" l="1"/>
  <c r="D13" i="19"/>
  <c r="F6" i="19"/>
  <c r="F7" i="19"/>
  <c r="D15" i="19"/>
  <c r="D6" i="19"/>
  <c r="D17" i="19"/>
  <c r="E19" i="19" s="1"/>
  <c r="D11" i="19"/>
  <c r="E13" i="19" s="1"/>
  <c r="D12" i="19"/>
  <c r="D14" i="19"/>
  <c r="D7" i="19"/>
  <c r="D8" i="19"/>
  <c r="E10" i="19" s="1"/>
  <c r="D9" i="19"/>
  <c r="D16" i="19"/>
  <c r="E18" i="19" s="1"/>
  <c r="E17" i="19" l="1"/>
  <c r="G21" i="2" s="1"/>
  <c r="E9" i="19"/>
  <c r="G6" i="19"/>
  <c r="G7" i="19"/>
  <c r="E16" i="19"/>
  <c r="E15" i="19"/>
  <c r="E11" i="19"/>
  <c r="G21" i="8" s="1"/>
  <c r="E14" i="19"/>
  <c r="G21" i="5" s="1"/>
  <c r="E6" i="19"/>
  <c r="E7" i="19"/>
  <c r="G21" i="18" s="1"/>
  <c r="E8" i="19"/>
  <c r="G21" i="11" s="1"/>
  <c r="G2" i="26"/>
  <c r="G2" i="20"/>
  <c r="E12" i="19"/>
  <c r="F8" i="19"/>
  <c r="G9" i="19" s="1"/>
  <c r="F9" i="19"/>
  <c r="G8" i="19" l="1"/>
  <c r="G9" i="11" s="1"/>
  <c r="G13" i="11" s="1"/>
  <c r="F10" i="19"/>
  <c r="G10" i="19" s="1"/>
  <c r="F11" i="19" l="1"/>
  <c r="G11" i="19" s="1"/>
  <c r="G9" i="8" s="1"/>
  <c r="G13" i="8" s="1"/>
  <c r="F12" i="19" l="1"/>
  <c r="G12" i="19" s="1"/>
  <c r="F13" i="19" l="1"/>
  <c r="G13" i="19" l="1"/>
  <c r="F14" i="19"/>
  <c r="G14" i="19" s="1"/>
  <c r="G9" i="5" s="1"/>
  <c r="G13" i="5" s="1"/>
  <c r="F15" i="19" l="1"/>
  <c r="G15" i="19" l="1"/>
  <c r="F16" i="19"/>
  <c r="G16" i="19" s="1"/>
  <c r="G2" i="25" l="1"/>
  <c r="G2" i="24"/>
  <c r="F17" i="19"/>
  <c r="G19" i="19" s="1"/>
  <c r="G9" i="18" s="1"/>
  <c r="G13" i="18" s="1"/>
  <c r="G17" i="19" l="1"/>
  <c r="G9" i="2" s="1"/>
  <c r="G13" i="2" s="1"/>
  <c r="G18" i="19"/>
  <c r="G2" i="27" l="1"/>
  <c r="G2" i="21"/>
  <c r="G2" i="22"/>
  <c r="G2" i="23"/>
  <c r="J16" i="19" l="1"/>
  <c r="H16" i="19"/>
  <c r="J7" i="19"/>
  <c r="J9" i="19"/>
  <c r="K11" i="19" s="1"/>
  <c r="G15" i="8" s="1"/>
  <c r="G17" i="8" s="1"/>
  <c r="B17" i="8" s="1"/>
  <c r="J10" i="19"/>
  <c r="J12" i="19"/>
  <c r="J15" i="19"/>
  <c r="J17" i="19"/>
  <c r="K19" i="19" s="1"/>
  <c r="H10" i="19"/>
  <c r="H13" i="19"/>
  <c r="J13" i="19"/>
  <c r="J14" i="19"/>
  <c r="K16" i="19" s="1"/>
  <c r="H12" i="19"/>
  <c r="I14" i="19" s="1"/>
  <c r="G23" i="5" s="1"/>
  <c r="H15" i="19"/>
  <c r="H17" i="19"/>
  <c r="I19" i="19" s="1"/>
  <c r="J8" i="19"/>
  <c r="K10" i="19" s="1"/>
  <c r="J11" i="19"/>
  <c r="K13" i="19" s="1"/>
  <c r="H8" i="19"/>
  <c r="H6" i="19"/>
  <c r="H11" i="19"/>
  <c r="H14" i="19"/>
  <c r="I16" i="19" s="1"/>
  <c r="H9" i="19"/>
  <c r="I11" i="19" s="1"/>
  <c r="G23" i="8" s="1"/>
  <c r="H7" i="19"/>
  <c r="J6" i="19"/>
  <c r="I13" i="19" l="1"/>
  <c r="I10" i="19"/>
  <c r="I17" i="19"/>
  <c r="G23" i="2" s="1"/>
  <c r="I15" i="19"/>
  <c r="K14" i="19"/>
  <c r="G15" i="5" s="1"/>
  <c r="G17" i="5" s="1"/>
  <c r="B17" i="5" s="1"/>
  <c r="I18" i="19"/>
  <c r="I9" i="19"/>
  <c r="I12" i="19"/>
  <c r="K12" i="19"/>
  <c r="K7" i="19"/>
  <c r="G15" i="18" s="1"/>
  <c r="G17" i="18" s="1"/>
  <c r="B17" i="18" s="1"/>
  <c r="K8" i="19"/>
  <c r="G15" i="11" s="1"/>
  <c r="G17" i="11" s="1"/>
  <c r="B17" i="11" s="1"/>
  <c r="K6" i="19"/>
  <c r="K18" i="19"/>
  <c r="I7" i="19"/>
  <c r="G23" i="18" s="1"/>
  <c r="I8" i="19"/>
  <c r="G23" i="11" s="1"/>
  <c r="I6" i="19"/>
  <c r="K15" i="19"/>
  <c r="K17" i="19"/>
  <c r="G15" i="2" s="1"/>
  <c r="G17" i="2" s="1"/>
  <c r="B17" i="2" s="1"/>
  <c r="K9" i="19"/>
</calcChain>
</file>

<file path=xl/sharedStrings.xml><?xml version="1.0" encoding="utf-8"?>
<sst xmlns="http://schemas.openxmlformats.org/spreadsheetml/2006/main" count="182" uniqueCount="45">
  <si>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</si>
  <si>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</si>
  <si>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</si>
  <si>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</si>
  <si>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Quote your VAT registration number as a reference if paying direct by bank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</si>
  <si>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</si>
  <si>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</si>
  <si>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</si>
  <si>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</si>
  <si>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</si>
  <si>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</si>
  <si>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</si>
  <si>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</si>
  <si>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</si>
  <si>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</si>
  <si>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</si>
  <si>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</si>
  <si>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</si>
  <si>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</si>
  <si>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</si>
  <si>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</si>
  <si>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</si>
  <si>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</si>
  <si>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</si>
  <si>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</si>
  <si>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</si>
  <si>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</si>
  <si>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</si>
  <si>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</si>
  <si>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</si>
  <si>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</si>
  <si>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</si>
  <si>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</si>
  <si>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</si>
  <si>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</si>
  <si>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</si>
  <si>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</si>
  <si>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</si>
  <si>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</si>
  <si>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Sales             Description</t>
  </si>
  <si>
    <t>Vat returns must be received by HM Revenue &amp; Customs on or before the due date to avoid surcharges</t>
  </si>
  <si>
    <t>Make cheques payable to "HM Revenue &amp; Customs" and write your VAT registration number on the back</t>
  </si>
  <si>
    <t>Account Name: HMRC VAT: Account No: 11963155 Sort Code: 08 32 00</t>
  </si>
  <si>
    <t>box8</t>
  </si>
  <si>
    <t>box9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</si>
</sst>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4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</font>
    <font>
      <sz val="9"/>
      <name val="Times New Roman"/>
      <family val="1"/>
    </font>
    <font>
      <sz val="10"/>
      <name val="Arial"/>
    </font>
    <font>
      <b/>
      <sz val="10"/>
      <color indexed="14"/>
      <name val="Times New Roman"/>
      <family val="1"/>
    </font>
    <font>
      <sz val="9"/>
      <name val="Arial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10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164" fontId="8" fillId="2" borderId="0" xfId="0" applyNumberFormat="1" applyFont="1" applyFill="1" applyAlignment="1" applyProtection="1">
      <alignment horizontal="center"/>
      <protection hidden="1"/>
    </xf>
    <xf numFmtId="0" fontId="8" fillId="2" borderId="0" xfId="0" applyFont="1" applyFill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Alignment="1" applyProtection="1">
      <alignment horizontal="center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67" fontId="2" fillId="2" borderId="0" xfId="0" applyNumberFormat="1" applyFont="1" applyFill="1" applyAlignment="1" applyProtection="1">
      <alignment horizontal="center"/>
      <protection hidden="1"/>
    </xf>
    <xf numFmtId="167" fontId="14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Border="1" applyAlignment="1" applyProtection="1">
      <alignment horizontal="right" vertical="center" indent="1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164" fontId="3" fillId="2" borderId="0" xfId="0" applyNumberFormat="1" applyFont="1" applyFill="1" applyAlignment="1" applyProtection="1">
      <alignment horizontal="right" vertical="center" indent="1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165" fontId="3" fillId="0" borderId="5" xfId="0" applyNumberFormat="1" applyFont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Protection="1">
      <protection hidden="1"/>
    </xf>
    <xf numFmtId="166" fontId="14" fillId="0" borderId="9" xfId="0" applyNumberFormat="1" applyFont="1" applyBorder="1" applyAlignment="1">
      <alignment horizontal="center"/>
    </xf>
    <xf numFmtId="166" fontId="2" fillId="0" borderId="0" xfId="0" applyNumberFormat="1" applyFont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5" fontId="6" fillId="0" borderId="0" xfId="0" applyNumberFormat="1" applyFont="1"/>
    <xf numFmtId="164" fontId="6" fillId="0" borderId="7" xfId="0" applyNumberFormat="1" applyFont="1" applyBorder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164" fontId="14" fillId="4" borderId="9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15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/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Alignment="1" applyProtection="1">
      <alignment horizontal="left" vertical="center" indent="2"/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4" borderId="0" xfId="0" applyFont="1" applyFill="1"/>
    <xf numFmtId="0" fontId="16" fillId="4" borderId="0" xfId="0" applyFont="1" applyFill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4" fontId="6" fillId="4" borderId="9" xfId="0" applyNumberFormat="1" applyFont="1" applyFill="1" applyBorder="1" applyAlignment="1">
      <alignment horizontal="center" vertical="center" wrapText="1"/>
    </xf>
    <xf numFmtId="164" fontId="23" fillId="2" borderId="9" xfId="0" applyNumberFormat="1" applyFont="1" applyFill="1" applyBorder="1" applyAlignment="1">
      <alignment horizontal="center"/>
    </xf>
    <xf numFmtId="164" fontId="23" fillId="5" borderId="9" xfId="0" applyNumberFormat="1" applyFont="1" applyFill="1" applyBorder="1" applyAlignment="1">
      <alignment horizontal="center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6" borderId="17" xfId="0" applyFont="1" applyFill="1" applyBorder="1" applyAlignment="1">
      <alignment horizontal="left" vertical="center" wrapText="1" indent="1"/>
    </xf>
    <xf numFmtId="0" fontId="17" fillId="6" borderId="18" xfId="0" applyFont="1" applyFill="1" applyBorder="1" applyAlignment="1">
      <alignment horizontal="left" vertical="center" wrapText="1" indent="1"/>
    </xf>
    <xf numFmtId="0" fontId="17" fillId="6" borderId="19" xfId="0" applyFont="1" applyFill="1" applyBorder="1" applyAlignment="1">
      <alignment horizontal="left" vertical="center" wrapText="1" indent="1"/>
    </xf>
    <xf numFmtId="0" fontId="17" fillId="6" borderId="20" xfId="0" applyFont="1" applyFill="1" applyBorder="1" applyAlignment="1">
      <alignment horizontal="left" vertical="center" wrapText="1" indent="1"/>
    </xf>
    <xf numFmtId="0" fontId="17" fillId="6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3" fillId="2" borderId="13" xfId="0" applyFont="1" applyFill="1" applyBorder="1" applyAlignment="1" applyProtection="1">
      <alignment horizontal="left" vertical="center" indent="1"/>
      <protection hidden="1"/>
    </xf>
    <xf numFmtId="0" fontId="3" fillId="2" borderId="14" xfId="0" applyFont="1" applyFill="1" applyBorder="1" applyAlignment="1" applyProtection="1">
      <alignment horizontal="left" vertical="center" indent="1"/>
      <protection hidden="1"/>
    </xf>
    <xf numFmtId="0" fontId="3" fillId="2" borderId="15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1" fontId="14" fillId="4" borderId="22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" fontId="6" fillId="4" borderId="24" xfId="0" applyNumberFormat="1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/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64" fontId="6" fillId="4" borderId="27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164" fontId="14" fillId="4" borderId="9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1" fontId="6" fillId="4" borderId="9" xfId="0" applyNumberFormat="1" applyFont="1" applyFill="1" applyBorder="1" applyAlignment="1">
      <alignment horizontal="center" wrapText="1"/>
    </xf>
    <xf numFmtId="0" fontId="0" fillId="0" borderId="9" xfId="0" applyBorder="1"/>
    <xf numFmtId="0" fontId="0" fillId="4" borderId="2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8">
          <cell r="B18">
            <v>44804</v>
          </cell>
        </row>
        <row r="20">
          <cell r="B20">
            <v>44834</v>
          </cell>
        </row>
        <row r="22">
          <cell r="B22">
            <v>44865</v>
          </cell>
        </row>
        <row r="24">
          <cell r="B24">
            <v>44895</v>
          </cell>
        </row>
        <row r="26">
          <cell r="B26">
            <v>44926</v>
          </cell>
        </row>
        <row r="28">
          <cell r="B28">
            <v>44957</v>
          </cell>
        </row>
        <row r="30">
          <cell r="B30">
            <v>44985</v>
          </cell>
        </row>
        <row r="32">
          <cell r="B32">
            <v>45016</v>
          </cell>
        </row>
        <row r="34">
          <cell r="B34">
            <v>45046</v>
          </cell>
        </row>
        <row r="36">
          <cell r="B36">
            <v>45077</v>
          </cell>
        </row>
        <row r="38">
          <cell r="B38">
            <v>45107</v>
          </cell>
        </row>
        <row r="40">
          <cell r="B40">
            <v>45138</v>
          </cell>
        </row>
        <row r="42">
          <cell r="B42">
            <v>45169</v>
          </cell>
        </row>
        <row r="44">
          <cell r="B44">
            <v>45199</v>
          </cell>
        </row>
        <row r="46">
          <cell r="B46">
            <v>45230</v>
          </cell>
        </row>
        <row r="48">
          <cell r="B48">
            <v>45260</v>
          </cell>
        </row>
        <row r="50">
          <cell r="B50">
            <v>45291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22"/>
      <sheetName val="Nov22"/>
      <sheetName val="Dec22"/>
      <sheetName val="Jan23"/>
      <sheetName val="Feb23"/>
      <sheetName val="Mar23"/>
      <sheetName val="Apr23"/>
      <sheetName val="May23"/>
      <sheetName val="Jun23"/>
      <sheetName val="Jul23"/>
      <sheetName val="Aug23"/>
      <sheetName val="Sep23"/>
      <sheetName val="ClosingDebtors"/>
    </sheetNames>
    <sheetDataSet>
      <sheetData sheetId="0">
        <row r="2">
          <cell r="G2">
            <v>20</v>
          </cell>
        </row>
        <row r="4">
          <cell r="G4">
            <v>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3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4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5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6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7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8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9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0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1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  <row r="4">
          <cell r="G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Oct22"/>
      <sheetName val="Nov22"/>
      <sheetName val="Dec22"/>
      <sheetName val="Jan23"/>
      <sheetName val="Feb23"/>
      <sheetName val="Mar23"/>
      <sheetName val="Apr23"/>
      <sheetName val="May23"/>
      <sheetName val="Jun23"/>
      <sheetName val="Jul23"/>
      <sheetName val="Aug23"/>
      <sheetName val="Sep23"/>
      <sheetName val="ClosingCredi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</sheetData>
      <sheetData sheetId="3">
        <row r="1">
          <cell r="G1">
            <v>0</v>
          </cell>
          <cell r="H1">
            <v>0</v>
          </cell>
        </row>
      </sheetData>
      <sheetData sheetId="4">
        <row r="1">
          <cell r="G1">
            <v>0</v>
          </cell>
          <cell r="H1">
            <v>0</v>
          </cell>
        </row>
      </sheetData>
      <sheetData sheetId="5">
        <row r="1">
          <cell r="G1">
            <v>0</v>
          </cell>
          <cell r="H1">
            <v>0</v>
          </cell>
        </row>
      </sheetData>
      <sheetData sheetId="6">
        <row r="1">
          <cell r="G1">
            <v>0</v>
          </cell>
          <cell r="H1">
            <v>0</v>
          </cell>
        </row>
      </sheetData>
      <sheetData sheetId="7">
        <row r="1">
          <cell r="G1">
            <v>0</v>
          </cell>
          <cell r="H1">
            <v>0</v>
          </cell>
        </row>
      </sheetData>
      <sheetData sheetId="8">
        <row r="1">
          <cell r="G1">
            <v>0</v>
          </cell>
          <cell r="H1">
            <v>0</v>
          </cell>
        </row>
      </sheetData>
      <sheetData sheetId="9">
        <row r="1">
          <cell r="G1">
            <v>0</v>
          </cell>
          <cell r="H1">
            <v>0</v>
          </cell>
        </row>
      </sheetData>
      <sheetData sheetId="10">
        <row r="1">
          <cell r="G1">
            <v>0</v>
          </cell>
          <cell r="H1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37" t="s">
        <v>0</v>
      </c>
      <c r="C2" s="138"/>
      <c r="D2" s="138"/>
      <c r="E2" s="138"/>
      <c r="F2" s="138"/>
      <c r="G2" s="15"/>
      <c r="H2" s="10"/>
      <c r="I2" s="13"/>
      <c r="K2" s="69">
        <f>Vatinterface!B6</f>
        <v>44865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44895</v>
      </c>
    </row>
    <row r="4" spans="1:11" ht="16.5" customHeight="1" thickTop="1" x14ac:dyDescent="0.25">
      <c r="A4" s="1"/>
      <c r="B4" s="125" t="s">
        <v>21</v>
      </c>
      <c r="C4" s="126"/>
      <c r="D4" s="6"/>
      <c r="E4" s="6"/>
      <c r="F4" s="14"/>
      <c r="G4" s="15"/>
      <c r="H4" s="10"/>
      <c r="I4" s="13"/>
      <c r="K4" s="69">
        <f>Vatinterface!B8</f>
        <v>44926</v>
      </c>
    </row>
    <row r="5" spans="1:11" x14ac:dyDescent="0.2">
      <c r="A5" s="1"/>
      <c r="B5" s="127"/>
      <c r="C5" s="128"/>
      <c r="D5" s="10"/>
      <c r="E5" s="139" t="s">
        <v>5</v>
      </c>
      <c r="F5" s="140"/>
      <c r="G5" s="42">
        <v>44926</v>
      </c>
      <c r="H5" s="10"/>
      <c r="I5" s="13"/>
      <c r="K5" s="69">
        <f>Vatinterface!B9</f>
        <v>44957</v>
      </c>
    </row>
    <row r="6" spans="1:11" ht="13.5" customHeight="1" x14ac:dyDescent="0.2">
      <c r="A6" s="1"/>
      <c r="B6" s="127"/>
      <c r="C6" s="128"/>
      <c r="D6" s="10"/>
      <c r="E6" s="16"/>
      <c r="F6" s="17"/>
      <c r="G6" s="18"/>
      <c r="H6" s="10"/>
      <c r="I6" s="13"/>
      <c r="K6" s="69">
        <f>Vatinterface!B10</f>
        <v>44985</v>
      </c>
    </row>
    <row r="7" spans="1:11" ht="13.5" customHeight="1" thickBot="1" x14ac:dyDescent="0.25">
      <c r="A7" s="1"/>
      <c r="B7" s="129"/>
      <c r="C7" s="130"/>
      <c r="D7" s="10"/>
      <c r="E7" s="141" t="s">
        <v>6</v>
      </c>
      <c r="F7" s="142"/>
      <c r="G7" s="19">
        <f>LOOKUP(G$5,Vatinterface!B:B,Vatinterface!C:C)</f>
        <v>44957</v>
      </c>
      <c r="H7" s="10"/>
      <c r="I7" s="13"/>
      <c r="K7" s="69">
        <f>Vatinterface!B11</f>
        <v>45016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45046</v>
      </c>
    </row>
    <row r="9" spans="1:11" ht="15" customHeight="1" thickBot="1" x14ac:dyDescent="0.25">
      <c r="A9" s="67"/>
      <c r="B9" s="122" t="s">
        <v>3</v>
      </c>
      <c r="C9" s="123"/>
      <c r="D9" s="123"/>
      <c r="E9" s="124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45077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45107</v>
      </c>
    </row>
    <row r="11" spans="1:11" ht="15" customHeight="1" thickBot="1" x14ac:dyDescent="0.25">
      <c r="A11" s="68"/>
      <c r="B11" s="122" t="s">
        <v>8</v>
      </c>
      <c r="C11" s="123"/>
      <c r="D11" s="123"/>
      <c r="E11" s="124"/>
      <c r="F11" s="21">
        <v>2</v>
      </c>
      <c r="G11" s="22">
        <v>0</v>
      </c>
      <c r="H11" s="10"/>
      <c r="I11" s="13"/>
      <c r="K11" s="69">
        <f>Vatinterface!B15</f>
        <v>45138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45169</v>
      </c>
    </row>
    <row r="13" spans="1:11" ht="15" customHeight="1" thickBot="1" x14ac:dyDescent="0.25">
      <c r="A13" s="68"/>
      <c r="B13" s="122" t="s">
        <v>3</v>
      </c>
      <c r="C13" s="123"/>
      <c r="D13" s="123"/>
      <c r="E13" s="124"/>
      <c r="F13" s="21">
        <v>3</v>
      </c>
      <c r="G13" s="22">
        <f>G9+G11</f>
        <v>0</v>
      </c>
      <c r="H13" s="10"/>
      <c r="I13" s="13"/>
      <c r="K13" s="69">
        <f>Vatinterface!B17</f>
        <v>45199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45230</v>
      </c>
    </row>
    <row r="15" spans="1:11" ht="15" customHeight="1" thickBot="1" x14ac:dyDescent="0.25">
      <c r="A15" s="68"/>
      <c r="B15" s="122" t="s">
        <v>1</v>
      </c>
      <c r="C15" s="123"/>
      <c r="D15" s="123"/>
      <c r="E15" s="124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45260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1" t="str">
        <f>IF(G17&gt;0,"Net VAT to be PAID to Customs","Net VAT to be RECLIAMED from Customs")</f>
        <v>Net VAT to be RECLIAMED from Customs</v>
      </c>
      <c r="C17" s="132"/>
      <c r="D17" s="132"/>
      <c r="E17" s="133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34" t="str">
        <f>IF(LOOKUP(G$5,Vatinterface!B:B,Vatinterface!M:M)&gt;0,"FLAT RATE SCHEME APPLIED"," ")</f>
        <v xml:space="preserve"> </v>
      </c>
      <c r="C19" s="135"/>
      <c r="D19" s="136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2" t="str">
        <f>IF(LOOKUP(G$5,Vatinterface!B:B,Vatinterface!M:M)&gt;0,"Total value of sales including VAT","Total value of sales excluding VAT")</f>
        <v>Total value of sales excluding VAT</v>
      </c>
      <c r="C21" s="123"/>
      <c r="D21" s="123"/>
      <c r="E21" s="124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2" t="s">
        <v>2</v>
      </c>
      <c r="C23" s="123"/>
      <c r="D23" s="123"/>
      <c r="E23" s="124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:F2"/>
    <mergeCell ref="E5:F5"/>
    <mergeCell ref="E7:F7"/>
    <mergeCell ref="B11:E11"/>
    <mergeCell ref="B9:E9"/>
    <mergeCell ref="B15:E15"/>
    <mergeCell ref="B4:C7"/>
    <mergeCell ref="B23:E23"/>
    <mergeCell ref="B17:E17"/>
    <mergeCell ref="B19:D19"/>
    <mergeCell ref="B21:E21"/>
    <mergeCell ref="B13:E13"/>
  </mergeCells>
  <phoneticPr fontId="5" type="noConversion"/>
  <dataValidations count="1">
    <dataValidation type="list" allowBlank="1" showInputMessage="1" showErrorMessage="1" sqref="G5" xr:uid="{00000000-0002-0000-00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1 2006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37" t="s">
        <v>0</v>
      </c>
      <c r="C2" s="138"/>
      <c r="D2" s="138"/>
      <c r="E2" s="138"/>
      <c r="F2" s="138"/>
      <c r="G2" s="15"/>
      <c r="H2" s="10"/>
      <c r="I2" s="13"/>
      <c r="K2" s="69">
        <f>Vatinterface!B6</f>
        <v>44865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44895</v>
      </c>
    </row>
    <row r="4" spans="1:11" ht="16.5" customHeight="1" thickTop="1" x14ac:dyDescent="0.25">
      <c r="A4" s="1"/>
      <c r="B4" s="125" t="s">
        <v>21</v>
      </c>
      <c r="C4" s="126"/>
      <c r="D4" s="6"/>
      <c r="E4" s="6"/>
      <c r="F4" s="14"/>
      <c r="G4" s="15"/>
      <c r="H4" s="10"/>
      <c r="I4" s="13"/>
      <c r="K4" s="69">
        <f>Vatinterface!B8</f>
        <v>44926</v>
      </c>
    </row>
    <row r="5" spans="1:11" x14ac:dyDescent="0.2">
      <c r="A5" s="1"/>
      <c r="B5" s="127"/>
      <c r="C5" s="128"/>
      <c r="D5" s="10"/>
      <c r="E5" s="139" t="s">
        <v>5</v>
      </c>
      <c r="F5" s="140"/>
      <c r="G5" s="42">
        <v>45016</v>
      </c>
      <c r="H5" s="10"/>
      <c r="I5" s="13"/>
      <c r="K5" s="69">
        <f>Vatinterface!B9</f>
        <v>44957</v>
      </c>
    </row>
    <row r="6" spans="1:11" ht="13.5" customHeight="1" x14ac:dyDescent="0.2">
      <c r="A6" s="1"/>
      <c r="B6" s="127"/>
      <c r="C6" s="128"/>
      <c r="D6" s="10"/>
      <c r="E6" s="16"/>
      <c r="F6" s="17"/>
      <c r="G6" s="18"/>
      <c r="H6" s="10"/>
      <c r="I6" s="13"/>
      <c r="K6" s="69">
        <f>Vatinterface!B10</f>
        <v>44985</v>
      </c>
    </row>
    <row r="7" spans="1:11" ht="13.5" customHeight="1" thickBot="1" x14ac:dyDescent="0.25">
      <c r="A7" s="1"/>
      <c r="B7" s="129"/>
      <c r="C7" s="130"/>
      <c r="D7" s="10"/>
      <c r="E7" s="141" t="s">
        <v>6</v>
      </c>
      <c r="F7" s="142"/>
      <c r="G7" s="19">
        <f>LOOKUP(G$5,Vatinterface!B:B,Vatinterface!C:C)</f>
        <v>45046</v>
      </c>
      <c r="H7" s="10"/>
      <c r="I7" s="13"/>
      <c r="K7" s="69">
        <f>Vatinterface!B11</f>
        <v>45016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45046</v>
      </c>
    </row>
    <row r="9" spans="1:11" ht="15" customHeight="1" thickBot="1" x14ac:dyDescent="0.25">
      <c r="A9" s="67"/>
      <c r="B9" s="122" t="s">
        <v>3</v>
      </c>
      <c r="C9" s="123"/>
      <c r="D9" s="123"/>
      <c r="E9" s="124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45077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45107</v>
      </c>
    </row>
    <row r="11" spans="1:11" ht="15" customHeight="1" thickBot="1" x14ac:dyDescent="0.25">
      <c r="A11" s="68"/>
      <c r="B11" s="122" t="s">
        <v>8</v>
      </c>
      <c r="C11" s="123"/>
      <c r="D11" s="123"/>
      <c r="E11" s="124"/>
      <c r="F11" s="21">
        <v>2</v>
      </c>
      <c r="G11" s="22">
        <v>0</v>
      </c>
      <c r="H11" s="10"/>
      <c r="I11" s="13"/>
      <c r="K11" s="69">
        <f>Vatinterface!B15</f>
        <v>45138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45169</v>
      </c>
    </row>
    <row r="13" spans="1:11" ht="15" customHeight="1" thickBot="1" x14ac:dyDescent="0.25">
      <c r="A13" s="68"/>
      <c r="B13" s="122" t="s">
        <v>3</v>
      </c>
      <c r="C13" s="123"/>
      <c r="D13" s="123"/>
      <c r="E13" s="124"/>
      <c r="F13" s="21">
        <v>3</v>
      </c>
      <c r="G13" s="22">
        <f>G9+G11</f>
        <v>0</v>
      </c>
      <c r="H13" s="10"/>
      <c r="I13" s="13"/>
      <c r="K13" s="69">
        <f>Vatinterface!B17</f>
        <v>45199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45230</v>
      </c>
    </row>
    <row r="15" spans="1:11" ht="15" customHeight="1" thickBot="1" x14ac:dyDescent="0.25">
      <c r="A15" s="68"/>
      <c r="B15" s="122" t="s">
        <v>1</v>
      </c>
      <c r="C15" s="123"/>
      <c r="D15" s="123"/>
      <c r="E15" s="124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45260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1" t="str">
        <f>IF(G17&gt;0,"Net VAT to be PAID to Customs","Net VAT to be RECLIAMED from Customs")</f>
        <v>Net VAT to be RECLIAMED from Customs</v>
      </c>
      <c r="C17" s="132"/>
      <c r="D17" s="132"/>
      <c r="E17" s="133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34" t="str">
        <f>IF(LOOKUP(G$5,Vatinterface!B:B,Vatinterface!M:M)&gt;0,"FLAT RATE SCHEME APPLIED"," ")</f>
        <v xml:space="preserve"> </v>
      </c>
      <c r="C19" s="135"/>
      <c r="D19" s="136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2" t="str">
        <f>IF(LOOKUP(G$5,Vatinterface!B:B,Vatinterface!M:M)&gt;0,"Total value of sales including VAT","Total value of sales excluding VAT")</f>
        <v>Total value of sales excluding VAT</v>
      </c>
      <c r="C21" s="123"/>
      <c r="D21" s="123"/>
      <c r="E21" s="124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2" t="s">
        <v>2</v>
      </c>
      <c r="C23" s="123"/>
      <c r="D23" s="123"/>
      <c r="E23" s="124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:F2"/>
    <mergeCell ref="B4:C7"/>
    <mergeCell ref="E5:F5"/>
    <mergeCell ref="E7:F7"/>
    <mergeCell ref="B19:D19"/>
    <mergeCell ref="B23:E23"/>
    <mergeCell ref="B9:E9"/>
    <mergeCell ref="B11:E11"/>
    <mergeCell ref="B13:E13"/>
    <mergeCell ref="B15:E15"/>
    <mergeCell ref="B17:E17"/>
    <mergeCell ref="B21:E21"/>
  </mergeCells>
  <phoneticPr fontId="5" type="noConversion"/>
  <dataValidations count="1">
    <dataValidation type="list" allowBlank="1" showInputMessage="1" showErrorMessage="1" sqref="G5" xr:uid="{00000000-0002-0000-01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2 2006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37" t="s">
        <v>0</v>
      </c>
      <c r="C2" s="138"/>
      <c r="D2" s="138"/>
      <c r="E2" s="138"/>
      <c r="F2" s="138"/>
      <c r="G2" s="15"/>
      <c r="H2" s="10"/>
      <c r="I2" s="13"/>
      <c r="K2" s="69">
        <f>Vatinterface!B6</f>
        <v>44865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44895</v>
      </c>
    </row>
    <row r="4" spans="1:11" ht="16.5" customHeight="1" thickTop="1" x14ac:dyDescent="0.25">
      <c r="A4" s="1"/>
      <c r="B4" s="125" t="s">
        <v>21</v>
      </c>
      <c r="C4" s="126"/>
      <c r="D4" s="6"/>
      <c r="E4" s="6"/>
      <c r="F4" s="14"/>
      <c r="G4" s="15"/>
      <c r="H4" s="10"/>
      <c r="I4" s="13"/>
      <c r="K4" s="69">
        <f>Vatinterface!B8</f>
        <v>44926</v>
      </c>
    </row>
    <row r="5" spans="1:11" x14ac:dyDescent="0.2">
      <c r="A5" s="1"/>
      <c r="B5" s="127"/>
      <c r="C5" s="128"/>
      <c r="D5" s="10"/>
      <c r="E5" s="139" t="s">
        <v>5</v>
      </c>
      <c r="F5" s="140"/>
      <c r="G5" s="42">
        <v>45107</v>
      </c>
      <c r="H5" s="10"/>
      <c r="I5" s="13"/>
      <c r="K5" s="69">
        <f>Vatinterface!B9</f>
        <v>44957</v>
      </c>
    </row>
    <row r="6" spans="1:11" ht="13.5" customHeight="1" x14ac:dyDescent="0.2">
      <c r="A6" s="1"/>
      <c r="B6" s="127"/>
      <c r="C6" s="128"/>
      <c r="D6" s="10"/>
      <c r="E6" s="16"/>
      <c r="F6" s="17"/>
      <c r="G6" s="18"/>
      <c r="H6" s="10"/>
      <c r="I6" s="13"/>
      <c r="K6" s="69">
        <f>Vatinterface!B10</f>
        <v>44985</v>
      </c>
    </row>
    <row r="7" spans="1:11" ht="13.5" customHeight="1" thickBot="1" x14ac:dyDescent="0.25">
      <c r="A7" s="1"/>
      <c r="B7" s="129"/>
      <c r="C7" s="130"/>
      <c r="D7" s="10"/>
      <c r="E7" s="141" t="s">
        <v>6</v>
      </c>
      <c r="F7" s="142"/>
      <c r="G7" s="19">
        <f>LOOKUP(G$5,Vatinterface!B:B,Vatinterface!C:C)</f>
        <v>45138</v>
      </c>
      <c r="H7" s="10"/>
      <c r="I7" s="13"/>
      <c r="K7" s="69">
        <f>Vatinterface!B11</f>
        <v>45016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45046</v>
      </c>
    </row>
    <row r="9" spans="1:11" ht="15" customHeight="1" thickBot="1" x14ac:dyDescent="0.25">
      <c r="A9" s="67"/>
      <c r="B9" s="122" t="s">
        <v>3</v>
      </c>
      <c r="C9" s="123"/>
      <c r="D9" s="123"/>
      <c r="E9" s="124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45077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45107</v>
      </c>
    </row>
    <row r="11" spans="1:11" ht="15" customHeight="1" thickBot="1" x14ac:dyDescent="0.25">
      <c r="A11" s="68"/>
      <c r="B11" s="122" t="s">
        <v>8</v>
      </c>
      <c r="C11" s="123"/>
      <c r="D11" s="123"/>
      <c r="E11" s="124"/>
      <c r="F11" s="21">
        <v>2</v>
      </c>
      <c r="G11" s="22">
        <v>0</v>
      </c>
      <c r="H11" s="10"/>
      <c r="I11" s="13"/>
      <c r="K11" s="69">
        <f>Vatinterface!B15</f>
        <v>45138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45169</v>
      </c>
    </row>
    <row r="13" spans="1:11" ht="15" customHeight="1" thickBot="1" x14ac:dyDescent="0.25">
      <c r="A13" s="68"/>
      <c r="B13" s="122" t="s">
        <v>3</v>
      </c>
      <c r="C13" s="123"/>
      <c r="D13" s="123"/>
      <c r="E13" s="124"/>
      <c r="F13" s="21">
        <v>3</v>
      </c>
      <c r="G13" s="22">
        <f>G9+G11</f>
        <v>0</v>
      </c>
      <c r="H13" s="10"/>
      <c r="I13" s="13"/>
      <c r="K13" s="69">
        <f>Vatinterface!B17</f>
        <v>45199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45230</v>
      </c>
    </row>
    <row r="15" spans="1:11" ht="15" customHeight="1" thickBot="1" x14ac:dyDescent="0.25">
      <c r="A15" s="68"/>
      <c r="B15" s="122" t="s">
        <v>1</v>
      </c>
      <c r="C15" s="123"/>
      <c r="D15" s="123"/>
      <c r="E15" s="124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45260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1" t="str">
        <f>IF(G17&gt;0,"Net VAT to be PAID to Customs","Net VAT to be RECLIAMED from Customs")</f>
        <v>Net VAT to be RECLIAMED from Customs</v>
      </c>
      <c r="C17" s="132"/>
      <c r="D17" s="132"/>
      <c r="E17" s="133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34" t="str">
        <f>IF(LOOKUP(G$5,Vatinterface!B:B,Vatinterface!M:M)&gt;0,"FLAT RATE SCHEME APPLIED"," ")</f>
        <v xml:space="preserve"> </v>
      </c>
      <c r="C19" s="135"/>
      <c r="D19" s="136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2" t="str">
        <f>IF(LOOKUP(G$5,Vatinterface!B:B,Vatinterface!M:M)&gt;0,"Total value of sales including VAT","Total value of sales excluding VAT")</f>
        <v>Total value of sales excluding VAT</v>
      </c>
      <c r="C21" s="123"/>
      <c r="D21" s="123"/>
      <c r="E21" s="124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2" t="s">
        <v>2</v>
      </c>
      <c r="C23" s="123"/>
      <c r="D23" s="123"/>
      <c r="E23" s="124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:F2"/>
    <mergeCell ref="B4:C7"/>
    <mergeCell ref="E5:F5"/>
    <mergeCell ref="E7:F7"/>
    <mergeCell ref="B19:D19"/>
    <mergeCell ref="B23:E23"/>
    <mergeCell ref="B9:E9"/>
    <mergeCell ref="B11:E11"/>
    <mergeCell ref="B13:E13"/>
    <mergeCell ref="B15:E15"/>
    <mergeCell ref="B17:E17"/>
    <mergeCell ref="B21:E21"/>
  </mergeCells>
  <phoneticPr fontId="5" type="noConversion"/>
  <dataValidations count="1">
    <dataValidation type="list" allowBlank="1" showInputMessage="1" showErrorMessage="1" sqref="G5" xr:uid="{00000000-0002-0000-02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3 2006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37" t="s">
        <v>0</v>
      </c>
      <c r="C2" s="138"/>
      <c r="D2" s="138"/>
      <c r="E2" s="138"/>
      <c r="F2" s="138"/>
      <c r="G2" s="15"/>
      <c r="H2" s="10"/>
      <c r="I2" s="13"/>
      <c r="K2" s="69">
        <f>Vatinterface!B6</f>
        <v>44865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44895</v>
      </c>
    </row>
    <row r="4" spans="1:11" ht="16.5" customHeight="1" thickTop="1" x14ac:dyDescent="0.25">
      <c r="A4" s="1"/>
      <c r="B4" s="125" t="s">
        <v>21</v>
      </c>
      <c r="C4" s="126"/>
      <c r="D4" s="6"/>
      <c r="E4" s="6"/>
      <c r="F4" s="14"/>
      <c r="G4" s="15"/>
      <c r="H4" s="10"/>
      <c r="I4" s="13"/>
      <c r="K4" s="69">
        <f>Vatinterface!B8</f>
        <v>44926</v>
      </c>
    </row>
    <row r="5" spans="1:11" x14ac:dyDescent="0.2">
      <c r="A5" s="1"/>
      <c r="B5" s="127"/>
      <c r="C5" s="128"/>
      <c r="D5" s="10"/>
      <c r="E5" s="139" t="s">
        <v>5</v>
      </c>
      <c r="F5" s="140"/>
      <c r="G5" s="42">
        <v>45199</v>
      </c>
      <c r="H5" s="10"/>
      <c r="I5" s="13"/>
      <c r="K5" s="69">
        <f>Vatinterface!B9</f>
        <v>44957</v>
      </c>
    </row>
    <row r="6" spans="1:11" ht="13.5" customHeight="1" x14ac:dyDescent="0.2">
      <c r="A6" s="1"/>
      <c r="B6" s="127"/>
      <c r="C6" s="128"/>
      <c r="D6" s="10"/>
      <c r="E6" s="16"/>
      <c r="F6" s="17"/>
      <c r="G6" s="18"/>
      <c r="H6" s="10"/>
      <c r="I6" s="13"/>
      <c r="K6" s="69">
        <f>Vatinterface!B10</f>
        <v>44985</v>
      </c>
    </row>
    <row r="7" spans="1:11" ht="13.5" customHeight="1" thickBot="1" x14ac:dyDescent="0.25">
      <c r="A7" s="1"/>
      <c r="B7" s="129"/>
      <c r="C7" s="130"/>
      <c r="D7" s="10"/>
      <c r="E7" s="141" t="s">
        <v>6</v>
      </c>
      <c r="F7" s="142"/>
      <c r="G7" s="19">
        <f>LOOKUP(G$5,Vatinterface!B:B,Vatinterface!C:C)</f>
        <v>45230</v>
      </c>
      <c r="H7" s="10"/>
      <c r="I7" s="13"/>
      <c r="K7" s="69">
        <f>Vatinterface!B11</f>
        <v>45016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45046</v>
      </c>
    </row>
    <row r="9" spans="1:11" ht="15" customHeight="1" thickBot="1" x14ac:dyDescent="0.25">
      <c r="A9" s="67"/>
      <c r="B9" s="122" t="s">
        <v>3</v>
      </c>
      <c r="C9" s="123"/>
      <c r="D9" s="123"/>
      <c r="E9" s="124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45077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45107</v>
      </c>
    </row>
    <row r="11" spans="1:11" ht="15" customHeight="1" thickBot="1" x14ac:dyDescent="0.25">
      <c r="A11" s="68"/>
      <c r="B11" s="122" t="s">
        <v>8</v>
      </c>
      <c r="C11" s="123"/>
      <c r="D11" s="123"/>
      <c r="E11" s="124"/>
      <c r="F11" s="21">
        <v>2</v>
      </c>
      <c r="G11" s="22">
        <v>0</v>
      </c>
      <c r="H11" s="10"/>
      <c r="I11" s="13"/>
      <c r="K11" s="69">
        <f>Vatinterface!B15</f>
        <v>45138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45169</v>
      </c>
    </row>
    <row r="13" spans="1:11" ht="15" customHeight="1" thickBot="1" x14ac:dyDescent="0.25">
      <c r="A13" s="68"/>
      <c r="B13" s="122" t="s">
        <v>3</v>
      </c>
      <c r="C13" s="123"/>
      <c r="D13" s="123"/>
      <c r="E13" s="124"/>
      <c r="F13" s="21">
        <v>3</v>
      </c>
      <c r="G13" s="22">
        <f>G9+G11</f>
        <v>0</v>
      </c>
      <c r="H13" s="10"/>
      <c r="I13" s="13"/>
      <c r="K13" s="69">
        <f>Vatinterface!B17</f>
        <v>45199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45230</v>
      </c>
    </row>
    <row r="15" spans="1:11" ht="15" customHeight="1" thickBot="1" x14ac:dyDescent="0.25">
      <c r="A15" s="68"/>
      <c r="B15" s="122" t="s">
        <v>1</v>
      </c>
      <c r="C15" s="123"/>
      <c r="D15" s="123"/>
      <c r="E15" s="124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45260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1" t="str">
        <f>IF(G17&gt;0,"Net VAT to be PAID to Customs","Net VAT to be RECLIAMED from Customs")</f>
        <v>Net VAT to be RECLIAMED from Customs</v>
      </c>
      <c r="C17" s="132"/>
      <c r="D17" s="132"/>
      <c r="E17" s="133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34" t="str">
        <f>IF(LOOKUP(G$5,Vatinterface!B:B,Vatinterface!M:M)&gt;0,"FLAT RATE SCHEME APPLIED"," ")</f>
        <v xml:space="preserve"> </v>
      </c>
      <c r="C19" s="135"/>
      <c r="D19" s="136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2" t="str">
        <f>IF(LOOKUP(G$5,Vatinterface!B:B,Vatinterface!M:M)&gt;0,"Total value of sales including VAT","Total value of sales excluding VAT")</f>
        <v>Total value of sales excluding VAT</v>
      </c>
      <c r="C21" s="123"/>
      <c r="D21" s="123"/>
      <c r="E21" s="124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2" t="s">
        <v>2</v>
      </c>
      <c r="C23" s="123"/>
      <c r="D23" s="123"/>
      <c r="E23" s="124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:F2"/>
    <mergeCell ref="B4:C7"/>
    <mergeCell ref="E5:F5"/>
    <mergeCell ref="E7:F7"/>
    <mergeCell ref="B19:D19"/>
    <mergeCell ref="B23:E23"/>
    <mergeCell ref="B9:E9"/>
    <mergeCell ref="B11:E11"/>
    <mergeCell ref="B13:E13"/>
    <mergeCell ref="B15:E15"/>
    <mergeCell ref="B17:E17"/>
    <mergeCell ref="B21:E21"/>
  </mergeCells>
  <phoneticPr fontId="5" type="noConversion"/>
  <dataValidations count="1">
    <dataValidation type="list" allowBlank="1" showInputMessage="1" showErrorMessage="1" sqref="G5" xr:uid="{00000000-0002-0000-03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4 2006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37" t="s">
        <v>0</v>
      </c>
      <c r="C2" s="138"/>
      <c r="D2" s="138"/>
      <c r="E2" s="138"/>
      <c r="F2" s="138"/>
      <c r="G2" s="15"/>
      <c r="H2" s="10"/>
      <c r="I2" s="13"/>
      <c r="K2" s="69">
        <f>Vatinterface!B6</f>
        <v>44865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44895</v>
      </c>
    </row>
    <row r="4" spans="1:11" ht="16.5" customHeight="1" thickTop="1" x14ac:dyDescent="0.25">
      <c r="A4" s="1"/>
      <c r="B4" s="125" t="s">
        <v>21</v>
      </c>
      <c r="C4" s="126"/>
      <c r="D4" s="6"/>
      <c r="E4" s="6"/>
      <c r="F4" s="14"/>
      <c r="G4" s="15"/>
      <c r="H4" s="10"/>
      <c r="I4" s="13"/>
      <c r="K4" s="69">
        <f>Vatinterface!B8</f>
        <v>44926</v>
      </c>
    </row>
    <row r="5" spans="1:11" x14ac:dyDescent="0.2">
      <c r="A5" s="1"/>
      <c r="B5" s="127"/>
      <c r="C5" s="128"/>
      <c r="D5" s="10"/>
      <c r="E5" s="139" t="s">
        <v>5</v>
      </c>
      <c r="F5" s="140"/>
      <c r="G5" s="42">
        <v>45260</v>
      </c>
      <c r="H5" s="10"/>
      <c r="I5" s="13"/>
      <c r="K5" s="69">
        <f>Vatinterface!B9</f>
        <v>44957</v>
      </c>
    </row>
    <row r="6" spans="1:11" ht="13.5" customHeight="1" x14ac:dyDescent="0.2">
      <c r="A6" s="1"/>
      <c r="B6" s="127"/>
      <c r="C6" s="128"/>
      <c r="D6" s="10"/>
      <c r="E6" s="16"/>
      <c r="F6" s="17"/>
      <c r="G6" s="18"/>
      <c r="H6" s="10"/>
      <c r="I6" s="13"/>
      <c r="K6" s="69">
        <f>Vatinterface!B10</f>
        <v>44985</v>
      </c>
    </row>
    <row r="7" spans="1:11" ht="13.5" customHeight="1" thickBot="1" x14ac:dyDescent="0.25">
      <c r="A7" s="1"/>
      <c r="B7" s="129"/>
      <c r="C7" s="130"/>
      <c r="D7" s="10"/>
      <c r="E7" s="141" t="s">
        <v>6</v>
      </c>
      <c r="F7" s="142"/>
      <c r="G7" s="19">
        <f>LOOKUP(G$5,Vatinterface!B:B,Vatinterface!C:C)</f>
        <v>45291</v>
      </c>
      <c r="H7" s="10"/>
      <c r="I7" s="13"/>
      <c r="K7" s="69">
        <f>Vatinterface!B11</f>
        <v>45016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45046</v>
      </c>
    </row>
    <row r="9" spans="1:11" ht="15" customHeight="1" thickBot="1" x14ac:dyDescent="0.25">
      <c r="A9" s="67"/>
      <c r="B9" s="122" t="s">
        <v>3</v>
      </c>
      <c r="C9" s="123"/>
      <c r="D9" s="123"/>
      <c r="E9" s="124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45077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45107</v>
      </c>
    </row>
    <row r="11" spans="1:11" ht="15" customHeight="1" thickBot="1" x14ac:dyDescent="0.25">
      <c r="A11" s="68"/>
      <c r="B11" s="122" t="s">
        <v>8</v>
      </c>
      <c r="C11" s="123"/>
      <c r="D11" s="123"/>
      <c r="E11" s="124"/>
      <c r="F11" s="21">
        <v>2</v>
      </c>
      <c r="G11" s="22">
        <v>0</v>
      </c>
      <c r="H11" s="10"/>
      <c r="I11" s="13"/>
      <c r="K11" s="69">
        <f>Vatinterface!B15</f>
        <v>45138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45169</v>
      </c>
    </row>
    <row r="13" spans="1:11" ht="15" customHeight="1" thickBot="1" x14ac:dyDescent="0.25">
      <c r="A13" s="68"/>
      <c r="B13" s="122" t="s">
        <v>3</v>
      </c>
      <c r="C13" s="123"/>
      <c r="D13" s="123"/>
      <c r="E13" s="124"/>
      <c r="F13" s="21">
        <v>3</v>
      </c>
      <c r="G13" s="22">
        <f>G9+G11</f>
        <v>0</v>
      </c>
      <c r="H13" s="10"/>
      <c r="I13" s="13"/>
      <c r="K13" s="69">
        <f>Vatinterface!B17</f>
        <v>45199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45230</v>
      </c>
    </row>
    <row r="15" spans="1:11" ht="15" customHeight="1" thickBot="1" x14ac:dyDescent="0.25">
      <c r="A15" s="68"/>
      <c r="B15" s="122" t="s">
        <v>1</v>
      </c>
      <c r="C15" s="123"/>
      <c r="D15" s="123"/>
      <c r="E15" s="124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45260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1" t="str">
        <f>IF(G17&gt;0,"Net VAT to be PAID to Customs","Net VAT to be RECLIAMED from Customs")</f>
        <v>Net VAT to be RECLIAMED from Customs</v>
      </c>
      <c r="C17" s="132"/>
      <c r="D17" s="132"/>
      <c r="E17" s="133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34" t="str">
        <f>IF(LOOKUP(G$5,Vatinterface!B:B,Vatinterface!M:M)&gt;0,"FLAT RATE SCHEME APPLIED"," ")</f>
        <v xml:space="preserve"> </v>
      </c>
      <c r="C19" s="135"/>
      <c r="D19" s="136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2" t="str">
        <f>IF(LOOKUP(G$5,Vatinterface!B:B,Vatinterface!M:M)&gt;0,"Total value of sales including VAT","Total value of sales excluding VAT")</f>
        <v>Total value of sales excluding VAT</v>
      </c>
      <c r="C21" s="123"/>
      <c r="D21" s="123"/>
      <c r="E21" s="124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2" t="s">
        <v>2</v>
      </c>
      <c r="C23" s="123"/>
      <c r="D23" s="123"/>
      <c r="E23" s="124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11:E11"/>
    <mergeCell ref="B13:E13"/>
    <mergeCell ref="B2:F2"/>
    <mergeCell ref="B4:C7"/>
    <mergeCell ref="E5:F5"/>
    <mergeCell ref="E7:F7"/>
    <mergeCell ref="B9:E9"/>
    <mergeCell ref="B15:E15"/>
    <mergeCell ref="B17:E17"/>
    <mergeCell ref="B19:D19"/>
    <mergeCell ref="B21:E21"/>
    <mergeCell ref="B23:E23"/>
  </mergeCells>
  <phoneticPr fontId="5" type="noConversion"/>
  <dataValidations count="1">
    <dataValidation type="list" allowBlank="1" showInputMessage="1" showErrorMessage="1" sqref="G5" xr:uid="{00000000-0002-0000-0400-000000000000}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horizontalDpi="0" verticalDpi="0" r:id="rId1"/>
  <headerFooter alignWithMargins="0">
    <oddHeader>&amp;CVAT RETURN Quarter 5 2006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0"/>
  <sheetViews>
    <sheetView workbookViewId="0">
      <selection activeCell="A16" sqref="A16"/>
    </sheetView>
  </sheetViews>
  <sheetFormatPr defaultColWidth="9.140625" defaultRowHeight="12" x14ac:dyDescent="0.2"/>
  <cols>
    <col min="1" max="1" width="2" style="44" customWidth="1"/>
    <col min="2" max="3" width="18.7109375" style="45" customWidth="1"/>
    <col min="4" max="11" width="10.7109375" style="47" customWidth="1"/>
    <col min="12" max="12" width="1.7109375" style="44" customWidth="1"/>
    <col min="13" max="13" width="9.140625" style="118"/>
    <col min="14" max="14" width="1.7109375" style="44" customWidth="1"/>
    <col min="15" max="16384" width="9.140625" style="44"/>
  </cols>
  <sheetData>
    <row r="1" spans="1:14" ht="9" customHeight="1" x14ac:dyDescent="0.2">
      <c r="A1" s="50"/>
      <c r="B1" s="51"/>
      <c r="C1" s="51"/>
      <c r="D1" s="52"/>
      <c r="E1" s="52"/>
      <c r="F1" s="52"/>
      <c r="G1" s="52"/>
      <c r="H1" s="52"/>
      <c r="I1" s="52"/>
      <c r="J1" s="52"/>
      <c r="K1" s="52"/>
      <c r="L1" s="110"/>
      <c r="M1" s="111"/>
      <c r="N1" s="53"/>
    </row>
    <row r="2" spans="1:14" s="46" customFormat="1" ht="37.5" customHeight="1" x14ac:dyDescent="0.2">
      <c r="A2" s="54"/>
      <c r="B2" s="48" t="s">
        <v>12</v>
      </c>
      <c r="C2" s="48" t="s">
        <v>37</v>
      </c>
      <c r="D2" s="49" t="s">
        <v>20</v>
      </c>
      <c r="E2" s="49" t="s">
        <v>17</v>
      </c>
      <c r="F2" s="49" t="s">
        <v>14</v>
      </c>
      <c r="G2" s="74" t="s">
        <v>19</v>
      </c>
      <c r="H2" s="49" t="s">
        <v>13</v>
      </c>
      <c r="I2" s="49" t="s">
        <v>16</v>
      </c>
      <c r="J2" s="49" t="s">
        <v>15</v>
      </c>
      <c r="K2" s="74" t="s">
        <v>18</v>
      </c>
      <c r="L2" s="112"/>
      <c r="M2" s="113" t="s">
        <v>38</v>
      </c>
      <c r="N2" s="55"/>
    </row>
    <row r="3" spans="1:14" s="46" customFormat="1" ht="11.25" customHeight="1" x14ac:dyDescent="0.2">
      <c r="A3" s="54"/>
      <c r="B3" s="64"/>
      <c r="C3" s="64"/>
      <c r="D3" s="65"/>
      <c r="E3" s="66"/>
      <c r="F3" s="66"/>
      <c r="G3" s="66"/>
      <c r="H3" s="66"/>
      <c r="I3" s="66"/>
      <c r="J3" s="66"/>
      <c r="K3" s="66"/>
      <c r="L3" s="112"/>
      <c r="M3" s="112"/>
      <c r="N3" s="55"/>
    </row>
    <row r="4" spans="1:14" x14ac:dyDescent="0.2">
      <c r="A4" s="56"/>
      <c r="B4" s="62">
        <f>[1]Admin!$B$18</f>
        <v>44804</v>
      </c>
      <c r="C4" s="62">
        <f>B5</f>
        <v>44834</v>
      </c>
      <c r="D4" s="104">
        <f>'S0822'!$H$1</f>
        <v>0</v>
      </c>
      <c r="E4" s="105"/>
      <c r="F4" s="105">
        <f>'S0822'!$G$1</f>
        <v>0</v>
      </c>
      <c r="G4" s="105"/>
      <c r="H4" s="105">
        <f>'P0822'!$H$1</f>
        <v>0</v>
      </c>
      <c r="I4" s="105"/>
      <c r="J4" s="105">
        <f>'P0822'!$G$1</f>
        <v>0</v>
      </c>
      <c r="K4" s="105"/>
      <c r="L4" s="114"/>
      <c r="M4" s="115">
        <f>IF([2]Oct22!$G$4&gt;0,[2]Oct22!$G$4,0)</f>
        <v>0</v>
      </c>
      <c r="N4" s="57"/>
    </row>
    <row r="5" spans="1:14" x14ac:dyDescent="0.2">
      <c r="A5" s="56"/>
      <c r="B5" s="62">
        <f>[1]Admin!$B$20</f>
        <v>44834</v>
      </c>
      <c r="C5" s="62">
        <f t="shared" ref="C5:C18" si="0">B6</f>
        <v>44865</v>
      </c>
      <c r="D5" s="104">
        <f>'S0922'!$H$1</f>
        <v>0</v>
      </c>
      <c r="E5" s="105"/>
      <c r="F5" s="105">
        <f>'S0922'!$G$1</f>
        <v>0</v>
      </c>
      <c r="G5" s="105"/>
      <c r="H5" s="105">
        <f>'P0922'!$H$1</f>
        <v>0</v>
      </c>
      <c r="I5" s="105"/>
      <c r="J5" s="105">
        <f>'P0922'!$G$1</f>
        <v>0</v>
      </c>
      <c r="K5" s="105"/>
      <c r="L5" s="114"/>
      <c r="M5" s="115">
        <f>IF([2]Oct22!$G$4&gt;0,[2]Oct22!$G$4,0)</f>
        <v>0</v>
      </c>
      <c r="N5" s="57"/>
    </row>
    <row r="6" spans="1:14" x14ac:dyDescent="0.2">
      <c r="A6" s="56"/>
      <c r="B6" s="62">
        <f>[1]Admin!$B$22</f>
        <v>44865</v>
      </c>
      <c r="C6" s="62">
        <f t="shared" si="0"/>
        <v>44895</v>
      </c>
      <c r="D6" s="104">
        <f>[2]Oct22!$H$1</f>
        <v>0</v>
      </c>
      <c r="E6" s="105">
        <f>SUM(D4:D6)</f>
        <v>0</v>
      </c>
      <c r="F6" s="105">
        <f>[2]Oct22!$G$1</f>
        <v>0</v>
      </c>
      <c r="G6" s="105">
        <f>SUM(F4:F6)</f>
        <v>0</v>
      </c>
      <c r="H6" s="105">
        <f>[3]Oct22!$H$1</f>
        <v>0</v>
      </c>
      <c r="I6" s="105">
        <f t="shared" ref="I6:I19" si="1">SUM(H4:H6)</f>
        <v>0</v>
      </c>
      <c r="J6" s="105">
        <f>[3]Oct22!$G$1</f>
        <v>0</v>
      </c>
      <c r="K6" s="105">
        <f t="shared" ref="K6:K19" si="2">SUM(J4:J6)</f>
        <v>0</v>
      </c>
      <c r="L6" s="114"/>
      <c r="M6" s="115">
        <f>IF([2]Oct22!$G$4&gt;0,[2]Oct22!$G$4,0)</f>
        <v>0</v>
      </c>
      <c r="N6" s="57"/>
    </row>
    <row r="7" spans="1:14" x14ac:dyDescent="0.2">
      <c r="A7" s="56"/>
      <c r="B7" s="62">
        <f>[1]Admin!$B$24</f>
        <v>44895</v>
      </c>
      <c r="C7" s="62">
        <f t="shared" si="0"/>
        <v>44926</v>
      </c>
      <c r="D7" s="104">
        <f>[2]Nov22!$H$1</f>
        <v>0</v>
      </c>
      <c r="E7" s="105">
        <f t="shared" ref="E7:G19" si="3">SUM(D5:D7)</f>
        <v>0</v>
      </c>
      <c r="F7" s="105">
        <f>[2]Nov22!$G$1</f>
        <v>0</v>
      </c>
      <c r="G7" s="105">
        <f t="shared" si="3"/>
        <v>0</v>
      </c>
      <c r="H7" s="105">
        <f>[3]Nov22!$H$1</f>
        <v>0</v>
      </c>
      <c r="I7" s="105">
        <f t="shared" si="1"/>
        <v>0</v>
      </c>
      <c r="J7" s="105">
        <f>[3]Nov22!$G$1</f>
        <v>0</v>
      </c>
      <c r="K7" s="105">
        <f t="shared" si="2"/>
        <v>0</v>
      </c>
      <c r="L7" s="114"/>
      <c r="M7" s="115">
        <f>IF([2]Nov22!$G$4&gt;0,[2]Nov22!$G$4,0)</f>
        <v>0</v>
      </c>
      <c r="N7" s="57"/>
    </row>
    <row r="8" spans="1:14" x14ac:dyDescent="0.2">
      <c r="A8" s="56"/>
      <c r="B8" s="62">
        <f>[1]Admin!$B$26</f>
        <v>44926</v>
      </c>
      <c r="C8" s="62">
        <f t="shared" si="0"/>
        <v>44957</v>
      </c>
      <c r="D8" s="104">
        <f>[2]Dec22!$H$1</f>
        <v>0</v>
      </c>
      <c r="E8" s="105">
        <f t="shared" si="3"/>
        <v>0</v>
      </c>
      <c r="F8" s="105">
        <f>[2]Dec22!$G$1</f>
        <v>0</v>
      </c>
      <c r="G8" s="105">
        <f t="shared" si="3"/>
        <v>0</v>
      </c>
      <c r="H8" s="105">
        <f>[3]Dec22!$H$1</f>
        <v>0</v>
      </c>
      <c r="I8" s="105">
        <f t="shared" si="1"/>
        <v>0</v>
      </c>
      <c r="J8" s="105">
        <f>[3]Dec22!$G$1</f>
        <v>0</v>
      </c>
      <c r="K8" s="105">
        <f t="shared" si="2"/>
        <v>0</v>
      </c>
      <c r="L8" s="114"/>
      <c r="M8" s="115">
        <f>IF([2]Dec22!$G$4&gt;0,[2]Dec22!$G$4,0)</f>
        <v>0</v>
      </c>
      <c r="N8" s="57"/>
    </row>
    <row r="9" spans="1:14" x14ac:dyDescent="0.2">
      <c r="A9" s="56"/>
      <c r="B9" s="62">
        <f>[1]Admin!$B$28</f>
        <v>44957</v>
      </c>
      <c r="C9" s="62">
        <f t="shared" si="0"/>
        <v>44985</v>
      </c>
      <c r="D9" s="104">
        <f>[2]Jan23!$H$1</f>
        <v>0</v>
      </c>
      <c r="E9" s="105">
        <f t="shared" si="3"/>
        <v>0</v>
      </c>
      <c r="F9" s="105">
        <f>[2]Jan23!$G$1</f>
        <v>0</v>
      </c>
      <c r="G9" s="105">
        <f t="shared" si="3"/>
        <v>0</v>
      </c>
      <c r="H9" s="105">
        <f>[3]Jan23!$H$1</f>
        <v>0</v>
      </c>
      <c r="I9" s="105">
        <f t="shared" si="1"/>
        <v>0</v>
      </c>
      <c r="J9" s="105">
        <f>[3]Jan23!$G$1</f>
        <v>0</v>
      </c>
      <c r="K9" s="105">
        <f t="shared" si="2"/>
        <v>0</v>
      </c>
      <c r="L9" s="114"/>
      <c r="M9" s="115">
        <f>IF([2]Jan23!$G$4&gt;0,[2]Jan23!$G$4,0)</f>
        <v>0</v>
      </c>
      <c r="N9" s="57"/>
    </row>
    <row r="10" spans="1:14" x14ac:dyDescent="0.2">
      <c r="A10" s="56"/>
      <c r="B10" s="62">
        <f>[1]Admin!$B$30</f>
        <v>44985</v>
      </c>
      <c r="C10" s="62">
        <f t="shared" si="0"/>
        <v>45016</v>
      </c>
      <c r="D10" s="104">
        <f>[2]Feb23!$H$1</f>
        <v>0</v>
      </c>
      <c r="E10" s="105">
        <f t="shared" si="3"/>
        <v>0</v>
      </c>
      <c r="F10" s="105">
        <f>[2]Feb23!$G$1</f>
        <v>0</v>
      </c>
      <c r="G10" s="105">
        <f t="shared" si="3"/>
        <v>0</v>
      </c>
      <c r="H10" s="105">
        <f>[3]Feb23!$H$1</f>
        <v>0</v>
      </c>
      <c r="I10" s="105">
        <f t="shared" si="1"/>
        <v>0</v>
      </c>
      <c r="J10" s="105">
        <f>[3]Feb23!$G$1</f>
        <v>0</v>
      </c>
      <c r="K10" s="105">
        <f t="shared" si="2"/>
        <v>0</v>
      </c>
      <c r="L10" s="114"/>
      <c r="M10" s="115">
        <f>IF([2]Feb23!$G$4&gt;0,[2]Feb23!$G$4,0)</f>
        <v>0</v>
      </c>
      <c r="N10" s="57"/>
    </row>
    <row r="11" spans="1:14" x14ac:dyDescent="0.2">
      <c r="A11" s="56"/>
      <c r="B11" s="62">
        <f>[1]Admin!$B$32</f>
        <v>45016</v>
      </c>
      <c r="C11" s="62">
        <f t="shared" si="0"/>
        <v>45046</v>
      </c>
      <c r="D11" s="104">
        <f>[2]Mar23!$H$1</f>
        <v>0</v>
      </c>
      <c r="E11" s="105">
        <f t="shared" si="3"/>
        <v>0</v>
      </c>
      <c r="F11" s="105">
        <f>[2]Mar23!$G$1</f>
        <v>0</v>
      </c>
      <c r="G11" s="105">
        <f t="shared" si="3"/>
        <v>0</v>
      </c>
      <c r="H11" s="105">
        <f>[3]Mar23!$H$1</f>
        <v>0</v>
      </c>
      <c r="I11" s="105">
        <f t="shared" si="1"/>
        <v>0</v>
      </c>
      <c r="J11" s="105">
        <f>[3]Mar23!$G$1</f>
        <v>0</v>
      </c>
      <c r="K11" s="105">
        <f t="shared" si="2"/>
        <v>0</v>
      </c>
      <c r="L11" s="114"/>
      <c r="M11" s="115">
        <f>IF([2]Mar23!$G$4&gt;0,[2]Mar23!$G$4,0)</f>
        <v>0</v>
      </c>
      <c r="N11" s="57"/>
    </row>
    <row r="12" spans="1:14" x14ac:dyDescent="0.2">
      <c r="A12" s="56"/>
      <c r="B12" s="62">
        <f>[1]Admin!$B$34</f>
        <v>45046</v>
      </c>
      <c r="C12" s="62">
        <f t="shared" si="0"/>
        <v>45077</v>
      </c>
      <c r="D12" s="104">
        <f>[2]Apr23!$H$1</f>
        <v>0</v>
      </c>
      <c r="E12" s="105">
        <f t="shared" si="3"/>
        <v>0</v>
      </c>
      <c r="F12" s="105">
        <f>[2]Apr23!$G$1</f>
        <v>0</v>
      </c>
      <c r="G12" s="105">
        <f t="shared" si="3"/>
        <v>0</v>
      </c>
      <c r="H12" s="105">
        <f>[3]Apr23!$H$1</f>
        <v>0</v>
      </c>
      <c r="I12" s="105">
        <f t="shared" si="1"/>
        <v>0</v>
      </c>
      <c r="J12" s="105">
        <f>[3]Apr23!$G$1</f>
        <v>0</v>
      </c>
      <c r="K12" s="105">
        <f t="shared" si="2"/>
        <v>0</v>
      </c>
      <c r="L12" s="114"/>
      <c r="M12" s="115">
        <f>IF([2]Apr23!$G$4&gt;0,[2]Apr23!$G$4,0)</f>
        <v>0</v>
      </c>
      <c r="N12" s="57"/>
    </row>
    <row r="13" spans="1:14" x14ac:dyDescent="0.2">
      <c r="A13" s="56"/>
      <c r="B13" s="62">
        <f>[1]Admin!$B$36</f>
        <v>45077</v>
      </c>
      <c r="C13" s="62">
        <f t="shared" si="0"/>
        <v>45107</v>
      </c>
      <c r="D13" s="104">
        <f>[2]May23!$H$1</f>
        <v>0</v>
      </c>
      <c r="E13" s="105">
        <f t="shared" si="3"/>
        <v>0</v>
      </c>
      <c r="F13" s="105">
        <f>[2]May23!$G$1</f>
        <v>0</v>
      </c>
      <c r="G13" s="105">
        <f t="shared" si="3"/>
        <v>0</v>
      </c>
      <c r="H13" s="105">
        <f>[3]May23!$H$1</f>
        <v>0</v>
      </c>
      <c r="I13" s="105">
        <f t="shared" si="1"/>
        <v>0</v>
      </c>
      <c r="J13" s="105">
        <f>[3]May23!$G$1</f>
        <v>0</v>
      </c>
      <c r="K13" s="105">
        <f t="shared" si="2"/>
        <v>0</v>
      </c>
      <c r="L13" s="114"/>
      <c r="M13" s="115">
        <f>IF([2]May23!$G$4&gt;0,[2]May23!$G$4,0)</f>
        <v>0</v>
      </c>
      <c r="N13" s="57"/>
    </row>
    <row r="14" spans="1:14" x14ac:dyDescent="0.2">
      <c r="A14" s="56"/>
      <c r="B14" s="62">
        <f>[1]Admin!$B$38</f>
        <v>45107</v>
      </c>
      <c r="C14" s="62">
        <f t="shared" si="0"/>
        <v>45138</v>
      </c>
      <c r="D14" s="104">
        <f>[2]Jun23!$H$1</f>
        <v>0</v>
      </c>
      <c r="E14" s="105">
        <f t="shared" si="3"/>
        <v>0</v>
      </c>
      <c r="F14" s="105">
        <f>[2]Jun23!$G$1</f>
        <v>0</v>
      </c>
      <c r="G14" s="105">
        <f t="shared" si="3"/>
        <v>0</v>
      </c>
      <c r="H14" s="105">
        <f>[3]Jun23!$H$1</f>
        <v>0</v>
      </c>
      <c r="I14" s="105">
        <f t="shared" si="1"/>
        <v>0</v>
      </c>
      <c r="J14" s="105">
        <f>[3]Jun23!$G$1</f>
        <v>0</v>
      </c>
      <c r="K14" s="105">
        <f t="shared" si="2"/>
        <v>0</v>
      </c>
      <c r="L14" s="114"/>
      <c r="M14" s="115">
        <f>IF([2]Jun23!$G$4&gt;0,[2]Jun23!$G$4,0)</f>
        <v>0</v>
      </c>
      <c r="N14" s="57"/>
    </row>
    <row r="15" spans="1:14" x14ac:dyDescent="0.2">
      <c r="A15" s="56"/>
      <c r="B15" s="62">
        <f>[1]Admin!$B$40</f>
        <v>45138</v>
      </c>
      <c r="C15" s="62">
        <f t="shared" si="0"/>
        <v>45169</v>
      </c>
      <c r="D15" s="104">
        <f>[2]Jul23!$H$1</f>
        <v>0</v>
      </c>
      <c r="E15" s="105">
        <f t="shared" si="3"/>
        <v>0</v>
      </c>
      <c r="F15" s="105">
        <f>[2]Jul23!$G$1</f>
        <v>0</v>
      </c>
      <c r="G15" s="105">
        <f t="shared" si="3"/>
        <v>0</v>
      </c>
      <c r="H15" s="105">
        <f>[3]Jul23!$H$1</f>
        <v>0</v>
      </c>
      <c r="I15" s="105">
        <f t="shared" si="1"/>
        <v>0</v>
      </c>
      <c r="J15" s="105">
        <f>[3]Jul23!$G$1</f>
        <v>0</v>
      </c>
      <c r="K15" s="105">
        <f t="shared" si="2"/>
        <v>0</v>
      </c>
      <c r="L15" s="114"/>
      <c r="M15" s="115">
        <f>IF([2]Jul23!$G$4&gt;0,[2]Jul23!$G$4,0)</f>
        <v>0</v>
      </c>
      <c r="N15" s="57"/>
    </row>
    <row r="16" spans="1:14" x14ac:dyDescent="0.2">
      <c r="A16" s="56"/>
      <c r="B16" s="62">
        <f>[1]Admin!$B$42</f>
        <v>45169</v>
      </c>
      <c r="C16" s="62">
        <f t="shared" si="0"/>
        <v>45199</v>
      </c>
      <c r="D16" s="104">
        <f>[2]Aug23!$H$1</f>
        <v>0</v>
      </c>
      <c r="E16" s="105">
        <f t="shared" si="3"/>
        <v>0</v>
      </c>
      <c r="F16" s="105">
        <f>[2]Aug23!$G$1</f>
        <v>0</v>
      </c>
      <c r="G16" s="105">
        <f t="shared" si="3"/>
        <v>0</v>
      </c>
      <c r="H16" s="105">
        <f>[3]Aug23!$H$1</f>
        <v>0</v>
      </c>
      <c r="I16" s="105">
        <f t="shared" si="1"/>
        <v>0</v>
      </c>
      <c r="J16" s="105">
        <f>[3]Aug23!$G$1</f>
        <v>0</v>
      </c>
      <c r="K16" s="105">
        <f t="shared" si="2"/>
        <v>0</v>
      </c>
      <c r="L16" s="114"/>
      <c r="M16" s="115">
        <f>IF([2]Aug23!$G$4&gt;0,[2]Aug23!$G$4,0)</f>
        <v>0</v>
      </c>
      <c r="N16" s="57"/>
    </row>
    <row r="17" spans="1:14" x14ac:dyDescent="0.2">
      <c r="A17" s="56"/>
      <c r="B17" s="62">
        <f>[1]Admin!$B$44</f>
        <v>45199</v>
      </c>
      <c r="C17" s="62">
        <f t="shared" si="0"/>
        <v>45230</v>
      </c>
      <c r="D17" s="104">
        <f>[2]Sep23!$H$1</f>
        <v>0</v>
      </c>
      <c r="E17" s="105">
        <f t="shared" si="3"/>
        <v>0</v>
      </c>
      <c r="F17" s="105">
        <f>[2]Sep23!$G$1</f>
        <v>0</v>
      </c>
      <c r="G17" s="105">
        <f t="shared" si="3"/>
        <v>0</v>
      </c>
      <c r="H17" s="105">
        <f>[3]Sep23!$H$1</f>
        <v>0</v>
      </c>
      <c r="I17" s="105">
        <f t="shared" si="1"/>
        <v>0</v>
      </c>
      <c r="J17" s="105">
        <f>[3]Sep23!$G$1</f>
        <v>0</v>
      </c>
      <c r="K17" s="105">
        <f t="shared" si="2"/>
        <v>0</v>
      </c>
      <c r="L17" s="114"/>
      <c r="M17" s="115">
        <f>IF([2]Sep23!$G$4&gt;0,[2]Sep23!$G$4,0)</f>
        <v>0</v>
      </c>
      <c r="N17" s="57"/>
    </row>
    <row r="18" spans="1:14" x14ac:dyDescent="0.2">
      <c r="A18" s="56"/>
      <c r="B18" s="62">
        <f>[1]Admin!$B$46</f>
        <v>45230</v>
      </c>
      <c r="C18" s="62">
        <f t="shared" si="0"/>
        <v>45260</v>
      </c>
      <c r="D18" s="104">
        <f>'S1023'!$H$1</f>
        <v>0</v>
      </c>
      <c r="E18" s="105">
        <f t="shared" si="3"/>
        <v>0</v>
      </c>
      <c r="F18" s="105">
        <f>'S1023'!$G$1</f>
        <v>0</v>
      </c>
      <c r="G18" s="105">
        <f t="shared" si="3"/>
        <v>0</v>
      </c>
      <c r="H18" s="105">
        <f>'P1023'!$H$1</f>
        <v>0</v>
      </c>
      <c r="I18" s="105">
        <f t="shared" si="1"/>
        <v>0</v>
      </c>
      <c r="J18" s="105">
        <f>'P1023'!$G$1</f>
        <v>0</v>
      </c>
      <c r="K18" s="105">
        <f t="shared" si="2"/>
        <v>0</v>
      </c>
      <c r="L18" s="114"/>
      <c r="M18" s="115">
        <f>IF([2]Sep23!$G$4&gt;0,[2]Sep23!$G$4,0)</f>
        <v>0</v>
      </c>
      <c r="N18" s="57"/>
    </row>
    <row r="19" spans="1:14" x14ac:dyDescent="0.2">
      <c r="A19" s="56"/>
      <c r="B19" s="62">
        <f>[1]Admin!$B$48</f>
        <v>45260</v>
      </c>
      <c r="C19" s="63">
        <f>[1]Admin!$B$50</f>
        <v>45291</v>
      </c>
      <c r="D19" s="104">
        <f>'S1123'!$H$1</f>
        <v>0</v>
      </c>
      <c r="E19" s="105">
        <f t="shared" si="3"/>
        <v>0</v>
      </c>
      <c r="F19" s="105">
        <f>'S1123'!$G$1</f>
        <v>0</v>
      </c>
      <c r="G19" s="105">
        <f t="shared" si="3"/>
        <v>0</v>
      </c>
      <c r="H19" s="105">
        <f>'P1123'!$H$1</f>
        <v>0</v>
      </c>
      <c r="I19" s="105">
        <f t="shared" si="1"/>
        <v>0</v>
      </c>
      <c r="J19" s="105">
        <f>'P1123'!$G$1</f>
        <v>0</v>
      </c>
      <c r="K19" s="105">
        <f t="shared" si="2"/>
        <v>0</v>
      </c>
      <c r="L19" s="114"/>
      <c r="M19" s="115">
        <f>IF([2]Sep23!$G$4&gt;0,[2]Sep23!$G$4,0)</f>
        <v>0</v>
      </c>
      <c r="N19" s="57"/>
    </row>
    <row r="20" spans="1:14" ht="9" customHeight="1" thickBot="1" x14ac:dyDescent="0.25">
      <c r="A20" s="58"/>
      <c r="B20" s="59"/>
      <c r="C20" s="59"/>
      <c r="D20" s="60"/>
      <c r="E20" s="60"/>
      <c r="F20" s="60"/>
      <c r="G20" s="60"/>
      <c r="H20" s="60"/>
      <c r="I20" s="60"/>
      <c r="J20" s="60"/>
      <c r="K20" s="60"/>
      <c r="L20" s="116"/>
      <c r="M20" s="117"/>
      <c r="N20" s="61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[2]OpeningDebtors!$G$2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[2]OpeningDebtors!$G$4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D1:E1"/>
    <mergeCell ref="A1:C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[2]OpeningDebtors!$G$2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[2]OpeningDebtors!$G$4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A1:C1"/>
    <mergeCell ref="D1:E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[2]ClosingDebtors!$G$2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[2]ClosingDebtors!$G$4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A1:C1"/>
    <mergeCell ref="D1:E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[2]ClosingDebtors!$G$2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[2]ClosingDebtors!$G$4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A1:C1"/>
    <mergeCell ref="D1:E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42578125" style="92" customWidth="1"/>
    <col min="4" max="4" width="14.7109375" style="90" customWidth="1"/>
    <col min="5" max="5" width="5.710937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63" t="s">
        <v>36</v>
      </c>
      <c r="B1" s="149"/>
      <c r="C1" s="164"/>
      <c r="D1" s="160" t="s">
        <v>29</v>
      </c>
      <c r="E1" s="161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2"/>
      <c r="F2" s="157" t="s">
        <v>32</v>
      </c>
      <c r="G2" s="103">
        <f>[3]OpeningCreditors!$G$2</f>
        <v>20</v>
      </c>
      <c r="H2" s="157" t="s">
        <v>31</v>
      </c>
    </row>
    <row r="3" spans="1:8" s="101" customFormat="1" ht="12" customHeight="1" x14ac:dyDescent="0.2">
      <c r="A3" s="149"/>
      <c r="B3" s="149"/>
      <c r="C3" s="149"/>
      <c r="D3" s="149"/>
      <c r="E3" s="162"/>
      <c r="F3" s="158"/>
      <c r="G3" s="157" t="s">
        <v>30</v>
      </c>
      <c r="H3" s="158"/>
    </row>
    <row r="4" spans="1:8" x14ac:dyDescent="0.2">
      <c r="A4" s="149"/>
      <c r="B4" s="149"/>
      <c r="C4" s="149"/>
      <c r="D4" s="149"/>
      <c r="E4" s="162"/>
      <c r="F4" s="159"/>
      <c r="G4" s="165"/>
      <c r="H4" s="159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H2:H4"/>
    <mergeCell ref="F2:F4"/>
    <mergeCell ref="D1:E1"/>
    <mergeCell ref="E2:E4"/>
    <mergeCell ref="A1:C1"/>
    <mergeCell ref="G3:G4"/>
    <mergeCell ref="A2:A4"/>
    <mergeCell ref="D2:D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42578125" style="92" customWidth="1"/>
    <col min="4" max="4" width="14.7109375" style="90" customWidth="1"/>
    <col min="5" max="5" width="5.710937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63" t="s">
        <v>36</v>
      </c>
      <c r="B1" s="149"/>
      <c r="C1" s="164"/>
      <c r="D1" s="160" t="s">
        <v>29</v>
      </c>
      <c r="E1" s="161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2"/>
      <c r="F2" s="157" t="s">
        <v>32</v>
      </c>
      <c r="G2" s="103">
        <f>[3]OpeningCreditors!$G$2</f>
        <v>20</v>
      </c>
      <c r="H2" s="157" t="s">
        <v>31</v>
      </c>
    </row>
    <row r="3" spans="1:8" s="101" customFormat="1" ht="12" customHeight="1" x14ac:dyDescent="0.2">
      <c r="A3" s="149"/>
      <c r="B3" s="149"/>
      <c r="C3" s="149"/>
      <c r="D3" s="149"/>
      <c r="E3" s="162"/>
      <c r="F3" s="158"/>
      <c r="G3" s="157" t="s">
        <v>30</v>
      </c>
      <c r="H3" s="158"/>
    </row>
    <row r="4" spans="1:8" x14ac:dyDescent="0.2">
      <c r="A4" s="149"/>
      <c r="B4" s="149"/>
      <c r="C4" s="149"/>
      <c r="D4" s="149"/>
      <c r="E4" s="162"/>
      <c r="F4" s="159"/>
      <c r="G4" s="165"/>
      <c r="H4" s="159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E2:E4"/>
    <mergeCell ref="A2:A4"/>
    <mergeCell ref="B2:B4"/>
    <mergeCell ref="A1:C1"/>
    <mergeCell ref="D1:E1"/>
    <mergeCell ref="C2:C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42578125" style="92" customWidth="1"/>
    <col min="4" max="4" width="14.7109375" style="90" customWidth="1"/>
    <col min="5" max="5" width="5.710937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63" t="s">
        <v>36</v>
      </c>
      <c r="B1" s="149"/>
      <c r="C1" s="164"/>
      <c r="D1" s="160" t="s">
        <v>29</v>
      </c>
      <c r="E1" s="161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2"/>
      <c r="F2" s="157" t="s">
        <v>32</v>
      </c>
      <c r="G2" s="103">
        <f>[3]ClosingCreditors!$G$2</f>
        <v>20</v>
      </c>
      <c r="H2" s="157" t="s">
        <v>31</v>
      </c>
    </row>
    <row r="3" spans="1:8" s="101" customFormat="1" ht="12" customHeight="1" x14ac:dyDescent="0.2">
      <c r="A3" s="149"/>
      <c r="B3" s="149"/>
      <c r="C3" s="149"/>
      <c r="D3" s="149"/>
      <c r="E3" s="162"/>
      <c r="F3" s="158"/>
      <c r="G3" s="157" t="s">
        <v>30</v>
      </c>
      <c r="H3" s="158"/>
    </row>
    <row r="4" spans="1:8" x14ac:dyDescent="0.2">
      <c r="A4" s="149"/>
      <c r="B4" s="149"/>
      <c r="C4" s="149"/>
      <c r="D4" s="149"/>
      <c r="E4" s="162"/>
      <c r="F4" s="159"/>
      <c r="G4" s="165"/>
      <c r="H4" s="159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E2:E4"/>
    <mergeCell ref="A2:A4"/>
    <mergeCell ref="B2:B4"/>
    <mergeCell ref="A1:C1"/>
    <mergeCell ref="D1:E1"/>
    <mergeCell ref="C2:C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42578125" style="92" customWidth="1"/>
    <col min="4" max="4" width="14.7109375" style="90" customWidth="1"/>
    <col min="5" max="5" width="5.710937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63" t="s">
        <v>36</v>
      </c>
      <c r="B1" s="149"/>
      <c r="C1" s="164"/>
      <c r="D1" s="160" t="s">
        <v>29</v>
      </c>
      <c r="E1" s="161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2"/>
      <c r="F2" s="157" t="s">
        <v>32</v>
      </c>
      <c r="G2" s="103">
        <f>[3]ClosingCreditors!$G$2</f>
        <v>20</v>
      </c>
      <c r="H2" s="157" t="s">
        <v>31</v>
      </c>
    </row>
    <row r="3" spans="1:8" s="101" customFormat="1" ht="12" customHeight="1" x14ac:dyDescent="0.2">
      <c r="A3" s="149"/>
      <c r="B3" s="149"/>
      <c r="C3" s="149"/>
      <c r="D3" s="149"/>
      <c r="E3" s="162"/>
      <c r="F3" s="158"/>
      <c r="G3" s="157" t="s">
        <v>30</v>
      </c>
      <c r="H3" s="158"/>
    </row>
    <row r="4" spans="1:8" x14ac:dyDescent="0.2">
      <c r="A4" s="149"/>
      <c r="B4" s="149"/>
      <c r="C4" s="149"/>
      <c r="D4" s="149"/>
      <c r="E4" s="162"/>
      <c r="F4" s="159"/>
      <c r="G4" s="165"/>
      <c r="H4" s="159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A1:C1"/>
    <mergeCell ref="D1:E1"/>
    <mergeCell ref="C2:C4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S0822</vt:lpstr>
      <vt:lpstr>S0922</vt:lpstr>
      <vt:lpstr>S1023</vt:lpstr>
      <vt:lpstr>S1123</vt:lpstr>
      <vt:lpstr>P0822</vt:lpstr>
      <vt:lpstr>P0922</vt:lpstr>
      <vt:lpstr>P1023</vt:lpstr>
      <vt:lpstr>P1123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 FMAN</dc:title>
  <dc:creator>Terry Cartwright</dc:creator>
  <cp:lastModifiedBy>Louise Powell</cp:lastModifiedBy>
  <cp:lastPrinted>2007-02-10T23:38:25Z</cp:lastPrinted>
  <dcterms:created xsi:type="dcterms:W3CDTF">2006-06-05T10:56:36Z</dcterms:created>
  <dcterms:modified xsi:type="dcterms:W3CDTF">2022-10-12T15:14:19Z</dcterms:modified>
</cp:coreProperties>
</file>