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SE Extra 2024-04-05 (Apr24) Excel 2007/"/>
    </mc:Choice>
  </mc:AlternateContent>
  <xr:revisionPtr revIDLastSave="0" documentId="13_ncr:1_{0E6AD854-E9F7-5F4F-858F-F8D5978B1A00}" xr6:coauthVersionLast="47" xr6:coauthVersionMax="47" xr10:uidLastSave="{00000000-0000-0000-0000-000000000000}"/>
  <bookViews>
    <workbookView xWindow="0" yWindow="500" windowWidth="25900" windowHeight="1744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R101" i="11"/>
  <c r="R100" i="11"/>
  <c r="R99" i="11"/>
  <c r="R98" i="11"/>
  <c r="R97" i="11"/>
  <c r="R95" i="11"/>
  <c r="R94" i="11"/>
  <c r="R93" i="11"/>
  <c r="R92" i="11"/>
  <c r="R91" i="11"/>
  <c r="D59" i="11"/>
  <c r="D43" i="11"/>
  <c r="R48" i="11"/>
  <c r="R47" i="11"/>
  <c r="R46" i="11"/>
  <c r="R45" i="11"/>
  <c r="R44" i="11"/>
  <c r="R42" i="11"/>
  <c r="R41" i="11"/>
  <c r="R40" i="11"/>
  <c r="R39" i="11"/>
  <c r="R38" i="11"/>
  <c r="H37" i="11"/>
  <c r="D37" i="11"/>
  <c r="H29" i="11"/>
  <c r="H21" i="11"/>
  <c r="H13" i="11"/>
  <c r="D6" i="11"/>
  <c r="S4" i="11"/>
  <c r="R4" i="11"/>
  <c r="P4" i="11"/>
  <c r="O4" i="11"/>
  <c r="H7" i="11"/>
  <c r="K4" i="11"/>
  <c r="J4" i="11"/>
  <c r="G4" i="11"/>
  <c r="F4" i="11"/>
  <c r="Z38" i="11" l="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8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8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6" i="11"/>
  <c r="Q107" i="11"/>
  <c r="R14" i="11"/>
  <c r="R15" i="11"/>
  <c r="R16" i="11"/>
  <c r="R17" i="11"/>
  <c r="R18" i="11"/>
  <c r="R22" i="1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3" i="11"/>
  <c r="Y3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91" i="1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9" i="11"/>
  <c r="I10" i="11"/>
  <c r="I14" i="1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61" i="11"/>
  <c r="I62" i="11"/>
  <c r="I63" i="11"/>
  <c r="I67" i="11"/>
  <c r="I68" i="11"/>
  <c r="I69" i="11"/>
  <c r="I70" i="11"/>
  <c r="I71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0" i="11"/>
  <c r="X14" i="1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D110" i="11"/>
  <c r="D96" i="11"/>
  <c r="H50" i="11"/>
  <c r="D90" i="11"/>
  <c r="H33" i="11"/>
  <c r="H23" i="11"/>
  <c r="H15" i="11"/>
  <c r="D57" i="11"/>
  <c r="P85" i="11"/>
  <c r="H8" i="11"/>
  <c r="B96" i="11"/>
  <c r="B90" i="11"/>
  <c r="B57" i="11"/>
  <c r="B110" i="11"/>
  <c r="W67" i="11"/>
  <c r="S91" i="11"/>
  <c r="J91" i="11"/>
  <c r="W91" i="11"/>
  <c r="V108" i="1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E10" i="12" s="1"/>
  <c r="V88" i="11"/>
  <c r="W83" i="11"/>
  <c r="J83" i="11"/>
  <c r="S83" i="11"/>
  <c r="W95" i="11"/>
  <c r="W94" i="11"/>
  <c r="W93" i="11"/>
  <c r="W92" i="11"/>
  <c r="W42" i="11"/>
  <c r="G42" i="11"/>
  <c r="W41" i="11"/>
  <c r="G41" i="11"/>
  <c r="W40" i="11"/>
  <c r="G40" i="11"/>
  <c r="W39" i="11"/>
  <c r="G39" i="11"/>
  <c r="W38" i="11"/>
  <c r="G38" i="11"/>
  <c r="W14" i="11"/>
  <c r="W15" i="11"/>
  <c r="W16" i="11"/>
  <c r="W17" i="11"/>
  <c r="W18" i="11"/>
  <c r="W22" i="11"/>
  <c r="W23" i="11"/>
  <c r="W24" i="11"/>
  <c r="W25" i="11"/>
  <c r="W26" i="11"/>
  <c r="W30" i="11"/>
  <c r="W31" i="11"/>
  <c r="W32" i="11"/>
  <c r="W33" i="11"/>
  <c r="W34" i="11"/>
  <c r="W44" i="11"/>
  <c r="W50" i="11"/>
  <c r="W45" i="11"/>
  <c r="W46" i="11"/>
  <c r="W47" i="11"/>
  <c r="W48" i="11"/>
  <c r="W51" i="11"/>
  <c r="W52" i="11"/>
  <c r="W53" i="11"/>
  <c r="W54" i="11"/>
  <c r="W8" i="11"/>
  <c r="W9" i="11"/>
  <c r="W10" i="11"/>
  <c r="W61" i="11"/>
  <c r="W62" i="11"/>
  <c r="W63" i="11"/>
  <c r="W68" i="11"/>
  <c r="W69" i="11"/>
  <c r="W70" i="11"/>
  <c r="W71" i="11"/>
  <c r="W75" i="11"/>
  <c r="W76" i="11"/>
  <c r="W77" i="11"/>
  <c r="W78" i="11"/>
  <c r="W79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V72" i="11"/>
  <c r="V80" i="11"/>
  <c r="V11" i="11"/>
  <c r="V19" i="11"/>
  <c r="V27" i="11"/>
  <c r="V35" i="11"/>
  <c r="K9" i="12" s="1"/>
  <c r="G14" i="11"/>
  <c r="G22" i="11"/>
  <c r="G30" i="11"/>
  <c r="G44" i="11"/>
  <c r="G50" i="11"/>
  <c r="Z64" i="11"/>
  <c r="Z11" i="11"/>
  <c r="Y64" i="11"/>
  <c r="Y11" i="11"/>
  <c r="S84" i="11"/>
  <c r="S85" i="11"/>
  <c r="S86" i="11"/>
  <c r="S87" i="11"/>
  <c r="E72" i="11"/>
  <c r="E7" i="12" s="1"/>
  <c r="E80" i="11"/>
  <c r="E8" i="12" s="1"/>
  <c r="E64" i="11"/>
  <c r="E88" i="11"/>
  <c r="E9" i="12" s="1"/>
  <c r="G48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E11" i="11"/>
  <c r="F11" i="11"/>
  <c r="G51" i="11"/>
  <c r="G23" i="11"/>
  <c r="G10" i="11"/>
  <c r="G8" i="11"/>
  <c r="H17" i="11"/>
  <c r="H18" i="11"/>
  <c r="J87" i="11"/>
  <c r="K87" i="11"/>
  <c r="J86" i="11"/>
  <c r="K86" i="11"/>
  <c r="J85" i="11"/>
  <c r="K85" i="11"/>
  <c r="J84" i="11"/>
  <c r="K84" i="11"/>
  <c r="K83" i="11"/>
  <c r="J79" i="11"/>
  <c r="K79" i="11"/>
  <c r="J78" i="11"/>
  <c r="K78" i="1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34" i="11"/>
  <c r="G33" i="11"/>
  <c r="G32" i="11"/>
  <c r="G31" i="11"/>
  <c r="G26" i="11"/>
  <c r="G25" i="11"/>
  <c r="G24" i="11"/>
  <c r="G18" i="11"/>
  <c r="G17" i="11"/>
  <c r="G16" i="11"/>
  <c r="G15" i="11"/>
  <c r="G9" i="11"/>
  <c r="S11" i="11"/>
  <c r="S14" i="11"/>
  <c r="S15" i="11"/>
  <c r="S16" i="11"/>
  <c r="S17" i="11"/>
  <c r="S18" i="11"/>
  <c r="S22" i="11"/>
  <c r="S23" i="11"/>
  <c r="S24" i="11"/>
  <c r="S25" i="11"/>
  <c r="S26" i="11"/>
  <c r="S30" i="11"/>
  <c r="S31" i="11"/>
  <c r="S32" i="11"/>
  <c r="S33" i="11"/>
  <c r="S34" i="11"/>
  <c r="S64" i="11"/>
  <c r="S69" i="11"/>
  <c r="S70" i="11"/>
  <c r="S71" i="11"/>
  <c r="S76" i="11"/>
  <c r="S77" i="11"/>
  <c r="S78" i="11"/>
  <c r="S79" i="11"/>
  <c r="R11" i="11"/>
  <c r="R64" i="11"/>
  <c r="R72" i="11"/>
  <c r="R80" i="11"/>
  <c r="R88" i="11"/>
  <c r="Q11" i="11"/>
  <c r="Q19" i="11"/>
  <c r="Q27" i="11"/>
  <c r="Q35" i="11"/>
  <c r="Q64" i="11"/>
  <c r="O11" i="11"/>
  <c r="O19" i="11"/>
  <c r="O27" i="11"/>
  <c r="O35" i="11"/>
  <c r="O64" i="11"/>
  <c r="O72" i="11"/>
  <c r="O80" i="11"/>
  <c r="O88" i="11"/>
  <c r="G64" i="11"/>
  <c r="G72" i="11"/>
  <c r="G80" i="11"/>
  <c r="G88" i="11"/>
  <c r="F64" i="11"/>
  <c r="F72" i="11"/>
  <c r="F80" i="11"/>
  <c r="F88" i="11"/>
  <c r="S68" i="11"/>
  <c r="S75" i="11"/>
  <c r="S67" i="11"/>
  <c r="K10" i="12" l="1"/>
  <c r="O110" i="11"/>
  <c r="E110" i="11"/>
  <c r="Y88" i="11"/>
  <c r="P78" i="11"/>
  <c r="P67" i="11"/>
  <c r="P103" i="11"/>
  <c r="H9" i="11"/>
  <c r="H54" i="11"/>
  <c r="H52" i="11"/>
  <c r="P77" i="11"/>
  <c r="H47" i="11"/>
  <c r="P104" i="11"/>
  <c r="J11" i="11"/>
  <c r="H25" i="11"/>
  <c r="H48" i="11"/>
  <c r="K6" i="12"/>
  <c r="H42" i="11"/>
  <c r="X11" i="11"/>
  <c r="E57" i="11"/>
  <c r="E1" i="11" s="1"/>
  <c r="H44" i="11"/>
  <c r="Q57" i="11"/>
  <c r="W64" i="11"/>
  <c r="W80" i="11"/>
  <c r="W11" i="11"/>
  <c r="S27" i="11"/>
  <c r="K35" i="11"/>
  <c r="F110" i="11"/>
  <c r="G110" i="11"/>
  <c r="S80" i="11"/>
  <c r="K80" i="11"/>
  <c r="G27" i="11"/>
  <c r="V57" i="11"/>
  <c r="W27" i="11"/>
  <c r="G55" i="11"/>
  <c r="W72" i="11"/>
  <c r="X88" i="11"/>
  <c r="X19" i="11"/>
  <c r="I64" i="11"/>
  <c r="Y27" i="11"/>
  <c r="Q88" i="11"/>
  <c r="O57" i="11"/>
  <c r="O1" i="11" s="1"/>
  <c r="S35" i="11"/>
  <c r="G19" i="11"/>
  <c r="G35" i="11"/>
  <c r="K19" i="11"/>
  <c r="J27" i="11"/>
  <c r="J64" i="11"/>
  <c r="K88" i="11"/>
  <c r="G11" i="11"/>
  <c r="F57" i="11"/>
  <c r="K8" i="12"/>
  <c r="W35" i="11"/>
  <c r="W19" i="11"/>
  <c r="W55" i="11"/>
  <c r="W108" i="11"/>
  <c r="W88" i="11"/>
  <c r="I27" i="11"/>
  <c r="I11" i="11"/>
  <c r="Z72" i="11"/>
  <c r="Y108" i="11"/>
  <c r="R27" i="11"/>
  <c r="X108" i="11"/>
  <c r="X64" i="11"/>
  <c r="I88" i="11"/>
  <c r="I35" i="11"/>
  <c r="Z108" i="11"/>
  <c r="Q72" i="11"/>
  <c r="I72" i="11"/>
  <c r="I55" i="11"/>
  <c r="J55" i="11"/>
  <c r="R55" i="11"/>
  <c r="S72" i="11"/>
  <c r="S19" i="11"/>
  <c r="S88" i="11"/>
  <c r="X27" i="11"/>
  <c r="Y35" i="11"/>
  <c r="Y19" i="11"/>
  <c r="R35" i="11"/>
  <c r="R108" i="11"/>
  <c r="R110" i="11" s="1"/>
  <c r="X80" i="11"/>
  <c r="Z27" i="11"/>
  <c r="J80" i="11"/>
  <c r="H66" i="11"/>
  <c r="H70" i="11" s="1"/>
  <c r="X35" i="11"/>
  <c r="I80" i="11"/>
  <c r="R19" i="11"/>
  <c r="Y55" i="11"/>
  <c r="J108" i="11"/>
  <c r="I108" i="11"/>
  <c r="K55" i="11"/>
  <c r="J35" i="11"/>
  <c r="J72" i="11"/>
  <c r="S108" i="11"/>
  <c r="Z80" i="11"/>
  <c r="Z35" i="11"/>
  <c r="J88" i="11"/>
  <c r="I19" i="11"/>
  <c r="Z88" i="11"/>
  <c r="Q80" i="11"/>
  <c r="Z55" i="11"/>
  <c r="K11" i="11"/>
  <c r="J19" i="11"/>
  <c r="K27" i="11"/>
  <c r="K64" i="11"/>
  <c r="K72" i="11"/>
  <c r="H14" i="11"/>
  <c r="K108" i="11"/>
  <c r="X72" i="11"/>
  <c r="Z19" i="11"/>
  <c r="Y80" i="11"/>
  <c r="Y72" i="11"/>
  <c r="Q108" i="11"/>
  <c r="S55" i="11"/>
  <c r="X55" i="11"/>
  <c r="H22" i="11"/>
  <c r="H32" i="11"/>
  <c r="H45" i="11"/>
  <c r="H74" i="11"/>
  <c r="E6" i="12"/>
  <c r="E11" i="12" s="1"/>
  <c r="H41" i="11"/>
  <c r="P75" i="11"/>
  <c r="P86" i="11"/>
  <c r="H30" i="11"/>
  <c r="K7" i="12"/>
  <c r="P69" i="11"/>
  <c r="P83" i="11"/>
  <c r="P106" i="11"/>
  <c r="H10" i="11"/>
  <c r="H26" i="11"/>
  <c r="H31" i="11"/>
  <c r="H46" i="11"/>
  <c r="V110" i="11"/>
  <c r="H39" i="11"/>
  <c r="P76" i="11"/>
  <c r="P87" i="11"/>
  <c r="H24" i="11"/>
  <c r="H53" i="11"/>
  <c r="H60" i="11"/>
  <c r="H40" i="11"/>
  <c r="P68" i="11"/>
  <c r="P79" i="11"/>
  <c r="P105" i="11"/>
  <c r="H16" i="11"/>
  <c r="H34" i="11"/>
  <c r="H51" i="11"/>
  <c r="H82" i="11"/>
  <c r="H38" i="11"/>
  <c r="H90" i="11"/>
  <c r="P70" i="11"/>
  <c r="P84" i="11"/>
  <c r="P107" i="11"/>
  <c r="P71" i="11"/>
  <c r="K11" i="12" l="1"/>
  <c r="G57" i="11"/>
  <c r="G1" i="11" s="1"/>
  <c r="H71" i="11"/>
  <c r="H68" i="11"/>
  <c r="H67" i="11"/>
  <c r="W57" i="11"/>
  <c r="F1" i="11"/>
  <c r="X110" i="11"/>
  <c r="H69" i="11"/>
  <c r="R57" i="11"/>
  <c r="R1" i="11" s="1"/>
  <c r="V1" i="11"/>
  <c r="Z57" i="11"/>
  <c r="I57" i="11"/>
  <c r="I110" i="11"/>
  <c r="Y57" i="11"/>
  <c r="J57" i="11"/>
  <c r="Y110" i="11"/>
  <c r="X57" i="11"/>
  <c r="J110" i="11"/>
  <c r="S110" i="11"/>
  <c r="Q110" i="11"/>
  <c r="Q1" i="11" s="1"/>
  <c r="W110" i="11"/>
  <c r="W1" i="11" s="1"/>
  <c r="K110" i="11"/>
  <c r="K57" i="11"/>
  <c r="S57" i="11"/>
  <c r="Z110" i="11"/>
  <c r="H100" i="11"/>
  <c r="H97" i="11"/>
  <c r="H91" i="11"/>
  <c r="H92" i="11"/>
  <c r="H99" i="11"/>
  <c r="H95" i="11"/>
  <c r="H103" i="11"/>
  <c r="H94" i="11"/>
  <c r="H104" i="11"/>
  <c r="H105" i="11"/>
  <c r="H93" i="11"/>
  <c r="H106" i="11"/>
  <c r="H98" i="11"/>
  <c r="H101" i="11"/>
  <c r="H107" i="11"/>
  <c r="H76" i="11"/>
  <c r="H77" i="11"/>
  <c r="H79" i="11"/>
  <c r="H75" i="11"/>
  <c r="H78" i="11"/>
  <c r="H87" i="11"/>
  <c r="H85" i="11"/>
  <c r="H86" i="11"/>
  <c r="H83" i="11"/>
  <c r="H84" i="11"/>
  <c r="H62" i="11"/>
  <c r="H63" i="11"/>
  <c r="H61" i="11"/>
  <c r="Z1" i="11" l="1"/>
  <c r="I1" i="11"/>
  <c r="X1" i="11"/>
  <c r="S1" i="11"/>
  <c r="J1" i="11"/>
  <c r="Y1" i="11"/>
  <c r="K1" i="11"/>
  <c r="K15" i="12" l="1"/>
  <c r="G15" i="12" s="1"/>
  <c r="E15" i="12" l="1"/>
  <c r="B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<sst xmlns="http://schemas.openxmlformats.org/spreadsheetml/2006/main" count="98" uniqueCount="73">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</sst>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9"/>
      <color indexed="10"/>
      <name val="Times New Roman"/>
      <family val="1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15" fontId="2" fillId="0" borderId="0" xfId="0" applyNumberFormat="1" applyFont="1"/>
    <xf numFmtId="0" fontId="2" fillId="0" borderId="0" xfId="0" applyFont="1"/>
    <xf numFmtId="0" fontId="3" fillId="0" borderId="0" xfId="0" applyFont="1"/>
    <xf numFmtId="164" fontId="2" fillId="2" borderId="0" xfId="0" applyNumberFormat="1" applyFont="1" applyFill="1"/>
    <xf numFmtId="164" fontId="2" fillId="2" borderId="0" xfId="0" applyNumberFormat="1" applyFont="1" applyFill="1" applyAlignment="1">
      <alignment horizontal="left" vertical="center" indent="2"/>
    </xf>
    <xf numFmtId="9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15" fontId="2" fillId="2" borderId="0" xfId="0" applyNumberFormat="1" applyFont="1" applyFill="1"/>
    <xf numFmtId="9" fontId="2" fillId="2" borderId="0" xfId="0" applyNumberFormat="1" applyFont="1" applyFill="1" applyAlignment="1">
      <alignment horizontal="center"/>
    </xf>
    <xf numFmtId="15" fontId="3" fillId="2" borderId="0" xfId="0" applyNumberFormat="1" applyFont="1" applyFill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2" fillId="2" borderId="1" xfId="0" applyNumberFormat="1" applyFont="1" applyFill="1" applyBorder="1"/>
    <xf numFmtId="9" fontId="2" fillId="2" borderId="0" xfId="0" applyNumberFormat="1" applyFont="1" applyFill="1"/>
    <xf numFmtId="164" fontId="2" fillId="2" borderId="2" xfId="0" applyNumberFormat="1" applyFont="1" applyFill="1" applyBorder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/>
    <xf numFmtId="0" fontId="2" fillId="2" borderId="5" xfId="0" applyFont="1" applyFill="1" applyBorder="1"/>
    <xf numFmtId="14" fontId="2" fillId="2" borderId="5" xfId="0" applyNumberFormat="1" applyFont="1" applyFill="1" applyBorder="1"/>
    <xf numFmtId="15" fontId="2" fillId="2" borderId="6" xfId="0" applyNumberFormat="1" applyFont="1" applyFill="1" applyBorder="1"/>
    <xf numFmtId="164" fontId="2" fillId="2" borderId="6" xfId="0" applyNumberFormat="1" applyFont="1" applyFill="1" applyBorder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/>
    <xf numFmtId="9" fontId="2" fillId="0" borderId="1" xfId="0" applyNumberFormat="1" applyFont="1" applyBorder="1" applyAlignment="1">
      <alignment horizontal="center"/>
    </xf>
    <xf numFmtId="1" fontId="2" fillId="2" borderId="0" xfId="0" applyNumberFormat="1" applyFont="1" applyFill="1" applyAlignment="1">
      <alignment vertical="center"/>
    </xf>
    <xf numFmtId="1" fontId="2" fillId="0" borderId="0" xfId="0" applyNumberFormat="1" applyFont="1"/>
    <xf numFmtId="1" fontId="2" fillId="2" borderId="0" xfId="0" applyNumberFormat="1" applyFont="1" applyFill="1"/>
    <xf numFmtId="1" fontId="3" fillId="2" borderId="0" xfId="0" applyNumberFormat="1" applyFont="1" applyFill="1"/>
    <xf numFmtId="1" fontId="3" fillId="2" borderId="0" xfId="0" applyNumberFormat="1" applyFont="1" applyFill="1" applyAlignment="1">
      <alignment wrapText="1"/>
    </xf>
    <xf numFmtId="1" fontId="2" fillId="2" borderId="6" xfId="0" applyNumberFormat="1" applyFont="1" applyFill="1" applyBorder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2" borderId="8" xfId="0" applyNumberFormat="1" applyFont="1" applyFill="1" applyBorder="1"/>
    <xf numFmtId="15" fontId="2" fillId="0" borderId="1" xfId="0" applyNumberFormat="1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15" fontId="2" fillId="3" borderId="0" xfId="0" applyNumberFormat="1" applyFont="1" applyFill="1"/>
    <xf numFmtId="0" fontId="2" fillId="3" borderId="0" xfId="0" applyFont="1" applyFill="1"/>
    <xf numFmtId="1" fontId="2" fillId="3" borderId="0" xfId="0" applyNumberFormat="1" applyFont="1" applyFill="1"/>
    <xf numFmtId="164" fontId="2" fillId="3" borderId="0" xfId="0" applyNumberFormat="1" applyFont="1" applyFill="1"/>
    <xf numFmtId="9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164" fontId="2" fillId="3" borderId="1" xfId="0" applyNumberFormat="1" applyFont="1" applyFill="1" applyBorder="1"/>
    <xf numFmtId="164" fontId="2" fillId="3" borderId="2" xfId="0" applyNumberFormat="1" applyFont="1" applyFill="1" applyBorder="1"/>
    <xf numFmtId="15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9" fontId="2" fillId="2" borderId="0" xfId="0" applyNumberFormat="1" applyFont="1" applyFill="1" applyAlignment="1">
      <alignment horizontal="center" vertical="center" wrapText="1"/>
    </xf>
    <xf numFmtId="9" fontId="3" fillId="2" borderId="0" xfId="0" applyNumberFormat="1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Alignment="1">
      <alignment horizontal="center" wrapText="1"/>
    </xf>
    <xf numFmtId="0" fontId="2" fillId="3" borderId="9" xfId="0" applyFont="1" applyFill="1" applyBorder="1"/>
    <xf numFmtId="0" fontId="2" fillId="3" borderId="10" xfId="0" applyFont="1" applyFill="1" applyBorder="1"/>
    <xf numFmtId="15" fontId="2" fillId="3" borderId="6" xfId="0" applyNumberFormat="1" applyFont="1" applyFill="1" applyBorder="1"/>
    <xf numFmtId="0" fontId="2" fillId="3" borderId="6" xfId="0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1" xfId="0" applyFont="1" applyBorder="1"/>
    <xf numFmtId="0" fontId="4" fillId="2" borderId="0" xfId="0" applyFont="1" applyFill="1" applyAlignment="1">
      <alignment horizontal="left" wrapText="1" indent="6"/>
    </xf>
    <xf numFmtId="0" fontId="4" fillId="2" borderId="0" xfId="0" applyFont="1" applyFill="1"/>
    <xf numFmtId="0" fontId="8" fillId="2" borderId="0" xfId="0" applyFont="1" applyFill="1" applyAlignment="1">
      <alignment wrapText="1"/>
    </xf>
    <xf numFmtId="0" fontId="4" fillId="2" borderId="6" xfId="0" applyFont="1" applyFill="1" applyBorder="1"/>
    <xf numFmtId="0" fontId="4" fillId="0" borderId="0" xfId="0" applyFo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0" borderId="1" xfId="0" applyNumberFormat="1" applyFont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4" fontId="11" fillId="2" borderId="0" xfId="0" applyNumberFormat="1" applyFont="1" applyFill="1" applyAlignment="1">
      <alignment wrapText="1"/>
    </xf>
    <xf numFmtId="4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2" fillId="2" borderId="1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12" fillId="3" borderId="0" xfId="0" applyFont="1" applyFill="1" applyAlignment="1">
      <alignment horizontal="center" wrapText="1"/>
    </xf>
    <xf numFmtId="0" fontId="12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1" fontId="2" fillId="2" borderId="1" xfId="0" applyNumberFormat="1" applyFont="1" applyFill="1" applyBorder="1"/>
    <xf numFmtId="1" fontId="2" fillId="2" borderId="6" xfId="0" applyNumberFormat="1" applyFont="1" applyFill="1" applyBorder="1" applyAlignment="1">
      <alignment horizontal="center"/>
    </xf>
    <xf numFmtId="164" fontId="2" fillId="0" borderId="13" xfId="0" applyNumberFormat="1" applyFont="1" applyBorder="1"/>
    <xf numFmtId="15" fontId="4" fillId="2" borderId="1" xfId="0" applyNumberFormat="1" applyFont="1" applyFill="1" applyBorder="1" applyAlignment="1">
      <alignment horizontal="center" vertical="center" wrapText="1"/>
    </xf>
    <xf numFmtId="165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0" fontId="3" fillId="2" borderId="21" xfId="0" applyFont="1" applyFill="1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/>
    <xf numFmtId="0" fontId="0" fillId="0" borderId="1" xfId="0" applyBorder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3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164" fontId="6" fillId="2" borderId="0" xfId="0" applyNumberFormat="1" applyFont="1" applyFill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4" fontId="3" fillId="2" borderId="19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2" fillId="2" borderId="2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15" fontId="2" fillId="3" borderId="0" xfId="0" applyNumberFormat="1" applyFont="1" applyFill="1" applyAlignment="1">
      <alignment horizontal="left" wrapText="1" indent="6"/>
    </xf>
    <xf numFmtId="0" fontId="2" fillId="3" borderId="0" xfId="0" applyFont="1" applyFill="1" applyAlignment="1">
      <alignment horizontal="left" wrapText="1" indent="6"/>
    </xf>
    <xf numFmtId="0" fontId="2" fillId="3" borderId="18" xfId="0" applyFont="1" applyFill="1" applyBorder="1" applyAlignment="1">
      <alignment horizontal="left" wrapText="1" indent="6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4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2" fillId="3" borderId="24" xfId="0" applyFont="1" applyFill="1" applyBorder="1"/>
    <xf numFmtId="0" fontId="12" fillId="3" borderId="25" xfId="0" applyFont="1" applyFill="1" applyBorder="1"/>
    <xf numFmtId="0" fontId="12" fillId="3" borderId="18" xfId="0" applyFont="1" applyFill="1" applyBorder="1" applyAlignment="1">
      <alignment horizontal="left" wrapText="1" indent="6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3-24/GB%20Accounts%20SE%20Extra%202024-04-05%20(Apr24)%20Excel%202007/Financialaccounts050424.xlsx" TargetMode="External"/><Relationship Id="rId1" Type="http://schemas.openxmlformats.org/officeDocument/2006/relationships/externalLinkPath" Target="Financialaccounts0504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3-24/GB%20Accounts%20SE%20Extra%202024-04-05%20(Apr24)%20Excel%202007/Purchases050424.xlsx" TargetMode="External"/><Relationship Id="rId1" Type="http://schemas.openxmlformats.org/officeDocument/2006/relationships/externalLinkPath" Target="Purchases0504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3-24/GB%20Accounts%20SE%20Extra%202024-04-05%20(Apr24)%20Excel%202007/Sales050424.xlsx" TargetMode="External"/><Relationship Id="rId1" Type="http://schemas.openxmlformats.org/officeDocument/2006/relationships/externalLinkPath" Target="Sales0504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45022</v>
          </cell>
          <cell r="G4">
            <v>1</v>
          </cell>
        </row>
        <row r="5">
          <cell r="G5">
            <v>0.18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45387</v>
          </cell>
          <cell r="G17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ningCreditors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G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ningDebtors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A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baseColWidth="10" defaultColWidth="9.1640625" defaultRowHeight="12" x14ac:dyDescent="0.15"/>
  <cols>
    <col min="1" max="1" width="1.6640625" style="5" customWidth="1"/>
    <col min="2" max="2" width="11" style="4" customWidth="1"/>
    <col min="3" max="3" width="23.5" style="80" customWidth="1"/>
    <col min="4" max="4" width="17.1640625" style="31" customWidth="1"/>
    <col min="5" max="5" width="10.6640625" style="3" customWidth="1"/>
    <col min="6" max="6" width="10.1640625" style="3" customWidth="1"/>
    <col min="7" max="7" width="11.5" style="3" customWidth="1"/>
    <col min="8" max="8" width="6.6640625" style="1" customWidth="1"/>
    <col min="9" max="9" width="9.6640625" style="3" customWidth="1"/>
    <col min="10" max="10" width="9.5" style="3" customWidth="1"/>
    <col min="11" max="11" width="11" style="3" customWidth="1"/>
    <col min="12" max="12" width="0.83203125" style="3" customWidth="1"/>
    <col min="13" max="13" width="6.6640625" style="1" customWidth="1"/>
    <col min="14" max="14" width="0.83203125" style="3" customWidth="1"/>
    <col min="15" max="15" width="11" style="2" customWidth="1"/>
    <col min="16" max="16" width="5.6640625" style="89" customWidth="1"/>
    <col min="17" max="18" width="8.6640625" style="2" bestFit="1" customWidth="1"/>
    <col min="19" max="19" width="11.5" style="2" customWidth="1"/>
    <col min="20" max="20" width="0.83203125" style="2" customWidth="1"/>
    <col min="21" max="21" width="9.1640625" style="4"/>
    <col min="22" max="22" width="10.6640625" style="3" customWidth="1"/>
    <col min="23" max="23" width="10.83203125" style="3" customWidth="1"/>
    <col min="24" max="24" width="11.33203125" style="3" customWidth="1"/>
    <col min="25" max="26" width="9.1640625" style="2"/>
    <col min="27" max="27" width="1.6640625" style="5" customWidth="1"/>
    <col min="28" max="16384" width="9.1640625" style="5"/>
  </cols>
  <sheetData>
    <row r="1" spans="1:27" s="6" customFormat="1" ht="13.5" customHeight="1" x14ac:dyDescent="0.15">
      <c r="A1" s="123"/>
      <c r="B1" s="134" t="s">
        <v>0</v>
      </c>
      <c r="C1" s="145" t="s">
        <v>8</v>
      </c>
      <c r="D1" s="146"/>
      <c r="E1" s="62">
        <f>E57+E110</f>
        <v>0</v>
      </c>
      <c r="F1" s="20">
        <f>F57+F110</f>
        <v>0</v>
      </c>
      <c r="G1" s="20">
        <f>G57+G110</f>
        <v>0</v>
      </c>
      <c r="H1" s="125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42"/>
      <c r="M1" s="125" t="s">
        <v>6</v>
      </c>
      <c r="N1" s="142"/>
      <c r="O1" s="20">
        <f>O57+O110</f>
        <v>0</v>
      </c>
      <c r="P1" s="138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42"/>
      <c r="U1" s="133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15">
      <c r="A2" s="124"/>
      <c r="B2" s="134"/>
      <c r="C2" s="135" t="s">
        <v>1</v>
      </c>
      <c r="D2" s="137" t="s">
        <v>2</v>
      </c>
      <c r="E2" s="132" t="s">
        <v>3</v>
      </c>
      <c r="F2" s="128" t="s">
        <v>56</v>
      </c>
      <c r="G2" s="130" t="s">
        <v>57</v>
      </c>
      <c r="H2" s="127"/>
      <c r="I2" s="147" t="s">
        <v>17</v>
      </c>
      <c r="J2" s="128" t="s">
        <v>56</v>
      </c>
      <c r="K2" s="130" t="s">
        <v>58</v>
      </c>
      <c r="L2" s="148"/>
      <c r="M2" s="126"/>
      <c r="N2" s="148"/>
      <c r="O2" s="130" t="s">
        <v>59</v>
      </c>
      <c r="P2" s="139"/>
      <c r="Q2" s="130" t="s">
        <v>4</v>
      </c>
      <c r="R2" s="132" t="s">
        <v>5</v>
      </c>
      <c r="S2" s="130" t="s">
        <v>60</v>
      </c>
      <c r="T2" s="143"/>
      <c r="U2" s="134"/>
      <c r="V2" s="144" t="s">
        <v>29</v>
      </c>
      <c r="W2" s="144" t="s">
        <v>30</v>
      </c>
      <c r="X2" s="144" t="s">
        <v>32</v>
      </c>
      <c r="Y2" s="132" t="s">
        <v>50</v>
      </c>
      <c r="Z2" s="132" t="s">
        <v>51</v>
      </c>
      <c r="AA2" s="22"/>
    </row>
    <row r="3" spans="1:27" ht="12" customHeight="1" x14ac:dyDescent="0.15">
      <c r="A3" s="124"/>
      <c r="B3" s="134"/>
      <c r="C3" s="136"/>
      <c r="D3" s="137"/>
      <c r="E3" s="132"/>
      <c r="F3" s="129"/>
      <c r="G3" s="131"/>
      <c r="H3" s="127"/>
      <c r="I3" s="147"/>
      <c r="J3" s="129"/>
      <c r="K3" s="131"/>
      <c r="L3" s="148"/>
      <c r="M3" s="126"/>
      <c r="N3" s="148"/>
      <c r="O3" s="131"/>
      <c r="P3" s="139"/>
      <c r="Q3" s="150"/>
      <c r="R3" s="132"/>
      <c r="S3" s="131"/>
      <c r="T3" s="143"/>
      <c r="U3" s="134"/>
      <c r="V3" s="132"/>
      <c r="W3" s="132"/>
      <c r="X3" s="132"/>
      <c r="Y3" s="132"/>
      <c r="Z3" s="132"/>
      <c r="AA3" s="22"/>
    </row>
    <row r="4" spans="1:27" s="16" customFormat="1" ht="12.75" customHeight="1" x14ac:dyDescent="0.15">
      <c r="A4" s="124"/>
      <c r="B4" s="134"/>
      <c r="C4" s="136"/>
      <c r="D4" s="137"/>
      <c r="E4" s="132"/>
      <c r="F4" s="112">
        <f>[1]Admin!$B$4</f>
        <v>45022</v>
      </c>
      <c r="G4" s="112">
        <f>[1]Admin!$B$4</f>
        <v>45022</v>
      </c>
      <c r="H4" s="127"/>
      <c r="I4" s="147"/>
      <c r="J4" s="112">
        <f>[1]Admin!$B$17</f>
        <v>45387</v>
      </c>
      <c r="K4" s="112">
        <f>[1]Admin!$B$17</f>
        <v>45387</v>
      </c>
      <c r="L4" s="149"/>
      <c r="M4" s="126"/>
      <c r="N4" s="149"/>
      <c r="O4" s="112">
        <f>[1]Admin!$B$4</f>
        <v>45022</v>
      </c>
      <c r="P4" s="116">
        <f>[1]Admin!$G$4</f>
        <v>1</v>
      </c>
      <c r="Q4" s="151"/>
      <c r="R4" s="15">
        <f>[1]Admin!$G$5</f>
        <v>0.18</v>
      </c>
      <c r="S4" s="112">
        <f>[1]Admin!$B$17</f>
        <v>45387</v>
      </c>
      <c r="T4" s="143"/>
      <c r="U4" s="134"/>
      <c r="V4" s="132"/>
      <c r="W4" s="132"/>
      <c r="X4" s="132"/>
      <c r="Y4" s="132"/>
      <c r="Z4" s="132"/>
      <c r="AA4" s="23"/>
    </row>
    <row r="5" spans="1:27" s="16" customFormat="1" ht="6" customHeight="1" thickBot="1" x14ac:dyDescent="0.2">
      <c r="A5" s="100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08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2">
      <c r="A6" s="101"/>
      <c r="B6" s="152" t="s">
        <v>61</v>
      </c>
      <c r="C6" s="154"/>
      <c r="D6" s="113">
        <f>[1]Admin!$B$4</f>
        <v>45022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88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15">
      <c r="A7" s="101"/>
      <c r="B7" s="122" t="s">
        <v>10</v>
      </c>
      <c r="C7" s="122"/>
      <c r="D7" s="30"/>
      <c r="E7" s="8"/>
      <c r="F7" s="8"/>
      <c r="G7" s="8"/>
      <c r="H7" s="40">
        <f>[1]Admin!$G$13</f>
        <v>0</v>
      </c>
      <c r="I7" s="8"/>
      <c r="J7" s="8"/>
      <c r="K7" s="8"/>
      <c r="L7" s="8"/>
      <c r="M7" s="9"/>
      <c r="N7" s="8"/>
      <c r="O7" s="11"/>
      <c r="P7" s="88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15">
      <c r="A8" s="101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88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15">
      <c r="A9" s="101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88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15">
      <c r="A10" s="101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88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15">
      <c r="A11" s="101"/>
      <c r="B11" s="117" t="s">
        <v>67</v>
      </c>
      <c r="C11" s="118"/>
      <c r="D11" s="119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15">
      <c r="A12" s="101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15">
      <c r="A13" s="101"/>
      <c r="B13" s="122" t="s">
        <v>9</v>
      </c>
      <c r="C13" s="122"/>
      <c r="D13" s="32"/>
      <c r="E13" s="7"/>
      <c r="F13" s="7"/>
      <c r="G13" s="7"/>
      <c r="H13" s="29">
        <f>[1]Admin!$G$14</f>
        <v>0.1</v>
      </c>
      <c r="I13" s="7"/>
      <c r="J13" s="7"/>
      <c r="K13" s="7"/>
      <c r="L13" s="7"/>
      <c r="M13" s="13"/>
      <c r="N13" s="7"/>
      <c r="O13" s="11"/>
      <c r="P13" s="88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15">
      <c r="A14" s="101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88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15">
      <c r="A15" s="101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88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15">
      <c r="A16" s="101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88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15">
      <c r="A17" s="101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88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15">
      <c r="A18" s="101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88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15">
      <c r="A19" s="101"/>
      <c r="B19" s="117" t="s">
        <v>68</v>
      </c>
      <c r="C19" s="118"/>
      <c r="D19" s="119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15">
      <c r="A20" s="101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15">
      <c r="A21" s="101"/>
      <c r="B21" s="122" t="s">
        <v>55</v>
      </c>
      <c r="C21" s="122"/>
      <c r="D21" s="32"/>
      <c r="E21" s="7"/>
      <c r="F21" s="7"/>
      <c r="G21" s="7"/>
      <c r="H21" s="29">
        <f>[1]Admin!$G$15</f>
        <v>0.2</v>
      </c>
      <c r="I21" s="7"/>
      <c r="J21" s="7"/>
      <c r="K21" s="7"/>
      <c r="L21" s="7"/>
      <c r="M21" s="13"/>
      <c r="N21" s="7"/>
      <c r="O21" s="11"/>
      <c r="P21" s="88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15">
      <c r="A22" s="101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88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15">
      <c r="A23" s="101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88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15">
      <c r="A24" s="101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88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15">
      <c r="A25" s="101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88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15">
      <c r="A26" s="101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88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15">
      <c r="A27" s="101"/>
      <c r="B27" s="117" t="s">
        <v>69</v>
      </c>
      <c r="C27" s="118"/>
      <c r="D27" s="119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15">
      <c r="A28" s="101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15">
      <c r="A29" s="101"/>
      <c r="B29" s="122" t="s">
        <v>7</v>
      </c>
      <c r="C29" s="122"/>
      <c r="D29" s="33"/>
      <c r="E29" s="7"/>
      <c r="F29" s="7"/>
      <c r="G29" s="7"/>
      <c r="H29" s="29">
        <f>[1]Admin!$G$16</f>
        <v>0.33</v>
      </c>
      <c r="I29" s="7"/>
      <c r="J29" s="7"/>
      <c r="K29" s="7"/>
      <c r="L29" s="7"/>
      <c r="M29" s="13"/>
      <c r="N29" s="7"/>
      <c r="O29" s="11"/>
      <c r="P29" s="88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15">
      <c r="A30" s="101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88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15">
      <c r="A31" s="101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88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15">
      <c r="A32" s="101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88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15">
      <c r="A33" s="101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88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15">
      <c r="A34" s="101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88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15">
      <c r="A35" s="101"/>
      <c r="B35" s="117" t="s">
        <v>70</v>
      </c>
      <c r="C35" s="118"/>
      <c r="D35" s="119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15">
      <c r="A36" s="101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3" x14ac:dyDescent="0.15">
      <c r="A37" s="101"/>
      <c r="B37" s="120" t="s">
        <v>63</v>
      </c>
      <c r="C37" s="121"/>
      <c r="D37" s="114">
        <f>[1]Admin!$E$8</f>
        <v>12000</v>
      </c>
      <c r="E37" s="7"/>
      <c r="F37" s="7"/>
      <c r="G37" s="7"/>
      <c r="H37" s="29">
        <f>[1]Admin!$G$17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15">
      <c r="A38" s="101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88"/>
      <c r="Q38" s="11"/>
      <c r="R38" s="11" t="str">
        <f>IF(O38&gt;0,MIN(O38*R$4*(1-M38),[1]Admin!$G$8*(1-M38)),"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15">
      <c r="A39" s="101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88"/>
      <c r="Q39" s="11"/>
      <c r="R39" s="11" t="str">
        <f>IF(O39&gt;0,MIN(O39*R$4*(1-M39),[1]Admin!$G$8*(1-M39)),"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15">
      <c r="A40" s="101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88"/>
      <c r="Q40" s="11"/>
      <c r="R40" s="11" t="str">
        <f>IF(O40&gt;0,MIN(O40*R$4*(1-M40),[1]Admin!$G$8*(1-M40)),"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15">
      <c r="A41" s="101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88"/>
      <c r="Q41" s="11"/>
      <c r="R41" s="11" t="str">
        <f>IF(O41&gt;0,MIN(O41*R$4*(1-M41),[1]Admin!$G$8*(1-M41)),"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15">
      <c r="A42" s="101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88"/>
      <c r="Q42" s="11"/>
      <c r="R42" s="11" t="str">
        <f>IF(O42&gt;0,MIN(O42*R$4*(1-M42),[1]Admin!$G$8*(1-M42)),"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15">
      <c r="A43" s="101"/>
      <c r="B43" s="120" t="s">
        <v>64</v>
      </c>
      <c r="C43" s="121"/>
      <c r="D43" s="114">
        <f>[1]Admin!$E$8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88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15">
      <c r="A44" s="101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88"/>
      <c r="Q44" s="11"/>
      <c r="R44" s="11" t="str">
        <f>IF(O44&gt;0,MIN(O44*R$4*(1-M44),[1]Admin!$G$8*(1-M44)),"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15">
      <c r="A45" s="101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88"/>
      <c r="Q45" s="11"/>
      <c r="R45" s="11" t="str">
        <f>IF(O45&gt;0,MIN(O45*R$4*(1-M45),[1]Admin!$G$8*(1-M45)),"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15">
      <c r="A46" s="101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88"/>
      <c r="Q46" s="11"/>
      <c r="R46" s="11" t="str">
        <f>IF(O46&gt;0,MIN(O46*R$4*(1-M46),[1]Admin!$G$8*(1-M46)),"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15">
      <c r="A47" s="101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88"/>
      <c r="Q47" s="11"/>
      <c r="R47" s="11" t="str">
        <f>IF(O47&gt;0,MIN(O47*R$4*(1-M47),[1]Admin!$G$8*(1-M47)),"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15">
      <c r="A48" s="101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88"/>
      <c r="Q48" s="11"/>
      <c r="R48" s="11" t="str">
        <f>IF(O48&gt;0,MIN(O48*R$4*(1-M48),[1]Admin!$G$8*(1-M48)),"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15">
      <c r="A49" s="101"/>
      <c r="B49" s="122" t="s">
        <v>54</v>
      </c>
      <c r="C49" s="122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88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15">
      <c r="A50" s="101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88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15">
      <c r="A51" s="101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88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15">
      <c r="A52" s="101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88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15">
      <c r="A53" s="101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88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15">
      <c r="A54" s="101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88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15">
      <c r="A55" s="101"/>
      <c r="B55" s="117" t="s">
        <v>71</v>
      </c>
      <c r="C55" s="118"/>
      <c r="D55" s="119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2">
      <c r="A56" s="101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88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2">
      <c r="A57" s="101"/>
      <c r="B57" s="152" t="str">
        <f>B6</f>
        <v xml:space="preserve">EXISTING FIXED ASSETS at </v>
      </c>
      <c r="C57" s="154"/>
      <c r="D57" s="113">
        <f>D6</f>
        <v>45022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2">
      <c r="A58" s="101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88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2">
      <c r="A59" s="101"/>
      <c r="B59" s="152" t="s">
        <v>62</v>
      </c>
      <c r="C59" s="153"/>
      <c r="D59" s="113">
        <f>[1]Admin!$B$4</f>
        <v>45022</v>
      </c>
      <c r="E59" s="11"/>
      <c r="F59" s="140"/>
      <c r="G59" s="141"/>
      <c r="H59" s="13"/>
      <c r="I59" s="11"/>
      <c r="J59" s="11"/>
      <c r="K59" s="11"/>
      <c r="L59" s="11"/>
      <c r="M59" s="13"/>
      <c r="N59" s="11"/>
      <c r="O59" s="11"/>
      <c r="P59" s="88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15">
      <c r="A60" s="101"/>
      <c r="B60" s="122" t="s">
        <v>10</v>
      </c>
      <c r="C60" s="122"/>
      <c r="D60" s="30"/>
      <c r="E60" s="8"/>
      <c r="F60" s="141"/>
      <c r="G60" s="141"/>
      <c r="H60" s="39">
        <f>H$7</f>
        <v>0</v>
      </c>
      <c r="I60" s="8"/>
      <c r="J60" s="8"/>
      <c r="K60" s="8"/>
      <c r="L60" s="8"/>
      <c r="M60" s="13"/>
      <c r="N60" s="8"/>
      <c r="O60" s="11"/>
      <c r="P60" s="88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15">
      <c r="A61" s="101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88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15">
      <c r="A62" s="101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88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15">
      <c r="A63" s="101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88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15">
      <c r="A64" s="101"/>
      <c r="B64" s="117" t="s">
        <v>12</v>
      </c>
      <c r="C64" s="118"/>
      <c r="D64" s="119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09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15">
      <c r="A65" s="101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15">
      <c r="A66" s="101"/>
      <c r="B66" s="122" t="s">
        <v>9</v>
      </c>
      <c r="C66" s="122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88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15">
      <c r="A67" s="101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15">
      <c r="A68" s="101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15">
      <c r="A69" s="101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15">
      <c r="A70" s="101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15">
      <c r="A71" s="101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15">
      <c r="A72" s="101"/>
      <c r="B72" s="117" t="s">
        <v>13</v>
      </c>
      <c r="C72" s="118"/>
      <c r="D72" s="119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15">
      <c r="A73" s="101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15">
      <c r="A74" s="101"/>
      <c r="B74" s="122" t="s">
        <v>55</v>
      </c>
      <c r="C74" s="122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88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15">
      <c r="A75" s="101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15">
      <c r="A76" s="101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15">
      <c r="A77" s="101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15">
      <c r="A78" s="101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15">
      <c r="A79" s="101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15">
      <c r="A80" s="101"/>
      <c r="B80" s="117" t="s">
        <v>14</v>
      </c>
      <c r="C80" s="118"/>
      <c r="D80" s="119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15">
      <c r="A81" s="101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15">
      <c r="A82" s="101"/>
      <c r="B82" s="122" t="s">
        <v>7</v>
      </c>
      <c r="C82" s="122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88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15">
      <c r="A83" s="101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15">
      <c r="A84" s="101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15">
      <c r="A85" s="101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15">
      <c r="A86" s="101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15">
      <c r="A87" s="101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15">
      <c r="A88" s="101"/>
      <c r="B88" s="117" t="s">
        <v>15</v>
      </c>
      <c r="C88" s="118"/>
      <c r="D88" s="119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15">
      <c r="A89" s="101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15">
      <c r="A90" s="101"/>
      <c r="B90" s="120" t="str">
        <f>B37</f>
        <v>Motor Vehicles - costing over £</v>
      </c>
      <c r="C90" s="120"/>
      <c r="D90" s="114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15">
      <c r="A91" s="101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88"/>
      <c r="Q91" s="11"/>
      <c r="R91" s="11" t="str">
        <f>IF(E91&gt;0,MIN(E91*R$4*(1-M91),[1]Admin!$G$8*(1-M91)),"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15">
      <c r="A92" s="101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88"/>
      <c r="Q92" s="11"/>
      <c r="R92" s="11" t="str">
        <f>IF(E92&gt;0,MIN(E92*R$4*(1-M92),[1]Admin!$G$8*(1-M92)),"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15">
      <c r="A93" s="101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88"/>
      <c r="Q93" s="11"/>
      <c r="R93" s="11" t="str">
        <f>IF(E93&gt;0,MIN(E93*R$4*(1-M93),[1]Admin!$G$8*(1-M93)),"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15">
      <c r="A94" s="101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88"/>
      <c r="Q94" s="11"/>
      <c r="R94" s="11" t="str">
        <f>IF(E94&gt;0,MIN(E94*R$4*(1-M94),[1]Admin!$G$8*(1-M94)),"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15">
      <c r="A95" s="101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88"/>
      <c r="Q95" s="11"/>
      <c r="R95" s="11" t="str">
        <f>IF(E95&gt;0,MIN(E95*R$4*(1-M95),[1]Admin!$G$8*(1-M95)),"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15">
      <c r="A96" s="101"/>
      <c r="B96" s="155" t="str">
        <f>B43</f>
        <v>Motor Vehicles - costing under £</v>
      </c>
      <c r="C96" s="155"/>
      <c r="D96" s="114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88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15">
      <c r="A97" s="101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88"/>
      <c r="Q97" s="11"/>
      <c r="R97" s="11" t="str">
        <f>IF(E97&gt;0,MIN(E97*R$4*(1-M97),[1]Admin!$G$8*(1-M97)),"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15">
      <c r="A98" s="101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88"/>
      <c r="Q98" s="11"/>
      <c r="R98" s="11" t="str">
        <f>IF(E98&gt;0,MIN(E98*R$4*(1-M98),[1]Admin!$G$8*(1-M98)),"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15">
      <c r="A99" s="101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88"/>
      <c r="Q99" s="11"/>
      <c r="R99" s="11" t="str">
        <f>IF(E99&gt;0,MIN(E99*R$4*(1-M99),[1]Admin!$G$8*(1-M99)),"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15">
      <c r="A100" s="101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88"/>
      <c r="Q100" s="11"/>
      <c r="R100" s="11" t="str">
        <f>IF(E100&gt;0,MIN(E100*R$4*(1-M100),[1]Admin!$G$8*(1-M100)),"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15">
      <c r="A101" s="101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88"/>
      <c r="Q101" s="11"/>
      <c r="R101" s="11" t="str">
        <f>IF(E101&gt;0,MIN(E101*R$4*(1-M101),[1]Admin!$G$8*(1-M101)),"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15">
      <c r="A102" s="101"/>
      <c r="B102" s="122" t="s">
        <v>54</v>
      </c>
      <c r="C102" s="122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88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15">
      <c r="A103" s="101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15">
      <c r="A104" s="101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15">
      <c r="A105" s="101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15">
      <c r="A106" s="101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15">
      <c r="A107" s="101"/>
      <c r="B107" s="42"/>
      <c r="C107" s="75"/>
      <c r="D107" s="46"/>
      <c r="E107" s="111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11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15">
      <c r="A108" s="101"/>
      <c r="B108" s="117" t="s">
        <v>16</v>
      </c>
      <c r="C108" s="118"/>
      <c r="D108" s="119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2">
      <c r="A109" s="101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88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2">
      <c r="A110" s="101"/>
      <c r="B110" s="152" t="str">
        <f>B59</f>
        <v xml:space="preserve">NEW FIXED ASSETS Bought AFTER </v>
      </c>
      <c r="C110" s="153"/>
      <c r="D110" s="113">
        <f>D59</f>
        <v>45022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2">
      <c r="A111" s="102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10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B11:D11"/>
    <mergeCell ref="B19:D19"/>
    <mergeCell ref="B1:B4"/>
    <mergeCell ref="N1:N4"/>
    <mergeCell ref="J2:J3"/>
    <mergeCell ref="K2:K3"/>
    <mergeCell ref="F59:G60"/>
    <mergeCell ref="B55:D55"/>
    <mergeCell ref="B60:C60"/>
    <mergeCell ref="Y2:Y4"/>
    <mergeCell ref="T1:T4"/>
    <mergeCell ref="X2:X4"/>
    <mergeCell ref="V2:V4"/>
    <mergeCell ref="W2:W4"/>
    <mergeCell ref="C1:D1"/>
    <mergeCell ref="I2:I4"/>
    <mergeCell ref="L1:L4"/>
    <mergeCell ref="Q2:Q4"/>
    <mergeCell ref="O2:O3"/>
    <mergeCell ref="Z2:Z4"/>
    <mergeCell ref="U1:U4"/>
    <mergeCell ref="C2:C4"/>
    <mergeCell ref="D2:D4"/>
    <mergeCell ref="E2:E4"/>
    <mergeCell ref="R2:R3"/>
    <mergeCell ref="P1:P3"/>
    <mergeCell ref="A1:A4"/>
    <mergeCell ref="M1:M4"/>
    <mergeCell ref="H1:H4"/>
    <mergeCell ref="F2:F3"/>
    <mergeCell ref="G2:G3"/>
    <mergeCell ref="B108:D108"/>
    <mergeCell ref="B37:C37"/>
    <mergeCell ref="B7:C7"/>
    <mergeCell ref="B13:C13"/>
    <mergeCell ref="B21:C21"/>
    <mergeCell ref="B102:C102"/>
    <mergeCell ref="B27:D27"/>
    <mergeCell ref="B88:D88"/>
    <mergeCell ref="B90:C90"/>
    <mergeCell ref="B72:D72"/>
    <mergeCell ref="B74:C74"/>
    <mergeCell ref="B82:C82"/>
    <mergeCell ref="B43:C43"/>
    <mergeCell ref="B64:D64"/>
    <mergeCell ref="B66:C66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6"/>
  <sheetViews>
    <sheetView workbookViewId="0">
      <selection activeCell="E13" sqref="E13"/>
    </sheetView>
  </sheetViews>
  <sheetFormatPr baseColWidth="10" defaultColWidth="9.1640625" defaultRowHeight="12" x14ac:dyDescent="0.15"/>
  <cols>
    <col min="1" max="1" width="1.6640625" style="104" customWidth="1"/>
    <col min="2" max="2" width="27.1640625" style="104" bestFit="1" customWidth="1"/>
    <col min="3" max="3" width="9.1640625" style="104"/>
    <col min="4" max="4" width="3.6640625" style="104" customWidth="1"/>
    <col min="5" max="5" width="11.5" style="104" customWidth="1"/>
    <col min="6" max="6" width="5.5" style="104" customWidth="1"/>
    <col min="7" max="9" width="9.1640625" style="104"/>
    <col min="10" max="10" width="6.5" style="104" customWidth="1"/>
    <col min="11" max="11" width="11.6640625" style="104" customWidth="1"/>
    <col min="12" max="12" width="2.6640625" style="104" customWidth="1"/>
    <col min="13" max="13" width="9.6640625" style="104" customWidth="1"/>
    <col min="14" max="14" width="10.33203125" style="104" customWidth="1"/>
    <col min="15" max="15" width="1.5" style="104" customWidth="1"/>
    <col min="16" max="16384" width="9.1640625" style="104"/>
  </cols>
  <sheetData>
    <row r="1" spans="1:24" s="5" customFormat="1" ht="9" customHeight="1" x14ac:dyDescent="0.15">
      <c r="A1" s="165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15">
      <c r="A2" s="64"/>
      <c r="B2" s="47"/>
      <c r="C2" s="48"/>
      <c r="D2" s="49"/>
      <c r="E2" s="173" t="s">
        <v>18</v>
      </c>
      <c r="F2" s="174"/>
      <c r="G2" s="175"/>
      <c r="H2" s="176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15">
      <c r="A3" s="64"/>
      <c r="B3" s="47"/>
      <c r="C3" s="48"/>
      <c r="D3" s="49"/>
      <c r="E3" s="52"/>
      <c r="F3" s="52"/>
      <c r="G3" s="103"/>
      <c r="H3" s="103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15">
      <c r="A4" s="64"/>
      <c r="B4" s="106" t="s">
        <v>65</v>
      </c>
      <c r="C4" s="48"/>
      <c r="D4" s="49"/>
      <c r="E4" s="107" t="s">
        <v>3</v>
      </c>
      <c r="F4" s="50"/>
      <c r="G4" s="162" t="s">
        <v>52</v>
      </c>
      <c r="H4" s="163"/>
      <c r="I4" s="164"/>
      <c r="J4" s="50"/>
      <c r="K4" s="107" t="s">
        <v>27</v>
      </c>
      <c r="L4" s="50"/>
      <c r="M4" s="159" t="s">
        <v>53</v>
      </c>
      <c r="N4" s="160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15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60"/>
      <c r="N5" s="160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15">
      <c r="A6" s="64"/>
      <c r="B6" s="156" t="s">
        <v>12</v>
      </c>
      <c r="C6" s="157"/>
      <c r="D6" s="158"/>
      <c r="E6" s="53">
        <f>Schedule!E64</f>
        <v>0</v>
      </c>
      <c r="F6" s="50"/>
      <c r="G6" s="156" t="s">
        <v>22</v>
      </c>
      <c r="H6" s="157"/>
      <c r="I6" s="157"/>
      <c r="J6" s="167"/>
      <c r="K6" s="53">
        <f>Schedule!V11+Schedule!V64</f>
        <v>0</v>
      </c>
      <c r="L6" s="50"/>
      <c r="M6" s="160"/>
      <c r="N6" s="160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15">
      <c r="A7" s="64"/>
      <c r="B7" s="156" t="s">
        <v>13</v>
      </c>
      <c r="C7" s="157"/>
      <c r="D7" s="158"/>
      <c r="E7" s="53">
        <f>Schedule!E72</f>
        <v>0</v>
      </c>
      <c r="F7" s="50"/>
      <c r="G7" s="156" t="s">
        <v>23</v>
      </c>
      <c r="H7" s="157"/>
      <c r="I7" s="157"/>
      <c r="J7" s="167"/>
      <c r="K7" s="53">
        <f>Schedule!V19+Schedule!V72</f>
        <v>0</v>
      </c>
      <c r="L7" s="50"/>
      <c r="M7" s="160"/>
      <c r="N7" s="160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15">
      <c r="A8" s="64"/>
      <c r="B8" s="156" t="s">
        <v>14</v>
      </c>
      <c r="C8" s="157"/>
      <c r="D8" s="158"/>
      <c r="E8" s="53">
        <f>Schedule!E80</f>
        <v>0</v>
      </c>
      <c r="F8" s="50"/>
      <c r="G8" s="156" t="s">
        <v>24</v>
      </c>
      <c r="H8" s="157"/>
      <c r="I8" s="157"/>
      <c r="J8" s="167"/>
      <c r="K8" s="53">
        <f>Schedule!V27+Schedule!V80</f>
        <v>0</v>
      </c>
      <c r="L8" s="50"/>
      <c r="M8" s="160"/>
      <c r="N8" s="160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15">
      <c r="A9" s="64"/>
      <c r="B9" s="156" t="s">
        <v>15</v>
      </c>
      <c r="C9" s="157"/>
      <c r="D9" s="158"/>
      <c r="E9" s="53">
        <f>Schedule!E88</f>
        <v>0</v>
      </c>
      <c r="F9" s="50"/>
      <c r="G9" s="156" t="s">
        <v>25</v>
      </c>
      <c r="H9" s="157"/>
      <c r="I9" s="157"/>
      <c r="J9" s="167"/>
      <c r="K9" s="53">
        <f>Schedule!V35+Schedule!V88</f>
        <v>0</v>
      </c>
      <c r="L9" s="50"/>
      <c r="M9" s="160"/>
      <c r="N9" s="160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">
      <c r="A10" s="64"/>
      <c r="B10" s="156" t="s">
        <v>16</v>
      </c>
      <c r="C10" s="157"/>
      <c r="D10" s="158"/>
      <c r="E10" s="53">
        <f>Schedule!E108</f>
        <v>0</v>
      </c>
      <c r="F10" s="50"/>
      <c r="G10" s="156" t="s">
        <v>26</v>
      </c>
      <c r="H10" s="157"/>
      <c r="I10" s="157"/>
      <c r="J10" s="167"/>
      <c r="K10" s="53">
        <f>Schedule!V55+Schedule!V108</f>
        <v>0</v>
      </c>
      <c r="L10" s="50"/>
      <c r="M10" s="160"/>
      <c r="N10" s="160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">
      <c r="A11" s="64"/>
      <c r="B11" s="177" t="s">
        <v>20</v>
      </c>
      <c r="C11" s="177"/>
      <c r="D11" s="178"/>
      <c r="E11" s="54">
        <f>SUM(E6:E10)</f>
        <v>0</v>
      </c>
      <c r="F11" s="50"/>
      <c r="G11" s="171" t="s">
        <v>20</v>
      </c>
      <c r="H11" s="171"/>
      <c r="I11" s="171"/>
      <c r="J11" s="172"/>
      <c r="K11" s="54">
        <f>SUM(K6:K10)</f>
        <v>0</v>
      </c>
      <c r="L11" s="50"/>
      <c r="M11" s="160"/>
      <c r="N11" s="160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60"/>
      <c r="N12" s="160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">
      <c r="A13" s="64"/>
      <c r="B13" s="177" t="s">
        <v>66</v>
      </c>
      <c r="C13" s="177"/>
      <c r="D13" s="178"/>
      <c r="E13" s="115">
        <f>[2]Mar24!$AG$2</f>
        <v>0</v>
      </c>
      <c r="F13" s="50"/>
      <c r="G13" s="171" t="s">
        <v>28</v>
      </c>
      <c r="H13" s="171"/>
      <c r="I13" s="171"/>
      <c r="J13" s="172"/>
      <c r="K13" s="115">
        <f>[3]Mar24!$AA$2</f>
        <v>0</v>
      </c>
      <c r="L13" s="50"/>
      <c r="M13" s="161"/>
      <c r="N13" s="161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61"/>
      <c r="N14" s="161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">
      <c r="A15" s="64"/>
      <c r="B15" s="168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69"/>
      <c r="D15" s="170"/>
      <c r="E15" s="105">
        <f>E13-E11</f>
        <v>0</v>
      </c>
      <c r="F15" s="50"/>
      <c r="G15" s="168" t="str">
        <f>IF(K15&gt;0,"Sales exceed Assets listed on Schedule",IF(K15&lt;0,"Assets listed on Schedule exceed Sales values","Sales reconcile with Fixed asset Schedule"))</f>
        <v>Sales reconcile with Fixed asset Schedule</v>
      </c>
      <c r="H15" s="169"/>
      <c r="I15" s="169"/>
      <c r="J15" s="170"/>
      <c r="K15" s="105">
        <f>K13-K11</f>
        <v>0</v>
      </c>
      <c r="L15" s="50"/>
      <c r="M15" s="161"/>
      <c r="N15" s="161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30"/>
  <sheetViews>
    <sheetView workbookViewId="0">
      <selection activeCell="C2" sqref="C2:D2"/>
    </sheetView>
  </sheetViews>
  <sheetFormatPr baseColWidth="10" defaultColWidth="9.1640625" defaultRowHeight="12" x14ac:dyDescent="0.15"/>
  <cols>
    <col min="1" max="1" width="1.5" style="83" customWidth="1"/>
    <col min="2" max="2" width="10.6640625" style="4" customWidth="1"/>
    <col min="3" max="4" width="18.6640625" style="31" customWidth="1"/>
    <col min="5" max="5" width="13.83203125" style="83" customWidth="1"/>
    <col min="6" max="7" width="8.6640625" style="83" customWidth="1"/>
    <col min="8" max="8" width="6.6640625" style="89" customWidth="1"/>
    <col min="9" max="11" width="8.6640625" style="87" customWidth="1"/>
    <col min="12" max="12" width="18.6640625" style="31" customWidth="1"/>
    <col min="13" max="13" width="1.5" style="83" customWidth="1"/>
    <col min="14" max="16384" width="9.1640625" style="83"/>
  </cols>
  <sheetData>
    <row r="1" spans="1:13" ht="6" customHeight="1" x14ac:dyDescent="0.15">
      <c r="A1" s="91"/>
      <c r="B1" s="47"/>
      <c r="C1" s="49"/>
      <c r="D1" s="49"/>
      <c r="E1" s="91"/>
      <c r="F1" s="91"/>
      <c r="G1" s="91"/>
      <c r="H1" s="93"/>
      <c r="I1" s="92"/>
      <c r="J1" s="92"/>
      <c r="K1" s="92"/>
      <c r="L1" s="49"/>
      <c r="M1" s="91"/>
    </row>
    <row r="2" spans="1:13" ht="15" customHeight="1" x14ac:dyDescent="0.15">
      <c r="A2" s="91"/>
      <c r="B2" s="81"/>
      <c r="C2" s="183" t="s">
        <v>48</v>
      </c>
      <c r="D2" s="184"/>
      <c r="E2" s="84">
        <f>SUM(E8:E14)</f>
        <v>0</v>
      </c>
      <c r="F2" s="82"/>
      <c r="G2" s="179" t="s">
        <v>49</v>
      </c>
      <c r="H2" s="180"/>
      <c r="I2" s="180"/>
      <c r="J2" s="180"/>
      <c r="K2" s="180"/>
      <c r="L2" s="88"/>
      <c r="M2" s="91"/>
    </row>
    <row r="3" spans="1:13" ht="18" customHeight="1" x14ac:dyDescent="0.15">
      <c r="A3" s="91"/>
      <c r="B3" s="95" t="s">
        <v>40</v>
      </c>
      <c r="C3" s="32"/>
      <c r="D3" s="96"/>
      <c r="E3" s="82"/>
      <c r="F3" s="82"/>
      <c r="G3" s="180"/>
      <c r="H3" s="180"/>
      <c r="I3" s="180"/>
      <c r="J3" s="180"/>
      <c r="K3" s="180"/>
      <c r="L3" s="88"/>
      <c r="M3" s="91"/>
    </row>
    <row r="4" spans="1:13" ht="9" customHeight="1" x14ac:dyDescent="0.15">
      <c r="A4" s="91"/>
      <c r="B4" s="12"/>
      <c r="C4" s="32"/>
      <c r="D4" s="32"/>
      <c r="E4" s="81"/>
      <c r="F4" s="81"/>
      <c r="G4" s="81"/>
      <c r="H4" s="88"/>
      <c r="I4" s="82"/>
      <c r="J4" s="82"/>
      <c r="K4" s="82"/>
      <c r="L4" s="97"/>
      <c r="M4" s="91"/>
    </row>
    <row r="5" spans="1:13" s="86" customFormat="1" ht="15" customHeight="1" x14ac:dyDescent="0.15">
      <c r="A5" s="94"/>
      <c r="B5" s="134" t="s">
        <v>39</v>
      </c>
      <c r="C5" s="137" t="s">
        <v>33</v>
      </c>
      <c r="D5" s="137" t="s">
        <v>37</v>
      </c>
      <c r="E5" s="181" t="s">
        <v>45</v>
      </c>
      <c r="F5" s="181" t="s">
        <v>44</v>
      </c>
      <c r="G5" s="181" t="s">
        <v>38</v>
      </c>
      <c r="H5" s="137" t="s">
        <v>35</v>
      </c>
      <c r="I5" s="181" t="s">
        <v>47</v>
      </c>
      <c r="J5" s="182"/>
      <c r="K5" s="182"/>
      <c r="L5" s="137" t="s">
        <v>46</v>
      </c>
      <c r="M5" s="94"/>
    </row>
    <row r="6" spans="1:13" s="86" customFormat="1" ht="30.75" customHeight="1" x14ac:dyDescent="0.15">
      <c r="A6" s="94"/>
      <c r="B6" s="185"/>
      <c r="C6" s="185"/>
      <c r="D6" s="185"/>
      <c r="E6" s="185"/>
      <c r="F6" s="185"/>
      <c r="G6" s="185"/>
      <c r="H6" s="185"/>
      <c r="I6" s="85" t="s">
        <v>34</v>
      </c>
      <c r="J6" s="85" t="s">
        <v>42</v>
      </c>
      <c r="K6" s="85" t="s">
        <v>36</v>
      </c>
      <c r="L6" s="185"/>
      <c r="M6" s="94"/>
    </row>
    <row r="7" spans="1:13" x14ac:dyDescent="0.15">
      <c r="A7" s="91"/>
      <c r="B7" s="12"/>
      <c r="C7" s="32"/>
      <c r="D7" s="32"/>
      <c r="E7" s="81"/>
      <c r="F7" s="81"/>
      <c r="G7" s="81"/>
      <c r="H7" s="88"/>
      <c r="I7" s="82"/>
      <c r="J7" s="82"/>
      <c r="K7" s="82"/>
      <c r="L7" s="32"/>
      <c r="M7" s="91"/>
    </row>
    <row r="8" spans="1:13" ht="15" customHeight="1" x14ac:dyDescent="0.15">
      <c r="A8" s="91"/>
      <c r="B8" s="42"/>
      <c r="C8" s="43"/>
      <c r="D8" s="43"/>
      <c r="E8" s="84"/>
      <c r="F8" s="84"/>
      <c r="G8" s="84"/>
      <c r="H8" s="90"/>
      <c r="I8" s="82" t="str">
        <f>IF(E8&gt;0,(E8+F8+G8)/H8," ")</f>
        <v xml:space="preserve"> </v>
      </c>
      <c r="J8" s="82" t="str">
        <f>IF(H8&gt;0,I8-K8," ")</f>
        <v xml:space="preserve"> </v>
      </c>
      <c r="K8" s="82" t="str">
        <f>IF(H8&gt;0,G8/H8," ")</f>
        <v xml:space="preserve"> </v>
      </c>
      <c r="L8" s="43"/>
      <c r="M8" s="91"/>
    </row>
    <row r="9" spans="1:13" x14ac:dyDescent="0.15">
      <c r="A9" s="91"/>
      <c r="B9" s="12"/>
      <c r="C9" s="32"/>
      <c r="D9" s="32"/>
      <c r="E9" s="81"/>
      <c r="F9" s="81"/>
      <c r="G9" s="81"/>
      <c r="H9" s="88"/>
      <c r="I9" s="82"/>
      <c r="J9" s="82"/>
      <c r="K9" s="82"/>
      <c r="L9" s="32"/>
      <c r="M9" s="91"/>
    </row>
    <row r="10" spans="1:13" ht="15" customHeight="1" x14ac:dyDescent="0.15">
      <c r="A10" s="91"/>
      <c r="B10" s="42"/>
      <c r="C10" s="43"/>
      <c r="D10" s="43"/>
      <c r="E10" s="84"/>
      <c r="F10" s="84"/>
      <c r="G10" s="84"/>
      <c r="H10" s="90"/>
      <c r="I10" s="82" t="str">
        <f>IF(H10&gt;0,#REF!/H10," ")</f>
        <v xml:space="preserve"> </v>
      </c>
      <c r="J10" s="82" t="str">
        <f>IF(H10&gt;0,I10-K10," ")</f>
        <v xml:space="preserve"> </v>
      </c>
      <c r="K10" s="82" t="str">
        <f>IF(H10&gt;0,G10/H10," ")</f>
        <v xml:space="preserve"> </v>
      </c>
      <c r="L10" s="43"/>
      <c r="M10" s="91"/>
    </row>
    <row r="11" spans="1:13" x14ac:dyDescent="0.15">
      <c r="A11" s="91"/>
      <c r="B11" s="12"/>
      <c r="C11" s="32"/>
      <c r="D11" s="32"/>
      <c r="E11" s="81"/>
      <c r="F11" s="81"/>
      <c r="G11" s="81"/>
      <c r="H11" s="88"/>
      <c r="I11" s="82"/>
      <c r="J11" s="82"/>
      <c r="K11" s="82"/>
      <c r="L11" s="32"/>
      <c r="M11" s="91"/>
    </row>
    <row r="12" spans="1:13" ht="15" customHeight="1" x14ac:dyDescent="0.15">
      <c r="A12" s="91"/>
      <c r="B12" s="42"/>
      <c r="C12" s="43"/>
      <c r="D12" s="43"/>
      <c r="E12" s="84"/>
      <c r="F12" s="84"/>
      <c r="G12" s="84"/>
      <c r="H12" s="90"/>
      <c r="I12" s="82" t="str">
        <f>IF(H12&gt;0,#REF!/H12," ")</f>
        <v xml:space="preserve"> </v>
      </c>
      <c r="J12" s="82" t="str">
        <f>IF(H12&gt;0,I12-K12," ")</f>
        <v xml:space="preserve"> </v>
      </c>
      <c r="K12" s="82" t="str">
        <f>IF(H12&gt;0,G12/H12," ")</f>
        <v xml:space="preserve"> </v>
      </c>
      <c r="L12" s="43"/>
      <c r="M12" s="91"/>
    </row>
    <row r="13" spans="1:13" x14ac:dyDescent="0.15">
      <c r="A13" s="91"/>
      <c r="B13" s="12"/>
      <c r="C13" s="32"/>
      <c r="D13" s="32"/>
      <c r="E13" s="81"/>
      <c r="F13" s="81"/>
      <c r="G13" s="81"/>
      <c r="H13" s="88"/>
      <c r="I13" s="82"/>
      <c r="J13" s="82"/>
      <c r="K13" s="82"/>
      <c r="L13" s="32"/>
      <c r="M13" s="91"/>
    </row>
    <row r="14" spans="1:13" ht="15" customHeight="1" x14ac:dyDescent="0.15">
      <c r="A14" s="91"/>
      <c r="B14" s="42"/>
      <c r="C14" s="43"/>
      <c r="D14" s="43"/>
      <c r="E14" s="84"/>
      <c r="F14" s="84"/>
      <c r="G14" s="84"/>
      <c r="H14" s="90"/>
      <c r="I14" s="82" t="str">
        <f>IF(H14&gt;0,#REF!/H14," ")</f>
        <v xml:space="preserve"> </v>
      </c>
      <c r="J14" s="82" t="str">
        <f>IF(H14&gt;0,I14-K14," ")</f>
        <v xml:space="preserve"> </v>
      </c>
      <c r="K14" s="82" t="str">
        <f>IF(H14&gt;0,G14/H14," ")</f>
        <v xml:space="preserve"> </v>
      </c>
      <c r="L14" s="43"/>
      <c r="M14" s="91"/>
    </row>
    <row r="15" spans="1:13" x14ac:dyDescent="0.15">
      <c r="A15" s="91"/>
      <c r="B15" s="12"/>
      <c r="C15" s="32"/>
      <c r="D15" s="32"/>
      <c r="E15" s="81"/>
      <c r="F15" s="81"/>
      <c r="G15" s="81"/>
      <c r="H15" s="88"/>
      <c r="I15" s="82"/>
      <c r="J15" s="82"/>
      <c r="K15" s="82"/>
      <c r="L15" s="32"/>
      <c r="M15" s="91"/>
    </row>
    <row r="16" spans="1:13" ht="6" customHeight="1" x14ac:dyDescent="0.15">
      <c r="A16" s="91"/>
      <c r="B16" s="47"/>
      <c r="C16" s="49"/>
      <c r="D16" s="49"/>
      <c r="E16" s="91"/>
      <c r="F16" s="91"/>
      <c r="G16" s="91"/>
      <c r="H16" s="93"/>
      <c r="I16" s="92"/>
      <c r="J16" s="92"/>
      <c r="K16" s="92"/>
      <c r="L16" s="49"/>
      <c r="M16" s="91"/>
    </row>
    <row r="17" spans="1:13" ht="19.5" customHeight="1" x14ac:dyDescent="0.15">
      <c r="A17" s="91"/>
      <c r="B17" s="95" t="s">
        <v>41</v>
      </c>
      <c r="C17" s="32"/>
      <c r="D17" s="96"/>
      <c r="E17" s="81"/>
      <c r="F17" s="81"/>
      <c r="G17" s="81"/>
      <c r="H17" s="32" t="s">
        <v>43</v>
      </c>
      <c r="I17" s="81"/>
      <c r="J17" s="81"/>
      <c r="K17" s="81"/>
      <c r="L17" s="32"/>
      <c r="M17" s="91"/>
    </row>
    <row r="18" spans="1:13" x14ac:dyDescent="0.15">
      <c r="A18" s="91"/>
      <c r="B18" s="12"/>
      <c r="C18" s="32"/>
      <c r="D18" s="32"/>
      <c r="E18" s="81"/>
      <c r="F18" s="81"/>
      <c r="G18" s="81"/>
      <c r="H18" s="88"/>
      <c r="I18" s="82"/>
      <c r="J18" s="82"/>
      <c r="K18" s="82"/>
      <c r="L18" s="32"/>
      <c r="M18" s="91"/>
    </row>
    <row r="19" spans="1:13" s="86" customFormat="1" ht="15" customHeight="1" x14ac:dyDescent="0.15">
      <c r="A19" s="94"/>
      <c r="B19" s="134" t="s">
        <v>39</v>
      </c>
      <c r="C19" s="137" t="s">
        <v>33</v>
      </c>
      <c r="D19" s="137" t="s">
        <v>37</v>
      </c>
      <c r="E19" s="181" t="s">
        <v>45</v>
      </c>
      <c r="F19" s="181" t="s">
        <v>44</v>
      </c>
      <c r="G19" s="181" t="s">
        <v>38</v>
      </c>
      <c r="H19" s="137" t="s">
        <v>35</v>
      </c>
      <c r="I19" s="181" t="s">
        <v>47</v>
      </c>
      <c r="J19" s="182"/>
      <c r="K19" s="182"/>
      <c r="L19" s="137" t="s">
        <v>46</v>
      </c>
      <c r="M19" s="94"/>
    </row>
    <row r="20" spans="1:13" s="86" customFormat="1" ht="30.75" customHeight="1" x14ac:dyDescent="0.15">
      <c r="A20" s="94"/>
      <c r="B20" s="185"/>
      <c r="C20" s="185"/>
      <c r="D20" s="185"/>
      <c r="E20" s="185"/>
      <c r="F20" s="185"/>
      <c r="G20" s="185"/>
      <c r="H20" s="185"/>
      <c r="I20" s="85" t="s">
        <v>34</v>
      </c>
      <c r="J20" s="85" t="s">
        <v>42</v>
      </c>
      <c r="K20" s="85" t="s">
        <v>36</v>
      </c>
      <c r="L20" s="185"/>
      <c r="M20" s="94"/>
    </row>
    <row r="21" spans="1:13" s="86" customFormat="1" ht="12.75" customHeight="1" x14ac:dyDescent="0.15">
      <c r="A21" s="94"/>
      <c r="B21" s="99"/>
      <c r="C21" s="99"/>
      <c r="D21" s="99"/>
      <c r="E21" s="99"/>
      <c r="F21" s="99"/>
      <c r="G21" s="99"/>
      <c r="H21" s="99"/>
      <c r="I21" s="98"/>
      <c r="J21" s="98"/>
      <c r="K21" s="98"/>
      <c r="L21" s="99"/>
      <c r="M21" s="94"/>
    </row>
    <row r="22" spans="1:13" ht="15" customHeight="1" x14ac:dyDescent="0.15">
      <c r="A22" s="91"/>
      <c r="B22" s="42"/>
      <c r="C22" s="43"/>
      <c r="D22" s="43"/>
      <c r="E22" s="84"/>
      <c r="F22" s="84"/>
      <c r="G22" s="84"/>
      <c r="H22" s="90"/>
      <c r="I22" s="82" t="str">
        <f>IF(E22&gt;0,(E22+F22+G22)/H22," ")</f>
        <v xml:space="preserve"> </v>
      </c>
      <c r="J22" s="82" t="str">
        <f>IF(H22&gt;0,I22-K22," ")</f>
        <v xml:space="preserve"> </v>
      </c>
      <c r="K22" s="82" t="str">
        <f>IF(H22&gt;0,G22/H22," ")</f>
        <v xml:space="preserve"> </v>
      </c>
      <c r="L22" s="43"/>
      <c r="M22" s="91"/>
    </row>
    <row r="23" spans="1:13" ht="12.75" customHeight="1" x14ac:dyDescent="0.15">
      <c r="A23" s="91"/>
      <c r="B23" s="12"/>
      <c r="C23" s="32"/>
      <c r="D23" s="32"/>
      <c r="E23" s="81"/>
      <c r="F23" s="81"/>
      <c r="G23" s="81"/>
      <c r="H23" s="88"/>
      <c r="I23" s="82"/>
      <c r="J23" s="82"/>
      <c r="K23" s="82"/>
      <c r="L23" s="32"/>
      <c r="M23" s="91"/>
    </row>
    <row r="24" spans="1:13" ht="15" customHeight="1" x14ac:dyDescent="0.15">
      <c r="A24" s="91"/>
      <c r="B24" s="42"/>
      <c r="C24" s="43"/>
      <c r="D24" s="43"/>
      <c r="E24" s="84"/>
      <c r="F24" s="84"/>
      <c r="G24" s="84"/>
      <c r="H24" s="90"/>
      <c r="I24" s="82" t="str">
        <f>IF(H24&gt;0,#REF!/H24," ")</f>
        <v xml:space="preserve"> </v>
      </c>
      <c r="J24" s="82" t="str">
        <f>IF(H24&gt;0,I24-K24," ")</f>
        <v xml:space="preserve"> </v>
      </c>
      <c r="K24" s="82" t="str">
        <f>IF(H24&gt;0,G24/H24," ")</f>
        <v xml:space="preserve"> </v>
      </c>
      <c r="L24" s="43"/>
      <c r="M24" s="91"/>
    </row>
    <row r="25" spans="1:13" x14ac:dyDescent="0.15">
      <c r="A25" s="91"/>
      <c r="B25" s="12"/>
      <c r="C25" s="32"/>
      <c r="D25" s="32"/>
      <c r="E25" s="81"/>
      <c r="F25" s="81"/>
      <c r="G25" s="81"/>
      <c r="H25" s="88"/>
      <c r="I25" s="82"/>
      <c r="J25" s="82"/>
      <c r="K25" s="82"/>
      <c r="L25" s="32"/>
      <c r="M25" s="91"/>
    </row>
    <row r="26" spans="1:13" ht="15" customHeight="1" x14ac:dyDescent="0.15">
      <c r="A26" s="91"/>
      <c r="B26" s="42"/>
      <c r="C26" s="43"/>
      <c r="D26" s="43"/>
      <c r="E26" s="84"/>
      <c r="F26" s="84"/>
      <c r="G26" s="84"/>
      <c r="H26" s="90"/>
      <c r="I26" s="82" t="str">
        <f>IF(H26&gt;0,#REF!/H26," ")</f>
        <v xml:space="preserve"> </v>
      </c>
      <c r="J26" s="82" t="str">
        <f>IF(H26&gt;0,I26-K26," ")</f>
        <v xml:space="preserve"> </v>
      </c>
      <c r="K26" s="82" t="str">
        <f>IF(H26&gt;0,G26/H26," ")</f>
        <v xml:space="preserve"> </v>
      </c>
      <c r="L26" s="43"/>
      <c r="M26" s="91"/>
    </row>
    <row r="27" spans="1:13" x14ac:dyDescent="0.15">
      <c r="A27" s="91"/>
      <c r="B27" s="12"/>
      <c r="C27" s="32"/>
      <c r="D27" s="32"/>
      <c r="E27" s="81"/>
      <c r="F27" s="81"/>
      <c r="G27" s="81"/>
      <c r="H27" s="88"/>
      <c r="I27" s="82"/>
      <c r="J27" s="82"/>
      <c r="K27" s="82"/>
      <c r="L27" s="32"/>
      <c r="M27" s="91"/>
    </row>
    <row r="28" spans="1:13" ht="15" customHeight="1" x14ac:dyDescent="0.15">
      <c r="A28" s="91"/>
      <c r="B28" s="42"/>
      <c r="C28" s="43"/>
      <c r="D28" s="43"/>
      <c r="E28" s="84"/>
      <c r="F28" s="84"/>
      <c r="G28" s="84"/>
      <c r="H28" s="90"/>
      <c r="I28" s="82" t="str">
        <f>IF(H28&gt;0,#REF!/H28," ")</f>
        <v xml:space="preserve"> </v>
      </c>
      <c r="J28" s="82" t="str">
        <f>IF(H28&gt;0,I28-K28," ")</f>
        <v xml:space="preserve"> </v>
      </c>
      <c r="K28" s="82" t="str">
        <f>IF(H28&gt;0,G28/H28," ")</f>
        <v xml:space="preserve"> </v>
      </c>
      <c r="L28" s="43"/>
      <c r="M28" s="91"/>
    </row>
    <row r="29" spans="1:13" x14ac:dyDescent="0.15">
      <c r="A29" s="91"/>
      <c r="B29" s="12"/>
      <c r="C29" s="32"/>
      <c r="D29" s="32"/>
      <c r="E29" s="81"/>
      <c r="F29" s="81"/>
      <c r="G29" s="81"/>
      <c r="H29" s="88"/>
      <c r="I29" s="82"/>
      <c r="J29" s="82"/>
      <c r="K29" s="82"/>
      <c r="L29" s="32"/>
      <c r="M29" s="91"/>
    </row>
    <row r="30" spans="1:13" ht="6" customHeight="1" x14ac:dyDescent="0.15">
      <c r="A30" s="91"/>
      <c r="B30" s="47"/>
      <c r="C30" s="49"/>
      <c r="D30" s="49"/>
      <c r="E30" s="91"/>
      <c r="F30" s="91"/>
      <c r="G30" s="91"/>
      <c r="H30" s="93"/>
      <c r="I30" s="92"/>
      <c r="J30" s="92"/>
      <c r="K30" s="92"/>
      <c r="L30" s="49"/>
      <c r="M30" s="91"/>
    </row>
  </sheetData>
  <mergeCells count="20"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DIY Accounting Customer Service</cp:lastModifiedBy>
  <cp:lastPrinted>2007-03-03T22:52:10Z</cp:lastPrinted>
  <dcterms:created xsi:type="dcterms:W3CDTF">2002-12-30T15:31:19Z</dcterms:created>
  <dcterms:modified xsi:type="dcterms:W3CDTF">2023-05-22T23:18:06Z</dcterms:modified>
</cp:coreProperties>
</file>