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tony.samarawickrem\Downloads\"/>
    </mc:Choice>
  </mc:AlternateContent>
  <bookViews>
    <workbookView xWindow="0" yWindow="0" windowWidth="25410" windowHeight="11820" activeTab="2"/>
  </bookViews>
  <sheets>
    <sheet name="Sheet1" sheetId="1" r:id="rId1"/>
    <sheet name="Sheet2" sheetId="2" r:id="rId2"/>
    <sheet name="Sheet3" sheetId="3" r:id="rId3"/>
  </sheets>
  <calcPr calcId="162913"/>
  <extLst>
    <ext uri="GoogleSheetsCustomDataVersion1">
      <go:sheetsCustomData xmlns:go="http://customooxmlschemas.google.com/" r:id="rId7" roundtripDataSignature="AMtx7mhNciUZdA2dwvyuW6nxHiXf1R1udg=="/>
    </ext>
  </extLst>
</workbook>
</file>

<file path=xl/calcChain.xml><?xml version="1.0" encoding="utf-8"?>
<calcChain xmlns="http://schemas.openxmlformats.org/spreadsheetml/2006/main">
  <c r="J45" i="1" l="1"/>
  <c r="J46" i="1" s="1"/>
  <c r="I45" i="1"/>
  <c r="I46" i="1" s="1"/>
  <c r="W42" i="1"/>
  <c r="W45" i="1" s="1"/>
  <c r="W46" i="1" s="1"/>
  <c r="V42" i="1"/>
  <c r="V45" i="1" s="1"/>
  <c r="V46" i="1" s="1"/>
  <c r="U42" i="1"/>
  <c r="H45" i="1" s="1"/>
  <c r="H46" i="1" s="1"/>
  <c r="T42" i="1"/>
  <c r="R42" i="1"/>
  <c r="Q42" i="1"/>
  <c r="D45" i="1" s="1"/>
  <c r="D46" i="1" s="1"/>
  <c r="P42" i="1"/>
  <c r="C45" i="1" s="1"/>
  <c r="C46" i="1" s="1"/>
  <c r="O42" i="1"/>
  <c r="O45" i="1" s="1"/>
  <c r="O46" i="1" s="1"/>
  <c r="J42" i="1"/>
  <c r="I42" i="1"/>
  <c r="H42" i="1"/>
  <c r="G42" i="1"/>
  <c r="D42" i="1"/>
  <c r="C42" i="1"/>
  <c r="B42" i="1"/>
  <c r="B45" i="1" s="1"/>
  <c r="B46" i="1" s="1"/>
  <c r="W41" i="1"/>
  <c r="V41" i="1"/>
  <c r="U41" i="1"/>
  <c r="T41" i="1"/>
  <c r="Q41" i="1"/>
  <c r="P41" i="1"/>
  <c r="O41" i="1"/>
  <c r="J41" i="1"/>
  <c r="I41" i="1"/>
  <c r="H41" i="1"/>
  <c r="G41" i="1"/>
  <c r="D41" i="1"/>
  <c r="C41" i="1"/>
  <c r="B41" i="1"/>
  <c r="AL39" i="1"/>
  <c r="AK39" i="1"/>
  <c r="AJ39" i="1"/>
  <c r="AI39" i="1"/>
  <c r="AH39" i="1"/>
  <c r="AG39" i="1"/>
  <c r="AE39" i="1"/>
  <c r="AD39" i="1"/>
  <c r="AC39" i="1"/>
  <c r="AB39" i="1"/>
  <c r="S39" i="1"/>
  <c r="R39" i="1"/>
  <c r="E39" i="1"/>
  <c r="F39" i="1" s="1"/>
  <c r="AL38" i="1"/>
  <c r="AK38" i="1"/>
  <c r="AJ38" i="1"/>
  <c r="AI38" i="1"/>
  <c r="AH38" i="1"/>
  <c r="AG38" i="1"/>
  <c r="AD38" i="1"/>
  <c r="AC38" i="1"/>
  <c r="AB38" i="1"/>
  <c r="R38" i="1"/>
  <c r="AE38" i="1" s="1"/>
  <c r="E38" i="1"/>
  <c r="F38" i="1" s="1"/>
  <c r="AL37" i="1"/>
  <c r="AK37" i="1"/>
  <c r="AJ37" i="1"/>
  <c r="AI37" i="1"/>
  <c r="AH37" i="1"/>
  <c r="AG37" i="1"/>
  <c r="AD37" i="1"/>
  <c r="AC37" i="1"/>
  <c r="AB37" i="1"/>
  <c r="S37" i="1"/>
  <c r="AF37" i="1" s="1"/>
  <c r="R37" i="1"/>
  <c r="AE37" i="1" s="1"/>
  <c r="F37" i="1"/>
  <c r="E37" i="1"/>
  <c r="AL36" i="1"/>
  <c r="AK36" i="1"/>
  <c r="AJ36" i="1"/>
  <c r="AI36" i="1"/>
  <c r="AH36" i="1"/>
  <c r="AG36" i="1"/>
  <c r="AD36" i="1"/>
  <c r="AC36" i="1"/>
  <c r="AB36" i="1"/>
  <c r="R36" i="1"/>
  <c r="S36" i="1" s="1"/>
  <c r="E36" i="1"/>
  <c r="F36" i="1" s="1"/>
  <c r="AL35" i="1"/>
  <c r="AK35" i="1"/>
  <c r="AJ35" i="1"/>
  <c r="AI35" i="1"/>
  <c r="AH35" i="1"/>
  <c r="AG35" i="1"/>
  <c r="AE35" i="1"/>
  <c r="AD35" i="1"/>
  <c r="AC35" i="1"/>
  <c r="AB35" i="1"/>
  <c r="S35" i="1"/>
  <c r="R35" i="1"/>
  <c r="E35" i="1"/>
  <c r="F35" i="1" s="1"/>
  <c r="AL34" i="1"/>
  <c r="AK34" i="1"/>
  <c r="AJ34" i="1"/>
  <c r="AI34" i="1"/>
  <c r="AH34" i="1"/>
  <c r="AG34" i="1"/>
  <c r="AD34" i="1"/>
  <c r="AC34" i="1"/>
  <c r="AB34" i="1"/>
  <c r="R34" i="1"/>
  <c r="AE34" i="1" s="1"/>
  <c r="E34" i="1"/>
  <c r="F34" i="1" s="1"/>
  <c r="AL33" i="1"/>
  <c r="AK33" i="1"/>
  <c r="AJ33" i="1"/>
  <c r="AI33" i="1"/>
  <c r="AH33" i="1"/>
  <c r="AG33" i="1"/>
  <c r="AD33" i="1"/>
  <c r="AC33" i="1"/>
  <c r="AB33" i="1"/>
  <c r="S33" i="1"/>
  <c r="AF33" i="1" s="1"/>
  <c r="R33" i="1"/>
  <c r="AE33" i="1" s="1"/>
  <c r="F33" i="1"/>
  <c r="E33" i="1"/>
  <c r="AL32" i="1"/>
  <c r="AK32" i="1"/>
  <c r="AJ32" i="1"/>
  <c r="AI32" i="1"/>
  <c r="AH32" i="1"/>
  <c r="AG32" i="1"/>
  <c r="AD32" i="1"/>
  <c r="AC32" i="1"/>
  <c r="AB32" i="1"/>
  <c r="R32" i="1"/>
  <c r="S32" i="1" s="1"/>
  <c r="E32" i="1"/>
  <c r="F32" i="1" s="1"/>
  <c r="AL31" i="1"/>
  <c r="AK31" i="1"/>
  <c r="AJ31" i="1"/>
  <c r="AI31" i="1"/>
  <c r="AH31" i="1"/>
  <c r="AG31" i="1"/>
  <c r="AE31" i="1"/>
  <c r="AD31" i="1"/>
  <c r="AC31" i="1"/>
  <c r="AB31" i="1"/>
  <c r="S31" i="1"/>
  <c r="R31" i="1"/>
  <c r="E31" i="1"/>
  <c r="F31" i="1" s="1"/>
  <c r="AL30" i="1"/>
  <c r="AK30" i="1"/>
  <c r="AJ30" i="1"/>
  <c r="AI30" i="1"/>
  <c r="AH30" i="1"/>
  <c r="AG30" i="1"/>
  <c r="AD30" i="1"/>
  <c r="AC30" i="1"/>
  <c r="AB30" i="1"/>
  <c r="R30" i="1"/>
  <c r="AE30" i="1" s="1"/>
  <c r="E30" i="1"/>
  <c r="F30" i="1" s="1"/>
  <c r="AL29" i="1"/>
  <c r="AK29" i="1"/>
  <c r="AJ29" i="1"/>
  <c r="AI29" i="1"/>
  <c r="AH29" i="1"/>
  <c r="AG29" i="1"/>
  <c r="AD29" i="1"/>
  <c r="AC29" i="1"/>
  <c r="AB29" i="1"/>
  <c r="S29" i="1"/>
  <c r="AF29" i="1" s="1"/>
  <c r="R29" i="1"/>
  <c r="AE29" i="1" s="1"/>
  <c r="F29" i="1"/>
  <c r="E29" i="1"/>
  <c r="AL28" i="1"/>
  <c r="AK28" i="1"/>
  <c r="AJ28" i="1"/>
  <c r="AI28" i="1"/>
  <c r="AH28" i="1"/>
  <c r="AG28" i="1"/>
  <c r="AD28" i="1"/>
  <c r="AC28" i="1"/>
  <c r="AB28" i="1"/>
  <c r="R28" i="1"/>
  <c r="S28" i="1" s="1"/>
  <c r="E28" i="1"/>
  <c r="F28" i="1" s="1"/>
  <c r="AL27" i="1"/>
  <c r="AK27" i="1"/>
  <c r="AJ27" i="1"/>
  <c r="AI27" i="1"/>
  <c r="AH27" i="1"/>
  <c r="AG27" i="1"/>
  <c r="AE27" i="1"/>
  <c r="AD27" i="1"/>
  <c r="AC27" i="1"/>
  <c r="AB27" i="1"/>
  <c r="S27" i="1"/>
  <c r="R27" i="1"/>
  <c r="E27" i="1"/>
  <c r="F27" i="1" s="1"/>
  <c r="AL26" i="1"/>
  <c r="AK26" i="1"/>
  <c r="AJ26" i="1"/>
  <c r="AI26" i="1"/>
  <c r="AH26" i="1"/>
  <c r="AG26" i="1"/>
  <c r="AD26" i="1"/>
  <c r="AC26" i="1"/>
  <c r="AB26" i="1"/>
  <c r="R26" i="1"/>
  <c r="AE26" i="1" s="1"/>
  <c r="E26" i="1"/>
  <c r="F26" i="1" s="1"/>
  <c r="AL25" i="1"/>
  <c r="AK25" i="1"/>
  <c r="AJ25" i="1"/>
  <c r="AI25" i="1"/>
  <c r="AH25" i="1"/>
  <c r="AG25" i="1"/>
  <c r="AD25" i="1"/>
  <c r="AC25" i="1"/>
  <c r="AB25" i="1"/>
  <c r="S25" i="1"/>
  <c r="AF25" i="1" s="1"/>
  <c r="R25" i="1"/>
  <c r="AE25" i="1" s="1"/>
  <c r="F25" i="1"/>
  <c r="E25" i="1"/>
  <c r="AL24" i="1"/>
  <c r="AK24" i="1"/>
  <c r="AJ24" i="1"/>
  <c r="AI24" i="1"/>
  <c r="AH24" i="1"/>
  <c r="AG24" i="1"/>
  <c r="AD24" i="1"/>
  <c r="AC24" i="1"/>
  <c r="AB24" i="1"/>
  <c r="R24" i="1"/>
  <c r="S24" i="1" s="1"/>
  <c r="E24" i="1"/>
  <c r="F24" i="1" s="1"/>
  <c r="AL23" i="1"/>
  <c r="AK23" i="1"/>
  <c r="AJ23" i="1"/>
  <c r="AI23" i="1"/>
  <c r="AH23" i="1"/>
  <c r="AG23" i="1"/>
  <c r="AE23" i="1"/>
  <c r="AD23" i="1"/>
  <c r="AC23" i="1"/>
  <c r="AB23" i="1"/>
  <c r="S23" i="1"/>
  <c r="R23" i="1"/>
  <c r="E23" i="1"/>
  <c r="F23" i="1" s="1"/>
  <c r="AL22" i="1"/>
  <c r="AK22" i="1"/>
  <c r="AJ22" i="1"/>
  <c r="AI22" i="1"/>
  <c r="AH22" i="1"/>
  <c r="AG22" i="1"/>
  <c r="AD22" i="1"/>
  <c r="AC22" i="1"/>
  <c r="AB22" i="1"/>
  <c r="R22" i="1"/>
  <c r="AE22" i="1" s="1"/>
  <c r="E22" i="1"/>
  <c r="F22" i="1" s="1"/>
  <c r="AL21" i="1"/>
  <c r="AK21" i="1"/>
  <c r="AJ21" i="1"/>
  <c r="AI21" i="1"/>
  <c r="AH21" i="1"/>
  <c r="AG21" i="1"/>
  <c r="AD21" i="1"/>
  <c r="AC21" i="1"/>
  <c r="AB21" i="1"/>
  <c r="S21" i="1"/>
  <c r="AF21" i="1" s="1"/>
  <c r="R21" i="1"/>
  <c r="AE21" i="1" s="1"/>
  <c r="F21" i="1"/>
  <c r="E21" i="1"/>
  <c r="AL20" i="1"/>
  <c r="AK20" i="1"/>
  <c r="AJ20" i="1"/>
  <c r="AI20" i="1"/>
  <c r="AH20" i="1"/>
  <c r="AG20" i="1"/>
  <c r="AD20" i="1"/>
  <c r="AC20" i="1"/>
  <c r="AB20" i="1"/>
  <c r="R20" i="1"/>
  <c r="S20" i="1" s="1"/>
  <c r="E20" i="1"/>
  <c r="F20" i="1" s="1"/>
  <c r="AL19" i="1"/>
  <c r="AK19" i="1"/>
  <c r="AJ19" i="1"/>
  <c r="AI19" i="1"/>
  <c r="AH19" i="1"/>
  <c r="AG19" i="1"/>
  <c r="AE19" i="1"/>
  <c r="AD19" i="1"/>
  <c r="AC19" i="1"/>
  <c r="AB19" i="1"/>
  <c r="S19" i="1"/>
  <c r="R19" i="1"/>
  <c r="E19" i="1"/>
  <c r="F19" i="1" s="1"/>
  <c r="F42" i="1" s="1"/>
  <c r="AL18" i="1"/>
  <c r="AK18" i="1"/>
  <c r="AJ18" i="1"/>
  <c r="AI18" i="1"/>
  <c r="AH18" i="1"/>
  <c r="AG18" i="1"/>
  <c r="AD18" i="1"/>
  <c r="AC18" i="1"/>
  <c r="AB18" i="1"/>
  <c r="R18" i="1"/>
  <c r="AE18" i="1" s="1"/>
  <c r="E18" i="1"/>
  <c r="F18" i="1" s="1"/>
  <c r="AL17" i="1"/>
  <c r="AK17" i="1"/>
  <c r="AJ17" i="1"/>
  <c r="AI17" i="1"/>
  <c r="AH17" i="1"/>
  <c r="AG17" i="1"/>
  <c r="AD17" i="1"/>
  <c r="AC17" i="1"/>
  <c r="AB17" i="1"/>
  <c r="S17" i="1"/>
  <c r="AF17" i="1" s="1"/>
  <c r="R17" i="1"/>
  <c r="AE17" i="1" s="1"/>
  <c r="F17" i="1"/>
  <c r="E17" i="1"/>
  <c r="AL16" i="1"/>
  <c r="AK16" i="1"/>
  <c r="AJ16" i="1"/>
  <c r="AI16" i="1"/>
  <c r="AH16" i="1"/>
  <c r="AG16" i="1"/>
  <c r="AD16" i="1"/>
  <c r="AC16" i="1"/>
  <c r="AB16" i="1"/>
  <c r="R16" i="1"/>
  <c r="S16" i="1" s="1"/>
  <c r="E16" i="1"/>
  <c r="F16" i="1" s="1"/>
  <c r="S15" i="1"/>
  <c r="R15" i="1"/>
  <c r="E15" i="1"/>
  <c r="F15" i="1" s="1"/>
  <c r="R14" i="1"/>
  <c r="S14" i="1" s="1"/>
  <c r="E14" i="1"/>
  <c r="F14" i="1" s="1"/>
  <c r="R13" i="1"/>
  <c r="S13" i="1" s="1"/>
  <c r="E13" i="1"/>
  <c r="F13" i="1" s="1"/>
  <c r="S12" i="1"/>
  <c r="R12" i="1"/>
  <c r="E12" i="1"/>
  <c r="F12" i="1" s="1"/>
  <c r="R11" i="1"/>
  <c r="S11" i="1" s="1"/>
  <c r="E11" i="1"/>
  <c r="F11" i="1" s="1"/>
  <c r="R10" i="1"/>
  <c r="S10" i="1" s="1"/>
  <c r="E10" i="1"/>
  <c r="F10" i="1" s="1"/>
  <c r="S9" i="1"/>
  <c r="R9" i="1"/>
  <c r="E9" i="1"/>
  <c r="F9" i="1" s="1"/>
  <c r="R8" i="1"/>
  <c r="R41" i="1" s="1"/>
  <c r="E8" i="1"/>
  <c r="F8" i="1" s="1"/>
  <c r="R7" i="1"/>
  <c r="S7" i="1" s="1"/>
  <c r="E7" i="1"/>
  <c r="E41" i="1" s="1"/>
  <c r="S6" i="1"/>
  <c r="R6" i="1"/>
  <c r="E6" i="1"/>
  <c r="F6" i="1" s="1"/>
  <c r="R5" i="1"/>
  <c r="S5" i="1" s="1"/>
  <c r="E5" i="1"/>
  <c r="F5" i="1" s="1"/>
  <c r="R4" i="1"/>
  <c r="S4" i="1" s="1"/>
  <c r="E4" i="1"/>
  <c r="F4" i="1" s="1"/>
  <c r="AF36" i="1" l="1"/>
  <c r="AF32" i="1"/>
  <c r="AF16" i="1"/>
  <c r="AF20" i="1"/>
  <c r="AF27" i="1"/>
  <c r="AF31" i="1"/>
  <c r="AF35" i="1"/>
  <c r="AF24" i="1"/>
  <c r="S41" i="1"/>
  <c r="AF23" i="1"/>
  <c r="AF28" i="1"/>
  <c r="AF39" i="1"/>
  <c r="AF19" i="1"/>
  <c r="S8" i="1"/>
  <c r="AE20" i="1"/>
  <c r="AE28" i="1"/>
  <c r="S18" i="1"/>
  <c r="AF18" i="1" s="1"/>
  <c r="S22" i="1"/>
  <c r="AF22" i="1" s="1"/>
  <c r="S26" i="1"/>
  <c r="AF26" i="1" s="1"/>
  <c r="S30" i="1"/>
  <c r="AF30" i="1" s="1"/>
  <c r="S34" i="1"/>
  <c r="AF34" i="1" s="1"/>
  <c r="S38" i="1"/>
  <c r="AF38" i="1" s="1"/>
  <c r="E42" i="1"/>
  <c r="E45" i="1" s="1"/>
  <c r="E46" i="1" s="1"/>
  <c r="P45" i="1"/>
  <c r="P46" i="1" s="1"/>
  <c r="AE32" i="1"/>
  <c r="Q45" i="1"/>
  <c r="Q46" i="1" s="1"/>
  <c r="AE16" i="1"/>
  <c r="AE24" i="1"/>
  <c r="AE36" i="1"/>
  <c r="R45" i="1"/>
  <c r="R46" i="1" s="1"/>
  <c r="F7" i="1"/>
  <c r="F41" i="1" s="1"/>
  <c r="U45" i="1"/>
  <c r="U46" i="1" s="1"/>
  <c r="S42" i="1" l="1"/>
  <c r="F45" i="1" l="1"/>
  <c r="F46" i="1" s="1"/>
  <c r="S45" i="1"/>
  <c r="S46" i="1" s="1"/>
</calcChain>
</file>

<file path=xl/sharedStrings.xml><?xml version="1.0" encoding="utf-8"?>
<sst xmlns="http://schemas.openxmlformats.org/spreadsheetml/2006/main" count="64" uniqueCount="24">
  <si>
    <t>Budget 2021 (January 12, 2021)</t>
  </si>
  <si>
    <t>Actuals (April 12, 2022)</t>
  </si>
  <si>
    <t>Actuals - Budget</t>
  </si>
  <si>
    <t>FX</t>
  </si>
  <si>
    <t>WTI</t>
  </si>
  <si>
    <t>L-H</t>
  </si>
  <si>
    <t>WCS US$</t>
  </si>
  <si>
    <t>WCS C$</t>
  </si>
  <si>
    <t>ARP C$/GJ</t>
  </si>
  <si>
    <t>Prod m3</t>
  </si>
  <si>
    <t>Opex</t>
  </si>
  <si>
    <t>Capex</t>
  </si>
  <si>
    <t>Payout</t>
  </si>
  <si>
    <t>Sum of Royalty Revenue</t>
  </si>
  <si>
    <t>2020/21</t>
  </si>
  <si>
    <t>2021/22</t>
  </si>
  <si>
    <t>Actual to Budget</t>
  </si>
  <si>
    <t>Actual to Actual</t>
  </si>
  <si>
    <t>LH</t>
  </si>
  <si>
    <t xml:space="preserve">WCS </t>
  </si>
  <si>
    <t xml:space="preserve">ARP </t>
  </si>
  <si>
    <t xml:space="preserve">Prod </t>
  </si>
  <si>
    <t>Revenue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</si>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</sst>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;[Red]\-&quot;$&quot;#,##0.00"/>
    <numFmt numFmtId="164" formatCode="mmm\ yyyy"/>
    <numFmt numFmtId="165" formatCode="0.0000"/>
    <numFmt numFmtId="166" formatCode="&quot;$&quot;#,##0"/>
    <numFmt numFmtId="167" formatCode="0.0%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164" fontId="3" fillId="0" borderId="0" xfId="0" applyNumberFormat="1" applyFont="1"/>
    <xf numFmtId="165" fontId="3" fillId="0" borderId="0" xfId="0" applyNumberFormat="1" applyFont="1"/>
    <xf numFmtId="8" fontId="3" fillId="0" borderId="0" xfId="0" applyNumberFormat="1" applyFont="1"/>
    <xf numFmtId="3" fontId="3" fillId="0" borderId="0" xfId="0" applyNumberFormat="1" applyFont="1"/>
    <xf numFmtId="166" fontId="3" fillId="0" borderId="0" xfId="0" applyNumberFormat="1" applyFont="1"/>
    <xf numFmtId="164" fontId="3" fillId="2" borderId="1" xfId="0" applyNumberFormat="1" applyFont="1" applyFill="1" applyBorder="1"/>
    <xf numFmtId="165" fontId="3" fillId="2" borderId="1" xfId="0" applyNumberFormat="1" applyFont="1" applyFill="1" applyBorder="1"/>
    <xf numFmtId="8" fontId="3" fillId="2" borderId="1" xfId="0" applyNumberFormat="1" applyFont="1" applyFill="1" applyBorder="1"/>
    <xf numFmtId="3" fontId="3" fillId="2" borderId="1" xfId="0" applyNumberFormat="1" applyFont="1" applyFill="1" applyBorder="1"/>
    <xf numFmtId="166" fontId="3" fillId="2" borderId="1" xfId="0" applyNumberFormat="1" applyFont="1" applyFill="1" applyBorder="1"/>
    <xf numFmtId="3" fontId="2" fillId="0" borderId="0" xfId="0" applyNumberFormat="1" applyFont="1" applyAlignment="1"/>
    <xf numFmtId="0" fontId="4" fillId="0" borderId="0" xfId="0" applyFont="1" applyAlignment="1">
      <alignment horizontal="right"/>
    </xf>
    <xf numFmtId="165" fontId="2" fillId="0" borderId="0" xfId="0" applyNumberFormat="1" applyFont="1"/>
    <xf numFmtId="8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164" fontId="3" fillId="3" borderId="1" xfId="0" applyNumberFormat="1" applyFont="1" applyFill="1" applyBorder="1"/>
    <xf numFmtId="165" fontId="3" fillId="3" borderId="1" xfId="0" applyNumberFormat="1" applyFont="1" applyFill="1" applyBorder="1"/>
    <xf numFmtId="8" fontId="3" fillId="3" borderId="1" xfId="0" applyNumberFormat="1" applyFont="1" applyFill="1" applyBorder="1"/>
    <xf numFmtId="3" fontId="3" fillId="3" borderId="1" xfId="0" applyNumberFormat="1" applyFont="1" applyFill="1" applyBorder="1"/>
    <xf numFmtId="166" fontId="3" fillId="3" borderId="1" xfId="0" applyNumberFormat="1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167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topLeftCell="I1" workbookViewId="0">
      <selection activeCell="S16" sqref="S16"/>
    </sheetView>
  </sheetViews>
  <sheetFormatPr defaultColWidth="14.42578125" defaultRowHeight="15" customHeight="1" x14ac:dyDescent="0.25"/>
  <cols>
    <col min="1" max="6" width="8.7109375" customWidth="1"/>
    <col min="7" max="7" width="10" customWidth="1"/>
    <col min="8" max="8" width="11.28515625" customWidth="1"/>
    <col min="9" max="10" width="15" customWidth="1"/>
    <col min="11" max="11" width="8.7109375" customWidth="1"/>
    <col min="12" max="12" width="12" customWidth="1"/>
    <col min="13" max="19" width="8.7109375" customWidth="1"/>
    <col min="20" max="20" width="10" customWidth="1"/>
    <col min="21" max="21" width="11.28515625" customWidth="1"/>
    <col min="22" max="22" width="15" customWidth="1"/>
    <col min="23" max="23" width="14.5703125" customWidth="1"/>
    <col min="24" max="24" width="8.7109375" customWidth="1"/>
    <col min="25" max="26" width="12.28515625" customWidth="1"/>
    <col min="27" max="38" width="8.7109375" customWidth="1"/>
  </cols>
  <sheetData>
    <row r="1" spans="1:38" x14ac:dyDescent="0.25">
      <c r="A1" s="1" t="s">
        <v>0</v>
      </c>
      <c r="N1" s="1" t="s">
        <v>1</v>
      </c>
      <c r="AB1" s="2" t="s">
        <v>2</v>
      </c>
    </row>
    <row r="3" spans="1:38" x14ac:dyDescent="0.25"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2" t="s">
        <v>12</v>
      </c>
      <c r="L3" s="2" t="s">
        <v>13</v>
      </c>
      <c r="O3" s="3" t="s">
        <v>3</v>
      </c>
      <c r="P3" s="3" t="s">
        <v>4</v>
      </c>
      <c r="Q3" s="3" t="s">
        <v>5</v>
      </c>
      <c r="R3" s="3" t="s">
        <v>6</v>
      </c>
      <c r="S3" s="3" t="s">
        <v>7</v>
      </c>
      <c r="T3" s="3" t="s">
        <v>8</v>
      </c>
      <c r="U3" s="3" t="s">
        <v>9</v>
      </c>
      <c r="V3" s="3" t="s">
        <v>10</v>
      </c>
      <c r="W3" s="3" t="s">
        <v>11</v>
      </c>
      <c r="X3" s="2" t="s">
        <v>12</v>
      </c>
      <c r="Y3" s="2" t="s">
        <v>13</v>
      </c>
      <c r="Z3" s="2"/>
      <c r="AB3" s="3" t="s">
        <v>3</v>
      </c>
      <c r="AC3" s="3" t="s">
        <v>4</v>
      </c>
      <c r="AD3" s="3" t="s">
        <v>5</v>
      </c>
      <c r="AE3" s="3" t="s">
        <v>6</v>
      </c>
      <c r="AF3" s="3" t="s">
        <v>7</v>
      </c>
      <c r="AG3" s="3" t="s">
        <v>8</v>
      </c>
      <c r="AH3" s="3" t="s">
        <v>9</v>
      </c>
      <c r="AI3" s="3" t="s">
        <v>10</v>
      </c>
      <c r="AJ3" s="3" t="s">
        <v>11</v>
      </c>
      <c r="AK3" s="4" t="s">
        <v>12</v>
      </c>
      <c r="AL3" s="4" t="s">
        <v>13</v>
      </c>
    </row>
    <row r="4" spans="1:38" x14ac:dyDescent="0.25">
      <c r="A4" s="5">
        <v>43831</v>
      </c>
      <c r="B4" s="6">
        <v>0.76411706270000002</v>
      </c>
      <c r="C4" s="7">
        <v>57.53</v>
      </c>
      <c r="D4" s="7">
        <v>-20.71</v>
      </c>
      <c r="E4" s="7">
        <f t="shared" ref="E4:E39" si="0">C4+D4</f>
        <v>36.82</v>
      </c>
      <c r="F4" s="7">
        <f t="shared" ref="F4:F39" si="1">E4/B4</f>
        <v>48.186334002144775</v>
      </c>
      <c r="G4" s="7">
        <v>2.06</v>
      </c>
      <c r="H4" s="8">
        <v>15405588.500000007</v>
      </c>
      <c r="I4" s="9">
        <v>1900832233.9200003</v>
      </c>
      <c r="J4" s="9">
        <v>570431862.60000002</v>
      </c>
      <c r="N4" s="5">
        <v>43831</v>
      </c>
      <c r="O4" s="6">
        <v>0.76411706270000002</v>
      </c>
      <c r="P4" s="7">
        <v>57.53</v>
      </c>
      <c r="Q4" s="7">
        <v>-20.71</v>
      </c>
      <c r="R4" s="7">
        <f t="shared" ref="R4:R39" si="2">P4+Q4</f>
        <v>36.82</v>
      </c>
      <c r="S4" s="7">
        <f t="shared" ref="S4:S39" si="3">R4/O4</f>
        <v>48.186334002144775</v>
      </c>
      <c r="T4" s="7">
        <v>2.06</v>
      </c>
      <c r="U4" s="8">
        <v>15406316.100000007</v>
      </c>
      <c r="V4" s="9">
        <v>1892073982.5700002</v>
      </c>
      <c r="W4" s="9">
        <v>615556503.99000013</v>
      </c>
    </row>
    <row r="5" spans="1:38" x14ac:dyDescent="0.25">
      <c r="A5" s="5">
        <v>43862</v>
      </c>
      <c r="B5" s="6">
        <v>0.75267198550000003</v>
      </c>
      <c r="C5" s="7">
        <v>50.54</v>
      </c>
      <c r="D5" s="7">
        <v>-23.259999999999998</v>
      </c>
      <c r="E5" s="7">
        <f t="shared" si="0"/>
        <v>27.28</v>
      </c>
      <c r="F5" s="7">
        <f t="shared" si="1"/>
        <v>36.244208002344998</v>
      </c>
      <c r="G5" s="7">
        <v>1.79</v>
      </c>
      <c r="H5" s="8">
        <v>14560600.199999997</v>
      </c>
      <c r="I5" s="9">
        <v>1849393791.6999998</v>
      </c>
      <c r="J5" s="9">
        <v>579571834.79999995</v>
      </c>
      <c r="N5" s="5">
        <v>43862</v>
      </c>
      <c r="O5" s="6">
        <v>0.75267198550000003</v>
      </c>
      <c r="P5" s="7">
        <v>50.54</v>
      </c>
      <c r="Q5" s="7">
        <v>-23.259999999999998</v>
      </c>
      <c r="R5" s="7">
        <f t="shared" si="2"/>
        <v>27.28</v>
      </c>
      <c r="S5" s="7">
        <f t="shared" si="3"/>
        <v>36.244208002344998</v>
      </c>
      <c r="T5" s="7">
        <v>1.79</v>
      </c>
      <c r="U5" s="8">
        <v>14561205.500000002</v>
      </c>
      <c r="V5" s="9">
        <v>1882681034.6799996</v>
      </c>
      <c r="W5" s="9">
        <v>585919897.6500001</v>
      </c>
    </row>
    <row r="6" spans="1:38" x14ac:dyDescent="0.25">
      <c r="A6" s="5">
        <v>43891</v>
      </c>
      <c r="B6" s="6">
        <v>0.71669175080000003</v>
      </c>
      <c r="C6" s="7">
        <v>30.45</v>
      </c>
      <c r="D6" s="7">
        <v>-17.61</v>
      </c>
      <c r="E6" s="7">
        <f t="shared" si="0"/>
        <v>12.84</v>
      </c>
      <c r="F6" s="7">
        <f t="shared" si="1"/>
        <v>17.915652001948505</v>
      </c>
      <c r="G6" s="7">
        <v>1.6</v>
      </c>
      <c r="H6" s="8">
        <v>15239835.400000004</v>
      </c>
      <c r="I6" s="9">
        <v>1840777464.2200003</v>
      </c>
      <c r="J6" s="9">
        <v>639425566.96999979</v>
      </c>
      <c r="N6" s="5">
        <v>43891</v>
      </c>
      <c r="O6" s="6">
        <v>0.71669175080000003</v>
      </c>
      <c r="P6" s="7">
        <v>30.45</v>
      </c>
      <c r="Q6" s="7">
        <v>-17.61</v>
      </c>
      <c r="R6" s="7">
        <f t="shared" si="2"/>
        <v>12.84</v>
      </c>
      <c r="S6" s="7">
        <f t="shared" si="3"/>
        <v>17.915652001948505</v>
      </c>
      <c r="T6" s="7">
        <v>1.6</v>
      </c>
      <c r="U6" s="8">
        <v>15236200.599999994</v>
      </c>
      <c r="V6" s="9">
        <v>1844556511.6599998</v>
      </c>
      <c r="W6" s="9">
        <v>647378176.98000014</v>
      </c>
    </row>
    <row r="7" spans="1:38" x14ac:dyDescent="0.25">
      <c r="A7" s="10">
        <v>43922</v>
      </c>
      <c r="B7" s="11">
        <v>0.71133873950000004</v>
      </c>
      <c r="C7" s="12">
        <v>16.7</v>
      </c>
      <c r="D7" s="12">
        <v>-13.2</v>
      </c>
      <c r="E7" s="12">
        <f t="shared" si="0"/>
        <v>3.5</v>
      </c>
      <c r="F7" s="12">
        <f t="shared" si="1"/>
        <v>4.920300000053631</v>
      </c>
      <c r="G7" s="12">
        <v>1.56</v>
      </c>
      <c r="H7" s="13">
        <v>13020686.800000003</v>
      </c>
      <c r="I7" s="14">
        <v>1614059253.2700005</v>
      </c>
      <c r="J7" s="14">
        <v>397877830.95000011</v>
      </c>
      <c r="N7" s="10">
        <v>43922</v>
      </c>
      <c r="O7" s="11">
        <v>0.71133873950775361</v>
      </c>
      <c r="P7" s="12">
        <v>16.7</v>
      </c>
      <c r="Q7" s="12">
        <v>-13.2</v>
      </c>
      <c r="R7" s="12">
        <f t="shared" si="2"/>
        <v>3.5</v>
      </c>
      <c r="S7" s="12">
        <f t="shared" si="3"/>
        <v>4.9203000000000001</v>
      </c>
      <c r="T7" s="12">
        <v>1.56</v>
      </c>
      <c r="U7" s="13">
        <v>13020586.799999997</v>
      </c>
      <c r="V7" s="14">
        <v>1613460974.6499996</v>
      </c>
      <c r="W7" s="14">
        <v>440348667.09999996</v>
      </c>
    </row>
    <row r="8" spans="1:38" x14ac:dyDescent="0.25">
      <c r="A8" s="10">
        <v>43952</v>
      </c>
      <c r="B8" s="11">
        <v>0.7158196134</v>
      </c>
      <c r="C8" s="12">
        <v>28.53</v>
      </c>
      <c r="D8" s="12">
        <v>-16.86</v>
      </c>
      <c r="E8" s="12">
        <f t="shared" si="0"/>
        <v>11.670000000000002</v>
      </c>
      <c r="F8" s="12">
        <f t="shared" si="1"/>
        <v>16.302990001307503</v>
      </c>
      <c r="G8" s="12">
        <v>1.66</v>
      </c>
      <c r="H8" s="13">
        <v>12783672.200000003</v>
      </c>
      <c r="I8" s="14">
        <v>1390266669.2199998</v>
      </c>
      <c r="J8" s="14">
        <v>274468592.91999996</v>
      </c>
      <c r="N8" s="10">
        <v>43952</v>
      </c>
      <c r="O8" s="11">
        <v>0.71581961345740874</v>
      </c>
      <c r="P8" s="12">
        <v>28.53</v>
      </c>
      <c r="Q8" s="12">
        <v>-16.86</v>
      </c>
      <c r="R8" s="12">
        <f t="shared" si="2"/>
        <v>11.670000000000002</v>
      </c>
      <c r="S8" s="12">
        <f t="shared" si="3"/>
        <v>16.302990000000001</v>
      </c>
      <c r="T8" s="12">
        <v>1.66</v>
      </c>
      <c r="U8" s="13">
        <v>12774567.899999999</v>
      </c>
      <c r="V8" s="14">
        <v>1390593582.7499998</v>
      </c>
      <c r="W8" s="14">
        <v>270365992.46999997</v>
      </c>
    </row>
    <row r="9" spans="1:38" x14ac:dyDescent="0.25">
      <c r="A9" s="10">
        <v>43983</v>
      </c>
      <c r="B9" s="11">
        <v>0.73800737999999999</v>
      </c>
      <c r="C9" s="12">
        <v>38.31</v>
      </c>
      <c r="D9" s="12">
        <v>-4.3400000000000034</v>
      </c>
      <c r="E9" s="12">
        <f t="shared" si="0"/>
        <v>33.97</v>
      </c>
      <c r="F9" s="12">
        <f t="shared" si="1"/>
        <v>46.029350004602932</v>
      </c>
      <c r="G9" s="12">
        <v>1.65</v>
      </c>
      <c r="H9" s="13">
        <v>13109910.299999999</v>
      </c>
      <c r="I9" s="14">
        <v>1310683794.5600002</v>
      </c>
      <c r="J9" s="14">
        <v>324893388.94000006</v>
      </c>
      <c r="N9" s="10">
        <v>43983</v>
      </c>
      <c r="O9" s="11">
        <v>0.73800738007380073</v>
      </c>
      <c r="P9" s="12">
        <v>38.31</v>
      </c>
      <c r="Q9" s="12">
        <v>-4.3400000000000034</v>
      </c>
      <c r="R9" s="12">
        <f t="shared" si="2"/>
        <v>33.97</v>
      </c>
      <c r="S9" s="12">
        <f t="shared" si="3"/>
        <v>46.029350000000001</v>
      </c>
      <c r="T9" s="12">
        <v>1.65</v>
      </c>
      <c r="U9" s="13">
        <v>13109910.300000001</v>
      </c>
      <c r="V9" s="14">
        <v>1294106722.0700004</v>
      </c>
      <c r="W9" s="14">
        <v>326985450.61000007</v>
      </c>
    </row>
    <row r="10" spans="1:38" x14ac:dyDescent="0.25">
      <c r="A10" s="10">
        <v>44013</v>
      </c>
      <c r="B10" s="11">
        <v>0.74079561439999997</v>
      </c>
      <c r="C10" s="12">
        <v>40.770000000000003</v>
      </c>
      <c r="D10" s="12">
        <v>-8.2700000000000031</v>
      </c>
      <c r="E10" s="12">
        <f t="shared" si="0"/>
        <v>32.5</v>
      </c>
      <c r="F10" s="12">
        <f t="shared" si="1"/>
        <v>43.87175000532779</v>
      </c>
      <c r="G10" s="12">
        <v>1.62</v>
      </c>
      <c r="H10" s="13">
        <v>13438212.899999999</v>
      </c>
      <c r="I10" s="14">
        <v>1669155429.8000007</v>
      </c>
      <c r="J10" s="14">
        <v>226158583.71000001</v>
      </c>
      <c r="N10" s="10">
        <v>44013</v>
      </c>
      <c r="O10" s="11">
        <v>0.74079561448996212</v>
      </c>
      <c r="P10" s="12">
        <v>40.770000000000003</v>
      </c>
      <c r="Q10" s="12">
        <v>-8.2700000000000031</v>
      </c>
      <c r="R10" s="12">
        <f t="shared" si="2"/>
        <v>32.5</v>
      </c>
      <c r="S10" s="12">
        <f t="shared" si="3"/>
        <v>43.871750000000006</v>
      </c>
      <c r="T10" s="12">
        <v>1.62</v>
      </c>
      <c r="U10" s="13">
        <v>13438207.999999998</v>
      </c>
      <c r="V10" s="14">
        <v>1409343009.9500005</v>
      </c>
      <c r="W10" s="14">
        <v>225904455.70000002</v>
      </c>
    </row>
    <row r="11" spans="1:38" x14ac:dyDescent="0.25">
      <c r="A11" s="10">
        <v>44044</v>
      </c>
      <c r="B11" s="11">
        <v>0.75631523209999996</v>
      </c>
      <c r="C11" s="12">
        <v>42.39</v>
      </c>
      <c r="D11" s="12">
        <v>-7.7899999999999991</v>
      </c>
      <c r="E11" s="12">
        <f t="shared" si="0"/>
        <v>34.6</v>
      </c>
      <c r="F11" s="12">
        <f t="shared" si="1"/>
        <v>45.74812000536992</v>
      </c>
      <c r="G11" s="12">
        <v>1.85</v>
      </c>
      <c r="H11" s="13">
        <v>13853744.500000007</v>
      </c>
      <c r="I11" s="14">
        <v>1401801904.9500005</v>
      </c>
      <c r="J11" s="14">
        <v>290867551.63000005</v>
      </c>
      <c r="N11" s="10">
        <v>44044</v>
      </c>
      <c r="O11" s="11">
        <v>0.75631523218877628</v>
      </c>
      <c r="P11" s="12">
        <v>42.39</v>
      </c>
      <c r="Q11" s="12">
        <v>-7.7899999999999991</v>
      </c>
      <c r="R11" s="12">
        <f t="shared" si="2"/>
        <v>34.6</v>
      </c>
      <c r="S11" s="12">
        <f t="shared" si="3"/>
        <v>45.74812</v>
      </c>
      <c r="T11" s="12">
        <v>1.85</v>
      </c>
      <c r="U11" s="13">
        <v>13018950.299999999</v>
      </c>
      <c r="V11" s="14">
        <v>1430251267.3199999</v>
      </c>
      <c r="W11" s="14">
        <v>310846736.35999995</v>
      </c>
    </row>
    <row r="12" spans="1:38" x14ac:dyDescent="0.25">
      <c r="A12" s="10">
        <v>44075</v>
      </c>
      <c r="B12" s="11">
        <v>0.75597218020000001</v>
      </c>
      <c r="C12" s="12">
        <v>39.630000000000003</v>
      </c>
      <c r="D12" s="12">
        <v>-11.200000000000003</v>
      </c>
      <c r="E12" s="12">
        <f t="shared" si="0"/>
        <v>28.43</v>
      </c>
      <c r="F12" s="12">
        <f t="shared" si="1"/>
        <v>37.607204001182367</v>
      </c>
      <c r="G12" s="12">
        <v>2</v>
      </c>
      <c r="H12" s="13">
        <v>13077973.500000007</v>
      </c>
      <c r="I12" s="14">
        <v>1580504930.2900004</v>
      </c>
      <c r="J12" s="14">
        <v>325426031.05000001</v>
      </c>
      <c r="N12" s="10">
        <v>44075</v>
      </c>
      <c r="O12" s="11">
        <v>0.75597218022376778</v>
      </c>
      <c r="P12" s="12">
        <v>39.630000000000003</v>
      </c>
      <c r="Q12" s="12">
        <v>-11.200000000000003</v>
      </c>
      <c r="R12" s="12">
        <f t="shared" si="2"/>
        <v>28.43</v>
      </c>
      <c r="S12" s="12">
        <f t="shared" si="3"/>
        <v>37.607203999999996</v>
      </c>
      <c r="T12" s="12">
        <v>2</v>
      </c>
      <c r="U12" s="13">
        <v>13077996.999999998</v>
      </c>
      <c r="V12" s="14">
        <v>1605503883.0899997</v>
      </c>
      <c r="W12" s="14">
        <v>335243331.65999997</v>
      </c>
    </row>
    <row r="13" spans="1:38" x14ac:dyDescent="0.25">
      <c r="A13" s="10">
        <v>44105</v>
      </c>
      <c r="B13" s="11">
        <v>0.7567158531</v>
      </c>
      <c r="C13" s="12">
        <v>39.549999999999997</v>
      </c>
      <c r="D13" s="12">
        <v>-8.3799999999999955</v>
      </c>
      <c r="E13" s="12">
        <f t="shared" si="0"/>
        <v>31.17</v>
      </c>
      <c r="F13" s="12">
        <f t="shared" si="1"/>
        <v>41.191155005286888</v>
      </c>
      <c r="G13" s="12">
        <v>1.99</v>
      </c>
      <c r="H13" s="13">
        <v>14407044.699999999</v>
      </c>
      <c r="I13" s="14">
        <v>1626085839.5700006</v>
      </c>
      <c r="J13" s="14">
        <v>457883686.04999995</v>
      </c>
      <c r="N13" s="10">
        <v>44105</v>
      </c>
      <c r="O13" s="11">
        <v>0.75671585319712453</v>
      </c>
      <c r="P13" s="12">
        <v>39.549999999999997</v>
      </c>
      <c r="Q13" s="12">
        <v>-8.3799999999999955</v>
      </c>
      <c r="R13" s="12">
        <f t="shared" si="2"/>
        <v>31.17</v>
      </c>
      <c r="S13" s="12">
        <f t="shared" si="3"/>
        <v>41.191155000000002</v>
      </c>
      <c r="T13" s="12">
        <v>1.99</v>
      </c>
      <c r="U13" s="13">
        <v>14406986.899999999</v>
      </c>
      <c r="V13" s="14">
        <v>1591162820.4699998</v>
      </c>
      <c r="W13" s="14">
        <v>333085494.65999997</v>
      </c>
    </row>
    <row r="14" spans="1:38" x14ac:dyDescent="0.25">
      <c r="A14" s="10">
        <v>44136</v>
      </c>
      <c r="B14" s="11">
        <v>0.76522803790000005</v>
      </c>
      <c r="C14" s="12">
        <v>41.35</v>
      </c>
      <c r="D14" s="12">
        <v>-9.7800000000000011</v>
      </c>
      <c r="E14" s="12">
        <f t="shared" si="0"/>
        <v>31.57</v>
      </c>
      <c r="F14" s="12">
        <f t="shared" si="1"/>
        <v>41.255676002981957</v>
      </c>
      <c r="G14" s="12">
        <v>2.58</v>
      </c>
      <c r="H14" s="13">
        <v>15601993.499999996</v>
      </c>
      <c r="I14" s="14">
        <v>1592105528.4199998</v>
      </c>
      <c r="J14" s="14">
        <v>459442035.07000005</v>
      </c>
      <c r="N14" s="10">
        <v>44136</v>
      </c>
      <c r="O14" s="11">
        <v>0.76522803795531069</v>
      </c>
      <c r="P14" s="12">
        <v>41.35</v>
      </c>
      <c r="Q14" s="12">
        <v>-9.7800000000000011</v>
      </c>
      <c r="R14" s="12">
        <f t="shared" si="2"/>
        <v>31.57</v>
      </c>
      <c r="S14" s="12">
        <f t="shared" si="3"/>
        <v>41.255676000000001</v>
      </c>
      <c r="T14" s="12">
        <v>2.58</v>
      </c>
      <c r="U14" s="13">
        <v>15630015.399999999</v>
      </c>
      <c r="V14" s="14">
        <v>1559029924.5599999</v>
      </c>
      <c r="W14" s="14">
        <v>314814650.13</v>
      </c>
    </row>
    <row r="15" spans="1:38" x14ac:dyDescent="0.25">
      <c r="A15" s="10">
        <v>44166</v>
      </c>
      <c r="B15" s="11">
        <v>0.77889264620164322</v>
      </c>
      <c r="C15" s="12">
        <v>47.07</v>
      </c>
      <c r="D15" s="12">
        <v>-9.75</v>
      </c>
      <c r="E15" s="12">
        <f t="shared" si="0"/>
        <v>37.32</v>
      </c>
      <c r="F15" s="12">
        <f t="shared" si="1"/>
        <v>47.914176853504955</v>
      </c>
      <c r="G15" s="12">
        <v>2.4</v>
      </c>
      <c r="H15" s="13">
        <v>16203321.500000002</v>
      </c>
      <c r="I15" s="14">
        <v>1745335322.1600003</v>
      </c>
      <c r="J15" s="14">
        <v>497211378.02999997</v>
      </c>
      <c r="N15" s="10">
        <v>44166</v>
      </c>
      <c r="O15" s="11">
        <v>0.78076202373516557</v>
      </c>
      <c r="P15" s="12">
        <v>47.07</v>
      </c>
      <c r="Q15" s="12">
        <v>-9.75</v>
      </c>
      <c r="R15" s="12">
        <f t="shared" si="2"/>
        <v>37.32</v>
      </c>
      <c r="S15" s="12">
        <f t="shared" si="3"/>
        <v>47.799455999999999</v>
      </c>
      <c r="T15" s="12">
        <v>2.41</v>
      </c>
      <c r="U15" s="13">
        <v>16871390.600000001</v>
      </c>
      <c r="V15" s="14">
        <v>1585342697.0599995</v>
      </c>
      <c r="W15" s="14">
        <v>338160685.22000003</v>
      </c>
    </row>
    <row r="16" spans="1:38" x14ac:dyDescent="0.25">
      <c r="A16" s="10">
        <v>44197</v>
      </c>
      <c r="B16" s="11">
        <v>0.78651756830613107</v>
      </c>
      <c r="C16" s="12">
        <v>47.515110944350909</v>
      </c>
      <c r="D16" s="12">
        <v>-12.06</v>
      </c>
      <c r="E16" s="12">
        <f t="shared" si="0"/>
        <v>35.455110944350906</v>
      </c>
      <c r="F16" s="12">
        <f t="shared" si="1"/>
        <v>45.078600114054851</v>
      </c>
      <c r="G16" s="12">
        <v>2.6883784680895069</v>
      </c>
      <c r="H16" s="13">
        <v>15390909.095452867</v>
      </c>
      <c r="I16" s="14">
        <v>1707393234.0277994</v>
      </c>
      <c r="J16" s="14">
        <v>553728312.7452997</v>
      </c>
      <c r="K16" s="2">
        <v>58</v>
      </c>
      <c r="L16" s="15">
        <v>265060712</v>
      </c>
      <c r="N16" s="10">
        <v>44197</v>
      </c>
      <c r="O16" s="11">
        <v>0.78591637849732787</v>
      </c>
      <c r="P16" s="12">
        <v>52.1</v>
      </c>
      <c r="Q16" s="12">
        <v>-12.060000000000002</v>
      </c>
      <c r="R16" s="12">
        <f t="shared" si="2"/>
        <v>40.04</v>
      </c>
      <c r="S16" s="12">
        <f t="shared" si="3"/>
        <v>50.946896000000002</v>
      </c>
      <c r="T16" s="12">
        <v>2.3199999999999998</v>
      </c>
      <c r="U16" s="13">
        <v>16633570.399999997</v>
      </c>
      <c r="V16" s="14">
        <v>1756516357.6299994</v>
      </c>
      <c r="W16" s="14">
        <v>276692503.16000003</v>
      </c>
      <c r="X16" s="16">
        <v>58</v>
      </c>
      <c r="Y16" s="15">
        <v>264759075</v>
      </c>
      <c r="Z16" s="15"/>
      <c r="AA16" s="10">
        <v>44197</v>
      </c>
      <c r="AB16" s="17">
        <f t="shared" ref="AB16:AL16" si="4">O16-B16</f>
        <v>-6.0118980880319306E-4</v>
      </c>
      <c r="AC16" s="18">
        <f t="shared" si="4"/>
        <v>4.5848890556490929</v>
      </c>
      <c r="AD16" s="18">
        <f t="shared" si="4"/>
        <v>0</v>
      </c>
      <c r="AE16" s="18">
        <f t="shared" si="4"/>
        <v>4.5848890556490929</v>
      </c>
      <c r="AF16" s="18">
        <f t="shared" si="4"/>
        <v>5.8682958859451517</v>
      </c>
      <c r="AG16" s="18">
        <f t="shared" si="4"/>
        <v>-0.36837846808950703</v>
      </c>
      <c r="AH16" s="19">
        <f t="shared" si="4"/>
        <v>1242661.3045471292</v>
      </c>
      <c r="AI16" s="20">
        <f t="shared" si="4"/>
        <v>49123123.602200031</v>
      </c>
      <c r="AJ16" s="20">
        <f t="shared" si="4"/>
        <v>-277035809.58529967</v>
      </c>
      <c r="AK16" s="3">
        <f t="shared" si="4"/>
        <v>0</v>
      </c>
      <c r="AL16" s="19">
        <f t="shared" si="4"/>
        <v>-301637</v>
      </c>
    </row>
    <row r="17" spans="1:38" x14ac:dyDescent="0.25">
      <c r="A17" s="10">
        <v>44228</v>
      </c>
      <c r="B17" s="11">
        <v>0.77803449645895595</v>
      </c>
      <c r="C17" s="12">
        <v>45.18080977724911</v>
      </c>
      <c r="D17" s="12">
        <v>-15.15</v>
      </c>
      <c r="E17" s="12">
        <f t="shared" si="0"/>
        <v>30.030809777249111</v>
      </c>
      <c r="F17" s="12">
        <f t="shared" si="1"/>
        <v>38.598301121515043</v>
      </c>
      <c r="G17" s="12">
        <v>2.7050643768714422</v>
      </c>
      <c r="H17" s="13">
        <v>15390909.095452867</v>
      </c>
      <c r="I17" s="14">
        <v>1708580716.0745549</v>
      </c>
      <c r="J17" s="14">
        <v>553728312.7452997</v>
      </c>
      <c r="K17" s="2">
        <v>58</v>
      </c>
      <c r="L17" s="15">
        <v>361573210</v>
      </c>
      <c r="N17" s="10">
        <v>44228</v>
      </c>
      <c r="O17" s="11">
        <v>0.78746357980943382</v>
      </c>
      <c r="P17" s="12">
        <v>59.06</v>
      </c>
      <c r="Q17" s="12">
        <v>-13.93</v>
      </c>
      <c r="R17" s="12">
        <f t="shared" si="2"/>
        <v>45.13</v>
      </c>
      <c r="S17" s="12">
        <f t="shared" si="3"/>
        <v>57.310587000000005</v>
      </c>
      <c r="T17" s="12">
        <v>3</v>
      </c>
      <c r="U17" s="13">
        <v>14375956.699999996</v>
      </c>
      <c r="V17" s="14">
        <v>1817904009.9699998</v>
      </c>
      <c r="W17" s="14">
        <v>299411621.44999981</v>
      </c>
      <c r="X17" s="16">
        <v>58</v>
      </c>
      <c r="Y17" s="15">
        <v>361472800</v>
      </c>
      <c r="Z17" s="15"/>
      <c r="AA17" s="10">
        <v>44228</v>
      </c>
      <c r="AB17" s="17">
        <f t="shared" ref="AB17:AL17" si="5">O17-B17</f>
        <v>9.4290833504778737E-3</v>
      </c>
      <c r="AC17" s="18">
        <f t="shared" si="5"/>
        <v>13.879190222750893</v>
      </c>
      <c r="AD17" s="18">
        <f t="shared" si="5"/>
        <v>1.2200000000000006</v>
      </c>
      <c r="AE17" s="18">
        <f t="shared" si="5"/>
        <v>15.099190222750892</v>
      </c>
      <c r="AF17" s="18">
        <f t="shared" si="5"/>
        <v>18.712285878484963</v>
      </c>
      <c r="AG17" s="18">
        <f t="shared" si="5"/>
        <v>0.29493562312855781</v>
      </c>
      <c r="AH17" s="19">
        <f t="shared" si="5"/>
        <v>-1014952.3954528719</v>
      </c>
      <c r="AI17" s="20">
        <f t="shared" si="5"/>
        <v>109323293.89544487</v>
      </c>
      <c r="AJ17" s="20">
        <f t="shared" si="5"/>
        <v>-254316691.29529989</v>
      </c>
      <c r="AK17" s="3">
        <f t="shared" si="5"/>
        <v>0</v>
      </c>
      <c r="AL17" s="19">
        <f t="shared" si="5"/>
        <v>-100410</v>
      </c>
    </row>
    <row r="18" spans="1:38" x14ac:dyDescent="0.25">
      <c r="A18" s="10">
        <v>44256</v>
      </c>
      <c r="B18" s="11">
        <v>0.77493036692878103</v>
      </c>
      <c r="C18" s="12">
        <v>45.151228761493599</v>
      </c>
      <c r="D18" s="12">
        <v>-15.45</v>
      </c>
      <c r="E18" s="12">
        <f t="shared" si="0"/>
        <v>29.701228761493599</v>
      </c>
      <c r="F18" s="12">
        <f t="shared" si="1"/>
        <v>38.327609846038271</v>
      </c>
      <c r="G18" s="12">
        <v>2.6059858717341409</v>
      </c>
      <c r="H18" s="13">
        <v>15390909.095452867</v>
      </c>
      <c r="I18" s="14">
        <v>1701529619.9905779</v>
      </c>
      <c r="J18" s="14">
        <v>553728312.7452997</v>
      </c>
      <c r="K18" s="2">
        <v>58</v>
      </c>
      <c r="L18" s="15">
        <v>459356487</v>
      </c>
      <c r="N18" s="10">
        <v>44256</v>
      </c>
      <c r="O18" s="11">
        <v>0.79529187211706687</v>
      </c>
      <c r="P18" s="12">
        <v>62.36</v>
      </c>
      <c r="Q18" s="12">
        <v>-11.420000000000002</v>
      </c>
      <c r="R18" s="12">
        <f t="shared" si="2"/>
        <v>50.94</v>
      </c>
      <c r="S18" s="12">
        <f t="shared" si="3"/>
        <v>64.051956000000004</v>
      </c>
      <c r="T18" s="12">
        <v>2.54</v>
      </c>
      <c r="U18" s="13">
        <v>15898688.699999994</v>
      </c>
      <c r="V18" s="14">
        <v>1913092591.5599999</v>
      </c>
      <c r="W18" s="14">
        <v>389009459.38999999</v>
      </c>
      <c r="X18" s="16">
        <v>58</v>
      </c>
      <c r="Y18" s="15">
        <v>459218141</v>
      </c>
      <c r="Z18" s="15"/>
      <c r="AA18" s="10">
        <v>44256</v>
      </c>
      <c r="AB18" s="17">
        <f t="shared" ref="AB18:AL18" si="6">O18-B18</f>
        <v>2.0361505188285833E-2</v>
      </c>
      <c r="AC18" s="18">
        <f t="shared" si="6"/>
        <v>17.208771238506401</v>
      </c>
      <c r="AD18" s="18">
        <f t="shared" si="6"/>
        <v>4.0299999999999976</v>
      </c>
      <c r="AE18" s="18">
        <f t="shared" si="6"/>
        <v>21.238771238506398</v>
      </c>
      <c r="AF18" s="18">
        <f t="shared" si="6"/>
        <v>25.724346153961733</v>
      </c>
      <c r="AG18" s="18">
        <f t="shared" si="6"/>
        <v>-6.5985871734140833E-2</v>
      </c>
      <c r="AH18" s="19">
        <f t="shared" si="6"/>
        <v>507779.60454712622</v>
      </c>
      <c r="AI18" s="20">
        <f t="shared" si="6"/>
        <v>211562971.56942201</v>
      </c>
      <c r="AJ18" s="20">
        <f t="shared" si="6"/>
        <v>-164718853.35529971</v>
      </c>
      <c r="AK18" s="3">
        <f t="shared" si="6"/>
        <v>0</v>
      </c>
      <c r="AL18" s="19">
        <f t="shared" si="6"/>
        <v>-138346</v>
      </c>
    </row>
    <row r="19" spans="1:38" x14ac:dyDescent="0.25">
      <c r="A19" s="21">
        <v>44287</v>
      </c>
      <c r="B19" s="22">
        <v>0.77383887656792605</v>
      </c>
      <c r="C19" s="23">
        <v>43.384391273054717</v>
      </c>
      <c r="D19" s="23">
        <v>-15.6</v>
      </c>
      <c r="E19" s="23">
        <f t="shared" si="0"/>
        <v>27.784391273054716</v>
      </c>
      <c r="F19" s="23">
        <f t="shared" si="1"/>
        <v>35.904620605625333</v>
      </c>
      <c r="G19" s="23">
        <v>2.5162767290375783</v>
      </c>
      <c r="H19" s="24">
        <v>15390909.095452867</v>
      </c>
      <c r="I19" s="25">
        <v>1695145311.0641587</v>
      </c>
      <c r="J19" s="25">
        <v>553728312.7452997</v>
      </c>
      <c r="K19" s="2">
        <v>58</v>
      </c>
      <c r="L19" s="15">
        <v>486422561</v>
      </c>
      <c r="N19" s="21">
        <v>44287</v>
      </c>
      <c r="O19" s="22">
        <v>0.80025608194622277</v>
      </c>
      <c r="P19" s="23">
        <v>61.7</v>
      </c>
      <c r="Q19" s="23">
        <v>-11.190000000000005</v>
      </c>
      <c r="R19" s="23">
        <f t="shared" si="2"/>
        <v>50.51</v>
      </c>
      <c r="S19" s="23">
        <f t="shared" si="3"/>
        <v>63.117295999999996</v>
      </c>
      <c r="T19" s="23">
        <v>2.33</v>
      </c>
      <c r="U19" s="24">
        <v>13633112.500000004</v>
      </c>
      <c r="V19" s="25">
        <v>1829335159.1199994</v>
      </c>
      <c r="W19" s="25">
        <v>388871157.29999995</v>
      </c>
      <c r="X19" s="16">
        <v>58</v>
      </c>
      <c r="Y19" s="15">
        <v>486209580</v>
      </c>
      <c r="Z19" s="15"/>
      <c r="AA19" s="21">
        <v>44287</v>
      </c>
      <c r="AB19" s="17">
        <f t="shared" ref="AB19:AL19" si="7">O19-B19</f>
        <v>2.6417205378296726E-2</v>
      </c>
      <c r="AC19" s="18">
        <f t="shared" si="7"/>
        <v>18.315608726945285</v>
      </c>
      <c r="AD19" s="18">
        <f t="shared" si="7"/>
        <v>4.4099999999999948</v>
      </c>
      <c r="AE19" s="18">
        <f t="shared" si="7"/>
        <v>22.725608726945282</v>
      </c>
      <c r="AF19" s="18">
        <f t="shared" si="7"/>
        <v>27.212675394374664</v>
      </c>
      <c r="AG19" s="18">
        <f t="shared" si="7"/>
        <v>-0.18627672903757819</v>
      </c>
      <c r="AH19" s="19">
        <f t="shared" si="7"/>
        <v>-1757796.5954528637</v>
      </c>
      <c r="AI19" s="20">
        <f t="shared" si="7"/>
        <v>134189848.05584073</v>
      </c>
      <c r="AJ19" s="20">
        <f t="shared" si="7"/>
        <v>-164857155.44529974</v>
      </c>
      <c r="AK19" s="3">
        <f t="shared" si="7"/>
        <v>0</v>
      </c>
      <c r="AL19" s="19">
        <f t="shared" si="7"/>
        <v>-212981</v>
      </c>
    </row>
    <row r="20" spans="1:38" x14ac:dyDescent="0.25">
      <c r="A20" s="21">
        <v>44317</v>
      </c>
      <c r="B20" s="22">
        <v>0.77519843943130329</v>
      </c>
      <c r="C20" s="23">
        <v>43.836699800785574</v>
      </c>
      <c r="D20" s="23">
        <v>-14.6</v>
      </c>
      <c r="E20" s="23">
        <f t="shared" si="0"/>
        <v>29.236699800785573</v>
      </c>
      <c r="F20" s="23">
        <f t="shared" si="1"/>
        <v>37.715116947647672</v>
      </c>
      <c r="G20" s="23">
        <v>2.5159046178524069</v>
      </c>
      <c r="H20" s="24">
        <v>15390909.095452867</v>
      </c>
      <c r="I20" s="25">
        <v>1695118829.1171706</v>
      </c>
      <c r="J20" s="25">
        <v>553728312.7452997</v>
      </c>
      <c r="K20" s="2">
        <v>58</v>
      </c>
      <c r="L20" s="15">
        <v>540942596</v>
      </c>
      <c r="N20" s="21">
        <v>44317</v>
      </c>
      <c r="O20" s="22">
        <v>0.82467425366980052</v>
      </c>
      <c r="P20" s="23">
        <v>65.16</v>
      </c>
      <c r="Q20" s="23">
        <v>-10.379999999999995</v>
      </c>
      <c r="R20" s="23">
        <f t="shared" si="2"/>
        <v>54.78</v>
      </c>
      <c r="S20" s="23">
        <f t="shared" si="3"/>
        <v>66.426227999999995</v>
      </c>
      <c r="T20" s="23">
        <v>2.56</v>
      </c>
      <c r="U20" s="24">
        <v>14502542.500000006</v>
      </c>
      <c r="V20" s="25">
        <v>1738743592.2999997</v>
      </c>
      <c r="W20" s="25">
        <v>378872014.88999999</v>
      </c>
      <c r="X20" s="16">
        <v>59</v>
      </c>
      <c r="Y20" s="15">
        <v>540729026</v>
      </c>
      <c r="Z20" s="15"/>
      <c r="AA20" s="21">
        <v>44317</v>
      </c>
      <c r="AB20" s="17">
        <f t="shared" ref="AB20:AL20" si="8">O20-B20</f>
        <v>4.9475814238497229E-2</v>
      </c>
      <c r="AC20" s="18">
        <f t="shared" si="8"/>
        <v>21.323300199214422</v>
      </c>
      <c r="AD20" s="18">
        <f t="shared" si="8"/>
        <v>4.2200000000000042</v>
      </c>
      <c r="AE20" s="18">
        <f t="shared" si="8"/>
        <v>25.543300199214428</v>
      </c>
      <c r="AF20" s="18">
        <f t="shared" si="8"/>
        <v>28.711111052352322</v>
      </c>
      <c r="AG20" s="18">
        <f t="shared" si="8"/>
        <v>4.4095382147593121E-2</v>
      </c>
      <c r="AH20" s="19">
        <f t="shared" si="8"/>
        <v>-888366.59545286186</v>
      </c>
      <c r="AI20" s="20">
        <f t="shared" si="8"/>
        <v>43624763.182829142</v>
      </c>
      <c r="AJ20" s="20">
        <f t="shared" si="8"/>
        <v>-174856297.85529971</v>
      </c>
      <c r="AK20" s="3">
        <f t="shared" si="8"/>
        <v>1</v>
      </c>
      <c r="AL20" s="19">
        <f t="shared" si="8"/>
        <v>-213570</v>
      </c>
    </row>
    <row r="21" spans="1:38" ht="15.75" customHeight="1" x14ac:dyDescent="0.25">
      <c r="A21" s="21">
        <v>44348</v>
      </c>
      <c r="B21" s="22">
        <v>0.77596268400077062</v>
      </c>
      <c r="C21" s="23">
        <v>44.312475815149959</v>
      </c>
      <c r="D21" s="23">
        <v>-14.7</v>
      </c>
      <c r="E21" s="23">
        <f t="shared" si="0"/>
        <v>29.61247581514996</v>
      </c>
      <c r="F21" s="23">
        <f t="shared" si="1"/>
        <v>38.16224210998341</v>
      </c>
      <c r="G21" s="23">
        <v>2.5114985989140552</v>
      </c>
      <c r="H21" s="24">
        <v>15390909.095452867</v>
      </c>
      <c r="I21" s="25">
        <v>1694805267.0298231</v>
      </c>
      <c r="J21" s="25">
        <v>553728312.7452997</v>
      </c>
      <c r="K21" s="2">
        <v>60</v>
      </c>
      <c r="L21" s="15">
        <v>728935803</v>
      </c>
      <c r="N21" s="21">
        <v>44348</v>
      </c>
      <c r="O21" s="22">
        <v>0.81839757754317044</v>
      </c>
      <c r="P21" s="23">
        <v>71.349999999999994</v>
      </c>
      <c r="Q21" s="23">
        <v>-12.889999999999993</v>
      </c>
      <c r="R21" s="23">
        <f t="shared" si="2"/>
        <v>58.46</v>
      </c>
      <c r="S21" s="23">
        <f t="shared" si="3"/>
        <v>71.432274000000007</v>
      </c>
      <c r="T21" s="23">
        <v>2.78</v>
      </c>
      <c r="U21" s="24">
        <v>15307760.800000006</v>
      </c>
      <c r="V21" s="25">
        <v>1962501017.5800002</v>
      </c>
      <c r="W21" s="25">
        <v>432679029.75999999</v>
      </c>
      <c r="X21" s="16">
        <v>60</v>
      </c>
      <c r="Y21" s="15">
        <v>728588532</v>
      </c>
      <c r="Z21" s="15"/>
      <c r="AA21" s="21">
        <v>44348</v>
      </c>
      <c r="AB21" s="17">
        <f t="shared" ref="AB21:AL21" si="9">O21-B21</f>
        <v>4.2434893542399821E-2</v>
      </c>
      <c r="AC21" s="18">
        <f t="shared" si="9"/>
        <v>27.037524184850035</v>
      </c>
      <c r="AD21" s="18">
        <f t="shared" si="9"/>
        <v>1.8100000000000058</v>
      </c>
      <c r="AE21" s="18">
        <f t="shared" si="9"/>
        <v>28.847524184850041</v>
      </c>
      <c r="AF21" s="18">
        <f t="shared" si="9"/>
        <v>33.270031890016597</v>
      </c>
      <c r="AG21" s="18">
        <f t="shared" si="9"/>
        <v>0.26850140108594456</v>
      </c>
      <c r="AH21" s="19">
        <f t="shared" si="9"/>
        <v>-83148.295452861115</v>
      </c>
      <c r="AI21" s="20">
        <f t="shared" si="9"/>
        <v>267695750.5501771</v>
      </c>
      <c r="AJ21" s="20">
        <f t="shared" si="9"/>
        <v>-121049282.98529971</v>
      </c>
      <c r="AK21" s="3">
        <f t="shared" si="9"/>
        <v>0</v>
      </c>
      <c r="AL21" s="19">
        <f t="shared" si="9"/>
        <v>-347271</v>
      </c>
    </row>
    <row r="22" spans="1:38" ht="15.75" customHeight="1" x14ac:dyDescent="0.25">
      <c r="A22" s="21">
        <v>44378</v>
      </c>
      <c r="B22" s="22">
        <v>0.77348986143143661</v>
      </c>
      <c r="C22" s="23">
        <v>44.444155043407434</v>
      </c>
      <c r="D22" s="23">
        <v>-13.9</v>
      </c>
      <c r="E22" s="23">
        <f t="shared" si="0"/>
        <v>30.544155043407436</v>
      </c>
      <c r="F22" s="23">
        <f t="shared" si="1"/>
        <v>39.488759409052605</v>
      </c>
      <c r="G22" s="23">
        <v>2.5384293455326397</v>
      </c>
      <c r="H22" s="24">
        <v>15390909.095452867</v>
      </c>
      <c r="I22" s="25">
        <v>1696721840.9805269</v>
      </c>
      <c r="J22" s="25">
        <v>553728312.7452997</v>
      </c>
      <c r="K22" s="2">
        <v>61</v>
      </c>
      <c r="L22" s="15">
        <v>758347778</v>
      </c>
      <c r="N22" s="21">
        <v>44378</v>
      </c>
      <c r="O22" s="22">
        <v>0.79814829595338821</v>
      </c>
      <c r="P22" s="23">
        <v>72.430000000000007</v>
      </c>
      <c r="Q22" s="23">
        <v>-13.970000000000006</v>
      </c>
      <c r="R22" s="23">
        <f t="shared" si="2"/>
        <v>58.46</v>
      </c>
      <c r="S22" s="23">
        <f t="shared" si="3"/>
        <v>73.244534000000002</v>
      </c>
      <c r="T22" s="23">
        <v>3.17</v>
      </c>
      <c r="U22" s="24">
        <v>16093972.800000003</v>
      </c>
      <c r="V22" s="25">
        <v>1880800252.5599992</v>
      </c>
      <c r="W22" s="25">
        <v>414788838.35000002</v>
      </c>
      <c r="X22" s="16">
        <v>61</v>
      </c>
      <c r="Y22" s="15">
        <v>758234740</v>
      </c>
      <c r="Z22" s="15"/>
      <c r="AA22" s="21">
        <v>44378</v>
      </c>
      <c r="AB22" s="17">
        <f t="shared" ref="AB22:AL22" si="10">O22-B22</f>
        <v>2.46584345219516E-2</v>
      </c>
      <c r="AC22" s="18">
        <f t="shared" si="10"/>
        <v>27.985844956592572</v>
      </c>
      <c r="AD22" s="18">
        <f t="shared" si="10"/>
        <v>-7.0000000000005613E-2</v>
      </c>
      <c r="AE22" s="18">
        <f t="shared" si="10"/>
        <v>27.915844956592565</v>
      </c>
      <c r="AF22" s="18">
        <f t="shared" si="10"/>
        <v>33.755774590947397</v>
      </c>
      <c r="AG22" s="18">
        <f t="shared" si="10"/>
        <v>0.63157065446736027</v>
      </c>
      <c r="AH22" s="19">
        <f t="shared" si="10"/>
        <v>703063.70454713516</v>
      </c>
      <c r="AI22" s="20">
        <f t="shared" si="10"/>
        <v>184078411.5794723</v>
      </c>
      <c r="AJ22" s="20">
        <f t="shared" si="10"/>
        <v>-138939474.39529967</v>
      </c>
      <c r="AK22" s="3">
        <f t="shared" si="10"/>
        <v>0</v>
      </c>
      <c r="AL22" s="19">
        <f t="shared" si="10"/>
        <v>-113038</v>
      </c>
    </row>
    <row r="23" spans="1:38" ht="15.75" customHeight="1" x14ac:dyDescent="0.25">
      <c r="A23" s="21">
        <v>44409</v>
      </c>
      <c r="B23" s="22">
        <v>0.77251842851973063</v>
      </c>
      <c r="C23" s="23">
        <v>46.019873996525043</v>
      </c>
      <c r="D23" s="23">
        <v>-13.95</v>
      </c>
      <c r="E23" s="23">
        <f t="shared" si="0"/>
        <v>32.069873996525047</v>
      </c>
      <c r="F23" s="23">
        <f t="shared" si="1"/>
        <v>41.513409664512565</v>
      </c>
      <c r="G23" s="23">
        <v>2.5719074666940904</v>
      </c>
      <c r="H23" s="24">
        <v>15390909.095452867</v>
      </c>
      <c r="I23" s="25">
        <v>1699104370.3565338</v>
      </c>
      <c r="J23" s="25">
        <v>553728312.7452997</v>
      </c>
      <c r="K23" s="2">
        <v>61</v>
      </c>
      <c r="L23" s="15">
        <v>630831009</v>
      </c>
      <c r="N23" s="21">
        <v>44409</v>
      </c>
      <c r="O23" s="22">
        <v>0.7934618741569468</v>
      </c>
      <c r="P23" s="23">
        <v>67.709999999999994</v>
      </c>
      <c r="Q23" s="23">
        <v>-13.239999999999995</v>
      </c>
      <c r="R23" s="23">
        <f t="shared" si="2"/>
        <v>54.47</v>
      </c>
      <c r="S23" s="23">
        <f t="shared" si="3"/>
        <v>68.648540999999994</v>
      </c>
      <c r="T23" s="23">
        <v>2.78</v>
      </c>
      <c r="U23" s="24">
        <v>15515023.5</v>
      </c>
      <c r="V23" s="25">
        <v>1817744556.3499997</v>
      </c>
      <c r="W23" s="25">
        <v>533214640.10999984</v>
      </c>
      <c r="X23" s="16">
        <v>61</v>
      </c>
      <c r="Y23" s="15">
        <v>631102044</v>
      </c>
      <c r="Z23" s="15"/>
      <c r="AA23" s="21">
        <v>44409</v>
      </c>
      <c r="AB23" s="17">
        <f t="shared" ref="AB23:AL23" si="11">O23-B23</f>
        <v>2.0943445637216174E-2</v>
      </c>
      <c r="AC23" s="18">
        <f t="shared" si="11"/>
        <v>21.690126003474951</v>
      </c>
      <c r="AD23" s="18">
        <f t="shared" si="11"/>
        <v>0.71000000000000441</v>
      </c>
      <c r="AE23" s="18">
        <f t="shared" si="11"/>
        <v>22.400126003474952</v>
      </c>
      <c r="AF23" s="18">
        <f t="shared" si="11"/>
        <v>27.135131335487429</v>
      </c>
      <c r="AG23" s="18">
        <f t="shared" si="11"/>
        <v>0.20809253330590938</v>
      </c>
      <c r="AH23" s="19">
        <f t="shared" si="11"/>
        <v>124114.40454713255</v>
      </c>
      <c r="AI23" s="20">
        <f t="shared" si="11"/>
        <v>118640185.9934659</v>
      </c>
      <c r="AJ23" s="20">
        <f t="shared" si="11"/>
        <v>-20513672.635299861</v>
      </c>
      <c r="AK23" s="3">
        <f t="shared" si="11"/>
        <v>0</v>
      </c>
      <c r="AL23" s="19">
        <f t="shared" si="11"/>
        <v>271035</v>
      </c>
    </row>
    <row r="24" spans="1:38" ht="15.75" customHeight="1" x14ac:dyDescent="0.25">
      <c r="A24" s="21">
        <v>44440</v>
      </c>
      <c r="B24" s="22">
        <v>0.7729917100488326</v>
      </c>
      <c r="C24" s="23">
        <v>45.942938646115131</v>
      </c>
      <c r="D24" s="23">
        <v>-14</v>
      </c>
      <c r="E24" s="23">
        <f t="shared" si="0"/>
        <v>31.942938646115131</v>
      </c>
      <c r="F24" s="23">
        <f t="shared" si="1"/>
        <v>41.323779066268621</v>
      </c>
      <c r="G24" s="23">
        <v>2.5420821856036748</v>
      </c>
      <c r="H24" s="24">
        <v>15390909.095452867</v>
      </c>
      <c r="I24" s="25">
        <v>1696981801.7690411</v>
      </c>
      <c r="J24" s="25">
        <v>553728312.7452997</v>
      </c>
      <c r="K24" s="2">
        <v>61</v>
      </c>
      <c r="L24" s="15">
        <v>843532652</v>
      </c>
      <c r="N24" s="21">
        <v>44440</v>
      </c>
      <c r="O24" s="22">
        <v>0.78920369347328556</v>
      </c>
      <c r="P24" s="23">
        <v>71.540000000000006</v>
      </c>
      <c r="Q24" s="23">
        <v>-13.520000000000003</v>
      </c>
      <c r="R24" s="23">
        <f t="shared" si="2"/>
        <v>58.02</v>
      </c>
      <c r="S24" s="23">
        <f t="shared" si="3"/>
        <v>73.517141999999993</v>
      </c>
      <c r="T24" s="23">
        <v>3.15</v>
      </c>
      <c r="U24" s="24">
        <v>14779394.799999999</v>
      </c>
      <c r="V24" s="25">
        <v>1892672656.3699994</v>
      </c>
      <c r="W24" s="25">
        <v>533353146.16999984</v>
      </c>
      <c r="X24" s="16">
        <v>61</v>
      </c>
      <c r="Y24" s="15">
        <v>843179283</v>
      </c>
      <c r="Z24" s="15"/>
      <c r="AA24" s="21">
        <v>44440</v>
      </c>
      <c r="AB24" s="17">
        <f t="shared" ref="AB24:AL24" si="12">O24-B24</f>
        <v>1.6211983424452958E-2</v>
      </c>
      <c r="AC24" s="18">
        <f t="shared" si="12"/>
        <v>25.597061353884875</v>
      </c>
      <c r="AD24" s="18">
        <f t="shared" si="12"/>
        <v>0.47999999999999687</v>
      </c>
      <c r="AE24" s="18">
        <f t="shared" si="12"/>
        <v>26.077061353884872</v>
      </c>
      <c r="AF24" s="18">
        <f t="shared" si="12"/>
        <v>32.193362933731372</v>
      </c>
      <c r="AG24" s="18">
        <f t="shared" si="12"/>
        <v>0.60791781439632508</v>
      </c>
      <c r="AH24" s="19">
        <f t="shared" si="12"/>
        <v>-611514.29545286857</v>
      </c>
      <c r="AI24" s="20">
        <f t="shared" si="12"/>
        <v>195690854.60095835</v>
      </c>
      <c r="AJ24" s="20">
        <f t="shared" si="12"/>
        <v>-20375166.575299859</v>
      </c>
      <c r="AK24" s="3">
        <f t="shared" si="12"/>
        <v>0</v>
      </c>
      <c r="AL24" s="19">
        <f t="shared" si="12"/>
        <v>-353369</v>
      </c>
    </row>
    <row r="25" spans="1:38" ht="15.75" customHeight="1" x14ac:dyDescent="0.25">
      <c r="A25" s="21">
        <v>44470</v>
      </c>
      <c r="B25" s="22">
        <v>0.77485503470665307</v>
      </c>
      <c r="C25" s="23">
        <v>46.292735268890219</v>
      </c>
      <c r="D25" s="23">
        <v>-14.75</v>
      </c>
      <c r="E25" s="23">
        <f t="shared" si="0"/>
        <v>31.542735268890219</v>
      </c>
      <c r="F25" s="23">
        <f t="shared" si="1"/>
        <v>40.707918069902924</v>
      </c>
      <c r="G25" s="23">
        <v>2.5928966810515526</v>
      </c>
      <c r="H25" s="24">
        <v>15390909.095452867</v>
      </c>
      <c r="I25" s="25">
        <v>1700598104.7135105</v>
      </c>
      <c r="J25" s="25">
        <v>553728312.7452997</v>
      </c>
      <c r="K25" s="2">
        <v>61</v>
      </c>
      <c r="L25" s="15">
        <v>1228375886</v>
      </c>
      <c r="N25" s="21">
        <v>44470</v>
      </c>
      <c r="O25" s="22">
        <v>0.804052424218059</v>
      </c>
      <c r="P25" s="23">
        <v>81.22</v>
      </c>
      <c r="Q25" s="23">
        <v>-11.920000000000002</v>
      </c>
      <c r="R25" s="23">
        <f t="shared" si="2"/>
        <v>69.3</v>
      </c>
      <c r="S25" s="23">
        <f t="shared" si="3"/>
        <v>86.188410000000005</v>
      </c>
      <c r="T25" s="23">
        <v>4.01</v>
      </c>
      <c r="U25" s="24">
        <v>17005548.899999999</v>
      </c>
      <c r="V25" s="25">
        <v>1975042248.9099994</v>
      </c>
      <c r="W25" s="25">
        <v>582924081.31000006</v>
      </c>
      <c r="X25" s="16">
        <v>61</v>
      </c>
      <c r="Y25" s="15">
        <v>1227981173</v>
      </c>
      <c r="Z25" s="15"/>
      <c r="AA25" s="21">
        <v>44470</v>
      </c>
      <c r="AB25" s="17">
        <f t="shared" ref="AB25:AL25" si="13">O25-B25</f>
        <v>2.9197389511405936E-2</v>
      </c>
      <c r="AC25" s="18">
        <f t="shared" si="13"/>
        <v>34.92726473110978</v>
      </c>
      <c r="AD25" s="18">
        <f t="shared" si="13"/>
        <v>2.8299999999999983</v>
      </c>
      <c r="AE25" s="18">
        <f t="shared" si="13"/>
        <v>37.757264731109778</v>
      </c>
      <c r="AF25" s="18">
        <f t="shared" si="13"/>
        <v>45.480491930097081</v>
      </c>
      <c r="AG25" s="18">
        <f t="shared" si="13"/>
        <v>1.4171033189484472</v>
      </c>
      <c r="AH25" s="19">
        <f t="shared" si="13"/>
        <v>1614639.8045471311</v>
      </c>
      <c r="AI25" s="20">
        <f t="shared" si="13"/>
        <v>274444144.19648886</v>
      </c>
      <c r="AJ25" s="20">
        <f t="shared" si="13"/>
        <v>29195768.564700365</v>
      </c>
      <c r="AK25" s="3">
        <f t="shared" si="13"/>
        <v>0</v>
      </c>
      <c r="AL25" s="19">
        <f t="shared" si="13"/>
        <v>-394713</v>
      </c>
    </row>
    <row r="26" spans="1:38" ht="15.75" customHeight="1" x14ac:dyDescent="0.25">
      <c r="A26" s="21">
        <v>44501</v>
      </c>
      <c r="B26" s="22">
        <v>0.77327480210837318</v>
      </c>
      <c r="C26" s="23">
        <v>46.843972056622647</v>
      </c>
      <c r="D26" s="23">
        <v>-14.95</v>
      </c>
      <c r="E26" s="23">
        <f t="shared" si="0"/>
        <v>31.893972056622648</v>
      </c>
      <c r="F26" s="23">
        <f t="shared" si="1"/>
        <v>41.245326977760179</v>
      </c>
      <c r="G26" s="23">
        <v>2.7328006774343452</v>
      </c>
      <c r="H26" s="24">
        <v>15390909.095452867</v>
      </c>
      <c r="I26" s="25">
        <v>1710554618.6885691</v>
      </c>
      <c r="J26" s="25">
        <v>553728312.7452997</v>
      </c>
      <c r="K26" s="2">
        <v>63</v>
      </c>
      <c r="L26" s="15">
        <v>831718479</v>
      </c>
      <c r="N26" s="21">
        <v>44501</v>
      </c>
      <c r="O26" s="22">
        <v>0.79554494828957845</v>
      </c>
      <c r="P26" s="23">
        <v>78.650000000000006</v>
      </c>
      <c r="Q26" s="23">
        <v>-13.400000000000006</v>
      </c>
      <c r="R26" s="23">
        <f t="shared" si="2"/>
        <v>65.25</v>
      </c>
      <c r="S26" s="23">
        <f t="shared" si="3"/>
        <v>82.019249999999985</v>
      </c>
      <c r="T26" s="23">
        <v>4.57</v>
      </c>
      <c r="U26" s="24">
        <v>16264208.400000006</v>
      </c>
      <c r="V26" s="25">
        <v>2116400120.7399998</v>
      </c>
      <c r="W26" s="25">
        <v>452555064.33000004</v>
      </c>
      <c r="X26" s="16">
        <v>63</v>
      </c>
      <c r="Y26" s="15">
        <v>830200389</v>
      </c>
      <c r="Z26" s="15"/>
      <c r="AA26" s="21">
        <v>44501</v>
      </c>
      <c r="AB26" s="17">
        <f t="shared" ref="AB26:AL26" si="14">O26-B26</f>
        <v>2.2270146181205264E-2</v>
      </c>
      <c r="AC26" s="18">
        <f t="shared" si="14"/>
        <v>31.806027943377359</v>
      </c>
      <c r="AD26" s="18">
        <f t="shared" si="14"/>
        <v>1.5499999999999936</v>
      </c>
      <c r="AE26" s="18">
        <f t="shared" si="14"/>
        <v>33.356027943377356</v>
      </c>
      <c r="AF26" s="18">
        <f t="shared" si="14"/>
        <v>40.773923022239806</v>
      </c>
      <c r="AG26" s="18">
        <f t="shared" si="14"/>
        <v>1.8371993225656551</v>
      </c>
      <c r="AH26" s="19">
        <f t="shared" si="14"/>
        <v>873299.30454713851</v>
      </c>
      <c r="AI26" s="20">
        <f t="shared" si="14"/>
        <v>405845502.0514307</v>
      </c>
      <c r="AJ26" s="20">
        <f t="shared" si="14"/>
        <v>-101173248.41529965</v>
      </c>
      <c r="AK26" s="3">
        <f t="shared" si="14"/>
        <v>0</v>
      </c>
      <c r="AL26" s="19">
        <f t="shared" si="14"/>
        <v>-1518090</v>
      </c>
    </row>
    <row r="27" spans="1:38" ht="15.75" customHeight="1" x14ac:dyDescent="0.25">
      <c r="A27" s="21">
        <v>44531</v>
      </c>
      <c r="B27" s="22">
        <v>0.77087016318497348</v>
      </c>
      <c r="C27" s="23">
        <v>47.075608616355652</v>
      </c>
      <c r="D27" s="23">
        <v>-15.15</v>
      </c>
      <c r="E27" s="23">
        <f t="shared" si="0"/>
        <v>31.925608616355653</v>
      </c>
      <c r="F27" s="23">
        <f t="shared" si="1"/>
        <v>41.415026992937293</v>
      </c>
      <c r="G27" s="23">
        <v>2.8522497458413438</v>
      </c>
      <c r="H27" s="24">
        <v>15390909.095452867</v>
      </c>
      <c r="I27" s="25">
        <v>1719055421.7367384</v>
      </c>
      <c r="J27" s="25">
        <v>553728312.7452997</v>
      </c>
      <c r="K27" s="2">
        <v>63</v>
      </c>
      <c r="L27" s="15">
        <v>869129517</v>
      </c>
      <c r="N27" s="21">
        <v>44531</v>
      </c>
      <c r="O27" s="22">
        <v>0.78161638267938094</v>
      </c>
      <c r="P27" s="23">
        <v>71.69</v>
      </c>
      <c r="Q27" s="23">
        <v>-18.589999999999996</v>
      </c>
      <c r="R27" s="23">
        <f t="shared" si="2"/>
        <v>53.1</v>
      </c>
      <c r="S27" s="23">
        <f t="shared" si="3"/>
        <v>67.936140000000009</v>
      </c>
      <c r="T27" s="23">
        <v>3.99</v>
      </c>
      <c r="U27" s="24">
        <v>15902904.599999992</v>
      </c>
      <c r="V27" s="25">
        <v>2159555791.3899999</v>
      </c>
      <c r="W27" s="25">
        <v>597385717.89999974</v>
      </c>
      <c r="X27" s="16">
        <v>63</v>
      </c>
      <c r="Y27" s="15">
        <v>615775079</v>
      </c>
      <c r="Z27" s="15"/>
      <c r="AA27" s="21">
        <v>44531</v>
      </c>
      <c r="AB27" s="17">
        <f t="shared" ref="AB27:AL27" si="15">O27-B27</f>
        <v>1.0746219494407461E-2</v>
      </c>
      <c r="AC27" s="18">
        <f t="shared" si="15"/>
        <v>24.614391383644346</v>
      </c>
      <c r="AD27" s="18">
        <f t="shared" si="15"/>
        <v>-3.4399999999999959</v>
      </c>
      <c r="AE27" s="18">
        <f t="shared" si="15"/>
        <v>21.174391383644348</v>
      </c>
      <c r="AF27" s="18">
        <f t="shared" si="15"/>
        <v>26.521113007062716</v>
      </c>
      <c r="AG27" s="18">
        <f t="shared" si="15"/>
        <v>1.1377502541586564</v>
      </c>
      <c r="AH27" s="19">
        <f t="shared" si="15"/>
        <v>511995.50454712473</v>
      </c>
      <c r="AI27" s="20">
        <f t="shared" si="15"/>
        <v>440500369.65326142</v>
      </c>
      <c r="AJ27" s="20">
        <f t="shared" si="15"/>
        <v>43657405.154700041</v>
      </c>
      <c r="AK27" s="3">
        <f t="shared" si="15"/>
        <v>0</v>
      </c>
      <c r="AL27" s="19">
        <f t="shared" si="15"/>
        <v>-253354438</v>
      </c>
    </row>
    <row r="28" spans="1:38" ht="15.75" customHeight="1" x14ac:dyDescent="0.25">
      <c r="A28" s="21">
        <v>44562</v>
      </c>
      <c r="B28" s="22">
        <v>0.77504516419591651</v>
      </c>
      <c r="C28" s="23">
        <v>47.55185542235747</v>
      </c>
      <c r="D28" s="23">
        <v>-15.452241734803081</v>
      </c>
      <c r="E28" s="23">
        <f t="shared" si="0"/>
        <v>32.099613687554388</v>
      </c>
      <c r="F28" s="23">
        <f t="shared" si="1"/>
        <v>41.416442770605073</v>
      </c>
      <c r="G28" s="23">
        <v>2.7133807672356509</v>
      </c>
      <c r="H28" s="24">
        <v>15732132.621207483</v>
      </c>
      <c r="I28" s="25">
        <v>1824193305.1260438</v>
      </c>
      <c r="J28" s="25">
        <v>920981174.9408288</v>
      </c>
      <c r="K28" s="2">
        <v>63</v>
      </c>
      <c r="L28" s="15">
        <v>832741275</v>
      </c>
      <c r="N28" s="21">
        <v>44562</v>
      </c>
      <c r="O28" s="22">
        <v>0.79264426125554843</v>
      </c>
      <c r="P28" s="23">
        <v>82.98</v>
      </c>
      <c r="Q28" s="23">
        <v>-17.379999999999995</v>
      </c>
      <c r="R28" s="23">
        <f t="shared" si="2"/>
        <v>65.600000000000009</v>
      </c>
      <c r="S28" s="23">
        <f t="shared" si="3"/>
        <v>82.760960000000026</v>
      </c>
      <c r="T28" s="23">
        <v>3.88</v>
      </c>
      <c r="U28" s="24">
        <v>15500491.899999993</v>
      </c>
      <c r="V28" s="25">
        <v>2053380299.1599998</v>
      </c>
      <c r="W28" s="25">
        <v>443313178.48999989</v>
      </c>
      <c r="X28" s="2">
        <v>63</v>
      </c>
      <c r="Y28" s="15">
        <v>1045266461</v>
      </c>
      <c r="Z28" s="15"/>
      <c r="AA28" s="21">
        <v>44562</v>
      </c>
      <c r="AB28" s="17">
        <f t="shared" ref="AB28:AL28" si="16">O28-B28</f>
        <v>1.7599097059631919E-2</v>
      </c>
      <c r="AC28" s="18">
        <f t="shared" si="16"/>
        <v>35.428144577642534</v>
      </c>
      <c r="AD28" s="18">
        <f t="shared" si="16"/>
        <v>-1.9277582651969141</v>
      </c>
      <c r="AE28" s="18">
        <f t="shared" si="16"/>
        <v>33.50038631244562</v>
      </c>
      <c r="AF28" s="18">
        <f t="shared" si="16"/>
        <v>41.344517229394953</v>
      </c>
      <c r="AG28" s="18">
        <f t="shared" si="16"/>
        <v>1.166619232764349</v>
      </c>
      <c r="AH28" s="19">
        <f t="shared" si="16"/>
        <v>-231640.72120749019</v>
      </c>
      <c r="AI28" s="20">
        <f t="shared" si="16"/>
        <v>229186994.03395605</v>
      </c>
      <c r="AJ28" s="20">
        <f t="shared" si="16"/>
        <v>-477667996.45082891</v>
      </c>
      <c r="AK28" s="3">
        <f t="shared" si="16"/>
        <v>0</v>
      </c>
      <c r="AL28" s="19">
        <f t="shared" si="16"/>
        <v>212525186</v>
      </c>
    </row>
    <row r="29" spans="1:38" ht="15.75" customHeight="1" x14ac:dyDescent="0.25">
      <c r="A29" s="21">
        <v>44593</v>
      </c>
      <c r="B29" s="22">
        <v>0.77402985207594011</v>
      </c>
      <c r="C29" s="23">
        <v>48.012779337601536</v>
      </c>
      <c r="D29" s="23">
        <v>-14.169069349746593</v>
      </c>
      <c r="E29" s="23">
        <f t="shared" si="0"/>
        <v>33.843709987854943</v>
      </c>
      <c r="F29" s="23">
        <f t="shared" si="1"/>
        <v>43.72403712477815</v>
      </c>
      <c r="G29" s="23">
        <v>2.6795666219787266</v>
      </c>
      <c r="H29" s="24">
        <v>15732132.621207483</v>
      </c>
      <c r="I29" s="25">
        <v>1821733016.8497963</v>
      </c>
      <c r="J29" s="25">
        <v>920981174.9408288</v>
      </c>
      <c r="K29" s="2">
        <v>63</v>
      </c>
      <c r="L29" s="15">
        <v>898218305</v>
      </c>
      <c r="N29" s="21">
        <v>44593</v>
      </c>
      <c r="O29" s="22">
        <v>0.78641082101289705</v>
      </c>
      <c r="P29" s="23">
        <v>91.63</v>
      </c>
      <c r="Q29" s="23">
        <v>-12.530000000000001</v>
      </c>
      <c r="R29" s="23">
        <f t="shared" si="2"/>
        <v>79.099999999999994</v>
      </c>
      <c r="S29" s="23">
        <f t="shared" si="3"/>
        <v>100.58356000000001</v>
      </c>
      <c r="T29" s="23">
        <v>4.265929688888888</v>
      </c>
      <c r="U29" s="24">
        <v>14758596.300000001</v>
      </c>
      <c r="V29" s="25">
        <v>2049410419.2199998</v>
      </c>
      <c r="W29" s="25">
        <v>510629221.11999989</v>
      </c>
      <c r="X29" s="2">
        <v>63</v>
      </c>
      <c r="Y29" s="15">
        <v>1527592727</v>
      </c>
      <c r="Z29" s="15"/>
      <c r="AA29" s="21">
        <v>44593</v>
      </c>
      <c r="AB29" s="17">
        <f t="shared" ref="AB29:AL29" si="17">O29-B29</f>
        <v>1.2380968936956949E-2</v>
      </c>
      <c r="AC29" s="18">
        <f t="shared" si="17"/>
        <v>43.617220662398459</v>
      </c>
      <c r="AD29" s="18">
        <f t="shared" si="17"/>
        <v>1.6390693497465918</v>
      </c>
      <c r="AE29" s="18">
        <f t="shared" si="17"/>
        <v>45.256290012145051</v>
      </c>
      <c r="AF29" s="18">
        <f t="shared" si="17"/>
        <v>56.859522875221856</v>
      </c>
      <c r="AG29" s="18">
        <f t="shared" si="17"/>
        <v>1.5863630669101614</v>
      </c>
      <c r="AH29" s="19">
        <f t="shared" si="17"/>
        <v>-973536.32120748237</v>
      </c>
      <c r="AI29" s="20">
        <f t="shared" si="17"/>
        <v>227677402.3702035</v>
      </c>
      <c r="AJ29" s="20">
        <f t="shared" si="17"/>
        <v>-410351953.82082891</v>
      </c>
      <c r="AK29" s="3">
        <f t="shared" si="17"/>
        <v>0</v>
      </c>
      <c r="AL29" s="19">
        <f t="shared" si="17"/>
        <v>629374422</v>
      </c>
    </row>
    <row r="30" spans="1:38" ht="15.75" customHeight="1" x14ac:dyDescent="0.25">
      <c r="A30" s="21">
        <v>44621</v>
      </c>
      <c r="B30" s="22">
        <v>0.77292498372814311</v>
      </c>
      <c r="C30" s="23">
        <v>49.568322330237969</v>
      </c>
      <c r="D30" s="23">
        <v>-14.099069349746593</v>
      </c>
      <c r="E30" s="23">
        <f t="shared" si="0"/>
        <v>35.469252980491376</v>
      </c>
      <c r="F30" s="23">
        <f t="shared" si="1"/>
        <v>45.889644826084172</v>
      </c>
      <c r="G30" s="23">
        <v>2.6082649108794786</v>
      </c>
      <c r="H30" s="24">
        <v>15732132.621207483</v>
      </c>
      <c r="I30" s="25">
        <v>1816545165.3586195</v>
      </c>
      <c r="J30" s="25">
        <v>920981174.9408288</v>
      </c>
      <c r="K30" s="2">
        <v>63</v>
      </c>
      <c r="L30" s="15">
        <v>887198196</v>
      </c>
      <c r="N30" s="21">
        <v>44621</v>
      </c>
      <c r="O30" s="22">
        <v>0.79001422025596457</v>
      </c>
      <c r="P30" s="23">
        <v>108.26</v>
      </c>
      <c r="Q30" s="23">
        <v>-13.69</v>
      </c>
      <c r="R30" s="23">
        <f t="shared" si="2"/>
        <v>94.570000000000007</v>
      </c>
      <c r="S30" s="23">
        <f t="shared" si="3"/>
        <v>119.70670600000001</v>
      </c>
      <c r="T30" s="23">
        <v>4.2655387555555544</v>
      </c>
      <c r="U30" s="24">
        <v>16315366.600000001</v>
      </c>
      <c r="V30" s="25">
        <v>1998483410.2</v>
      </c>
      <c r="W30" s="25">
        <v>673192834.87</v>
      </c>
      <c r="X30" s="2">
        <v>64</v>
      </c>
      <c r="Y30" s="15">
        <v>997967092</v>
      </c>
      <c r="Z30" s="15"/>
      <c r="AA30" s="21">
        <v>44621</v>
      </c>
      <c r="AB30" s="17">
        <f t="shared" ref="AB30:AL30" si="18">O30-B30</f>
        <v>1.7089236527821461E-2</v>
      </c>
      <c r="AC30" s="18">
        <f t="shared" si="18"/>
        <v>58.691677669762036</v>
      </c>
      <c r="AD30" s="18">
        <f t="shared" si="18"/>
        <v>0.40906934974659315</v>
      </c>
      <c r="AE30" s="18">
        <f t="shared" si="18"/>
        <v>59.100747019508631</v>
      </c>
      <c r="AF30" s="18">
        <f t="shared" si="18"/>
        <v>73.817061173915846</v>
      </c>
      <c r="AG30" s="18">
        <f t="shared" si="18"/>
        <v>1.6572738446760757</v>
      </c>
      <c r="AH30" s="19">
        <f t="shared" si="18"/>
        <v>583233.97879251838</v>
      </c>
      <c r="AI30" s="20">
        <f t="shared" si="18"/>
        <v>181938244.8413806</v>
      </c>
      <c r="AJ30" s="20">
        <f t="shared" si="18"/>
        <v>-247788340.0708288</v>
      </c>
      <c r="AK30" s="3">
        <f t="shared" si="18"/>
        <v>1</v>
      </c>
      <c r="AL30" s="19">
        <f t="shared" si="18"/>
        <v>110768896</v>
      </c>
    </row>
    <row r="31" spans="1:38" ht="15.75" customHeight="1" x14ac:dyDescent="0.25">
      <c r="A31" s="5">
        <v>44652</v>
      </c>
      <c r="B31" s="6">
        <v>0.77483737834414268</v>
      </c>
      <c r="C31" s="7">
        <v>51.220247893155324</v>
      </c>
      <c r="D31" s="7">
        <v>-14.528461960646274</v>
      </c>
      <c r="E31" s="7">
        <f t="shared" si="0"/>
        <v>36.691785932509049</v>
      </c>
      <c r="F31" s="7">
        <f t="shared" si="1"/>
        <v>47.354176447864205</v>
      </c>
      <c r="G31" s="7">
        <v>2.4500884507230567</v>
      </c>
      <c r="H31" s="8">
        <v>15732132.621207483</v>
      </c>
      <c r="I31" s="9">
        <v>1805036381.4593213</v>
      </c>
      <c r="J31" s="9">
        <v>920981174.9408288</v>
      </c>
      <c r="K31" s="2">
        <v>64</v>
      </c>
      <c r="L31" s="15">
        <v>921420919</v>
      </c>
      <c r="N31" s="5">
        <v>44652</v>
      </c>
      <c r="O31" s="6">
        <v>0.78586170915245135</v>
      </c>
      <c r="P31" s="7">
        <v>78.008918628099181</v>
      </c>
      <c r="Q31" s="7">
        <v>-14.261271694270416</v>
      </c>
      <c r="R31" s="7">
        <f t="shared" si="2"/>
        <v>63.747646933828761</v>
      </c>
      <c r="S31" s="7">
        <f t="shared" si="3"/>
        <v>81.118148640401813</v>
      </c>
      <c r="T31" s="7">
        <v>3.3814994353225516</v>
      </c>
      <c r="U31" s="8">
        <v>15462222.300000001</v>
      </c>
      <c r="V31" s="9">
        <v>1932702316.1900005</v>
      </c>
      <c r="W31" s="9">
        <v>739357976.46000004</v>
      </c>
      <c r="X31" s="2">
        <v>64</v>
      </c>
      <c r="Y31" s="15">
        <v>905292635</v>
      </c>
      <c r="Z31" s="15"/>
      <c r="AA31" s="5">
        <v>44652</v>
      </c>
      <c r="AB31" s="17">
        <f t="shared" ref="AB31:AL31" si="19">O31-B31</f>
        <v>1.1024330808308669E-2</v>
      </c>
      <c r="AC31" s="18">
        <f t="shared" si="19"/>
        <v>26.788670734943857</v>
      </c>
      <c r="AD31" s="18">
        <f t="shared" si="19"/>
        <v>0.26719026637585763</v>
      </c>
      <c r="AE31" s="18">
        <f t="shared" si="19"/>
        <v>27.055861001319712</v>
      </c>
      <c r="AF31" s="18">
        <f t="shared" si="19"/>
        <v>33.763972192537608</v>
      </c>
      <c r="AG31" s="18">
        <f t="shared" si="19"/>
        <v>0.9314109845994949</v>
      </c>
      <c r="AH31" s="19">
        <f t="shared" si="19"/>
        <v>-269910.32120748237</v>
      </c>
      <c r="AI31" s="20">
        <f t="shared" si="19"/>
        <v>127665934.73067927</v>
      </c>
      <c r="AJ31" s="20">
        <f t="shared" si="19"/>
        <v>-181623198.48082876</v>
      </c>
      <c r="AK31" s="3">
        <f t="shared" si="19"/>
        <v>0</v>
      </c>
      <c r="AL31" s="19">
        <f t="shared" si="19"/>
        <v>-16128284</v>
      </c>
    </row>
    <row r="32" spans="1:38" ht="15.75" customHeight="1" x14ac:dyDescent="0.25">
      <c r="A32" s="5">
        <v>44682</v>
      </c>
      <c r="B32" s="6">
        <v>0.77619869548218234</v>
      </c>
      <c r="C32" s="7">
        <v>51.747112771611043</v>
      </c>
      <c r="D32" s="7">
        <v>-14.378461960646273</v>
      </c>
      <c r="E32" s="7">
        <f t="shared" si="0"/>
        <v>37.368650810964766</v>
      </c>
      <c r="F32" s="7">
        <f t="shared" si="1"/>
        <v>48.14315075310838</v>
      </c>
      <c r="G32" s="7">
        <v>2.4252441967833849</v>
      </c>
      <c r="H32" s="8">
        <v>15732132.621207483</v>
      </c>
      <c r="I32" s="9">
        <v>1803228734.8003426</v>
      </c>
      <c r="J32" s="9">
        <v>920981174.9408288</v>
      </c>
      <c r="K32" s="2">
        <v>64</v>
      </c>
      <c r="L32" s="15">
        <v>902431092</v>
      </c>
      <c r="N32" s="5">
        <v>44682</v>
      </c>
      <c r="O32" s="6">
        <v>0.78724239501337934</v>
      </c>
      <c r="P32" s="7">
        <v>72.767777355371905</v>
      </c>
      <c r="Q32" s="7">
        <v>-14.111271694270416</v>
      </c>
      <c r="R32" s="7">
        <f t="shared" si="2"/>
        <v>58.656505661101491</v>
      </c>
      <c r="S32" s="7">
        <f t="shared" si="3"/>
        <v>74.508824769408676</v>
      </c>
      <c r="T32" s="7">
        <v>3.3396594575492622</v>
      </c>
      <c r="U32" s="8">
        <v>15022789.200000001</v>
      </c>
      <c r="V32" s="9">
        <v>1946376976.3300002</v>
      </c>
      <c r="W32" s="9">
        <v>740661619.33999991</v>
      </c>
      <c r="X32" s="2">
        <v>64</v>
      </c>
      <c r="Y32" s="15">
        <v>858130392</v>
      </c>
      <c r="Z32" s="15"/>
      <c r="AA32" s="5">
        <v>44682</v>
      </c>
      <c r="AB32" s="17">
        <f t="shared" ref="AB32:AL32" si="20">O32-B32</f>
        <v>1.1043699531196993E-2</v>
      </c>
      <c r="AC32" s="18">
        <f t="shared" si="20"/>
        <v>21.020664583760862</v>
      </c>
      <c r="AD32" s="18">
        <f t="shared" si="20"/>
        <v>0.26719026637585763</v>
      </c>
      <c r="AE32" s="18">
        <f t="shared" si="20"/>
        <v>21.287854850136725</v>
      </c>
      <c r="AF32" s="18">
        <f t="shared" si="20"/>
        <v>26.365674016300297</v>
      </c>
      <c r="AG32" s="18">
        <f t="shared" si="20"/>
        <v>0.91441526076587731</v>
      </c>
      <c r="AH32" s="19">
        <f t="shared" si="20"/>
        <v>-709343.421207482</v>
      </c>
      <c r="AI32" s="20">
        <f t="shared" si="20"/>
        <v>143148241.5296576</v>
      </c>
      <c r="AJ32" s="20">
        <f t="shared" si="20"/>
        <v>-180319555.60082889</v>
      </c>
      <c r="AK32" s="3">
        <f t="shared" si="20"/>
        <v>0</v>
      </c>
      <c r="AL32" s="19">
        <f t="shared" si="20"/>
        <v>-44300700</v>
      </c>
    </row>
    <row r="33" spans="1:38" ht="15.75" customHeight="1" x14ac:dyDescent="0.25">
      <c r="A33" s="5">
        <v>44713</v>
      </c>
      <c r="B33" s="6">
        <v>0.77696392617367482</v>
      </c>
      <c r="C33" s="7">
        <v>53.096313403727798</v>
      </c>
      <c r="D33" s="7">
        <v>-14.228461960646273</v>
      </c>
      <c r="E33" s="7">
        <f t="shared" si="0"/>
        <v>38.867851443081527</v>
      </c>
      <c r="F33" s="7">
        <f t="shared" si="1"/>
        <v>50.025297357748101</v>
      </c>
      <c r="G33" s="7">
        <v>2.4339289884711715</v>
      </c>
      <c r="H33" s="8">
        <v>15732132.621207483</v>
      </c>
      <c r="I33" s="9">
        <v>1803860632.8125143</v>
      </c>
      <c r="J33" s="9">
        <v>920981174.9408288</v>
      </c>
      <c r="K33" s="2">
        <v>64</v>
      </c>
      <c r="L33" s="15">
        <v>884591424</v>
      </c>
      <c r="N33" s="5">
        <v>44713</v>
      </c>
      <c r="O33" s="6">
        <v>0.78801851335242679</v>
      </c>
      <c r="P33" s="7">
        <v>69.884068264462812</v>
      </c>
      <c r="Q33" s="7">
        <v>-13.961271694270415</v>
      </c>
      <c r="R33" s="7">
        <f t="shared" si="2"/>
        <v>55.922796570192396</v>
      </c>
      <c r="S33" s="7">
        <f t="shared" si="3"/>
        <v>70.966348661382213</v>
      </c>
      <c r="T33" s="7">
        <v>3.3544758259875862</v>
      </c>
      <c r="U33" s="8">
        <v>14575126.299999995</v>
      </c>
      <c r="V33" s="9">
        <v>2031365974.2300003</v>
      </c>
      <c r="W33" s="9">
        <v>730145437.76999986</v>
      </c>
      <c r="X33" s="2">
        <v>64</v>
      </c>
      <c r="Y33" s="15">
        <v>816572420</v>
      </c>
      <c r="Z33" s="15"/>
      <c r="AA33" s="5">
        <v>44713</v>
      </c>
      <c r="AB33" s="17">
        <f t="shared" ref="AB33:AL33" si="21">O33-B33</f>
        <v>1.1054587178751962E-2</v>
      </c>
      <c r="AC33" s="18">
        <f t="shared" si="21"/>
        <v>16.787754860735014</v>
      </c>
      <c r="AD33" s="18">
        <f t="shared" si="21"/>
        <v>0.26719026637585763</v>
      </c>
      <c r="AE33" s="18">
        <f t="shared" si="21"/>
        <v>17.054945127110869</v>
      </c>
      <c r="AF33" s="18">
        <f t="shared" si="21"/>
        <v>20.941051303634111</v>
      </c>
      <c r="AG33" s="18">
        <f t="shared" si="21"/>
        <v>0.92054683751641475</v>
      </c>
      <c r="AH33" s="19">
        <f t="shared" si="21"/>
        <v>-1157006.321207488</v>
      </c>
      <c r="AI33" s="20">
        <f t="shared" si="21"/>
        <v>227505341.41748595</v>
      </c>
      <c r="AJ33" s="20">
        <f t="shared" si="21"/>
        <v>-190835737.17082894</v>
      </c>
      <c r="AK33" s="3">
        <f t="shared" si="21"/>
        <v>0</v>
      </c>
      <c r="AL33" s="19">
        <f t="shared" si="21"/>
        <v>-68019004</v>
      </c>
    </row>
    <row r="34" spans="1:38" ht="15.75" customHeight="1" x14ac:dyDescent="0.25">
      <c r="A34" s="5">
        <v>44743</v>
      </c>
      <c r="B34" s="6">
        <v>0.7784930300047318</v>
      </c>
      <c r="C34" s="7">
        <v>55.634697999280462</v>
      </c>
      <c r="D34" s="7">
        <v>-14.028461960646272</v>
      </c>
      <c r="E34" s="7">
        <f t="shared" si="0"/>
        <v>41.606236038634194</v>
      </c>
      <c r="F34" s="7">
        <f t="shared" si="1"/>
        <v>53.444583875569577</v>
      </c>
      <c r="G34" s="7">
        <v>2.4548675287412056</v>
      </c>
      <c r="H34" s="8">
        <v>15732132.621207483</v>
      </c>
      <c r="I34" s="9">
        <v>1805384103.0867655</v>
      </c>
      <c r="J34" s="9">
        <v>920981174.9408288</v>
      </c>
      <c r="K34" s="2">
        <v>64</v>
      </c>
      <c r="L34" s="15">
        <v>877508179</v>
      </c>
      <c r="N34" s="5">
        <v>44743</v>
      </c>
      <c r="O34" s="6">
        <v>0.7895408992735734</v>
      </c>
      <c r="P34" s="7">
        <v>69.163140991735531</v>
      </c>
      <c r="Q34" s="7">
        <v>-13.761271694270414</v>
      </c>
      <c r="R34" s="7">
        <f t="shared" si="2"/>
        <v>55.401869297465119</v>
      </c>
      <c r="S34" s="7">
        <f t="shared" si="3"/>
        <v>70.16972692413816</v>
      </c>
      <c r="T34" s="7">
        <v>3.302987746535718</v>
      </c>
      <c r="U34" s="8">
        <v>16367303.799999999</v>
      </c>
      <c r="V34" s="9">
        <v>1950323111.1100004</v>
      </c>
      <c r="W34" s="9">
        <v>678808550.6400001</v>
      </c>
      <c r="X34" s="2">
        <v>64</v>
      </c>
      <c r="Y34" s="15">
        <v>912382449</v>
      </c>
      <c r="Z34" s="15"/>
      <c r="AA34" s="5">
        <v>44743</v>
      </c>
      <c r="AB34" s="17">
        <f t="shared" ref="AB34:AL34" si="22">O34-B34</f>
        <v>1.1047869268841604E-2</v>
      </c>
      <c r="AC34" s="18">
        <f t="shared" si="22"/>
        <v>13.528442992455069</v>
      </c>
      <c r="AD34" s="18">
        <f t="shared" si="22"/>
        <v>0.26719026637585763</v>
      </c>
      <c r="AE34" s="18">
        <f t="shared" si="22"/>
        <v>13.795633258830925</v>
      </c>
      <c r="AF34" s="18">
        <f t="shared" si="22"/>
        <v>16.725143048568583</v>
      </c>
      <c r="AG34" s="18">
        <f t="shared" si="22"/>
        <v>0.84812021779451241</v>
      </c>
      <c r="AH34" s="19">
        <f t="shared" si="22"/>
        <v>635171.17879251577</v>
      </c>
      <c r="AI34" s="20">
        <f t="shared" si="22"/>
        <v>144939008.02323484</v>
      </c>
      <c r="AJ34" s="20">
        <f t="shared" si="22"/>
        <v>-242172624.3008287</v>
      </c>
      <c r="AK34" s="3">
        <f t="shared" si="22"/>
        <v>0</v>
      </c>
      <c r="AL34" s="19">
        <f t="shared" si="22"/>
        <v>34874270</v>
      </c>
    </row>
    <row r="35" spans="1:38" ht="15.75" customHeight="1" x14ac:dyDescent="0.25">
      <c r="A35" s="5">
        <v>44774</v>
      </c>
      <c r="B35" s="6">
        <v>0.77751531356837045</v>
      </c>
      <c r="C35" s="7">
        <v>55.615150845769108</v>
      </c>
      <c r="D35" s="7">
        <v>-13.878461960646273</v>
      </c>
      <c r="E35" s="7">
        <f t="shared" si="0"/>
        <v>41.736688885122831</v>
      </c>
      <c r="F35" s="7">
        <f t="shared" si="1"/>
        <v>53.67957152325944</v>
      </c>
      <c r="G35" s="7">
        <v>2.4481527546212725</v>
      </c>
      <c r="H35" s="8">
        <v>15732132.621207483</v>
      </c>
      <c r="I35" s="9">
        <v>1804895541.8672101</v>
      </c>
      <c r="J35" s="9">
        <v>920981174.9408288</v>
      </c>
      <c r="K35" s="2">
        <v>64</v>
      </c>
      <c r="L35" s="15">
        <v>875511430</v>
      </c>
      <c r="N35" s="5">
        <v>44774</v>
      </c>
      <c r="O35" s="6">
        <v>0.78854930771829057</v>
      </c>
      <c r="P35" s="7">
        <v>68.442213719008265</v>
      </c>
      <c r="Q35" s="7">
        <v>-13.611271694270416</v>
      </c>
      <c r="R35" s="7">
        <f t="shared" si="2"/>
        <v>54.830942024737851</v>
      </c>
      <c r="S35" s="7">
        <f t="shared" si="3"/>
        <v>69.533942250731414</v>
      </c>
      <c r="T35" s="7">
        <v>3.2552868033933415</v>
      </c>
      <c r="U35" s="8">
        <v>16339729.499999998</v>
      </c>
      <c r="V35" s="9">
        <v>1891399077.5700004</v>
      </c>
      <c r="W35" s="9">
        <v>672754971.08000004</v>
      </c>
      <c r="X35" s="2">
        <v>64</v>
      </c>
      <c r="Y35" s="15">
        <v>919385348</v>
      </c>
      <c r="Z35" s="15"/>
      <c r="AA35" s="5">
        <v>44774</v>
      </c>
      <c r="AB35" s="17">
        <f t="shared" ref="AB35:AL35" si="23">O35-B35</f>
        <v>1.1033994149920123E-2</v>
      </c>
      <c r="AC35" s="18">
        <f t="shared" si="23"/>
        <v>12.827062873239157</v>
      </c>
      <c r="AD35" s="18">
        <f t="shared" si="23"/>
        <v>0.26719026637585763</v>
      </c>
      <c r="AE35" s="18">
        <f t="shared" si="23"/>
        <v>13.09425313961502</v>
      </c>
      <c r="AF35" s="18">
        <f t="shared" si="23"/>
        <v>15.854370727471974</v>
      </c>
      <c r="AG35" s="18">
        <f t="shared" si="23"/>
        <v>0.80713404877206907</v>
      </c>
      <c r="AH35" s="19">
        <f t="shared" si="23"/>
        <v>607596.87879251502</v>
      </c>
      <c r="AI35" s="20">
        <f t="shared" si="23"/>
        <v>86503535.70279026</v>
      </c>
      <c r="AJ35" s="20">
        <f t="shared" si="23"/>
        <v>-248226203.86082876</v>
      </c>
      <c r="AK35" s="3">
        <f t="shared" si="23"/>
        <v>0</v>
      </c>
      <c r="AL35" s="19">
        <f t="shared" si="23"/>
        <v>43873918</v>
      </c>
    </row>
    <row r="36" spans="1:38" ht="15.75" customHeight="1" x14ac:dyDescent="0.25">
      <c r="A36" s="5">
        <v>44805</v>
      </c>
      <c r="B36" s="6">
        <v>0.77799165642689738</v>
      </c>
      <c r="C36" s="7">
        <v>55.525533844192722</v>
      </c>
      <c r="D36" s="7">
        <v>-13.728461960646273</v>
      </c>
      <c r="E36" s="7">
        <f t="shared" si="0"/>
        <v>41.797071883546451</v>
      </c>
      <c r="F36" s="7">
        <f t="shared" si="1"/>
        <v>53.724318941296822</v>
      </c>
      <c r="G36" s="7">
        <v>2.4158159386819262</v>
      </c>
      <c r="H36" s="8">
        <v>15732132.621207483</v>
      </c>
      <c r="I36" s="9">
        <v>1802542742.8080492</v>
      </c>
      <c r="J36" s="9">
        <v>920981174.9408288</v>
      </c>
      <c r="K36" s="2">
        <v>64</v>
      </c>
      <c r="L36" s="15">
        <v>871907782</v>
      </c>
      <c r="N36" s="5">
        <v>44805</v>
      </c>
      <c r="O36" s="6">
        <v>0.78903241052639361</v>
      </c>
      <c r="P36" s="7">
        <v>67.195009537190089</v>
      </c>
      <c r="Q36" s="7">
        <v>-13.461271694270415</v>
      </c>
      <c r="R36" s="7">
        <f t="shared" si="2"/>
        <v>53.733737842919673</v>
      </c>
      <c r="S36" s="7">
        <f t="shared" si="3"/>
        <v>68.100799315799776</v>
      </c>
      <c r="T36" s="7">
        <v>3.2238133431399536</v>
      </c>
      <c r="U36" s="8">
        <v>14922134.999999993</v>
      </c>
      <c r="V36" s="9">
        <v>1906780672.0400004</v>
      </c>
      <c r="W36" s="9">
        <v>661643104.07000005</v>
      </c>
      <c r="X36" s="2">
        <v>64</v>
      </c>
      <c r="Y36" s="15">
        <v>825663792</v>
      </c>
      <c r="Z36" s="15"/>
      <c r="AA36" s="5">
        <v>44805</v>
      </c>
      <c r="AB36" s="17">
        <f t="shared" ref="AB36:AL36" si="24">O36-B36</f>
        <v>1.1040754099496231E-2</v>
      </c>
      <c r="AC36" s="18">
        <f t="shared" si="24"/>
        <v>11.669475692997366</v>
      </c>
      <c r="AD36" s="18">
        <f t="shared" si="24"/>
        <v>0.26719026637585763</v>
      </c>
      <c r="AE36" s="18">
        <f t="shared" si="24"/>
        <v>11.936665959373222</v>
      </c>
      <c r="AF36" s="18">
        <f t="shared" si="24"/>
        <v>14.376480374502954</v>
      </c>
      <c r="AG36" s="18">
        <f t="shared" si="24"/>
        <v>0.80799740445802737</v>
      </c>
      <c r="AH36" s="19">
        <f t="shared" si="24"/>
        <v>-809997.62120749056</v>
      </c>
      <c r="AI36" s="20">
        <f t="shared" si="24"/>
        <v>104237929.23195124</v>
      </c>
      <c r="AJ36" s="20">
        <f t="shared" si="24"/>
        <v>-259338070.87082875</v>
      </c>
      <c r="AK36" s="3">
        <f t="shared" si="24"/>
        <v>0</v>
      </c>
      <c r="AL36" s="19">
        <f t="shared" si="24"/>
        <v>-46243990</v>
      </c>
    </row>
    <row r="37" spans="1:38" ht="15.75" customHeight="1" x14ac:dyDescent="0.25">
      <c r="A37" s="5">
        <v>44835</v>
      </c>
      <c r="B37" s="6">
        <v>0.78086943342365156</v>
      </c>
      <c r="C37" s="7">
        <v>55.66798925094173</v>
      </c>
      <c r="D37" s="7">
        <v>-14.978461960646273</v>
      </c>
      <c r="E37" s="7">
        <f t="shared" si="0"/>
        <v>40.689527290295459</v>
      </c>
      <c r="F37" s="7">
        <f t="shared" si="1"/>
        <v>52.107978041727023</v>
      </c>
      <c r="G37" s="7">
        <v>2.4215197762996765</v>
      </c>
      <c r="H37" s="8">
        <v>15732132.621207483</v>
      </c>
      <c r="I37" s="9">
        <v>1802957749.1527011</v>
      </c>
      <c r="J37" s="9">
        <v>920981174.9408288</v>
      </c>
      <c r="K37" s="2">
        <v>64</v>
      </c>
      <c r="L37" s="15">
        <v>865774763</v>
      </c>
      <c r="N37" s="5">
        <v>44835</v>
      </c>
      <c r="O37" s="6">
        <v>0.79293920144900953</v>
      </c>
      <c r="P37" s="7">
        <v>67.915936809917355</v>
      </c>
      <c r="Q37" s="7">
        <v>-14.711271694270415</v>
      </c>
      <c r="R37" s="7">
        <f t="shared" si="2"/>
        <v>53.204665115646939</v>
      </c>
      <c r="S37" s="7">
        <f t="shared" si="3"/>
        <v>67.098038561369194</v>
      </c>
      <c r="T37" s="7">
        <v>3.2266313795706063</v>
      </c>
      <c r="U37" s="8">
        <v>16488322.699999994</v>
      </c>
      <c r="V37" s="9">
        <v>1891000974.7700007</v>
      </c>
      <c r="W37" s="9">
        <v>655797922.07999992</v>
      </c>
      <c r="X37" s="2">
        <v>64</v>
      </c>
      <c r="Y37" s="15">
        <v>916775168</v>
      </c>
      <c r="Z37" s="15"/>
      <c r="AA37" s="5">
        <v>44835</v>
      </c>
      <c r="AB37" s="17">
        <f t="shared" ref="AB37:AL37" si="25">O37-B37</f>
        <v>1.2069768025357974E-2</v>
      </c>
      <c r="AC37" s="18">
        <f t="shared" si="25"/>
        <v>12.247947558975625</v>
      </c>
      <c r="AD37" s="18">
        <f t="shared" si="25"/>
        <v>0.26719026637585763</v>
      </c>
      <c r="AE37" s="18">
        <f t="shared" si="25"/>
        <v>12.515137825351481</v>
      </c>
      <c r="AF37" s="18">
        <f t="shared" si="25"/>
        <v>14.990060519642171</v>
      </c>
      <c r="AG37" s="18">
        <f t="shared" si="25"/>
        <v>0.80511160327092979</v>
      </c>
      <c r="AH37" s="19">
        <f t="shared" si="25"/>
        <v>756190.07879251055</v>
      </c>
      <c r="AI37" s="20">
        <f t="shared" si="25"/>
        <v>88043225.617299557</v>
      </c>
      <c r="AJ37" s="20">
        <f t="shared" si="25"/>
        <v>-265183252.86082888</v>
      </c>
      <c r="AK37" s="3">
        <f t="shared" si="25"/>
        <v>0</v>
      </c>
      <c r="AL37" s="19">
        <f t="shared" si="25"/>
        <v>51000405</v>
      </c>
    </row>
    <row r="38" spans="1:38" ht="15.75" customHeight="1" x14ac:dyDescent="0.25">
      <c r="A38" s="5">
        <v>44866</v>
      </c>
      <c r="B38" s="6">
        <v>0.77927693511309537</v>
      </c>
      <c r="C38" s="7">
        <v>56.840089245443238</v>
      </c>
      <c r="D38" s="7">
        <v>-15.628461960646273</v>
      </c>
      <c r="E38" s="7">
        <f t="shared" si="0"/>
        <v>41.211627284796961</v>
      </c>
      <c r="F38" s="7">
        <f t="shared" si="1"/>
        <v>52.884443806637208</v>
      </c>
      <c r="G38" s="7">
        <v>2.5169066263720659</v>
      </c>
      <c r="H38" s="8">
        <v>15732132.621207483</v>
      </c>
      <c r="I38" s="9">
        <v>1809898014.7474177</v>
      </c>
      <c r="J38" s="9">
        <v>920981174.9408288</v>
      </c>
      <c r="K38" s="2">
        <v>64</v>
      </c>
      <c r="L38" s="15">
        <v>865995373</v>
      </c>
      <c r="N38" s="5">
        <v>44866</v>
      </c>
      <c r="O38" s="6">
        <v>0.79132208815883376</v>
      </c>
      <c r="P38" s="7">
        <v>68.110587173553725</v>
      </c>
      <c r="Q38" s="7">
        <v>-15.361271694270416</v>
      </c>
      <c r="R38" s="7">
        <f t="shared" si="2"/>
        <v>52.749315479283311</v>
      </c>
      <c r="S38" s="7">
        <f t="shared" si="3"/>
        <v>66.659728407196312</v>
      </c>
      <c r="T38" s="7">
        <v>3.3512915756172328</v>
      </c>
      <c r="U38" s="8">
        <v>16365130.900000006</v>
      </c>
      <c r="V38" s="9">
        <v>1868906181.0500002</v>
      </c>
      <c r="W38" s="9">
        <v>570704027.68999994</v>
      </c>
      <c r="X38" s="2">
        <v>64</v>
      </c>
      <c r="Y38" s="15">
        <v>766848551</v>
      </c>
      <c r="Z38" s="15"/>
      <c r="AA38" s="5">
        <v>44866</v>
      </c>
      <c r="AB38" s="17">
        <f t="shared" ref="AB38:AL38" si="26">O38-B38</f>
        <v>1.2045153045738388E-2</v>
      </c>
      <c r="AC38" s="18">
        <f t="shared" si="26"/>
        <v>11.270497928110487</v>
      </c>
      <c r="AD38" s="18">
        <f t="shared" si="26"/>
        <v>0.26719026637585763</v>
      </c>
      <c r="AE38" s="18">
        <f t="shared" si="26"/>
        <v>11.53768819448635</v>
      </c>
      <c r="AF38" s="18">
        <f t="shared" si="26"/>
        <v>13.775284600559104</v>
      </c>
      <c r="AG38" s="18">
        <f t="shared" si="26"/>
        <v>0.83438494924516693</v>
      </c>
      <c r="AH38" s="19">
        <f t="shared" si="26"/>
        <v>632998.27879252285</v>
      </c>
      <c r="AI38" s="20">
        <f t="shared" si="26"/>
        <v>59008166.302582502</v>
      </c>
      <c r="AJ38" s="20">
        <f t="shared" si="26"/>
        <v>-350277147.25082886</v>
      </c>
      <c r="AK38" s="3">
        <f t="shared" si="26"/>
        <v>0</v>
      </c>
      <c r="AL38" s="19">
        <f t="shared" si="26"/>
        <v>-99146822</v>
      </c>
    </row>
    <row r="39" spans="1:38" ht="15.75" customHeight="1" x14ac:dyDescent="0.25">
      <c r="A39" s="5">
        <v>44896</v>
      </c>
      <c r="B39" s="6">
        <v>0.7768536314632527</v>
      </c>
      <c r="C39" s="7">
        <v>55.519907655681685</v>
      </c>
      <c r="D39" s="7">
        <v>-15.888461960646273</v>
      </c>
      <c r="E39" s="7">
        <f t="shared" si="0"/>
        <v>39.63144569503541</v>
      </c>
      <c r="F39" s="7">
        <f t="shared" si="1"/>
        <v>51.015331704618653</v>
      </c>
      <c r="G39" s="7">
        <v>2.5763379933752084</v>
      </c>
      <c r="H39" s="8">
        <v>15732132.621207483</v>
      </c>
      <c r="I39" s="9">
        <v>1814222190.1588705</v>
      </c>
      <c r="J39" s="9">
        <v>920981174.9408288</v>
      </c>
      <c r="K39" s="2">
        <v>64</v>
      </c>
      <c r="L39" s="15">
        <v>865004218</v>
      </c>
      <c r="N39" s="5">
        <v>44896</v>
      </c>
      <c r="O39" s="6">
        <v>0.7888613279104143</v>
      </c>
      <c r="P39" s="7">
        <v>67.389659900826445</v>
      </c>
      <c r="Q39" s="7">
        <v>-15.621271694270416</v>
      </c>
      <c r="R39" s="7">
        <f t="shared" si="2"/>
        <v>51.768388206556025</v>
      </c>
      <c r="S39" s="7">
        <f t="shared" si="3"/>
        <v>65.624193219971119</v>
      </c>
      <c r="T39" s="7">
        <v>3.3727809846950936</v>
      </c>
      <c r="U39" s="8">
        <v>16771606.600000001</v>
      </c>
      <c r="V39" s="9">
        <v>1892643348.3700001</v>
      </c>
      <c r="W39" s="9">
        <v>752975087.43999994</v>
      </c>
      <c r="X39" s="2">
        <v>64</v>
      </c>
      <c r="Y39" s="15">
        <v>226259598</v>
      </c>
      <c r="Z39" s="15"/>
      <c r="AA39" s="5">
        <v>44896</v>
      </c>
      <c r="AB39" s="17">
        <f t="shared" ref="AB39:AL39" si="27">O39-B39</f>
        <v>1.2007696447161598E-2</v>
      </c>
      <c r="AC39" s="18">
        <f t="shared" si="27"/>
        <v>11.86975224514476</v>
      </c>
      <c r="AD39" s="18">
        <f t="shared" si="27"/>
        <v>0.26719026637585763</v>
      </c>
      <c r="AE39" s="18">
        <f t="shared" si="27"/>
        <v>12.136942511520616</v>
      </c>
      <c r="AF39" s="18">
        <f t="shared" si="27"/>
        <v>14.608861515352466</v>
      </c>
      <c r="AG39" s="18">
        <f t="shared" si="27"/>
        <v>0.79644299131988516</v>
      </c>
      <c r="AH39" s="19">
        <f t="shared" si="27"/>
        <v>1039473.9787925184</v>
      </c>
      <c r="AI39" s="20">
        <f t="shared" si="27"/>
        <v>78421158.211129665</v>
      </c>
      <c r="AJ39" s="20">
        <f t="shared" si="27"/>
        <v>-168006087.50082886</v>
      </c>
      <c r="AK39" s="3">
        <f t="shared" si="27"/>
        <v>0</v>
      </c>
      <c r="AL39" s="19">
        <f t="shared" si="27"/>
        <v>-638744620</v>
      </c>
    </row>
    <row r="40" spans="1:38" ht="15.75" customHeight="1" x14ac:dyDescent="0.25"/>
    <row r="41" spans="1:38" ht="15.75" customHeight="1" x14ac:dyDescent="0.25">
      <c r="A41" s="26" t="s">
        <v>14</v>
      </c>
      <c r="B41" s="11">
        <f t="shared" ref="B41:G41" si="28">AVERAGE(B7:B18)</f>
        <v>0.75488064404129263</v>
      </c>
      <c r="C41" s="12">
        <f t="shared" si="28"/>
        <v>39.345595790257804</v>
      </c>
      <c r="D41" s="12">
        <f t="shared" si="28"/>
        <v>-11.019166666666669</v>
      </c>
      <c r="E41" s="12">
        <f t="shared" si="28"/>
        <v>28.326429123591137</v>
      </c>
      <c r="F41" s="12">
        <f t="shared" si="28"/>
        <v>37.237102746768841</v>
      </c>
      <c r="G41" s="12">
        <f t="shared" si="28"/>
        <v>2.1091190597245908</v>
      </c>
      <c r="H41" s="13">
        <f t="shared" ref="H41:J41" si="29">SUM(H7:H18)</f>
        <v>171669287.18635863</v>
      </c>
      <c r="I41" s="14">
        <f t="shared" si="29"/>
        <v>19047502242.332935</v>
      </c>
      <c r="J41" s="14">
        <f t="shared" si="29"/>
        <v>4915414016.5858994</v>
      </c>
      <c r="N41" s="26" t="s">
        <v>14</v>
      </c>
      <c r="O41" s="11">
        <f t="shared" ref="O41:T41" si="30">AVERAGE(O7:O18)</f>
        <v>0.75746887543774155</v>
      </c>
      <c r="P41" s="12">
        <f t="shared" si="30"/>
        <v>42.318333333333335</v>
      </c>
      <c r="Q41" s="12">
        <f t="shared" si="30"/>
        <v>-10.581666666666667</v>
      </c>
      <c r="R41" s="12">
        <f t="shared" si="30"/>
        <v>31.736666666666668</v>
      </c>
      <c r="S41" s="12">
        <f t="shared" si="30"/>
        <v>41.419620000000002</v>
      </c>
      <c r="T41" s="12">
        <f t="shared" si="30"/>
        <v>2.0983333333333332</v>
      </c>
      <c r="U41" s="13">
        <f t="shared" ref="U41:W41" si="31">SUM(U7:U18)</f>
        <v>172256828.99999997</v>
      </c>
      <c r="V41" s="14">
        <f t="shared" si="31"/>
        <v>18966307841.079998</v>
      </c>
      <c r="W41" s="14">
        <f t="shared" si="31"/>
        <v>3860869047.9099994</v>
      </c>
    </row>
    <row r="42" spans="1:38" ht="15.75" customHeight="1" x14ac:dyDescent="0.25">
      <c r="A42" s="27" t="s">
        <v>15</v>
      </c>
      <c r="B42" s="22">
        <f t="shared" ref="B42:G42" si="32">AVERAGE(B19:B30)</f>
        <v>0.77375000000000005</v>
      </c>
      <c r="C42" s="23">
        <f t="shared" si="32"/>
        <v>46.107150633925279</v>
      </c>
      <c r="D42" s="23">
        <f t="shared" si="32"/>
        <v>-14.610031702858024</v>
      </c>
      <c r="E42" s="23">
        <f t="shared" si="32"/>
        <v>31.497118931067259</v>
      </c>
      <c r="F42" s="23">
        <f t="shared" si="32"/>
        <v>40.708860380429826</v>
      </c>
      <c r="G42" s="23">
        <f t="shared" si="32"/>
        <v>2.6146048623379623</v>
      </c>
      <c r="H42" s="24">
        <f t="shared" ref="H42:J42" si="33">SUM(H19:H30)</f>
        <v>185714579.72269827</v>
      </c>
      <c r="I42" s="25">
        <f t="shared" si="33"/>
        <v>20770557052.790531</v>
      </c>
      <c r="J42" s="25">
        <f t="shared" si="33"/>
        <v>7746498339.5301819</v>
      </c>
      <c r="N42" s="27" t="s">
        <v>15</v>
      </c>
      <c r="O42" s="22">
        <f t="shared" ref="O42:T42" si="34">AVERAGE(O19:O30)</f>
        <v>0.79786873620452015</v>
      </c>
      <c r="P42" s="23">
        <f t="shared" si="34"/>
        <v>77.026666666666671</v>
      </c>
      <c r="Q42" s="23">
        <f t="shared" si="34"/>
        <v>-13.558333333333332</v>
      </c>
      <c r="R42" s="23">
        <f t="shared" si="34"/>
        <v>63.468333333333341</v>
      </c>
      <c r="S42" s="23">
        <f t="shared" si="34"/>
        <v>79.631753416666683</v>
      </c>
      <c r="T42" s="23">
        <f t="shared" si="34"/>
        <v>3.4792890370370375</v>
      </c>
      <c r="U42" s="24">
        <f t="shared" ref="U42:W42" si="35">SUM(U19:U30)</f>
        <v>185578923.60000002</v>
      </c>
      <c r="V42" s="25">
        <f t="shared" si="35"/>
        <v>23474069523.899998</v>
      </c>
      <c r="W42" s="25">
        <f t="shared" si="35"/>
        <v>5941778924.5999985</v>
      </c>
    </row>
    <row r="43" spans="1:38" ht="15.75" customHeight="1" x14ac:dyDescent="0.25"/>
    <row r="44" spans="1:38" ht="15.75" customHeight="1" x14ac:dyDescent="0.25">
      <c r="A44" s="3" t="s">
        <v>16</v>
      </c>
      <c r="N44" s="3" t="s">
        <v>17</v>
      </c>
    </row>
    <row r="45" spans="1:38" ht="15.75" customHeight="1" x14ac:dyDescent="0.25">
      <c r="B45" s="6">
        <f t="shared" ref="B45:F45" si="36">O42-B42</f>
        <v>2.4118736204520097E-2</v>
      </c>
      <c r="C45" s="7">
        <f t="shared" si="36"/>
        <v>30.919516032741392</v>
      </c>
      <c r="D45" s="7">
        <f t="shared" si="36"/>
        <v>1.0516983695246918</v>
      </c>
      <c r="E45" s="7">
        <f t="shared" si="36"/>
        <v>31.971214402266082</v>
      </c>
      <c r="F45" s="7">
        <f t="shared" si="36"/>
        <v>38.922893036236857</v>
      </c>
      <c r="G45" s="7"/>
      <c r="H45" s="8">
        <f t="shared" ref="H45:J45" si="37">U42-H42</f>
        <v>-135656.12269824743</v>
      </c>
      <c r="I45" s="9">
        <f t="shared" si="37"/>
        <v>2703512471.1094666</v>
      </c>
      <c r="J45" s="9">
        <f t="shared" si="37"/>
        <v>-1804719414.9301834</v>
      </c>
      <c r="O45" s="6">
        <f t="shared" ref="O45:S45" si="38">O42-O41</f>
        <v>4.0399860766778595E-2</v>
      </c>
      <c r="P45" s="7">
        <f t="shared" si="38"/>
        <v>34.708333333333336</v>
      </c>
      <c r="Q45" s="7">
        <f t="shared" si="38"/>
        <v>-2.9766666666666648</v>
      </c>
      <c r="R45" s="7">
        <f t="shared" si="38"/>
        <v>31.731666666666673</v>
      </c>
      <c r="S45" s="7">
        <f t="shared" si="38"/>
        <v>38.212133416666681</v>
      </c>
      <c r="T45" s="7"/>
      <c r="U45" s="8">
        <f t="shared" ref="U45:W45" si="39">U42-U41</f>
        <v>13322094.600000054</v>
      </c>
      <c r="V45" s="9">
        <f t="shared" si="39"/>
        <v>4507761682.8199997</v>
      </c>
      <c r="W45" s="9">
        <f t="shared" si="39"/>
        <v>2080909876.6899991</v>
      </c>
    </row>
    <row r="46" spans="1:38" ht="15.75" customHeight="1" x14ac:dyDescent="0.25">
      <c r="B46" s="28">
        <f t="shared" ref="B46:F46" si="40">B45/B42</f>
        <v>3.1171226112465391E-2</v>
      </c>
      <c r="C46" s="28">
        <f t="shared" si="40"/>
        <v>0.67060131904987108</v>
      </c>
      <c r="D46" s="28">
        <f t="shared" si="40"/>
        <v>-7.1984674018123987E-2</v>
      </c>
      <c r="E46" s="28">
        <f t="shared" si="40"/>
        <v>1.0150520265753957</v>
      </c>
      <c r="F46" s="28">
        <f t="shared" si="40"/>
        <v>0.95612828933301341</v>
      </c>
      <c r="G46" s="28"/>
      <c r="H46" s="28">
        <f t="shared" ref="H46:J46" si="41">H45/H42</f>
        <v>-7.3045488889888902E-4</v>
      </c>
      <c r="I46" s="28">
        <f t="shared" si="41"/>
        <v>0.13016080715785372</v>
      </c>
      <c r="J46" s="28">
        <f t="shared" si="41"/>
        <v>-0.23297228448636548</v>
      </c>
      <c r="O46" s="28">
        <f t="shared" ref="O46:S46" si="42">O45/O41</f>
        <v>5.3335340997914274E-2</v>
      </c>
      <c r="P46" s="28">
        <f t="shared" si="42"/>
        <v>0.82017250206766179</v>
      </c>
      <c r="Q46" s="28">
        <f t="shared" si="42"/>
        <v>0.28130414238462731</v>
      </c>
      <c r="R46" s="28">
        <f t="shared" si="42"/>
        <v>0.99984245352378964</v>
      </c>
      <c r="S46" s="28">
        <f t="shared" si="42"/>
        <v>0.92256117793129633</v>
      </c>
      <c r="T46" s="28"/>
      <c r="U46" s="28">
        <f t="shared" ref="U46:W46" si="43">U45/U41</f>
        <v>7.733855706817902E-2</v>
      </c>
      <c r="V46" s="28">
        <f t="shared" si="43"/>
        <v>0.23767207200214432</v>
      </c>
      <c r="W46" s="28">
        <f t="shared" si="43"/>
        <v>0.53897447721425729</v>
      </c>
    </row>
    <row r="47" spans="1:38" ht="15.75" customHeight="1" x14ac:dyDescent="0.25"/>
    <row r="48" spans="1:3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 r:id="rId1"/>
  <headerFooter>
    <oddFooter>&amp;L&amp;"Calibri"&amp;11&amp;K000000#000000Classification: Protected A_x000D_&amp;1#&amp;"Calibri"&amp;11&amp;K000000Classification: Protected 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5"/>
  <sheetViews>
    <sheetView workbookViewId="0">
      <selection activeCell="J1" sqref="J1:K1"/>
    </sheetView>
  </sheetViews>
  <sheetFormatPr defaultColWidth="14.42578125" defaultRowHeight="15" customHeight="1" x14ac:dyDescent="0.25"/>
  <sheetData>
    <row r="1" spans="1:11" x14ac:dyDescent="0.25">
      <c r="A1" t="s">
        <v>23</v>
      </c>
      <c r="B1" s="3" t="s">
        <v>3</v>
      </c>
      <c r="C1" s="3" t="s">
        <v>4</v>
      </c>
      <c r="D1" s="2" t="s">
        <v>18</v>
      </c>
      <c r="E1" s="2" t="s">
        <v>19</v>
      </c>
      <c r="F1" s="2" t="s">
        <v>20</v>
      </c>
      <c r="G1" s="2" t="s">
        <v>21</v>
      </c>
      <c r="H1" s="3" t="s">
        <v>10</v>
      </c>
      <c r="I1" s="3" t="s">
        <v>11</v>
      </c>
      <c r="J1" s="4" t="s">
        <v>12</v>
      </c>
      <c r="K1" s="2" t="s">
        <v>22</v>
      </c>
    </row>
    <row r="2" spans="1:11" x14ac:dyDescent="0.25">
      <c r="A2" s="10">
        <v>44197</v>
      </c>
      <c r="B2" s="3">
        <v>-6.0118980880319306E-4</v>
      </c>
      <c r="C2" s="3">
        <v>4.5848890556490929</v>
      </c>
      <c r="D2" s="3">
        <v>-1.7763568394002505E-15</v>
      </c>
      <c r="E2" s="3">
        <v>5.8682958859451517</v>
      </c>
      <c r="F2" s="3">
        <v>-0.36837846808950703</v>
      </c>
      <c r="G2" s="3">
        <v>1242661.3045471292</v>
      </c>
      <c r="H2" s="3">
        <v>49123123.602200031</v>
      </c>
      <c r="I2" s="3">
        <v>-277035809.58529967</v>
      </c>
      <c r="J2" s="3">
        <v>0</v>
      </c>
      <c r="K2" s="3">
        <v>-301637</v>
      </c>
    </row>
    <row r="3" spans="1:11" x14ac:dyDescent="0.25">
      <c r="A3" s="10">
        <v>44228</v>
      </c>
      <c r="B3" s="3">
        <v>9.4290833504778737E-3</v>
      </c>
      <c r="C3" s="3">
        <v>13.879190222750893</v>
      </c>
      <c r="D3" s="3">
        <v>1.2200000000000006</v>
      </c>
      <c r="E3" s="3">
        <v>18.712285878484963</v>
      </c>
      <c r="F3" s="3">
        <v>0.29493562312855781</v>
      </c>
      <c r="G3" s="3">
        <v>-1014952.3954528719</v>
      </c>
      <c r="H3" s="3">
        <v>109323293.89544487</v>
      </c>
      <c r="I3" s="3">
        <v>-254316691.29529989</v>
      </c>
      <c r="J3" s="3">
        <v>0</v>
      </c>
      <c r="K3" s="3">
        <v>-100410</v>
      </c>
    </row>
    <row r="4" spans="1:11" x14ac:dyDescent="0.25">
      <c r="A4" s="10">
        <v>44256</v>
      </c>
      <c r="B4" s="3">
        <v>2.0361505188285833E-2</v>
      </c>
      <c r="C4" s="3">
        <v>17.208771238506401</v>
      </c>
      <c r="D4" s="3">
        <v>4.0299999999999976</v>
      </c>
      <c r="E4" s="3">
        <v>25.724346153961733</v>
      </c>
      <c r="F4" s="3">
        <v>-6.5985871734140833E-2</v>
      </c>
      <c r="G4" s="3">
        <v>507779.60454712622</v>
      </c>
      <c r="H4" s="3">
        <v>211562971.56942201</v>
      </c>
      <c r="I4" s="3">
        <v>-164718853.35529971</v>
      </c>
      <c r="J4" s="3">
        <v>0</v>
      </c>
      <c r="K4" s="3">
        <v>-138346</v>
      </c>
    </row>
    <row r="5" spans="1:11" x14ac:dyDescent="0.25">
      <c r="A5" s="21">
        <v>44287</v>
      </c>
      <c r="B5" s="3">
        <v>2.6417205378296726E-2</v>
      </c>
      <c r="C5" s="3">
        <v>18.315608726945285</v>
      </c>
      <c r="D5" s="3">
        <v>4.4099999999999948</v>
      </c>
      <c r="E5" s="3">
        <v>27.212675394374664</v>
      </c>
      <c r="F5" s="3">
        <v>-0.18627672903757819</v>
      </c>
      <c r="G5" s="3">
        <v>-1757796.5954528637</v>
      </c>
      <c r="H5" s="3">
        <v>134189848.05584073</v>
      </c>
      <c r="I5" s="3">
        <v>-164857155.44529974</v>
      </c>
      <c r="J5" s="3">
        <v>0</v>
      </c>
      <c r="K5" s="3">
        <v>-212981</v>
      </c>
    </row>
    <row r="6" spans="1:11" x14ac:dyDescent="0.25">
      <c r="A6" s="21">
        <v>44317</v>
      </c>
      <c r="B6" s="3">
        <v>4.9475814238497229E-2</v>
      </c>
      <c r="C6" s="3">
        <v>21.323300199214422</v>
      </c>
      <c r="D6" s="3">
        <v>4.2200000000000042</v>
      </c>
      <c r="E6" s="3">
        <v>28.711111052352322</v>
      </c>
      <c r="F6" s="3">
        <v>4.4095382147593121E-2</v>
      </c>
      <c r="G6" s="3">
        <v>-888366.59545286186</v>
      </c>
      <c r="H6" s="3">
        <v>43624763.182829142</v>
      </c>
      <c r="I6" s="3">
        <v>-174856297.85529971</v>
      </c>
      <c r="J6" s="3">
        <v>1</v>
      </c>
      <c r="K6" s="3">
        <v>-213570</v>
      </c>
    </row>
    <row r="7" spans="1:11" x14ac:dyDescent="0.25">
      <c r="A7" s="21">
        <v>44348</v>
      </c>
      <c r="B7" s="3">
        <v>4.2434893542399821E-2</v>
      </c>
      <c r="C7" s="3">
        <v>27.037524184850035</v>
      </c>
      <c r="D7" s="3">
        <v>1.8100000000000058</v>
      </c>
      <c r="E7" s="3">
        <v>33.270031890016597</v>
      </c>
      <c r="F7" s="3">
        <v>0.26850140108594456</v>
      </c>
      <c r="G7" s="3">
        <v>-83148.295452861115</v>
      </c>
      <c r="H7" s="3">
        <v>267695750.5501771</v>
      </c>
      <c r="I7" s="3">
        <v>-121049282.98529971</v>
      </c>
      <c r="J7" s="3">
        <v>0</v>
      </c>
      <c r="K7" s="3">
        <v>-347271</v>
      </c>
    </row>
    <row r="8" spans="1:11" x14ac:dyDescent="0.25">
      <c r="A8" s="21">
        <v>44378</v>
      </c>
      <c r="B8" s="3">
        <v>2.46584345219516E-2</v>
      </c>
      <c r="C8" s="3">
        <v>27.985844956592572</v>
      </c>
      <c r="D8" s="3">
        <v>-7.0000000000005613E-2</v>
      </c>
      <c r="E8" s="3">
        <v>33.755774590947397</v>
      </c>
      <c r="F8" s="3">
        <v>0.63157065446736027</v>
      </c>
      <c r="G8" s="3">
        <v>703063.70454713516</v>
      </c>
      <c r="H8" s="3">
        <v>184078411.5794723</v>
      </c>
      <c r="I8" s="3">
        <v>-138939474.39529967</v>
      </c>
      <c r="J8" s="3">
        <v>0</v>
      </c>
      <c r="K8" s="3">
        <v>-113038</v>
      </c>
    </row>
    <row r="9" spans="1:11" x14ac:dyDescent="0.25">
      <c r="A9" s="21">
        <v>44409</v>
      </c>
      <c r="B9" s="3">
        <v>2.0943445637216174E-2</v>
      </c>
      <c r="C9" s="3">
        <v>21.690126003474951</v>
      </c>
      <c r="D9" s="3">
        <v>0.71000000000000441</v>
      </c>
      <c r="E9" s="3">
        <v>27.135131335487429</v>
      </c>
      <c r="F9" s="3">
        <v>0.20809253330590938</v>
      </c>
      <c r="G9" s="3">
        <v>124114.40454713255</v>
      </c>
      <c r="H9" s="3">
        <v>118640185.9934659</v>
      </c>
      <c r="I9" s="3">
        <v>-20513672.635299861</v>
      </c>
      <c r="J9" s="3">
        <v>0</v>
      </c>
      <c r="K9" s="3">
        <v>271035</v>
      </c>
    </row>
    <row r="10" spans="1:11" x14ac:dyDescent="0.25">
      <c r="A10" s="21">
        <v>44440</v>
      </c>
      <c r="B10" s="3">
        <v>1.6211983424452958E-2</v>
      </c>
      <c r="C10" s="3">
        <v>25.597061353884875</v>
      </c>
      <c r="D10" s="3">
        <v>0.47999999999999687</v>
      </c>
      <c r="E10" s="3">
        <v>32.193362933731372</v>
      </c>
      <c r="F10" s="3">
        <v>0.60791781439632508</v>
      </c>
      <c r="G10" s="3">
        <v>-611514.29545286857</v>
      </c>
      <c r="H10" s="3">
        <v>195690854.60095835</v>
      </c>
      <c r="I10" s="3">
        <v>-20375166.575299859</v>
      </c>
      <c r="J10" s="3">
        <v>0</v>
      </c>
      <c r="K10" s="3">
        <v>-353369</v>
      </c>
    </row>
    <row r="11" spans="1:11" x14ac:dyDescent="0.25">
      <c r="A11" s="21">
        <v>44470</v>
      </c>
      <c r="B11" s="3">
        <v>2.9197389511405936E-2</v>
      </c>
      <c r="C11" s="3">
        <v>34.92726473110978</v>
      </c>
      <c r="D11" s="3">
        <v>2.8299999999999983</v>
      </c>
      <c r="E11" s="3">
        <v>45.480491930097081</v>
      </c>
      <c r="F11" s="3">
        <v>1.4171033189484472</v>
      </c>
      <c r="G11" s="3">
        <v>1614639.8045471311</v>
      </c>
      <c r="H11" s="3">
        <v>274444144.19648886</v>
      </c>
      <c r="I11" s="3">
        <v>29195768.564700365</v>
      </c>
      <c r="J11" s="3">
        <v>0</v>
      </c>
      <c r="K11" s="3">
        <v>-394713</v>
      </c>
    </row>
    <row r="12" spans="1:11" x14ac:dyDescent="0.25">
      <c r="A12" s="21">
        <v>44501</v>
      </c>
      <c r="B12" s="3">
        <v>2.2270146181205264E-2</v>
      </c>
      <c r="C12" s="3">
        <v>31.806027943377359</v>
      </c>
      <c r="D12" s="3">
        <v>1.5499999999999936</v>
      </c>
      <c r="E12" s="3">
        <v>40.773923022239806</v>
      </c>
      <c r="F12" s="3">
        <v>1.8371993225656551</v>
      </c>
      <c r="G12" s="3">
        <v>873299.30454713851</v>
      </c>
      <c r="H12" s="3">
        <v>405845502.0514307</v>
      </c>
      <c r="I12" s="3">
        <v>-101173248.41529965</v>
      </c>
      <c r="J12" s="3">
        <v>0</v>
      </c>
      <c r="K12" s="3">
        <v>-1518090</v>
      </c>
    </row>
    <row r="13" spans="1:11" x14ac:dyDescent="0.25">
      <c r="A13" s="21">
        <v>44531</v>
      </c>
      <c r="B13" s="3">
        <v>1.0746219494407461E-2</v>
      </c>
      <c r="C13" s="3">
        <v>24.614391383644346</v>
      </c>
      <c r="D13" s="3">
        <v>-3.4399999999999959</v>
      </c>
      <c r="E13" s="3">
        <v>26.521113007062716</v>
      </c>
      <c r="F13" s="3">
        <v>1.1377502541586564</v>
      </c>
      <c r="G13" s="3">
        <v>511995.50454712473</v>
      </c>
      <c r="H13" s="3">
        <v>440500369.65326142</v>
      </c>
      <c r="I13" s="3">
        <v>43657405.154700041</v>
      </c>
      <c r="J13" s="3">
        <v>0</v>
      </c>
      <c r="K13" s="3">
        <v>-253354438</v>
      </c>
    </row>
    <row r="14" spans="1:11" x14ac:dyDescent="0.25">
      <c r="A14" s="21">
        <v>44562</v>
      </c>
      <c r="B14" s="3">
        <v>1.7599097059631919E-2</v>
      </c>
      <c r="C14" s="3">
        <v>35.428144577642534</v>
      </c>
      <c r="D14" s="3">
        <v>-1.9277582651969141</v>
      </c>
      <c r="E14" s="3">
        <v>41.344517229394953</v>
      </c>
      <c r="F14" s="3">
        <v>1.166619232764349</v>
      </c>
      <c r="G14" s="3">
        <v>-231640.72120749019</v>
      </c>
      <c r="H14" s="3">
        <v>229186994.03395605</v>
      </c>
      <c r="I14" s="3">
        <v>-477667996.45082891</v>
      </c>
      <c r="J14" s="3">
        <v>0</v>
      </c>
      <c r="K14" s="3">
        <v>212525186</v>
      </c>
    </row>
    <row r="15" spans="1:11" x14ac:dyDescent="0.25">
      <c r="A15" s="21">
        <v>44593</v>
      </c>
      <c r="B15" s="3">
        <v>1.2380968936956949E-2</v>
      </c>
      <c r="C15" s="3">
        <v>43.617220662398459</v>
      </c>
      <c r="D15" s="3">
        <v>1.6390693497465918</v>
      </c>
      <c r="E15" s="3">
        <v>56.859522875221856</v>
      </c>
      <c r="F15" s="3">
        <v>1.5863630669101614</v>
      </c>
      <c r="G15" s="3">
        <v>-973536.32120748237</v>
      </c>
      <c r="H15" s="3">
        <v>227677402.3702035</v>
      </c>
      <c r="I15" s="3">
        <v>-410351953.82082891</v>
      </c>
      <c r="J15" s="3">
        <v>0</v>
      </c>
      <c r="K15" s="3">
        <v>629374422</v>
      </c>
    </row>
    <row r="16" spans="1:11" x14ac:dyDescent="0.25">
      <c r="A16" s="21">
        <v>44621</v>
      </c>
      <c r="B16" s="3">
        <v>1.7089236527821461E-2</v>
      </c>
      <c r="C16" s="3">
        <v>58.691677669762036</v>
      </c>
      <c r="D16" s="3">
        <v>0.40906934974659315</v>
      </c>
      <c r="E16" s="3">
        <v>73.817061173915846</v>
      </c>
      <c r="F16" s="3">
        <v>1.6572738446760757</v>
      </c>
      <c r="G16" s="3">
        <v>583233.97879251838</v>
      </c>
      <c r="H16" s="3">
        <v>181938244.8413806</v>
      </c>
      <c r="I16" s="3">
        <v>-247788340.0708288</v>
      </c>
      <c r="J16" s="3">
        <v>1</v>
      </c>
      <c r="K16" s="3">
        <v>110768896</v>
      </c>
    </row>
    <row r="17" spans="1:11" x14ac:dyDescent="0.25">
      <c r="A17" s="5">
        <v>44652</v>
      </c>
      <c r="B17" s="3">
        <v>1.1024330808308669E-2</v>
      </c>
      <c r="C17" s="3">
        <v>26.788670734943857</v>
      </c>
      <c r="D17" s="3">
        <v>0.26719026637585763</v>
      </c>
      <c r="E17" s="3">
        <v>33.763972192537608</v>
      </c>
      <c r="F17" s="3">
        <v>0.9314109845994949</v>
      </c>
      <c r="G17" s="3">
        <v>-269910.32120748237</v>
      </c>
      <c r="H17" s="3">
        <v>127665934.73067927</v>
      </c>
      <c r="I17" s="3">
        <v>-181623198.48082876</v>
      </c>
      <c r="J17" s="3">
        <v>0</v>
      </c>
      <c r="K17" s="3">
        <v>-16128284</v>
      </c>
    </row>
    <row r="18" spans="1:11" x14ac:dyDescent="0.25">
      <c r="A18" s="5">
        <v>44682</v>
      </c>
      <c r="B18" s="3">
        <v>1.1043699531196993E-2</v>
      </c>
      <c r="C18" s="3">
        <v>21.020664583760862</v>
      </c>
      <c r="D18" s="3">
        <v>0.26719026637585763</v>
      </c>
      <c r="E18" s="3">
        <v>26.365674016300297</v>
      </c>
      <c r="F18" s="3">
        <v>0.91441526076587731</v>
      </c>
      <c r="G18" s="3">
        <v>-709343.421207482</v>
      </c>
      <c r="H18" s="3">
        <v>143148241.5296576</v>
      </c>
      <c r="I18" s="3">
        <v>-180319555.60082889</v>
      </c>
      <c r="J18" s="3">
        <v>0</v>
      </c>
      <c r="K18" s="3">
        <v>-44300700</v>
      </c>
    </row>
    <row r="19" spans="1:11" x14ac:dyDescent="0.25">
      <c r="A19" s="5">
        <v>44713</v>
      </c>
      <c r="B19" s="3">
        <v>1.1054587178751962E-2</v>
      </c>
      <c r="C19" s="3">
        <v>16.787754860735014</v>
      </c>
      <c r="D19" s="3">
        <v>0.26719026637585763</v>
      </c>
      <c r="E19" s="3">
        <v>20.941051303634111</v>
      </c>
      <c r="F19" s="3">
        <v>0.92054683751641475</v>
      </c>
      <c r="G19" s="3">
        <v>-1157006.321207488</v>
      </c>
      <c r="H19" s="3">
        <v>227505341.41748595</v>
      </c>
      <c r="I19" s="3">
        <v>-190835737.17082894</v>
      </c>
      <c r="J19" s="3">
        <v>0</v>
      </c>
      <c r="K19" s="3">
        <v>-68019004</v>
      </c>
    </row>
    <row r="20" spans="1:11" x14ac:dyDescent="0.25">
      <c r="A20" s="5">
        <v>44743</v>
      </c>
      <c r="B20" s="3">
        <v>1.1047869268841604E-2</v>
      </c>
      <c r="C20" s="3">
        <v>13.528442992455069</v>
      </c>
      <c r="D20" s="3">
        <v>0.26719026637585763</v>
      </c>
      <c r="E20" s="3">
        <v>16.725143048568583</v>
      </c>
      <c r="F20" s="3">
        <v>0.84812021779451241</v>
      </c>
      <c r="G20" s="3">
        <v>635171.17879251577</v>
      </c>
      <c r="H20" s="3">
        <v>144939008.02323484</v>
      </c>
      <c r="I20" s="3">
        <v>-242172624.3008287</v>
      </c>
      <c r="J20" s="3">
        <v>0</v>
      </c>
      <c r="K20" s="3">
        <v>34874270</v>
      </c>
    </row>
    <row r="21" spans="1:11" x14ac:dyDescent="0.25">
      <c r="A21" s="5">
        <v>44774</v>
      </c>
      <c r="B21" s="3">
        <v>1.1033994149920123E-2</v>
      </c>
      <c r="C21" s="3">
        <v>12.827062873239157</v>
      </c>
      <c r="D21" s="3">
        <v>0.26719026637585763</v>
      </c>
      <c r="E21" s="3">
        <v>15.854370727471974</v>
      </c>
      <c r="F21" s="3">
        <v>0.80713404877206907</v>
      </c>
      <c r="G21" s="3">
        <v>607596.87879251502</v>
      </c>
      <c r="H21" s="3">
        <v>86503535.70279026</v>
      </c>
      <c r="I21" s="3">
        <v>-248226203.86082876</v>
      </c>
      <c r="J21" s="3">
        <v>0</v>
      </c>
      <c r="K21" s="3">
        <v>43873918</v>
      </c>
    </row>
    <row r="22" spans="1:11" x14ac:dyDescent="0.25">
      <c r="A22" s="5">
        <v>44805</v>
      </c>
      <c r="B22" s="3">
        <v>1.1040754099496231E-2</v>
      </c>
      <c r="C22" s="3">
        <v>11.669475692997366</v>
      </c>
      <c r="D22" s="3">
        <v>0.26719026637585763</v>
      </c>
      <c r="E22" s="3">
        <v>14.376480374502954</v>
      </c>
      <c r="F22" s="3">
        <v>0.80799740445802737</v>
      </c>
      <c r="G22" s="3">
        <v>-809997.62120749056</v>
      </c>
      <c r="H22" s="3">
        <v>104237929.23195124</v>
      </c>
      <c r="I22" s="3">
        <v>-259338070.87082875</v>
      </c>
      <c r="J22" s="3">
        <v>0</v>
      </c>
      <c r="K22" s="3">
        <v>-46243990</v>
      </c>
    </row>
    <row r="23" spans="1:11" x14ac:dyDescent="0.25">
      <c r="A23" s="5">
        <v>44835</v>
      </c>
      <c r="B23" s="3">
        <v>1.2069768025357974E-2</v>
      </c>
      <c r="C23" s="3">
        <v>12.247947558975625</v>
      </c>
      <c r="D23" s="3">
        <v>0.26719026637585763</v>
      </c>
      <c r="E23" s="3">
        <v>14.990060519642171</v>
      </c>
      <c r="F23" s="3">
        <v>0.80511160327092979</v>
      </c>
      <c r="G23" s="3">
        <v>756190.07879251055</v>
      </c>
      <c r="H23" s="3">
        <v>88043225.617299557</v>
      </c>
      <c r="I23" s="3">
        <v>-265183252.86082888</v>
      </c>
      <c r="J23" s="3">
        <v>0</v>
      </c>
      <c r="K23" s="3">
        <v>51000405</v>
      </c>
    </row>
    <row r="24" spans="1:11" x14ac:dyDescent="0.25">
      <c r="A24" s="5">
        <v>44866</v>
      </c>
      <c r="B24" s="3">
        <v>1.2045153045738388E-2</v>
      </c>
      <c r="C24" s="3">
        <v>11.270497928110487</v>
      </c>
      <c r="D24" s="3">
        <v>0.26719026637585763</v>
      </c>
      <c r="E24" s="3">
        <v>13.775284600559104</v>
      </c>
      <c r="F24" s="3">
        <v>0.83438494924516693</v>
      </c>
      <c r="G24" s="3">
        <v>632998.27879252285</v>
      </c>
      <c r="H24" s="3">
        <v>59008166.302582502</v>
      </c>
      <c r="I24" s="3">
        <v>-350277147.25082886</v>
      </c>
      <c r="J24" s="3">
        <v>0</v>
      </c>
      <c r="K24" s="3">
        <v>-99146822</v>
      </c>
    </row>
    <row r="25" spans="1:11" x14ac:dyDescent="0.25">
      <c r="A25" s="5">
        <v>44896</v>
      </c>
      <c r="B25" s="3">
        <v>1.2007696447161598E-2</v>
      </c>
      <c r="C25" s="3">
        <v>11.86975224514476</v>
      </c>
      <c r="D25" s="3">
        <v>0.26719026637585763</v>
      </c>
      <c r="E25" s="3">
        <v>14.608861515352466</v>
      </c>
      <c r="F25" s="3">
        <v>0.79644299131988516</v>
      </c>
      <c r="G25" s="3">
        <v>1039473.9787925184</v>
      </c>
      <c r="H25" s="3">
        <v>78421158.211129665</v>
      </c>
      <c r="I25" s="3">
        <v>-168006087.50082886</v>
      </c>
      <c r="J25" s="3">
        <v>0</v>
      </c>
      <c r="K25" s="3">
        <v>-638744620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7"/>
  <sheetViews>
    <sheetView tabSelected="1" workbookViewId="0">
      <selection activeCell="B31" sqref="B31"/>
    </sheetView>
  </sheetViews>
  <sheetFormatPr defaultColWidth="14.42578125" defaultRowHeight="15" customHeight="1" x14ac:dyDescent="0.25"/>
  <sheetData>
    <row r="1" spans="1:11" x14ac:dyDescent="0.25">
      <c r="A1" t="s">
        <v>23</v>
      </c>
      <c r="B1" s="3" t="s">
        <v>3</v>
      </c>
      <c r="C1" s="3" t="s">
        <v>4</v>
      </c>
      <c r="D1" s="2" t="s">
        <v>18</v>
      </c>
      <c r="E1" s="2" t="s">
        <v>19</v>
      </c>
      <c r="F1" s="2" t="s">
        <v>20</v>
      </c>
      <c r="G1" s="2" t="s">
        <v>21</v>
      </c>
      <c r="H1" s="3" t="s">
        <v>10</v>
      </c>
      <c r="I1" s="3" t="s">
        <v>11</v>
      </c>
      <c r="J1" t="s">
        <v>12</v>
      </c>
      <c r="K1" s="4" t="s">
        <v>22</v>
      </c>
    </row>
    <row r="2" spans="1:11" x14ac:dyDescent="0.25">
      <c r="A2" s="5">
        <v>44197</v>
      </c>
      <c r="B2" s="6">
        <v>0.78591637849732787</v>
      </c>
      <c r="C2" s="7">
        <v>52.1</v>
      </c>
      <c r="D2" s="7">
        <v>-12.060000000000002</v>
      </c>
      <c r="E2" s="7">
        <v>50.946896000000002</v>
      </c>
      <c r="F2" s="8">
        <v>2.3199999999999998</v>
      </c>
      <c r="G2" s="9">
        <v>16633570.399999997</v>
      </c>
      <c r="H2" s="9">
        <v>1756516357.6299994</v>
      </c>
      <c r="I2">
        <v>276692503.16000003</v>
      </c>
      <c r="J2">
        <v>58</v>
      </c>
      <c r="K2">
        <v>264759075</v>
      </c>
    </row>
    <row r="3" spans="1:11" x14ac:dyDescent="0.25">
      <c r="A3" s="5">
        <v>44228</v>
      </c>
      <c r="B3" s="6">
        <v>0.78746357980943382</v>
      </c>
      <c r="C3" s="7">
        <v>59.06</v>
      </c>
      <c r="D3" s="7">
        <v>-13.93</v>
      </c>
      <c r="E3" s="7">
        <v>57.310587000000005</v>
      </c>
      <c r="F3" s="8">
        <v>3</v>
      </c>
      <c r="G3" s="9">
        <v>14375956.699999996</v>
      </c>
      <c r="H3" s="9">
        <v>1817904009.9699998</v>
      </c>
      <c r="I3">
        <v>299411621.44999981</v>
      </c>
      <c r="J3">
        <v>58</v>
      </c>
      <c r="K3">
        <v>361472800</v>
      </c>
    </row>
    <row r="4" spans="1:11" x14ac:dyDescent="0.25">
      <c r="A4" s="5">
        <v>44256</v>
      </c>
      <c r="B4" s="6">
        <v>0.79529187211706687</v>
      </c>
      <c r="C4" s="7">
        <v>62.36</v>
      </c>
      <c r="D4" s="7">
        <v>-11.420000000000002</v>
      </c>
      <c r="E4" s="7">
        <v>64.051956000000004</v>
      </c>
      <c r="F4" s="8">
        <v>2.54</v>
      </c>
      <c r="G4" s="9">
        <v>15898688.699999994</v>
      </c>
      <c r="H4" s="9">
        <v>1913092591.5599999</v>
      </c>
      <c r="I4">
        <v>389009459.38999999</v>
      </c>
      <c r="J4">
        <v>58</v>
      </c>
      <c r="K4">
        <v>459218141</v>
      </c>
    </row>
    <row r="5" spans="1:11" x14ac:dyDescent="0.25">
      <c r="A5" s="10">
        <v>44287</v>
      </c>
      <c r="B5" s="11">
        <v>0.80025608194622277</v>
      </c>
      <c r="C5" s="12">
        <v>61.7</v>
      </c>
      <c r="D5" s="12">
        <v>-11.190000000000005</v>
      </c>
      <c r="E5" s="12">
        <v>63.117295999999996</v>
      </c>
      <c r="F5" s="13">
        <v>2.33</v>
      </c>
      <c r="G5" s="14">
        <v>13633112.500000004</v>
      </c>
      <c r="H5" s="14">
        <v>1829335159.1199994</v>
      </c>
      <c r="I5">
        <v>388871157.29999995</v>
      </c>
      <c r="J5">
        <v>58</v>
      </c>
      <c r="K5">
        <v>486209580</v>
      </c>
    </row>
    <row r="6" spans="1:11" x14ac:dyDescent="0.25">
      <c r="A6" s="10">
        <v>44317</v>
      </c>
      <c r="B6" s="11">
        <v>0.82467425366980052</v>
      </c>
      <c r="C6" s="12">
        <v>65.16</v>
      </c>
      <c r="D6" s="12">
        <v>-10.379999999999995</v>
      </c>
      <c r="E6" s="12">
        <v>66.426227999999995</v>
      </c>
      <c r="F6" s="13">
        <v>2.56</v>
      </c>
      <c r="G6" s="14">
        <v>14502542.500000006</v>
      </c>
      <c r="H6" s="14">
        <v>1738743592.2999997</v>
      </c>
      <c r="I6">
        <v>378872014.88999999</v>
      </c>
      <c r="J6">
        <v>59</v>
      </c>
      <c r="K6">
        <v>540729026</v>
      </c>
    </row>
    <row r="7" spans="1:11" x14ac:dyDescent="0.25">
      <c r="A7" s="10">
        <v>44348</v>
      </c>
      <c r="B7" s="11">
        <v>0.81839757754317044</v>
      </c>
      <c r="C7" s="12">
        <v>71.349999999999994</v>
      </c>
      <c r="D7" s="12">
        <v>-12.889999999999993</v>
      </c>
      <c r="E7" s="12">
        <v>71.432274000000007</v>
      </c>
      <c r="F7" s="13">
        <v>2.78</v>
      </c>
      <c r="G7" s="14">
        <v>15307760.800000006</v>
      </c>
      <c r="H7" s="14">
        <v>1962501017.5800002</v>
      </c>
      <c r="I7">
        <v>432679029.75999999</v>
      </c>
      <c r="J7">
        <v>60</v>
      </c>
      <c r="K7">
        <v>728588532</v>
      </c>
    </row>
    <row r="8" spans="1:11" x14ac:dyDescent="0.25">
      <c r="A8" s="10">
        <v>44378</v>
      </c>
      <c r="B8" s="11">
        <v>0.79814829595338821</v>
      </c>
      <c r="C8" s="12">
        <v>72.430000000000007</v>
      </c>
      <c r="D8" s="12">
        <v>-13.970000000000006</v>
      </c>
      <c r="E8" s="12">
        <v>73.244534000000002</v>
      </c>
      <c r="F8" s="13">
        <v>3.17</v>
      </c>
      <c r="G8" s="14">
        <v>16093972.800000003</v>
      </c>
      <c r="H8" s="14">
        <v>1880800252.5599992</v>
      </c>
      <c r="I8">
        <v>414788838.35000002</v>
      </c>
      <c r="J8">
        <v>61</v>
      </c>
      <c r="K8">
        <v>758234740</v>
      </c>
    </row>
    <row r="9" spans="1:11" x14ac:dyDescent="0.25">
      <c r="A9" s="10">
        <v>44409</v>
      </c>
      <c r="B9" s="11">
        <v>0.7934618741569468</v>
      </c>
      <c r="C9" s="12">
        <v>67.709999999999994</v>
      </c>
      <c r="D9" s="12">
        <v>-13.239999999999995</v>
      </c>
      <c r="E9" s="12">
        <v>68.648540999999994</v>
      </c>
      <c r="F9" s="13">
        <v>2.78</v>
      </c>
      <c r="G9" s="14">
        <v>15515023.5</v>
      </c>
      <c r="H9" s="14">
        <v>1817744556.3499997</v>
      </c>
      <c r="I9">
        <v>533214640.10999984</v>
      </c>
      <c r="J9">
        <v>61</v>
      </c>
      <c r="K9">
        <v>631102044</v>
      </c>
    </row>
    <row r="10" spans="1:11" x14ac:dyDescent="0.25">
      <c r="A10" s="10">
        <v>44440</v>
      </c>
      <c r="B10" s="11">
        <v>0.78920369347328556</v>
      </c>
      <c r="C10" s="12">
        <v>71.540000000000006</v>
      </c>
      <c r="D10" s="12">
        <v>-13.520000000000003</v>
      </c>
      <c r="E10" s="12">
        <v>73.517141999999993</v>
      </c>
      <c r="F10" s="13">
        <v>3.15</v>
      </c>
      <c r="G10" s="14">
        <v>14779394.799999999</v>
      </c>
      <c r="H10" s="14">
        <v>1892672656.3699994</v>
      </c>
      <c r="I10">
        <v>533353146.16999984</v>
      </c>
      <c r="J10">
        <v>61</v>
      </c>
      <c r="K10">
        <v>843179283</v>
      </c>
    </row>
    <row r="11" spans="1:11" x14ac:dyDescent="0.25">
      <c r="A11" s="10">
        <v>44470</v>
      </c>
      <c r="B11" s="11">
        <v>0.804052424218059</v>
      </c>
      <c r="C11" s="12">
        <v>81.22</v>
      </c>
      <c r="D11" s="12">
        <v>-11.920000000000002</v>
      </c>
      <c r="E11" s="12">
        <v>86.188410000000005</v>
      </c>
      <c r="F11" s="13">
        <v>4.01</v>
      </c>
      <c r="G11" s="14">
        <v>17005548.899999999</v>
      </c>
      <c r="H11" s="14">
        <v>1975042248.9099994</v>
      </c>
      <c r="I11">
        <v>582924081.31000006</v>
      </c>
      <c r="J11">
        <v>61</v>
      </c>
      <c r="K11">
        <v>1227981173</v>
      </c>
    </row>
    <row r="12" spans="1:11" x14ac:dyDescent="0.25">
      <c r="A12" s="10">
        <v>44501</v>
      </c>
      <c r="B12" s="11">
        <v>0.79554494828957845</v>
      </c>
      <c r="C12" s="12">
        <v>78.650000000000006</v>
      </c>
      <c r="D12" s="12">
        <v>-13.400000000000006</v>
      </c>
      <c r="E12" s="12">
        <v>82.019249999999985</v>
      </c>
      <c r="F12" s="13">
        <v>4.57</v>
      </c>
      <c r="G12" s="14">
        <v>16264208.400000006</v>
      </c>
      <c r="H12" s="14">
        <v>2116400120.7399998</v>
      </c>
      <c r="I12">
        <v>452555064.33000004</v>
      </c>
      <c r="J12">
        <v>63</v>
      </c>
      <c r="K12">
        <v>830200389</v>
      </c>
    </row>
    <row r="13" spans="1:11" x14ac:dyDescent="0.25">
      <c r="A13" s="10">
        <v>44531</v>
      </c>
      <c r="B13" s="11">
        <v>0.78161638267938094</v>
      </c>
      <c r="C13" s="12">
        <v>71.69</v>
      </c>
      <c r="D13" s="12">
        <v>-18.589999999999996</v>
      </c>
      <c r="E13" s="12">
        <v>67.936140000000009</v>
      </c>
      <c r="F13" s="13">
        <v>3.99</v>
      </c>
      <c r="G13" s="14">
        <v>15902904.599999992</v>
      </c>
      <c r="H13" s="14">
        <v>2159555791.3899999</v>
      </c>
      <c r="I13">
        <v>597385717.89999974</v>
      </c>
      <c r="J13">
        <v>63</v>
      </c>
      <c r="K13">
        <v>615775079</v>
      </c>
    </row>
    <row r="14" spans="1:11" x14ac:dyDescent="0.25">
      <c r="A14" s="10">
        <v>44562</v>
      </c>
      <c r="B14" s="11">
        <v>0.79264426125554843</v>
      </c>
      <c r="C14" s="12">
        <v>82.98</v>
      </c>
      <c r="D14" s="12">
        <v>-17.379999999999995</v>
      </c>
      <c r="E14" s="12">
        <v>82.760960000000026</v>
      </c>
      <c r="F14" s="13">
        <v>3.88</v>
      </c>
      <c r="G14" s="14">
        <v>15500491.899999993</v>
      </c>
      <c r="H14" s="14">
        <v>2053380299.1599998</v>
      </c>
      <c r="I14">
        <v>443313178.48999989</v>
      </c>
      <c r="J14">
        <v>63</v>
      </c>
      <c r="K14">
        <v>1045266461</v>
      </c>
    </row>
    <row r="15" spans="1:11" x14ac:dyDescent="0.25">
      <c r="A15" s="10">
        <v>44593</v>
      </c>
      <c r="B15" s="11">
        <v>0.78641082101289705</v>
      </c>
      <c r="C15" s="12">
        <v>91.63</v>
      </c>
      <c r="D15" s="12">
        <v>-12.530000000000001</v>
      </c>
      <c r="E15" s="12">
        <v>100.58356000000001</v>
      </c>
      <c r="F15" s="13">
        <v>4.265929688888888</v>
      </c>
      <c r="G15" s="14">
        <v>14758596.300000001</v>
      </c>
      <c r="H15" s="14">
        <v>2049410419.2199998</v>
      </c>
      <c r="I15">
        <v>510629221.11999989</v>
      </c>
      <c r="J15">
        <v>63</v>
      </c>
      <c r="K15">
        <v>1527592727</v>
      </c>
    </row>
    <row r="16" spans="1:11" x14ac:dyDescent="0.25">
      <c r="A16" s="10">
        <v>44621</v>
      </c>
      <c r="B16" s="11">
        <v>0.79001422025596457</v>
      </c>
      <c r="C16" s="12">
        <v>108.26</v>
      </c>
      <c r="D16" s="12">
        <v>-13.69</v>
      </c>
      <c r="E16" s="12">
        <v>119.70670600000001</v>
      </c>
      <c r="F16" s="13">
        <v>4.2655387555555544</v>
      </c>
      <c r="G16" s="14">
        <v>16315366.600000001</v>
      </c>
      <c r="H16" s="14">
        <v>1998483410.2</v>
      </c>
      <c r="I16">
        <v>673192834.87</v>
      </c>
      <c r="J16">
        <v>64</v>
      </c>
      <c r="K16">
        <v>997967092</v>
      </c>
    </row>
    <row r="17" spans="1:11" x14ac:dyDescent="0.25">
      <c r="A17" s="21">
        <v>44652</v>
      </c>
      <c r="B17" s="22">
        <v>0.78586170915245135</v>
      </c>
      <c r="C17" s="23">
        <v>78.008918628099181</v>
      </c>
      <c r="D17" s="23">
        <v>-14.261271694270416</v>
      </c>
      <c r="E17" s="23">
        <v>81.118148640401813</v>
      </c>
      <c r="F17" s="24">
        <v>3.3814994353225516</v>
      </c>
      <c r="G17" s="25">
        <v>15462222.300000001</v>
      </c>
      <c r="H17" s="25">
        <v>1932702316.1900005</v>
      </c>
      <c r="I17">
        <v>739357976.46000004</v>
      </c>
      <c r="J17">
        <v>64</v>
      </c>
      <c r="K17">
        <v>905292635</v>
      </c>
    </row>
    <row r="18" spans="1:11" x14ac:dyDescent="0.25">
      <c r="A18" s="21">
        <v>44682</v>
      </c>
      <c r="B18" s="22">
        <v>0.78724239501337934</v>
      </c>
      <c r="C18" s="23">
        <v>72.767777355371905</v>
      </c>
      <c r="D18" s="23">
        <v>-14.111271694270416</v>
      </c>
      <c r="E18" s="23">
        <v>74.508824769408676</v>
      </c>
      <c r="F18" s="24">
        <v>3.3396594575492622</v>
      </c>
      <c r="G18" s="25">
        <v>15022789.200000001</v>
      </c>
      <c r="H18" s="25">
        <v>1946376976.3300002</v>
      </c>
      <c r="I18">
        <v>740661619.33999991</v>
      </c>
      <c r="J18">
        <v>64</v>
      </c>
      <c r="K18">
        <v>858130392</v>
      </c>
    </row>
    <row r="19" spans="1:11" x14ac:dyDescent="0.25">
      <c r="A19" s="21">
        <v>44713</v>
      </c>
      <c r="B19" s="22">
        <v>0.78801851335242679</v>
      </c>
      <c r="C19" s="23">
        <v>69.884068264462812</v>
      </c>
      <c r="D19" s="23">
        <v>-13.961271694270415</v>
      </c>
      <c r="E19" s="23">
        <v>70.966348661382213</v>
      </c>
      <c r="F19" s="24">
        <v>3.3544758259875862</v>
      </c>
      <c r="G19" s="25">
        <v>14575126.299999995</v>
      </c>
      <c r="H19" s="25">
        <v>2031365974.2300003</v>
      </c>
      <c r="I19">
        <v>730145437.76999986</v>
      </c>
      <c r="J19">
        <v>64</v>
      </c>
      <c r="K19">
        <v>816572420</v>
      </c>
    </row>
    <row r="20" spans="1:11" x14ac:dyDescent="0.25">
      <c r="A20" s="21">
        <v>44743</v>
      </c>
      <c r="B20" s="22">
        <v>0.7895408992735734</v>
      </c>
      <c r="C20" s="23">
        <v>69.163140991735531</v>
      </c>
      <c r="D20" s="23">
        <v>-13.761271694270414</v>
      </c>
      <c r="E20" s="23">
        <v>70.16972692413816</v>
      </c>
      <c r="F20" s="24">
        <v>3.302987746535718</v>
      </c>
      <c r="G20" s="25">
        <v>16367303.799999999</v>
      </c>
      <c r="H20" s="25">
        <v>1950323111.1100004</v>
      </c>
      <c r="I20">
        <v>678808550.6400001</v>
      </c>
      <c r="J20">
        <v>64</v>
      </c>
      <c r="K20">
        <v>912382449</v>
      </c>
    </row>
    <row r="21" spans="1:11" x14ac:dyDescent="0.25">
      <c r="A21" s="21">
        <v>44774</v>
      </c>
      <c r="B21" s="22">
        <v>0.78854930771829057</v>
      </c>
      <c r="C21" s="23">
        <v>68.442213719008265</v>
      </c>
      <c r="D21" s="23">
        <v>-13.611271694270416</v>
      </c>
      <c r="E21" s="23">
        <v>69.533942250731414</v>
      </c>
      <c r="F21" s="24">
        <v>3.2552868033933415</v>
      </c>
      <c r="G21" s="25">
        <v>16339729.499999998</v>
      </c>
      <c r="H21" s="25">
        <v>1891399077.5700004</v>
      </c>
      <c r="I21">
        <v>672754971.08000004</v>
      </c>
      <c r="J21">
        <v>64</v>
      </c>
      <c r="K21">
        <v>919385348</v>
      </c>
    </row>
    <row r="22" spans="1:11" x14ac:dyDescent="0.25">
      <c r="A22" s="21">
        <v>44805</v>
      </c>
      <c r="B22" s="22">
        <v>0.78903241052639361</v>
      </c>
      <c r="C22" s="23">
        <v>67.195009537190089</v>
      </c>
      <c r="D22" s="23">
        <v>-13.461271694270415</v>
      </c>
      <c r="E22" s="23">
        <v>68.100799315799776</v>
      </c>
      <c r="F22" s="24">
        <v>3.2238133431399536</v>
      </c>
      <c r="G22" s="25">
        <v>14922134.999999993</v>
      </c>
      <c r="H22" s="25">
        <v>1906780672.0400004</v>
      </c>
      <c r="I22">
        <v>661643104.07000005</v>
      </c>
      <c r="J22">
        <v>64</v>
      </c>
      <c r="K22">
        <v>825663792</v>
      </c>
    </row>
    <row r="23" spans="1:11" x14ac:dyDescent="0.25">
      <c r="A23" s="21">
        <v>44835</v>
      </c>
      <c r="B23" s="22">
        <v>0.79293920144900953</v>
      </c>
      <c r="C23" s="23">
        <v>67.915936809917355</v>
      </c>
      <c r="D23" s="23">
        <v>-14.711271694270415</v>
      </c>
      <c r="E23" s="23">
        <v>67.098038561369194</v>
      </c>
      <c r="F23" s="24">
        <v>3.2266313795706063</v>
      </c>
      <c r="G23" s="25">
        <v>16488322.699999994</v>
      </c>
      <c r="H23" s="25">
        <v>1891000974.7700007</v>
      </c>
      <c r="I23">
        <v>655797922.07999992</v>
      </c>
      <c r="J23">
        <v>64</v>
      </c>
      <c r="K23">
        <v>916775168</v>
      </c>
    </row>
    <row r="24" spans="1:11" x14ac:dyDescent="0.25">
      <c r="A24" s="21">
        <v>44866</v>
      </c>
      <c r="B24" s="22">
        <v>0.79132208815883376</v>
      </c>
      <c r="C24" s="23">
        <v>68.110587173553725</v>
      </c>
      <c r="D24" s="23">
        <v>-15.361271694270416</v>
      </c>
      <c r="E24" s="23">
        <v>66.659728407196312</v>
      </c>
      <c r="F24" s="24">
        <v>3.3512915756172328</v>
      </c>
      <c r="G24" s="25">
        <v>16365130.900000006</v>
      </c>
      <c r="H24" s="25">
        <v>1868906181.0500002</v>
      </c>
      <c r="I24">
        <v>570704027.68999994</v>
      </c>
      <c r="J24">
        <v>64</v>
      </c>
      <c r="K24">
        <v>766848551</v>
      </c>
    </row>
    <row r="25" spans="1:11" x14ac:dyDescent="0.25">
      <c r="A25" s="21">
        <v>44896</v>
      </c>
      <c r="B25" s="22">
        <v>0.7888613279104143</v>
      </c>
      <c r="C25" s="23">
        <v>67.389659900826445</v>
      </c>
      <c r="D25" s="23">
        <v>-15.621271694270416</v>
      </c>
      <c r="E25" s="23">
        <v>65.624193219971119</v>
      </c>
      <c r="F25" s="24">
        <v>3.3727809846950936</v>
      </c>
      <c r="G25" s="25">
        <v>16771606.600000001</v>
      </c>
      <c r="H25" s="25">
        <v>1892643348.3700001</v>
      </c>
      <c r="I25">
        <v>752975087.43999994</v>
      </c>
      <c r="J25">
        <v>64</v>
      </c>
      <c r="K25">
        <v>226259598</v>
      </c>
    </row>
    <row r="26" spans="1:11" x14ac:dyDescent="0.25">
      <c r="A26" s="21"/>
      <c r="B26" s="22"/>
      <c r="C26" s="23"/>
      <c r="D26" s="23"/>
      <c r="E26" s="23"/>
      <c r="F26" s="24"/>
      <c r="G26" s="25"/>
      <c r="H26" s="25"/>
    </row>
    <row r="27" spans="1:11" x14ac:dyDescent="0.25">
      <c r="A27" s="21"/>
      <c r="B27" s="22"/>
      <c r="C27" s="23"/>
      <c r="D27" s="23"/>
      <c r="E27" s="23"/>
      <c r="F27" s="24"/>
      <c r="G27" s="25"/>
      <c r="H27" s="25"/>
    </row>
    <row r="28" spans="1:11" x14ac:dyDescent="0.25">
      <c r="A28" s="21"/>
      <c r="B28" s="22"/>
      <c r="C28" s="23"/>
      <c r="D28" s="23"/>
      <c r="E28" s="23"/>
      <c r="F28" s="24"/>
      <c r="G28" s="25"/>
      <c r="H28" s="25"/>
    </row>
    <row r="29" spans="1:11" x14ac:dyDescent="0.25">
      <c r="A29" s="5"/>
      <c r="B29" s="6"/>
      <c r="C29" s="7"/>
      <c r="D29" s="7"/>
      <c r="E29" s="7"/>
      <c r="F29" s="8"/>
      <c r="G29" s="9"/>
      <c r="H29" s="9"/>
    </row>
    <row r="30" spans="1:11" x14ac:dyDescent="0.25">
      <c r="A30" s="5"/>
      <c r="B30" s="6"/>
      <c r="C30" s="7"/>
      <c r="D30" s="7"/>
      <c r="E30" s="7"/>
      <c r="F30" s="8"/>
      <c r="G30" s="9"/>
      <c r="H30" s="9"/>
    </row>
    <row r="31" spans="1:11" x14ac:dyDescent="0.25">
      <c r="A31" s="5"/>
      <c r="B31" s="6"/>
      <c r="C31" s="7"/>
      <c r="D31" s="7"/>
      <c r="E31" s="7"/>
      <c r="F31" s="8"/>
      <c r="G31" s="9"/>
      <c r="H31" s="9"/>
    </row>
    <row r="32" spans="1:11" x14ac:dyDescent="0.25">
      <c r="A32" s="5"/>
      <c r="B32" s="6"/>
      <c r="C32" s="7"/>
      <c r="D32" s="7"/>
      <c r="E32" s="7"/>
      <c r="F32" s="8"/>
      <c r="G32" s="9"/>
      <c r="H32" s="9"/>
    </row>
    <row r="33" spans="1:8" x14ac:dyDescent="0.25">
      <c r="A33" s="5"/>
      <c r="B33" s="6"/>
      <c r="C33" s="7"/>
      <c r="D33" s="7"/>
      <c r="E33" s="7"/>
      <c r="F33" s="8"/>
      <c r="G33" s="9"/>
      <c r="H33" s="9"/>
    </row>
    <row r="34" spans="1:8" x14ac:dyDescent="0.25">
      <c r="A34" s="5"/>
      <c r="B34" s="6"/>
      <c r="C34" s="7"/>
      <c r="D34" s="7"/>
      <c r="E34" s="7"/>
      <c r="F34" s="8"/>
      <c r="G34" s="9"/>
      <c r="H34" s="9"/>
    </row>
    <row r="35" spans="1:8" x14ac:dyDescent="0.25">
      <c r="A35" s="5"/>
      <c r="B35" s="6"/>
      <c r="C35" s="7"/>
      <c r="D35" s="7"/>
      <c r="E35" s="7"/>
      <c r="F35" s="8"/>
      <c r="G35" s="9"/>
      <c r="H35" s="9"/>
    </row>
    <row r="36" spans="1:8" x14ac:dyDescent="0.25">
      <c r="A36" s="5"/>
      <c r="B36" s="6"/>
      <c r="C36" s="7"/>
      <c r="D36" s="7"/>
      <c r="E36" s="7"/>
      <c r="F36" s="8"/>
      <c r="G36" s="9"/>
      <c r="H36" s="9"/>
    </row>
    <row r="37" spans="1:8" x14ac:dyDescent="0.25">
      <c r="A37" s="5"/>
      <c r="B37" s="6"/>
      <c r="C37" s="7"/>
      <c r="D37" s="7"/>
      <c r="E37" s="7"/>
      <c r="F37" s="8"/>
      <c r="G37" s="9"/>
      <c r="H37" s="9"/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antony.samarawickrem</cp:lastModifiedBy>
  <dcterms:created xsi:type="dcterms:W3CDTF">2015-06-05T18:17:20Z</dcterms:created>
  <dcterms:modified xsi:type="dcterms:W3CDTF">2022-04-21T21:00:39Z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2022-04-21T21:00:39Z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aba9e5ab-2d74-4094-90cd-a33e809b93da</vt:lpwstr>
  </property>
  <property fmtid="{D5CDD505-2E9C-101B-9397-08002B2CF9AE}" pid="8" name="MSIP_Label_abf2ea38-542c-4b75-bd7d-582ec36a519f_ContentBits">
    <vt:lpwstr>2</vt:lpwstr>
  </property>
</Properties>
</file>