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r.VR\Conference1\"/>
    </mc:Choice>
  </mc:AlternateContent>
  <xr:revisionPtr revIDLastSave="0" documentId="13_ncr:1_{7B13DAEA-EF9F-423F-BA68-37BD17768FF6}" xr6:coauthVersionLast="47" xr6:coauthVersionMax="47" xr10:uidLastSave="{00000000-0000-0000-0000-000000000000}"/>
  <bookViews>
    <workbookView xWindow="-110" yWindow="-110" windowWidth="19420" windowHeight="10420" tabRatio="969" xr2:uid="{27EEFEC3-C1F1-4CF8-A1AC-373998E60E55}"/>
  </bookViews>
  <sheets>
    <sheet name="TOPSIS" sheetId="12" r:id="rId1"/>
    <sheet name="Dont see TOPSIS- normalisation" sheetId="17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6" i="12" l="1"/>
  <c r="N25" i="12"/>
  <c r="AA22" i="12"/>
  <c r="D19" i="12"/>
  <c r="D27" i="12" s="1"/>
  <c r="E19" i="12"/>
  <c r="E27" i="12" s="1"/>
  <c r="F19" i="12"/>
  <c r="F27" i="12" s="1"/>
  <c r="G19" i="12"/>
  <c r="G27" i="12" s="1"/>
  <c r="H19" i="12"/>
  <c r="H27" i="12" s="1"/>
  <c r="I19" i="12"/>
  <c r="I27" i="12" s="1"/>
  <c r="J19" i="12"/>
  <c r="J27" i="12" s="1"/>
  <c r="K19" i="12"/>
  <c r="K27" i="12" s="1"/>
  <c r="L19" i="12"/>
  <c r="L27" i="12" s="1"/>
  <c r="M19" i="12"/>
  <c r="M27" i="12" s="1"/>
  <c r="N19" i="12"/>
  <c r="N27" i="12" s="1"/>
  <c r="O19" i="12"/>
  <c r="O27" i="12" s="1"/>
  <c r="P19" i="12"/>
  <c r="P27" i="12" s="1"/>
  <c r="Q19" i="12"/>
  <c r="Q27" i="12" s="1"/>
  <c r="R19" i="12"/>
  <c r="R27" i="12" s="1"/>
  <c r="S19" i="12"/>
  <c r="S27" i="12" s="1"/>
  <c r="T19" i="12"/>
  <c r="T27" i="12" s="1"/>
  <c r="U19" i="12"/>
  <c r="U27" i="12" s="1"/>
  <c r="V19" i="12"/>
  <c r="V27" i="12" s="1"/>
  <c r="W19" i="12"/>
  <c r="W27" i="12" s="1"/>
  <c r="X19" i="12"/>
  <c r="X27" i="12" s="1"/>
  <c r="Y19" i="12"/>
  <c r="Y27" i="12" s="1"/>
  <c r="Z19" i="12"/>
  <c r="Z27" i="12" s="1"/>
  <c r="AA19" i="12"/>
  <c r="AA27" i="12" s="1"/>
  <c r="AB19" i="12"/>
  <c r="AB27" i="12" s="1"/>
  <c r="S18" i="12"/>
  <c r="S26" i="12" s="1"/>
  <c r="T18" i="12"/>
  <c r="T26" i="12" s="1"/>
  <c r="U18" i="12"/>
  <c r="U26" i="12" s="1"/>
  <c r="V18" i="12"/>
  <c r="V26" i="12" s="1"/>
  <c r="W18" i="12"/>
  <c r="W26" i="12" s="1"/>
  <c r="X18" i="12"/>
  <c r="X26" i="12" s="1"/>
  <c r="Y18" i="12"/>
  <c r="Y26" i="12" s="1"/>
  <c r="Z18" i="12"/>
  <c r="Z26" i="12" s="1"/>
  <c r="AA18" i="12"/>
  <c r="AA26" i="12" s="1"/>
  <c r="AB18" i="12"/>
  <c r="AB26" i="12" s="1"/>
  <c r="S17" i="12"/>
  <c r="S25" i="12" s="1"/>
  <c r="T17" i="12"/>
  <c r="T25" i="12" s="1"/>
  <c r="U17" i="12"/>
  <c r="U25" i="12" s="1"/>
  <c r="V17" i="12"/>
  <c r="V25" i="12" s="1"/>
  <c r="W17" i="12"/>
  <c r="W25" i="12" s="1"/>
  <c r="X17" i="12"/>
  <c r="X25" i="12" s="1"/>
  <c r="Y17" i="12"/>
  <c r="Y25" i="12" s="1"/>
  <c r="Z17" i="12"/>
  <c r="Z25" i="12" s="1"/>
  <c r="AA17" i="12"/>
  <c r="AA25" i="12" s="1"/>
  <c r="AB17" i="12"/>
  <c r="AB25" i="12" s="1"/>
  <c r="S16" i="12"/>
  <c r="S24" i="12" s="1"/>
  <c r="T16" i="12"/>
  <c r="T24" i="12" s="1"/>
  <c r="U16" i="12"/>
  <c r="U24" i="12" s="1"/>
  <c r="V16" i="12"/>
  <c r="V24" i="12" s="1"/>
  <c r="W16" i="12"/>
  <c r="W24" i="12" s="1"/>
  <c r="X16" i="12"/>
  <c r="X24" i="12" s="1"/>
  <c r="Y16" i="12"/>
  <c r="Y24" i="12" s="1"/>
  <c r="Z16" i="12"/>
  <c r="Z24" i="12" s="1"/>
  <c r="AA16" i="12"/>
  <c r="AA24" i="12" s="1"/>
  <c r="AB16" i="12"/>
  <c r="AB24" i="12" s="1"/>
  <c r="D18" i="12"/>
  <c r="D26" i="12" s="1"/>
  <c r="E18" i="12"/>
  <c r="E26" i="12" s="1"/>
  <c r="F18" i="12"/>
  <c r="F26" i="12" s="1"/>
  <c r="G18" i="12"/>
  <c r="G26" i="12" s="1"/>
  <c r="H18" i="12"/>
  <c r="I18" i="12"/>
  <c r="I26" i="12" s="1"/>
  <c r="J18" i="12"/>
  <c r="J26" i="12" s="1"/>
  <c r="K18" i="12"/>
  <c r="K26" i="12" s="1"/>
  <c r="L18" i="12"/>
  <c r="L26" i="12" s="1"/>
  <c r="M18" i="12"/>
  <c r="M26" i="12" s="1"/>
  <c r="N18" i="12"/>
  <c r="N26" i="12" s="1"/>
  <c r="O18" i="12"/>
  <c r="O26" i="12" s="1"/>
  <c r="P18" i="12"/>
  <c r="P26" i="12" s="1"/>
  <c r="Q18" i="12"/>
  <c r="Q26" i="12" s="1"/>
  <c r="R18" i="12"/>
  <c r="R26" i="12" s="1"/>
  <c r="D17" i="12"/>
  <c r="D25" i="12" s="1"/>
  <c r="E17" i="12"/>
  <c r="E25" i="12" s="1"/>
  <c r="F17" i="12"/>
  <c r="F25" i="12" s="1"/>
  <c r="G17" i="12"/>
  <c r="G25" i="12" s="1"/>
  <c r="H17" i="12"/>
  <c r="H25" i="12" s="1"/>
  <c r="I17" i="12"/>
  <c r="I25" i="12" s="1"/>
  <c r="J17" i="12"/>
  <c r="J25" i="12" s="1"/>
  <c r="K17" i="12"/>
  <c r="K25" i="12" s="1"/>
  <c r="L17" i="12"/>
  <c r="L25" i="12" s="1"/>
  <c r="M17" i="12"/>
  <c r="M25" i="12" s="1"/>
  <c r="N17" i="12"/>
  <c r="O17" i="12"/>
  <c r="O25" i="12" s="1"/>
  <c r="P17" i="12"/>
  <c r="P25" i="12" s="1"/>
  <c r="Q17" i="12"/>
  <c r="Q25" i="12" s="1"/>
  <c r="R17" i="12"/>
  <c r="R25" i="12" s="1"/>
  <c r="D16" i="12"/>
  <c r="D24" i="12" s="1"/>
  <c r="E16" i="12"/>
  <c r="E24" i="12" s="1"/>
  <c r="F16" i="12"/>
  <c r="F24" i="12" s="1"/>
  <c r="G16" i="12"/>
  <c r="G24" i="12" s="1"/>
  <c r="H16" i="12"/>
  <c r="H24" i="12" s="1"/>
  <c r="I16" i="12"/>
  <c r="I24" i="12" s="1"/>
  <c r="J16" i="12"/>
  <c r="J24" i="12" s="1"/>
  <c r="K16" i="12"/>
  <c r="K24" i="12" s="1"/>
  <c r="L16" i="12"/>
  <c r="L24" i="12" s="1"/>
  <c r="M16" i="12"/>
  <c r="M24" i="12" s="1"/>
  <c r="N16" i="12"/>
  <c r="N24" i="12" s="1"/>
  <c r="O16" i="12"/>
  <c r="O24" i="12" s="1"/>
  <c r="P16" i="12"/>
  <c r="P24" i="12" s="1"/>
  <c r="Q16" i="12"/>
  <c r="Q24" i="12" s="1"/>
  <c r="R16" i="12"/>
  <c r="R24" i="12" s="1"/>
  <c r="F15" i="12"/>
  <c r="F23" i="12" s="1"/>
  <c r="G15" i="12"/>
  <c r="G23" i="12" s="1"/>
  <c r="H15" i="12"/>
  <c r="H23" i="12" s="1"/>
  <c r="I15" i="12"/>
  <c r="I23" i="12" s="1"/>
  <c r="J15" i="12"/>
  <c r="J23" i="12" s="1"/>
  <c r="K15" i="12"/>
  <c r="K23" i="12" s="1"/>
  <c r="L15" i="12"/>
  <c r="L23" i="12" s="1"/>
  <c r="M15" i="12"/>
  <c r="M23" i="12" s="1"/>
  <c r="N15" i="12"/>
  <c r="N23" i="12" s="1"/>
  <c r="O15" i="12"/>
  <c r="O23" i="12" s="1"/>
  <c r="P15" i="12"/>
  <c r="P23" i="12" s="1"/>
  <c r="Q15" i="12"/>
  <c r="Q23" i="12" s="1"/>
  <c r="R15" i="12"/>
  <c r="R23" i="12" s="1"/>
  <c r="S15" i="12"/>
  <c r="S23" i="12" s="1"/>
  <c r="T15" i="12"/>
  <c r="T23" i="12" s="1"/>
  <c r="U15" i="12"/>
  <c r="U23" i="12" s="1"/>
  <c r="V15" i="12"/>
  <c r="V23" i="12" s="1"/>
  <c r="W15" i="12"/>
  <c r="W23" i="12" s="1"/>
  <c r="X15" i="12"/>
  <c r="X23" i="12" s="1"/>
  <c r="Y15" i="12"/>
  <c r="Y23" i="12" s="1"/>
  <c r="Z15" i="12"/>
  <c r="Z23" i="12" s="1"/>
  <c r="AA15" i="12"/>
  <c r="AA23" i="12" s="1"/>
  <c r="AB15" i="12"/>
  <c r="AB23" i="12" s="1"/>
  <c r="E15" i="12"/>
  <c r="E23" i="12" s="1"/>
  <c r="D15" i="12"/>
  <c r="D23" i="12" s="1"/>
  <c r="E14" i="12"/>
  <c r="E22" i="12" s="1"/>
  <c r="F14" i="12"/>
  <c r="F22" i="12" s="1"/>
  <c r="G14" i="12"/>
  <c r="G22" i="12" s="1"/>
  <c r="H14" i="12"/>
  <c r="H22" i="12" s="1"/>
  <c r="I14" i="12"/>
  <c r="I22" i="12" s="1"/>
  <c r="J14" i="12"/>
  <c r="J22" i="12" s="1"/>
  <c r="K14" i="12"/>
  <c r="K22" i="12" s="1"/>
  <c r="L14" i="12"/>
  <c r="L22" i="12" s="1"/>
  <c r="M14" i="12"/>
  <c r="M22" i="12" s="1"/>
  <c r="N14" i="12"/>
  <c r="N22" i="12" s="1"/>
  <c r="O14" i="12"/>
  <c r="O22" i="12" s="1"/>
  <c r="P14" i="12"/>
  <c r="P22" i="12" s="1"/>
  <c r="Q14" i="12"/>
  <c r="Q22" i="12" s="1"/>
  <c r="R14" i="12"/>
  <c r="R22" i="12" s="1"/>
  <c r="S14" i="12"/>
  <c r="S22" i="12" s="1"/>
  <c r="T14" i="12"/>
  <c r="T22" i="12" s="1"/>
  <c r="U14" i="12"/>
  <c r="U22" i="12" s="1"/>
  <c r="V14" i="12"/>
  <c r="V22" i="12" s="1"/>
  <c r="W14" i="12"/>
  <c r="W22" i="12" s="1"/>
  <c r="X14" i="12"/>
  <c r="X22" i="12" s="1"/>
  <c r="Y14" i="12"/>
  <c r="Y22" i="12" s="1"/>
  <c r="Z14" i="12"/>
  <c r="Z22" i="12" s="1"/>
  <c r="AA14" i="12"/>
  <c r="AB14" i="12"/>
  <c r="AB22" i="12" s="1"/>
  <c r="D14" i="12"/>
  <c r="D22" i="12" s="1"/>
  <c r="C19" i="12"/>
  <c r="C27" i="12" s="1"/>
  <c r="C18" i="12"/>
  <c r="C26" i="12" s="1"/>
  <c r="C17" i="12"/>
  <c r="C25" i="12" s="1"/>
  <c r="C16" i="12"/>
  <c r="C24" i="12" s="1"/>
  <c r="C15" i="12"/>
  <c r="C23" i="12" s="1"/>
  <c r="C14" i="12"/>
  <c r="C22" i="12" s="1"/>
  <c r="B19" i="12"/>
  <c r="B27" i="12" s="1"/>
  <c r="B18" i="12"/>
  <c r="B26" i="12" s="1"/>
  <c r="B17" i="12"/>
  <c r="B25" i="12" s="1"/>
  <c r="B16" i="12"/>
  <c r="B24" i="12" s="1"/>
  <c r="B15" i="12"/>
  <c r="B23" i="12" s="1"/>
  <c r="B14" i="12"/>
  <c r="B22" i="12" s="1"/>
  <c r="D24" i="17"/>
  <c r="D25" i="17"/>
  <c r="D26" i="17"/>
  <c r="D27" i="17"/>
  <c r="D28" i="17"/>
  <c r="D12" i="17"/>
  <c r="D13" i="17"/>
  <c r="D14" i="17"/>
  <c r="D15" i="17"/>
  <c r="D16" i="17"/>
  <c r="D17" i="17"/>
  <c r="D18" i="17"/>
  <c r="D19" i="17"/>
  <c r="D20" i="17"/>
  <c r="D21" i="17"/>
  <c r="D22" i="17"/>
  <c r="D23" i="17"/>
  <c r="D3" i="17"/>
  <c r="D4" i="17"/>
  <c r="D5" i="17"/>
  <c r="D6" i="17"/>
  <c r="D7" i="17"/>
  <c r="D8" i="17"/>
  <c r="D9" i="17"/>
  <c r="D10" i="17"/>
  <c r="D11" i="17"/>
  <c r="D2" i="17"/>
  <c r="C30" i="17"/>
  <c r="O30" i="12" l="1"/>
  <c r="O29" i="12"/>
  <c r="O37" i="12" s="1"/>
  <c r="G30" i="12"/>
  <c r="G29" i="12"/>
  <c r="G37" i="12" s="1"/>
  <c r="AA30" i="12"/>
  <c r="AA48" i="12" s="1"/>
  <c r="W30" i="12"/>
  <c r="W45" i="12" s="1"/>
  <c r="W29" i="12"/>
  <c r="W37" i="12" s="1"/>
  <c r="V30" i="12"/>
  <c r="V47" i="12" s="1"/>
  <c r="V29" i="12"/>
  <c r="V36" i="12" s="1"/>
  <c r="N29" i="12"/>
  <c r="N36" i="12" s="1"/>
  <c r="N30" i="12"/>
  <c r="N48" i="12" s="1"/>
  <c r="F30" i="12"/>
  <c r="F48" i="12" s="1"/>
  <c r="F29" i="12"/>
  <c r="F36" i="12" s="1"/>
  <c r="Y29" i="12"/>
  <c r="Y39" i="12" s="1"/>
  <c r="D30" i="12"/>
  <c r="D47" i="12" s="1"/>
  <c r="D29" i="12"/>
  <c r="D38" i="12" s="1"/>
  <c r="G44" i="12"/>
  <c r="S30" i="12"/>
  <c r="S48" i="12" s="1"/>
  <c r="O44" i="12"/>
  <c r="AB30" i="12"/>
  <c r="AB44" i="12" s="1"/>
  <c r="AB29" i="12"/>
  <c r="AB36" i="12" s="1"/>
  <c r="T30" i="12"/>
  <c r="T44" i="12" s="1"/>
  <c r="T29" i="12"/>
  <c r="L30" i="12"/>
  <c r="L47" i="12" s="1"/>
  <c r="L29" i="12"/>
  <c r="L37" i="12" s="1"/>
  <c r="D35" i="12"/>
  <c r="R37" i="12"/>
  <c r="Q29" i="12"/>
  <c r="Q35" i="12" s="1"/>
  <c r="D37" i="12"/>
  <c r="L45" i="12"/>
  <c r="L36" i="12"/>
  <c r="AA45" i="12"/>
  <c r="J36" i="12"/>
  <c r="AA46" i="12"/>
  <c r="S46" i="12"/>
  <c r="W39" i="12"/>
  <c r="O48" i="12"/>
  <c r="G48" i="12"/>
  <c r="G39" i="12"/>
  <c r="K30" i="12"/>
  <c r="K48" i="12" s="1"/>
  <c r="T36" i="12"/>
  <c r="R39" i="12"/>
  <c r="M30" i="12"/>
  <c r="M48" i="12" s="1"/>
  <c r="M29" i="12"/>
  <c r="M36" i="12" s="1"/>
  <c r="Z29" i="12"/>
  <c r="Z38" i="12" s="1"/>
  <c r="Z30" i="12"/>
  <c r="Z47" i="12" s="1"/>
  <c r="R29" i="12"/>
  <c r="R38" i="12" s="1"/>
  <c r="R30" i="12"/>
  <c r="R48" i="12" s="1"/>
  <c r="J29" i="12"/>
  <c r="J38" i="12" s="1"/>
  <c r="J30" i="12"/>
  <c r="J48" i="12" s="1"/>
  <c r="AB35" i="12"/>
  <c r="T35" i="12"/>
  <c r="L35" i="12"/>
  <c r="L44" i="12"/>
  <c r="Q36" i="12"/>
  <c r="O47" i="12"/>
  <c r="G47" i="12"/>
  <c r="AB38" i="12"/>
  <c r="T38" i="12"/>
  <c r="V48" i="12"/>
  <c r="V39" i="12"/>
  <c r="N39" i="12"/>
  <c r="F39" i="12"/>
  <c r="I29" i="12"/>
  <c r="I35" i="12" s="1"/>
  <c r="AB37" i="12"/>
  <c r="V38" i="12"/>
  <c r="E30" i="12"/>
  <c r="E48" i="12" s="1"/>
  <c r="E29" i="12"/>
  <c r="E36" i="12" s="1"/>
  <c r="D45" i="12"/>
  <c r="D36" i="12"/>
  <c r="B30" i="12"/>
  <c r="B47" i="12" s="1"/>
  <c r="B29" i="12"/>
  <c r="B37" i="12" s="1"/>
  <c r="O46" i="12"/>
  <c r="G46" i="12"/>
  <c r="Y46" i="12"/>
  <c r="M39" i="12"/>
  <c r="E39" i="12"/>
  <c r="C30" i="12"/>
  <c r="C48" i="12" s="1"/>
  <c r="J39" i="12"/>
  <c r="U30" i="12"/>
  <c r="U47" i="12" s="1"/>
  <c r="U29" i="12"/>
  <c r="U36" i="12" s="1"/>
  <c r="X29" i="12"/>
  <c r="X37" i="12" s="1"/>
  <c r="X30" i="12"/>
  <c r="X45" i="12" s="1"/>
  <c r="P29" i="12"/>
  <c r="P37" i="12" s="1"/>
  <c r="P30" i="12"/>
  <c r="P48" i="12" s="1"/>
  <c r="H29" i="12"/>
  <c r="H37" i="12" s="1"/>
  <c r="H30" i="12"/>
  <c r="H48" i="12" s="1"/>
  <c r="O45" i="12"/>
  <c r="G45" i="12"/>
  <c r="M38" i="12"/>
  <c r="E38" i="12"/>
  <c r="AB39" i="12"/>
  <c r="T39" i="12"/>
  <c r="L48" i="12"/>
  <c r="L39" i="12"/>
  <c r="D39" i="12"/>
  <c r="T37" i="12"/>
  <c r="N38" i="12"/>
  <c r="L46" i="12"/>
  <c r="Z48" i="12"/>
  <c r="S29" i="12"/>
  <c r="S35" i="12" s="1"/>
  <c r="Y30" i="12"/>
  <c r="Y44" i="12" s="1"/>
  <c r="Q30" i="12"/>
  <c r="Q46" i="12" s="1"/>
  <c r="I30" i="12"/>
  <c r="I44" i="12" s="1"/>
  <c r="Z45" i="12"/>
  <c r="AA29" i="12"/>
  <c r="AA38" i="12" s="1"/>
  <c r="K29" i="12"/>
  <c r="K35" i="12" s="1"/>
  <c r="C29" i="12"/>
  <c r="C38" i="12" s="1"/>
  <c r="X46" i="12"/>
  <c r="AA44" i="12"/>
  <c r="S44" i="12"/>
  <c r="C44" i="12"/>
  <c r="C45" i="12"/>
  <c r="C46" i="12"/>
  <c r="C47" i="12"/>
  <c r="AA47" i="12"/>
  <c r="S47" i="12"/>
  <c r="Z44" i="12"/>
  <c r="J44" i="12"/>
  <c r="X48" i="12"/>
  <c r="X44" i="12"/>
  <c r="P44" i="12"/>
  <c r="H44" i="12"/>
  <c r="P45" i="12"/>
  <c r="H45" i="12"/>
  <c r="P46" i="12"/>
  <c r="H46" i="12"/>
  <c r="P47" i="12"/>
  <c r="H47" i="12"/>
  <c r="X47" i="12"/>
  <c r="N44" i="12"/>
  <c r="F44" i="12"/>
  <c r="N45" i="12"/>
  <c r="F45" i="12"/>
  <c r="N46" i="12"/>
  <c r="F46" i="12"/>
  <c r="N47" i="12"/>
  <c r="F47" i="12"/>
  <c r="U44" i="12"/>
  <c r="M44" i="12"/>
  <c r="E44" i="12"/>
  <c r="M45" i="12"/>
  <c r="E45" i="12"/>
  <c r="M46" i="12"/>
  <c r="M47" i="12"/>
  <c r="B46" i="12"/>
  <c r="O39" i="12"/>
  <c r="G35" i="12"/>
  <c r="V37" i="12"/>
  <c r="N37" i="12"/>
  <c r="F37" i="12"/>
  <c r="X38" i="12"/>
  <c r="P38" i="12"/>
  <c r="Z35" i="12"/>
  <c r="R35" i="12"/>
  <c r="J35" i="12"/>
  <c r="M37" i="12"/>
  <c r="E37" i="12"/>
  <c r="W38" i="12"/>
  <c r="O38" i="12"/>
  <c r="G38" i="12"/>
  <c r="O35" i="12"/>
  <c r="V35" i="12"/>
  <c r="N35" i="12"/>
  <c r="F35" i="12"/>
  <c r="W36" i="12"/>
  <c r="O36" i="12"/>
  <c r="G36" i="12"/>
  <c r="M35" i="12"/>
  <c r="E35" i="12"/>
  <c r="W35" i="12"/>
  <c r="B35" i="12"/>
  <c r="B36" i="12"/>
  <c r="D30" i="17"/>
  <c r="X43" i="12"/>
  <c r="P43" i="12"/>
  <c r="H43" i="12"/>
  <c r="W34" i="12"/>
  <c r="O43" i="12"/>
  <c r="Q34" i="12"/>
  <c r="I43" i="12"/>
  <c r="G34" i="12"/>
  <c r="M34" i="12"/>
  <c r="Z43" i="12"/>
  <c r="L34" i="12"/>
  <c r="Z34" i="12"/>
  <c r="R34" i="12"/>
  <c r="J34" i="12"/>
  <c r="AA34" i="12"/>
  <c r="K34" i="12"/>
  <c r="B34" i="12"/>
  <c r="B43" i="12"/>
  <c r="D34" i="12"/>
  <c r="E34" i="12"/>
  <c r="V46" i="12" l="1"/>
  <c r="R44" i="12"/>
  <c r="K46" i="12"/>
  <c r="Y35" i="12"/>
  <c r="H39" i="12"/>
  <c r="T48" i="12"/>
  <c r="Y37" i="12"/>
  <c r="F38" i="12"/>
  <c r="Y34" i="12"/>
  <c r="H38" i="12"/>
  <c r="R47" i="12"/>
  <c r="K45" i="12"/>
  <c r="T45" i="12"/>
  <c r="AB48" i="12"/>
  <c r="B38" i="12"/>
  <c r="T47" i="12"/>
  <c r="R36" i="12"/>
  <c r="Q43" i="12"/>
  <c r="E47" i="12"/>
  <c r="J46" i="12"/>
  <c r="T46" i="12"/>
  <c r="V45" i="12"/>
  <c r="H36" i="12"/>
  <c r="D44" i="12"/>
  <c r="V44" i="12"/>
  <c r="R46" i="12"/>
  <c r="W46" i="12"/>
  <c r="K44" i="12"/>
  <c r="D48" i="12"/>
  <c r="S45" i="12"/>
  <c r="AE45" i="12" s="1"/>
  <c r="U35" i="12"/>
  <c r="J47" i="12"/>
  <c r="W43" i="12"/>
  <c r="E46" i="12"/>
  <c r="J45" i="12"/>
  <c r="AB46" i="12"/>
  <c r="U39" i="12"/>
  <c r="AB47" i="12"/>
  <c r="W48" i="12"/>
  <c r="R43" i="12"/>
  <c r="U37" i="12"/>
  <c r="R45" i="12"/>
  <c r="K47" i="12"/>
  <c r="D46" i="12"/>
  <c r="AB45" i="12"/>
  <c r="B44" i="12"/>
  <c r="AE44" i="12" s="1"/>
  <c r="U48" i="12"/>
  <c r="W44" i="12"/>
  <c r="AA35" i="12"/>
  <c r="I39" i="12"/>
  <c r="S36" i="12"/>
  <c r="C36" i="12"/>
  <c r="P39" i="12"/>
  <c r="AA37" i="12"/>
  <c r="Z36" i="12"/>
  <c r="K36" i="12"/>
  <c r="I48" i="12"/>
  <c r="K38" i="12"/>
  <c r="K39" i="12"/>
  <c r="L38" i="12"/>
  <c r="I45" i="12"/>
  <c r="C35" i="12"/>
  <c r="AE35" i="12" s="1"/>
  <c r="Y45" i="12"/>
  <c r="B39" i="12"/>
  <c r="Q48" i="12"/>
  <c r="H35" i="12"/>
  <c r="S39" i="12"/>
  <c r="Q44" i="12"/>
  <c r="C37" i="12"/>
  <c r="I36" i="12"/>
  <c r="AE36" i="12" s="1"/>
  <c r="B54" i="12" s="1"/>
  <c r="Y36" i="12"/>
  <c r="AA36" i="12"/>
  <c r="I38" i="12"/>
  <c r="B48" i="12"/>
  <c r="Q39" i="12"/>
  <c r="P35" i="12"/>
  <c r="C39" i="12"/>
  <c r="AA39" i="12"/>
  <c r="Q45" i="12"/>
  <c r="I46" i="12"/>
  <c r="AE46" i="12" s="1"/>
  <c r="I47" i="12"/>
  <c r="Y48" i="12"/>
  <c r="X35" i="12"/>
  <c r="Y38" i="12"/>
  <c r="K37" i="12"/>
  <c r="P36" i="12"/>
  <c r="Z46" i="12"/>
  <c r="U38" i="12"/>
  <c r="I37" i="12"/>
  <c r="Q38" i="12"/>
  <c r="Z39" i="12"/>
  <c r="Y47" i="12"/>
  <c r="S38" i="12"/>
  <c r="Z37" i="12"/>
  <c r="S37" i="12"/>
  <c r="Q37" i="12"/>
  <c r="Q47" i="12"/>
  <c r="W47" i="12"/>
  <c r="B45" i="12"/>
  <c r="U45" i="12"/>
  <c r="X36" i="12"/>
  <c r="X39" i="12"/>
  <c r="J37" i="12"/>
  <c r="U46" i="12"/>
  <c r="C43" i="12"/>
  <c r="J43" i="12"/>
  <c r="C34" i="12"/>
  <c r="T43" i="12"/>
  <c r="N43" i="12"/>
  <c r="AB43" i="12"/>
  <c r="G43" i="12"/>
  <c r="X34" i="12"/>
  <c r="S43" i="12"/>
  <c r="AA43" i="12"/>
  <c r="AB34" i="12"/>
  <c r="U34" i="12"/>
  <c r="U43" i="12"/>
  <c r="I34" i="12"/>
  <c r="P34" i="12"/>
  <c r="N34" i="12"/>
  <c r="S34" i="12"/>
  <c r="E43" i="12"/>
  <c r="K43" i="12"/>
  <c r="L43" i="12"/>
  <c r="H34" i="12"/>
  <c r="Y43" i="12"/>
  <c r="V34" i="12"/>
  <c r="O34" i="12"/>
  <c r="T34" i="12"/>
  <c r="M43" i="12"/>
  <c r="V43" i="12"/>
  <c r="F43" i="12"/>
  <c r="F34" i="12"/>
  <c r="D43" i="12"/>
  <c r="AE37" i="12" l="1"/>
  <c r="AE38" i="12"/>
  <c r="B56" i="12" s="1"/>
  <c r="AE47" i="12"/>
  <c r="AE34" i="12"/>
  <c r="AE48" i="12"/>
  <c r="AE43" i="12"/>
  <c r="B52" i="12" s="1"/>
  <c r="AE39" i="12"/>
  <c r="B55" i="12"/>
  <c r="B53" i="12"/>
  <c r="AE30" i="12"/>
  <c r="AE31" i="12"/>
  <c r="AE32" i="12"/>
  <c r="B57" i="12" l="1"/>
</calcChain>
</file>

<file path=xl/sharedStrings.xml><?xml version="1.0" encoding="utf-8"?>
<sst xmlns="http://schemas.openxmlformats.org/spreadsheetml/2006/main" count="171" uniqueCount="76">
  <si>
    <t>al</t>
  </si>
  <si>
    <t>sc</t>
  </si>
  <si>
    <t>hemo</t>
  </si>
  <si>
    <t>gfr</t>
  </si>
  <si>
    <t>sg</t>
  </si>
  <si>
    <t>RFE</t>
  </si>
  <si>
    <t>ETC</t>
  </si>
  <si>
    <t>weight</t>
  </si>
  <si>
    <t>alphaij</t>
  </si>
  <si>
    <t>xij  normalised metric * weight</t>
  </si>
  <si>
    <t>xjb</t>
  </si>
  <si>
    <t>xjw</t>
  </si>
  <si>
    <t>dib</t>
  </si>
  <si>
    <t>diw</t>
  </si>
  <si>
    <t>d1b</t>
  </si>
  <si>
    <t>d2b</t>
  </si>
  <si>
    <t>d3b</t>
  </si>
  <si>
    <t>d2w</t>
  </si>
  <si>
    <t>d3w</t>
  </si>
  <si>
    <t>Feature Selection method</t>
  </si>
  <si>
    <t>Rank</t>
  </si>
  <si>
    <t>htn</t>
  </si>
  <si>
    <t>dm</t>
  </si>
  <si>
    <t>pe</t>
  </si>
  <si>
    <t>pcv</t>
  </si>
  <si>
    <t>su</t>
  </si>
  <si>
    <t>appet</t>
  </si>
  <si>
    <t>rc</t>
  </si>
  <si>
    <t>bu</t>
  </si>
  <si>
    <t>rbc</t>
  </si>
  <si>
    <t>age</t>
  </si>
  <si>
    <t>bgr</t>
  </si>
  <si>
    <t>pc</t>
  </si>
  <si>
    <t>bp</t>
  </si>
  <si>
    <t>sod</t>
  </si>
  <si>
    <t>race</t>
  </si>
  <si>
    <t>gender</t>
  </si>
  <si>
    <t>pot</t>
  </si>
  <si>
    <t>wc</t>
  </si>
  <si>
    <t>cad</t>
  </si>
  <si>
    <t>ba</t>
  </si>
  <si>
    <t>Sl.No</t>
  </si>
  <si>
    <t>Variables</t>
  </si>
  <si>
    <t>Statistics</t>
  </si>
  <si>
    <t>Pcc</t>
  </si>
  <si>
    <t>Ba</t>
  </si>
  <si>
    <t>Ane</t>
  </si>
  <si>
    <t xml:space="preserve"> race </t>
  </si>
  <si>
    <t xml:space="preserve">al </t>
  </si>
  <si>
    <t xml:space="preserve">rbc </t>
  </si>
  <si>
    <t xml:space="preserve"> rc </t>
  </si>
  <si>
    <t xml:space="preserve">pc </t>
  </si>
  <si>
    <t xml:space="preserve">pcc </t>
  </si>
  <si>
    <t xml:space="preserve">dm </t>
  </si>
  <si>
    <t xml:space="preserve">su </t>
  </si>
  <si>
    <t xml:space="preserve">pe </t>
  </si>
  <si>
    <t>ANOVA</t>
  </si>
  <si>
    <t xml:space="preserve"> bu </t>
  </si>
  <si>
    <t xml:space="preserve"> htn </t>
  </si>
  <si>
    <t xml:space="preserve">age </t>
  </si>
  <si>
    <t xml:space="preserve"> pcv </t>
  </si>
  <si>
    <t xml:space="preserve">pot </t>
  </si>
  <si>
    <t xml:space="preserve"> ane </t>
  </si>
  <si>
    <t xml:space="preserve"> sg </t>
  </si>
  <si>
    <t xml:space="preserve">appet </t>
  </si>
  <si>
    <t xml:space="preserve"> cad</t>
  </si>
  <si>
    <t>SFFE(RFR)</t>
  </si>
  <si>
    <t>Chi2</t>
  </si>
  <si>
    <t>Mutual Info</t>
  </si>
  <si>
    <t>d4b</t>
  </si>
  <si>
    <t>d5b</t>
  </si>
  <si>
    <t>d6b</t>
  </si>
  <si>
    <t>d1w</t>
  </si>
  <si>
    <t>d4w</t>
  </si>
  <si>
    <t>d5w</t>
  </si>
  <si>
    <t>d6w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</si>
</sst>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3"/>
      <name val="Calibri"/>
      <family val="2"/>
      <scheme val="minor"/>
    </font>
    <font>
      <sz val="13"/>
      <color rgb="FFC00000"/>
      <name val="Calibri"/>
      <family val="2"/>
      <scheme val="minor"/>
    </font>
    <font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3"/>
      <color rgb="FF212121"/>
      <name val="Courier New"/>
      <family val="3"/>
    </font>
    <font>
      <sz val="8"/>
      <color rgb="FF000000"/>
      <name val="Times New Roman"/>
      <family val="1"/>
    </font>
    <font>
      <sz val="9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wrapText="1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1" fillId="0" borderId="0" xfId="0" applyFont="1"/>
    <xf numFmtId="0" fontId="7" fillId="0" borderId="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10" fillId="0" borderId="0" xfId="0" applyFont="1"/>
    <xf numFmtId="0" fontId="11" fillId="0" borderId="0" xfId="0" applyFont="1"/>
    <xf numFmtId="0" fontId="10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3E1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692E6-391F-4EB5-9497-D4B8FC4B27F0}">
  <dimension ref="A1:AE57"/>
  <sheetViews>
    <sheetView tabSelected="1" workbookViewId="0">
      <selection activeCell="A7" sqref="A7"/>
    </sheetView>
  </sheetViews>
  <sheetFormatPr defaultRowHeight="14.5" x14ac:dyDescent="0.35"/>
  <cols>
    <col min="1" max="1" width="13" customWidth="1"/>
    <col min="2" max="2" width="11.81640625" bestFit="1" customWidth="1"/>
    <col min="5" max="5" width="11.26953125" customWidth="1"/>
    <col min="6" max="6" width="10.453125" customWidth="1"/>
  </cols>
  <sheetData>
    <row r="1" spans="1:28" s="14" customFormat="1" x14ac:dyDescent="0.35">
      <c r="B1" t="s">
        <v>3</v>
      </c>
      <c r="C1" t="s">
        <v>1</v>
      </c>
      <c r="D1" t="s">
        <v>57</v>
      </c>
      <c r="E1" t="s">
        <v>58</v>
      </c>
      <c r="F1" t="s">
        <v>59</v>
      </c>
      <c r="G1" t="s">
        <v>2</v>
      </c>
      <c r="H1" t="s">
        <v>33</v>
      </c>
      <c r="I1" t="s">
        <v>53</v>
      </c>
      <c r="J1" t="s">
        <v>31</v>
      </c>
      <c r="K1" t="s">
        <v>34</v>
      </c>
      <c r="L1" t="s">
        <v>36</v>
      </c>
      <c r="M1" t="s">
        <v>50</v>
      </c>
      <c r="N1" t="s">
        <v>60</v>
      </c>
      <c r="O1" t="s">
        <v>38</v>
      </c>
      <c r="P1" t="s">
        <v>61</v>
      </c>
      <c r="Q1" t="s">
        <v>62</v>
      </c>
      <c r="R1" t="s">
        <v>63</v>
      </c>
      <c r="S1" t="s">
        <v>47</v>
      </c>
      <c r="T1" t="s">
        <v>48</v>
      </c>
      <c r="U1" t="s">
        <v>64</v>
      </c>
      <c r="V1" t="s">
        <v>49</v>
      </c>
      <c r="W1" t="s">
        <v>52</v>
      </c>
      <c r="X1" t="s">
        <v>54</v>
      </c>
      <c r="Y1" t="s">
        <v>55</v>
      </c>
      <c r="Z1" t="s">
        <v>51</v>
      </c>
      <c r="AA1" t="s">
        <v>65</v>
      </c>
      <c r="AB1" t="s">
        <v>40</v>
      </c>
    </row>
    <row r="2" spans="1:28" s="14" customFormat="1" x14ac:dyDescent="0.35">
      <c r="A2" t="s">
        <v>6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N2">
        <v>13</v>
      </c>
      <c r="O2">
        <v>14</v>
      </c>
      <c r="P2">
        <v>15</v>
      </c>
      <c r="Q2">
        <v>16</v>
      </c>
      <c r="R2">
        <v>17</v>
      </c>
      <c r="S2">
        <v>18</v>
      </c>
      <c r="T2">
        <v>19</v>
      </c>
      <c r="U2">
        <v>20</v>
      </c>
      <c r="V2">
        <v>21</v>
      </c>
      <c r="W2">
        <v>22</v>
      </c>
      <c r="X2">
        <v>23</v>
      </c>
      <c r="Y2">
        <v>24</v>
      </c>
      <c r="Z2">
        <v>25</v>
      </c>
      <c r="AA2">
        <v>26</v>
      </c>
      <c r="AB2">
        <v>27</v>
      </c>
    </row>
    <row r="3" spans="1:28" s="15" customFormat="1" x14ac:dyDescent="0.35">
      <c r="A3" t="s">
        <v>56</v>
      </c>
      <c r="B3">
        <v>1</v>
      </c>
      <c r="C3">
        <v>2</v>
      </c>
      <c r="D3">
        <v>3</v>
      </c>
      <c r="E3">
        <v>5</v>
      </c>
      <c r="F3">
        <v>10</v>
      </c>
      <c r="G3">
        <v>4</v>
      </c>
      <c r="H3">
        <v>20</v>
      </c>
      <c r="I3">
        <v>8</v>
      </c>
      <c r="J3">
        <v>15</v>
      </c>
      <c r="K3">
        <v>9</v>
      </c>
      <c r="L3">
        <v>24</v>
      </c>
      <c r="M3">
        <v>7</v>
      </c>
      <c r="N3">
        <v>6</v>
      </c>
      <c r="O3">
        <v>25</v>
      </c>
      <c r="P3">
        <v>26</v>
      </c>
      <c r="Q3">
        <v>11</v>
      </c>
      <c r="R3">
        <v>14</v>
      </c>
      <c r="S3">
        <v>27</v>
      </c>
      <c r="T3">
        <v>13</v>
      </c>
      <c r="U3">
        <v>12</v>
      </c>
      <c r="V3">
        <v>19</v>
      </c>
      <c r="W3">
        <v>17</v>
      </c>
      <c r="X3">
        <v>22</v>
      </c>
      <c r="Y3">
        <v>21</v>
      </c>
      <c r="Z3">
        <v>16</v>
      </c>
      <c r="AA3">
        <v>18</v>
      </c>
      <c r="AB3">
        <v>23</v>
      </c>
    </row>
    <row r="4" spans="1:28" s="15" customFormat="1" x14ac:dyDescent="0.35">
      <c r="A4" t="s">
        <v>5</v>
      </c>
      <c r="B4">
        <v>2</v>
      </c>
      <c r="C4">
        <v>1</v>
      </c>
      <c r="D4">
        <v>12</v>
      </c>
      <c r="E4">
        <v>10</v>
      </c>
      <c r="F4">
        <v>3</v>
      </c>
      <c r="G4">
        <v>8</v>
      </c>
      <c r="H4">
        <v>4</v>
      </c>
      <c r="I4">
        <v>16</v>
      </c>
      <c r="J4">
        <v>17</v>
      </c>
      <c r="K4">
        <v>6</v>
      </c>
      <c r="L4">
        <v>20</v>
      </c>
      <c r="M4">
        <v>9</v>
      </c>
      <c r="N4">
        <v>5</v>
      </c>
      <c r="O4">
        <v>19</v>
      </c>
      <c r="P4">
        <v>11</v>
      </c>
      <c r="Q4">
        <v>22</v>
      </c>
      <c r="R4">
        <v>27</v>
      </c>
      <c r="S4">
        <v>25</v>
      </c>
      <c r="T4">
        <v>7</v>
      </c>
      <c r="U4">
        <v>14</v>
      </c>
      <c r="V4">
        <v>13</v>
      </c>
      <c r="W4">
        <v>21</v>
      </c>
      <c r="X4">
        <v>15</v>
      </c>
      <c r="Y4">
        <v>23</v>
      </c>
      <c r="Z4">
        <v>18</v>
      </c>
      <c r="AA4">
        <v>24</v>
      </c>
      <c r="AB4">
        <v>26</v>
      </c>
    </row>
    <row r="5" spans="1:28" s="15" customFormat="1" x14ac:dyDescent="0.35">
      <c r="A5" t="s">
        <v>66</v>
      </c>
      <c r="B5">
        <v>25</v>
      </c>
      <c r="C5">
        <v>17</v>
      </c>
      <c r="D5">
        <v>15</v>
      </c>
      <c r="E5">
        <v>26</v>
      </c>
      <c r="F5">
        <v>6</v>
      </c>
      <c r="G5">
        <v>21</v>
      </c>
      <c r="H5">
        <v>2</v>
      </c>
      <c r="I5">
        <v>24</v>
      </c>
      <c r="J5">
        <v>13</v>
      </c>
      <c r="K5">
        <v>1</v>
      </c>
      <c r="L5">
        <v>22</v>
      </c>
      <c r="M5">
        <v>20</v>
      </c>
      <c r="N5">
        <v>18</v>
      </c>
      <c r="O5">
        <v>19</v>
      </c>
      <c r="P5">
        <v>11</v>
      </c>
      <c r="Q5">
        <v>9</v>
      </c>
      <c r="R5">
        <v>3</v>
      </c>
      <c r="S5">
        <v>23</v>
      </c>
      <c r="T5">
        <v>7</v>
      </c>
      <c r="U5">
        <v>5</v>
      </c>
      <c r="V5">
        <v>8</v>
      </c>
      <c r="W5">
        <v>16</v>
      </c>
      <c r="X5">
        <v>14</v>
      </c>
      <c r="Y5">
        <v>4</v>
      </c>
      <c r="Z5">
        <v>12</v>
      </c>
      <c r="AA5">
        <v>27</v>
      </c>
      <c r="AB5">
        <v>10</v>
      </c>
    </row>
    <row r="6" spans="1:28" s="15" customFormat="1" x14ac:dyDescent="0.35">
      <c r="A6" t="s">
        <v>67</v>
      </c>
      <c r="B6">
        <v>1</v>
      </c>
      <c r="C6">
        <v>5</v>
      </c>
      <c r="D6">
        <v>2</v>
      </c>
      <c r="E6">
        <v>9</v>
      </c>
      <c r="F6">
        <v>6</v>
      </c>
      <c r="G6">
        <v>10</v>
      </c>
      <c r="H6">
        <v>11</v>
      </c>
      <c r="I6">
        <v>13</v>
      </c>
      <c r="J6">
        <v>4</v>
      </c>
      <c r="K6">
        <v>17</v>
      </c>
      <c r="L6">
        <v>23</v>
      </c>
      <c r="M6">
        <v>19</v>
      </c>
      <c r="N6">
        <v>7</v>
      </c>
      <c r="O6">
        <v>3</v>
      </c>
      <c r="P6">
        <v>26</v>
      </c>
      <c r="Q6">
        <v>12</v>
      </c>
      <c r="R6">
        <v>27</v>
      </c>
      <c r="S6">
        <v>25</v>
      </c>
      <c r="T6">
        <v>8</v>
      </c>
      <c r="U6">
        <v>21</v>
      </c>
      <c r="V6">
        <v>24</v>
      </c>
      <c r="W6">
        <v>15</v>
      </c>
      <c r="X6">
        <v>14</v>
      </c>
      <c r="Y6">
        <v>18</v>
      </c>
      <c r="Z6">
        <v>22</v>
      </c>
      <c r="AA6">
        <v>16</v>
      </c>
      <c r="AB6">
        <v>20</v>
      </c>
    </row>
    <row r="7" spans="1:28" s="15" customFormat="1" x14ac:dyDescent="0.35">
      <c r="A7"/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</row>
    <row r="8" spans="1:28" s="15" customFormat="1" ht="15" thickBot="1" x14ac:dyDescent="0.4">
      <c r="A8" t="s">
        <v>68</v>
      </c>
      <c r="B8">
        <v>1</v>
      </c>
      <c r="C8">
        <v>2</v>
      </c>
      <c r="D8">
        <v>3</v>
      </c>
      <c r="E8">
        <v>8</v>
      </c>
      <c r="F8">
        <v>15</v>
      </c>
      <c r="G8">
        <v>4</v>
      </c>
      <c r="H8">
        <v>16</v>
      </c>
      <c r="I8">
        <v>7</v>
      </c>
      <c r="J8">
        <v>10</v>
      </c>
      <c r="K8">
        <v>9</v>
      </c>
      <c r="L8">
        <v>26</v>
      </c>
      <c r="M8">
        <v>5</v>
      </c>
      <c r="N8">
        <v>6</v>
      </c>
      <c r="O8">
        <v>24</v>
      </c>
      <c r="P8">
        <v>14</v>
      </c>
      <c r="Q8">
        <v>19</v>
      </c>
      <c r="R8">
        <v>22</v>
      </c>
      <c r="S8">
        <v>27</v>
      </c>
      <c r="T8">
        <v>11</v>
      </c>
      <c r="U8">
        <v>17</v>
      </c>
      <c r="V8">
        <v>13</v>
      </c>
      <c r="W8">
        <v>20</v>
      </c>
      <c r="X8">
        <v>18</v>
      </c>
      <c r="Y8">
        <v>23</v>
      </c>
      <c r="Z8">
        <v>12</v>
      </c>
      <c r="AA8">
        <v>21</v>
      </c>
      <c r="AB8">
        <v>25</v>
      </c>
    </row>
    <row r="9" spans="1:28" ht="17" hidden="1" x14ac:dyDescent="0.4">
      <c r="A9" s="14"/>
      <c r="B9" s="3" t="s">
        <v>30</v>
      </c>
      <c r="C9" s="3" t="s">
        <v>33</v>
      </c>
      <c r="D9" s="3" t="s">
        <v>31</v>
      </c>
      <c r="E9" s="3" t="s">
        <v>28</v>
      </c>
      <c r="F9" s="3" t="s">
        <v>1</v>
      </c>
      <c r="G9" s="3" t="s">
        <v>34</v>
      </c>
      <c r="H9" s="3" t="s">
        <v>37</v>
      </c>
      <c r="I9" s="3" t="s">
        <v>2</v>
      </c>
      <c r="J9" s="3" t="s">
        <v>24</v>
      </c>
      <c r="K9" s="3" t="s">
        <v>38</v>
      </c>
      <c r="L9" s="3" t="s">
        <v>27</v>
      </c>
      <c r="M9" s="3" t="s">
        <v>3</v>
      </c>
      <c r="N9" s="3" t="s">
        <v>39</v>
      </c>
      <c r="O9" s="3" t="s">
        <v>21</v>
      </c>
      <c r="P9" s="3" t="s">
        <v>22</v>
      </c>
      <c r="Q9" s="3" t="s">
        <v>44</v>
      </c>
      <c r="R9" s="3" t="s">
        <v>45</v>
      </c>
      <c r="S9" s="3" t="s">
        <v>46</v>
      </c>
      <c r="T9" s="3" t="s">
        <v>26</v>
      </c>
      <c r="U9" s="3" t="s">
        <v>23</v>
      </c>
      <c r="V9" s="3" t="s">
        <v>4</v>
      </c>
      <c r="W9" s="3" t="s">
        <v>0</v>
      </c>
      <c r="X9" s="3" t="s">
        <v>25</v>
      </c>
      <c r="Y9" s="3" t="s">
        <v>29</v>
      </c>
      <c r="Z9" s="3" t="s">
        <v>32</v>
      </c>
      <c r="AA9" s="3" t="s">
        <v>36</v>
      </c>
      <c r="AB9" s="3" t="s">
        <v>35</v>
      </c>
    </row>
    <row r="10" spans="1:28" ht="17.5" hidden="1" thickBot="1" x14ac:dyDescent="0.45">
      <c r="B10" s="3">
        <v>5.1039008384979948E-2</v>
      </c>
      <c r="C10" s="3">
        <v>4.8382896724128953E-2</v>
      </c>
      <c r="D10" s="3">
        <v>4.7549606791312954E-2</v>
      </c>
      <c r="E10" s="3">
        <v>5.0257799072964945E-2</v>
      </c>
      <c r="F10" s="3">
        <v>5.0049476589760944E-2</v>
      </c>
      <c r="G10" s="3">
        <v>5.1091089005780944E-2</v>
      </c>
      <c r="H10" s="3">
        <v>5.1091089005780944E-2</v>
      </c>
      <c r="I10" s="3">
        <v>5.1455653351387944E-2</v>
      </c>
      <c r="J10" s="3">
        <v>5.0778605280974949E-2</v>
      </c>
      <c r="K10" s="3">
        <v>4.8382896724128953E-2</v>
      </c>
      <c r="L10" s="3">
        <v>4.9059944794541947E-2</v>
      </c>
      <c r="M10" s="3">
        <v>5.1247330868183949E-2</v>
      </c>
      <c r="N10" s="3">
        <v>1.6769959897921984E-2</v>
      </c>
      <c r="O10" s="3">
        <v>3.2081662413415965E-2</v>
      </c>
      <c r="P10" s="3">
        <v>3.2081662413415965E-2</v>
      </c>
      <c r="Q10" s="3">
        <v>1.8957345971563979E-2</v>
      </c>
      <c r="R10" s="3">
        <v>1.1770220301025988E-2</v>
      </c>
      <c r="S10" s="3">
        <v>2.3123795635643977E-2</v>
      </c>
      <c r="T10" s="3">
        <v>2.5884068538096973E-2</v>
      </c>
      <c r="U10" s="3">
        <v>2.4790375501275972E-2</v>
      </c>
      <c r="V10" s="3">
        <v>4.5830946304879952E-2</v>
      </c>
      <c r="W10" s="3">
        <v>3.5050257799072969E-2</v>
      </c>
      <c r="X10" s="3">
        <v>2.2915473152439976E-2</v>
      </c>
      <c r="Y10" s="3">
        <v>1.963439404197698E-2</v>
      </c>
      <c r="Z10" s="3">
        <v>2.4529972397270974E-2</v>
      </c>
      <c r="AA10" s="3">
        <v>3.3071194208634969E-2</v>
      </c>
      <c r="AB10" s="3">
        <v>3.3123274829435966E-2</v>
      </c>
    </row>
    <row r="11" spans="1:28" ht="15" thickBot="1" x14ac:dyDescent="0.4">
      <c r="A11" s="7" t="s">
        <v>7</v>
      </c>
      <c r="B11" s="16">
        <v>5.1247331E-2</v>
      </c>
      <c r="C11" s="16">
        <v>5.0049000000000003E-2</v>
      </c>
      <c r="D11" s="16">
        <v>5.0257799999999998E-2</v>
      </c>
      <c r="E11" s="16">
        <v>5.0257799999999998E-2</v>
      </c>
      <c r="F11" s="16">
        <v>5.1039000000000001E-2</v>
      </c>
      <c r="G11" s="16">
        <v>5.1456000000000002E-2</v>
      </c>
      <c r="H11" s="16">
        <v>4.83829E-2</v>
      </c>
      <c r="I11" s="17">
        <v>3.2099999999999997E-2</v>
      </c>
      <c r="J11" s="16">
        <v>4.7550000000000002E-2</v>
      </c>
      <c r="K11" s="16">
        <v>5.1090999999999998E-2</v>
      </c>
      <c r="L11" s="18">
        <v>3.3071000000000003E-2</v>
      </c>
      <c r="M11" s="16">
        <v>4.9059999999999999E-2</v>
      </c>
      <c r="N11" s="16">
        <v>5.0778999999999998E-2</v>
      </c>
      <c r="O11" s="16">
        <v>4.8383000000000002E-2</v>
      </c>
      <c r="P11" s="17">
        <v>5.11E-2</v>
      </c>
      <c r="Q11" s="19">
        <v>2.3123999999999999E-2</v>
      </c>
      <c r="R11" s="16">
        <v>4.5830999999999997E-2</v>
      </c>
      <c r="S11" s="16">
        <v>3.3123E-2</v>
      </c>
      <c r="T11" s="16">
        <v>3.5049999999999998E-2</v>
      </c>
      <c r="U11" s="17">
        <v>2.5899999999999999E-2</v>
      </c>
      <c r="V11" s="16">
        <v>1.9633999999999999E-2</v>
      </c>
      <c r="W11" s="16">
        <v>1.8957000000000002E-2</v>
      </c>
      <c r="X11" s="17">
        <v>2.29E-2</v>
      </c>
      <c r="Y11" s="17">
        <v>2.4799999999999999E-2</v>
      </c>
      <c r="Z11" s="16">
        <v>2.453E-2</v>
      </c>
      <c r="AA11" s="16">
        <v>1.677E-2</v>
      </c>
      <c r="AB11" s="17">
        <v>1.18E-2</v>
      </c>
    </row>
    <row r="13" spans="1:28" x14ac:dyDescent="0.35">
      <c r="A13" s="7" t="s">
        <v>8</v>
      </c>
    </row>
    <row r="14" spans="1:28" x14ac:dyDescent="0.35">
      <c r="A14" t="s">
        <v>6</v>
      </c>
      <c r="B14">
        <f>B2/(SQRT((B2*B2)+(B3*B3)+(B4*B4)+(B5*B5)+(B6*B6)+(B8*B8)))</f>
        <v>3.9746431675858215E-2</v>
      </c>
      <c r="C14">
        <f>C2/(SQRT((C2*C2)+(C3*C3)+(C4*C4)+(C5*C5)+(C6*C6)+(C8*C8)))</f>
        <v>0.1106002527218662</v>
      </c>
      <c r="D14">
        <f>D2/(SQRT((D2*D2)+(D3*D3)+(D4*D4)+(D5*D5)+(D6*D6)+(D8*D8)))</f>
        <v>0.15</v>
      </c>
      <c r="E14">
        <f t="shared" ref="E14:AB14" si="0">E2/(SQRT((E2*E2)+(E3*E3)+(E4*E4)+(E5*E5)+(E6*E6)+(E8*E8)))</f>
        <v>0.1289651760438322</v>
      </c>
      <c r="F14">
        <f t="shared" si="0"/>
        <v>0.24084152542954401</v>
      </c>
      <c r="G14">
        <f t="shared" si="0"/>
        <v>0.23128300334750992</v>
      </c>
      <c r="H14">
        <f t="shared" si="0"/>
        <v>0.24066495746038513</v>
      </c>
      <c r="I14">
        <f t="shared" si="0"/>
        <v>0.23308661869922601</v>
      </c>
      <c r="J14">
        <f t="shared" si="0"/>
        <v>0.30338993810845893</v>
      </c>
      <c r="K14">
        <f t="shared" si="0"/>
        <v>0.41239304942116128</v>
      </c>
      <c r="L14">
        <f t="shared" si="0"/>
        <v>0.20840211834079414</v>
      </c>
      <c r="M14">
        <f t="shared" si="0"/>
        <v>0.36857707010037072</v>
      </c>
      <c r="N14">
        <f t="shared" si="0"/>
        <v>0.51427205188400305</v>
      </c>
      <c r="O14">
        <f t="shared" si="0"/>
        <v>0.30348848933344197</v>
      </c>
      <c r="P14">
        <f t="shared" si="0"/>
        <v>0.33415943951558469</v>
      </c>
      <c r="Q14">
        <f t="shared" si="0"/>
        <v>0.42061593037424155</v>
      </c>
      <c r="R14">
        <f t="shared" si="0"/>
        <v>0.34443738185107081</v>
      </c>
      <c r="S14">
        <f t="shared" si="0"/>
        <v>0.30163832346087333</v>
      </c>
      <c r="T14">
        <f t="shared" si="0"/>
        <v>0.66635909264029969</v>
      </c>
      <c r="U14">
        <f t="shared" si="0"/>
        <v>0.51726060011187169</v>
      </c>
      <c r="V14">
        <f t="shared" si="0"/>
        <v>0.49774773629697605</v>
      </c>
      <c r="W14">
        <f t="shared" si="0"/>
        <v>0.48065190417108883</v>
      </c>
      <c r="X14">
        <f t="shared" si="0"/>
        <v>0.52031405365599581</v>
      </c>
      <c r="Y14">
        <f t="shared" si="0"/>
        <v>0.48837415653388783</v>
      </c>
      <c r="Z14">
        <f t="shared" si="0"/>
        <v>0.56225933422902652</v>
      </c>
      <c r="AA14">
        <f t="shared" si="0"/>
        <v>0.47453473128163998</v>
      </c>
      <c r="AB14">
        <f t="shared" si="0"/>
        <v>0.48817330348959853</v>
      </c>
    </row>
    <row r="15" spans="1:28" x14ac:dyDescent="0.35">
      <c r="A15" t="s">
        <v>56</v>
      </c>
      <c r="B15">
        <f>B3/(SQRT((B2*B2)+(B3*B3)+(B4*B4)+(B5*B5)+(B6*B6)+(B8*B8)))</f>
        <v>3.9746431675858215E-2</v>
      </c>
      <c r="C15">
        <f>C3/(SQRT((C2*C2)+(C3*C3)+(C4*C4)+(C5*C5)+(C6*C6)+(C8*C8)))</f>
        <v>0.1106002527218662</v>
      </c>
      <c r="D15">
        <f>D3/(SQRT((D2*D2)+(D3*D3)+(D4*D4)+(D5*D5)+(D6*D6)+(D8*D8)))</f>
        <v>0.15</v>
      </c>
      <c r="E15">
        <f>E3/(SQRT((E2*E2)+(E3*E3)+(E4*E4)+(E5*E5)+(E6*E6)+(E8*E8)))</f>
        <v>0.16120647005479025</v>
      </c>
      <c r="F15">
        <f t="shared" ref="F15:AB15" si="1">F3/(SQRT((F2*F2)+(F3*F3)+(F4*F4)+(F5*F5)+(F6*F6)+(F8*F8)))</f>
        <v>0.48168305085908802</v>
      </c>
      <c r="G15">
        <f t="shared" si="1"/>
        <v>0.15418866889833996</v>
      </c>
      <c r="H15">
        <f t="shared" si="1"/>
        <v>0.68761416417252896</v>
      </c>
      <c r="I15">
        <f t="shared" si="1"/>
        <v>0.23308661869922601</v>
      </c>
      <c r="J15">
        <f t="shared" si="1"/>
        <v>0.50564989684743156</v>
      </c>
      <c r="K15">
        <f t="shared" si="1"/>
        <v>0.37115374447904514</v>
      </c>
      <c r="L15">
        <f t="shared" si="1"/>
        <v>0.45469553092536902</v>
      </c>
      <c r="M15">
        <f t="shared" si="1"/>
        <v>0.21500329089188291</v>
      </c>
      <c r="N15">
        <f t="shared" si="1"/>
        <v>0.23735633163877065</v>
      </c>
      <c r="O15">
        <f t="shared" si="1"/>
        <v>0.54194373095257498</v>
      </c>
      <c r="P15">
        <f t="shared" si="1"/>
        <v>0.57920969516034682</v>
      </c>
      <c r="Q15">
        <f t="shared" si="1"/>
        <v>0.28917345213229106</v>
      </c>
      <c r="R15">
        <f t="shared" si="1"/>
        <v>0.2836543144655877</v>
      </c>
      <c r="S15">
        <f t="shared" si="1"/>
        <v>0.45245748519130996</v>
      </c>
      <c r="T15">
        <f t="shared" si="1"/>
        <v>0.45592990549073137</v>
      </c>
      <c r="U15">
        <f t="shared" si="1"/>
        <v>0.31035636006712303</v>
      </c>
      <c r="V15">
        <f t="shared" si="1"/>
        <v>0.45034318998297834</v>
      </c>
      <c r="W15">
        <f t="shared" si="1"/>
        <v>0.37141283504129591</v>
      </c>
      <c r="X15">
        <f t="shared" si="1"/>
        <v>0.49769170349703951</v>
      </c>
      <c r="Y15">
        <f t="shared" si="1"/>
        <v>0.42732738696715183</v>
      </c>
      <c r="Z15">
        <f t="shared" si="1"/>
        <v>0.35984597390657702</v>
      </c>
      <c r="AA15">
        <f t="shared" si="1"/>
        <v>0.3285240447334431</v>
      </c>
      <c r="AB15">
        <f t="shared" si="1"/>
        <v>0.4158513326022506</v>
      </c>
    </row>
    <row r="16" spans="1:28" x14ac:dyDescent="0.35">
      <c r="A16" t="s">
        <v>5</v>
      </c>
      <c r="B16">
        <f>B4/(SQRT((B2*B2)+(B3*B3)+(B4*B4)+(B5*B5)+(B6*B6)+(B8*B8)))</f>
        <v>7.9492863351716431E-2</v>
      </c>
      <c r="C16">
        <f>C4/(SQRT((C2*C2)+(C3*C3)+(C4*C4)+(C5*C5)+(C6*C6)+(C8*C8)))</f>
        <v>5.5300126360933101E-2</v>
      </c>
      <c r="D16">
        <f t="shared" ref="D16:AB16" si="2">D4/(SQRT((D2*D2)+(D3*D3)+(D4*D4)+(D5*D5)+(D6*D6)+(D8*D8)))</f>
        <v>0.6</v>
      </c>
      <c r="E16">
        <f t="shared" si="2"/>
        <v>0.32241294010958049</v>
      </c>
      <c r="F16">
        <f t="shared" si="2"/>
        <v>0.14450491525772641</v>
      </c>
      <c r="G16">
        <f t="shared" si="2"/>
        <v>0.30837733779667992</v>
      </c>
      <c r="H16">
        <f t="shared" si="2"/>
        <v>0.13752283283450578</v>
      </c>
      <c r="I16">
        <f t="shared" si="2"/>
        <v>0.46617323739845201</v>
      </c>
      <c r="J16">
        <f t="shared" si="2"/>
        <v>0.57306988309375573</v>
      </c>
      <c r="K16">
        <f t="shared" si="2"/>
        <v>0.24743582965269675</v>
      </c>
      <c r="L16">
        <f t="shared" si="2"/>
        <v>0.37891294243780754</v>
      </c>
      <c r="M16">
        <f t="shared" si="2"/>
        <v>0.27643280257527802</v>
      </c>
      <c r="N16">
        <f t="shared" si="2"/>
        <v>0.19779694303230888</v>
      </c>
      <c r="O16">
        <f t="shared" si="2"/>
        <v>0.411877235523957</v>
      </c>
      <c r="P16">
        <f t="shared" si="2"/>
        <v>0.24505025564476213</v>
      </c>
      <c r="Q16">
        <f t="shared" si="2"/>
        <v>0.57834690426458213</v>
      </c>
      <c r="R16">
        <f t="shared" si="2"/>
        <v>0.54704760646934769</v>
      </c>
      <c r="S16">
        <f t="shared" si="2"/>
        <v>0.41894211591787961</v>
      </c>
      <c r="T16">
        <f t="shared" si="2"/>
        <v>0.24550071834116302</v>
      </c>
      <c r="U16">
        <f t="shared" si="2"/>
        <v>0.36208242007831021</v>
      </c>
      <c r="V16">
        <f t="shared" si="2"/>
        <v>0.30812955104098516</v>
      </c>
      <c r="W16">
        <f t="shared" si="2"/>
        <v>0.45880409034513026</v>
      </c>
      <c r="X16">
        <f t="shared" si="2"/>
        <v>0.33933525238434514</v>
      </c>
      <c r="Y16">
        <f t="shared" si="2"/>
        <v>0.46802523334497581</v>
      </c>
      <c r="Z16">
        <f t="shared" si="2"/>
        <v>0.40482672064489911</v>
      </c>
      <c r="AA16">
        <f t="shared" si="2"/>
        <v>0.4380320596445908</v>
      </c>
      <c r="AB16">
        <f t="shared" si="2"/>
        <v>0.47009281076776155</v>
      </c>
    </row>
    <row r="17" spans="1:31" x14ac:dyDescent="0.35">
      <c r="A17" t="s">
        <v>66</v>
      </c>
      <c r="B17">
        <f>B5/(SQRT((B2*B2)+(B3*B3)+(B4*B4)+(B5*B5)+(B6*B6)+(B8*B8)))</f>
        <v>0.99366079189645529</v>
      </c>
      <c r="C17">
        <f>C5/(SQRT((C2*C2)+(C3*C3)+(C4*C4)+(C5*C5)+(C6*C6)+(C8*C8)))</f>
        <v>0.94010214813586279</v>
      </c>
      <c r="D17">
        <f t="shared" ref="D17:AB17" si="3">D5/(SQRT((D2*D2)+(D3*D3)+(D4*D4)+(D5*D5)+(D6*D6)+(D8*D8)))</f>
        <v>0.75</v>
      </c>
      <c r="E17">
        <f t="shared" si="3"/>
        <v>0.83827364428490925</v>
      </c>
      <c r="F17">
        <f t="shared" si="3"/>
        <v>0.28900983051545281</v>
      </c>
      <c r="G17">
        <f t="shared" si="3"/>
        <v>0.80949051171628472</v>
      </c>
      <c r="H17">
        <f t="shared" si="3"/>
        <v>6.8761416417252891E-2</v>
      </c>
      <c r="I17">
        <f t="shared" si="3"/>
        <v>0.69925985609767805</v>
      </c>
      <c r="J17">
        <f t="shared" si="3"/>
        <v>0.43822991060110733</v>
      </c>
      <c r="K17">
        <f t="shared" si="3"/>
        <v>4.1239304942116126E-2</v>
      </c>
      <c r="L17">
        <f t="shared" si="3"/>
        <v>0.41680423668158828</v>
      </c>
      <c r="M17">
        <f t="shared" si="3"/>
        <v>0.61429511683395122</v>
      </c>
      <c r="N17">
        <f t="shared" si="3"/>
        <v>0.71206899491631193</v>
      </c>
      <c r="O17">
        <f t="shared" si="3"/>
        <v>0.411877235523957</v>
      </c>
      <c r="P17">
        <f t="shared" si="3"/>
        <v>0.24505025564476213</v>
      </c>
      <c r="Q17">
        <f t="shared" si="3"/>
        <v>0.23659646083551086</v>
      </c>
      <c r="R17">
        <f t="shared" si="3"/>
        <v>6.0783067385483079E-2</v>
      </c>
      <c r="S17">
        <f t="shared" si="3"/>
        <v>0.38542674664444926</v>
      </c>
      <c r="T17">
        <f t="shared" si="3"/>
        <v>0.24550071834116302</v>
      </c>
      <c r="U17">
        <f t="shared" si="3"/>
        <v>0.12931515002796792</v>
      </c>
      <c r="V17">
        <f t="shared" si="3"/>
        <v>0.18961818525599089</v>
      </c>
      <c r="W17">
        <f t="shared" si="3"/>
        <v>0.34956502121533733</v>
      </c>
      <c r="X17">
        <f t="shared" si="3"/>
        <v>0.31671290222538878</v>
      </c>
      <c r="Y17">
        <f t="shared" si="3"/>
        <v>8.1395692755647966E-2</v>
      </c>
      <c r="Z17">
        <f t="shared" si="3"/>
        <v>0.26988448042993274</v>
      </c>
      <c r="AA17">
        <f t="shared" si="3"/>
        <v>0.49278606710016459</v>
      </c>
      <c r="AB17">
        <f t="shared" si="3"/>
        <v>0.18080492721836983</v>
      </c>
    </row>
    <row r="18" spans="1:31" x14ac:dyDescent="0.35">
      <c r="A18" t="s">
        <v>67</v>
      </c>
      <c r="B18">
        <f>B6/(SQRT((B2*B2)+(B3*B3)+(B4*B4)+(B5*B5)+(B6*B6)+(B8*B8)))</f>
        <v>3.9746431675858215E-2</v>
      </c>
      <c r="C18">
        <f>C6/(SQRT((C2*C2)+(C3*C3)+(C4*C4)+(C5*C5)+(C6*C6)+(C8*C8)))</f>
        <v>0.2765006318046655</v>
      </c>
      <c r="D18">
        <f t="shared" ref="D18:AB18" si="4">D6/(SQRT((D2*D2)+(D3*D3)+(D4*D4)+(D5*D5)+(D6*D6)+(D8*D8)))</f>
        <v>0.1</v>
      </c>
      <c r="E18">
        <f t="shared" si="4"/>
        <v>0.29017164609862245</v>
      </c>
      <c r="F18">
        <f t="shared" si="4"/>
        <v>0.28900983051545281</v>
      </c>
      <c r="G18">
        <f t="shared" si="4"/>
        <v>0.38547167224584988</v>
      </c>
      <c r="H18">
        <f t="shared" si="4"/>
        <v>0.37818779029489091</v>
      </c>
      <c r="I18">
        <f t="shared" si="4"/>
        <v>0.3787657553862423</v>
      </c>
      <c r="J18">
        <f t="shared" si="4"/>
        <v>0.13483997249264842</v>
      </c>
      <c r="K18">
        <f t="shared" si="4"/>
        <v>0.70106818401597415</v>
      </c>
      <c r="L18">
        <f t="shared" si="4"/>
        <v>0.43574988380347868</v>
      </c>
      <c r="M18">
        <f t="shared" si="4"/>
        <v>0.58358036099225363</v>
      </c>
      <c r="N18">
        <f t="shared" si="4"/>
        <v>0.27691572024523242</v>
      </c>
      <c r="O18">
        <f t="shared" si="4"/>
        <v>6.5033247714308989E-2</v>
      </c>
      <c r="P18">
        <f t="shared" si="4"/>
        <v>0.57920969516034682</v>
      </c>
      <c r="Q18">
        <f t="shared" si="4"/>
        <v>0.31546194778068115</v>
      </c>
      <c r="R18">
        <f t="shared" si="4"/>
        <v>0.54704760646934769</v>
      </c>
      <c r="S18">
        <f t="shared" si="4"/>
        <v>0.41894211591787961</v>
      </c>
      <c r="T18">
        <f t="shared" si="4"/>
        <v>0.28057224953275778</v>
      </c>
      <c r="U18">
        <f t="shared" si="4"/>
        <v>0.54312363011746534</v>
      </c>
      <c r="V18">
        <f t="shared" si="4"/>
        <v>0.56885455576797261</v>
      </c>
      <c r="W18">
        <f t="shared" si="4"/>
        <v>0.32771720738937876</v>
      </c>
      <c r="X18">
        <f t="shared" si="4"/>
        <v>0.31671290222538878</v>
      </c>
      <c r="Y18">
        <f t="shared" si="4"/>
        <v>0.36628061740041584</v>
      </c>
      <c r="Z18">
        <f t="shared" si="4"/>
        <v>0.49478821412154339</v>
      </c>
      <c r="AA18">
        <f t="shared" si="4"/>
        <v>0.29202137309639387</v>
      </c>
      <c r="AB18">
        <f t="shared" si="4"/>
        <v>0.36160985443673965</v>
      </c>
    </row>
    <row r="19" spans="1:31" x14ac:dyDescent="0.35">
      <c r="A19" t="s">
        <v>68</v>
      </c>
      <c r="B19">
        <f>B8/(SQRT((B2*B2)+(B3*B3)+(B4*B4)+(B5*B5)+(B6*B6)+(B8*B8)))</f>
        <v>3.9746431675858215E-2</v>
      </c>
      <c r="C19">
        <f>C8/(SQRT((C2*C2)+(C3*C3)+(C4*C4)+(C5*C5)+(C6*C6)+(C8*C8)))</f>
        <v>0.1106002527218662</v>
      </c>
      <c r="D19">
        <f t="shared" ref="D19:AB19" si="5">D8/(SQRT((D2*D2)+(D3*D3)+(D4*D4)+(D5*D5)+(D6*D6)+(D8*D8)))</f>
        <v>0.15</v>
      </c>
      <c r="E19">
        <f t="shared" si="5"/>
        <v>0.25793035208766441</v>
      </c>
      <c r="F19">
        <f t="shared" si="5"/>
        <v>0.72252457628863209</v>
      </c>
      <c r="G19">
        <f t="shared" si="5"/>
        <v>0.15418866889833996</v>
      </c>
      <c r="H19">
        <f t="shared" si="5"/>
        <v>0.55009133133802313</v>
      </c>
      <c r="I19">
        <f t="shared" si="5"/>
        <v>0.20395079136182276</v>
      </c>
      <c r="J19">
        <f t="shared" si="5"/>
        <v>0.33709993123162102</v>
      </c>
      <c r="K19">
        <f t="shared" si="5"/>
        <v>0.37115374447904514</v>
      </c>
      <c r="L19">
        <f t="shared" si="5"/>
        <v>0.49258682516914981</v>
      </c>
      <c r="M19">
        <f t="shared" si="5"/>
        <v>0.1535737792084878</v>
      </c>
      <c r="N19">
        <f t="shared" si="5"/>
        <v>0.23735633163877065</v>
      </c>
      <c r="O19">
        <f t="shared" si="5"/>
        <v>0.52026598171447191</v>
      </c>
      <c r="P19">
        <f t="shared" si="5"/>
        <v>0.31188214354787908</v>
      </c>
      <c r="Q19">
        <f t="shared" si="5"/>
        <v>0.49948141731941181</v>
      </c>
      <c r="R19">
        <f t="shared" si="5"/>
        <v>0.44574249416020928</v>
      </c>
      <c r="S19">
        <f t="shared" si="5"/>
        <v>0.45245748519130996</v>
      </c>
      <c r="T19">
        <f t="shared" si="5"/>
        <v>0.38578684310754191</v>
      </c>
      <c r="U19">
        <f t="shared" si="5"/>
        <v>0.43967151009509098</v>
      </c>
      <c r="V19">
        <f t="shared" si="5"/>
        <v>0.30812955104098516</v>
      </c>
      <c r="W19">
        <f t="shared" si="5"/>
        <v>0.43695627651917168</v>
      </c>
      <c r="X19">
        <f t="shared" si="5"/>
        <v>0.40720230286121412</v>
      </c>
      <c r="Y19">
        <f t="shared" si="5"/>
        <v>0.46802523334497581</v>
      </c>
      <c r="Z19">
        <f t="shared" si="5"/>
        <v>0.26988448042993274</v>
      </c>
      <c r="AA19">
        <f t="shared" si="5"/>
        <v>0.38327805218901695</v>
      </c>
      <c r="AB19">
        <f t="shared" si="5"/>
        <v>0.45201231804592457</v>
      </c>
    </row>
    <row r="21" spans="1:31" x14ac:dyDescent="0.35">
      <c r="A21" s="7" t="s">
        <v>9</v>
      </c>
      <c r="B21" s="7"/>
      <c r="C21" s="7"/>
    </row>
    <row r="22" spans="1:31" x14ac:dyDescent="0.35">
      <c r="A22" t="s">
        <v>6</v>
      </c>
      <c r="B22">
        <f>B14*B11</f>
        <v>2.0368985401615905E-3</v>
      </c>
      <c r="C22">
        <f t="shared" ref="C22:AB22" si="6">C14*C11</f>
        <v>5.5354320484766817E-3</v>
      </c>
      <c r="D22">
        <f t="shared" si="6"/>
        <v>7.5386699999999991E-3</v>
      </c>
      <c r="E22">
        <f t="shared" si="6"/>
        <v>6.4815060245757101E-3</v>
      </c>
      <c r="F22">
        <f t="shared" si="6"/>
        <v>1.2292310616398497E-2</v>
      </c>
      <c r="G22">
        <f t="shared" si="6"/>
        <v>1.1900898220249471E-2</v>
      </c>
      <c r="H22">
        <f t="shared" si="6"/>
        <v>1.1644068570310067E-2</v>
      </c>
      <c r="I22">
        <f t="shared" si="6"/>
        <v>7.4820804602451539E-3</v>
      </c>
      <c r="J22">
        <f t="shared" si="6"/>
        <v>1.4426191557057223E-2</v>
      </c>
      <c r="K22">
        <f t="shared" si="6"/>
        <v>2.106957328797655E-2</v>
      </c>
      <c r="L22">
        <f t="shared" si="6"/>
        <v>6.8920664556484041E-3</v>
      </c>
      <c r="M22">
        <f t="shared" si="6"/>
        <v>1.8082391059124188E-2</v>
      </c>
      <c r="N22">
        <f t="shared" si="6"/>
        <v>2.611422052261779E-2</v>
      </c>
      <c r="O22">
        <f t="shared" si="6"/>
        <v>1.4683683579419923E-2</v>
      </c>
      <c r="P22">
        <f t="shared" si="6"/>
        <v>1.7075547359246379E-2</v>
      </c>
      <c r="Q22">
        <f t="shared" si="6"/>
        <v>9.7263227739739604E-3</v>
      </c>
      <c r="R22">
        <f t="shared" si="6"/>
        <v>1.5785909647616427E-2</v>
      </c>
      <c r="S22">
        <f t="shared" si="6"/>
        <v>9.9911661879945064E-3</v>
      </c>
      <c r="T22">
        <f t="shared" si="6"/>
        <v>2.3355886197042503E-2</v>
      </c>
      <c r="U22">
        <f t="shared" si="6"/>
        <v>1.3397049542897476E-2</v>
      </c>
      <c r="V22">
        <f t="shared" si="6"/>
        <v>9.7727790544548266E-3</v>
      </c>
      <c r="W22">
        <f t="shared" si="6"/>
        <v>9.1117181473713317E-3</v>
      </c>
      <c r="X22">
        <f t="shared" si="6"/>
        <v>1.1915191828722305E-2</v>
      </c>
      <c r="Y22">
        <f t="shared" si="6"/>
        <v>1.2111679082040418E-2</v>
      </c>
      <c r="Z22">
        <f t="shared" si="6"/>
        <v>1.3792221468638021E-2</v>
      </c>
      <c r="AA22">
        <f t="shared" si="6"/>
        <v>7.9579474435931032E-3</v>
      </c>
      <c r="AB22">
        <f t="shared" si="6"/>
        <v>5.7604449811772627E-3</v>
      </c>
    </row>
    <row r="23" spans="1:31" x14ac:dyDescent="0.35">
      <c r="A23" t="s">
        <v>56</v>
      </c>
      <c r="B23">
        <f>B15*B11</f>
        <v>2.0368985401615905E-3</v>
      </c>
      <c r="C23">
        <f t="shared" ref="C23:AB23" si="7">C15*C11</f>
        <v>5.5354320484766817E-3</v>
      </c>
      <c r="D23">
        <f t="shared" si="7"/>
        <v>7.5386699999999991E-3</v>
      </c>
      <c r="E23">
        <f t="shared" si="7"/>
        <v>8.1018825307196361E-3</v>
      </c>
      <c r="F23">
        <f t="shared" si="7"/>
        <v>2.4584621232796994E-2</v>
      </c>
      <c r="G23">
        <f t="shared" si="7"/>
        <v>7.933932146832981E-3</v>
      </c>
      <c r="H23">
        <f t="shared" si="7"/>
        <v>3.3268767343743053E-2</v>
      </c>
      <c r="I23">
        <f t="shared" si="7"/>
        <v>7.4820804602451539E-3</v>
      </c>
      <c r="J23">
        <f t="shared" si="7"/>
        <v>2.4043652595095371E-2</v>
      </c>
      <c r="K23">
        <f t="shared" si="7"/>
        <v>1.8962615959178895E-2</v>
      </c>
      <c r="L23">
        <f t="shared" si="7"/>
        <v>1.503723590323288E-2</v>
      </c>
      <c r="M23">
        <f t="shared" si="7"/>
        <v>1.0548061451155775E-2</v>
      </c>
      <c r="N23">
        <f t="shared" si="7"/>
        <v>1.2052717164285135E-2</v>
      </c>
      <c r="O23">
        <f t="shared" si="7"/>
        <v>2.6220863534678437E-2</v>
      </c>
      <c r="P23">
        <f t="shared" si="7"/>
        <v>2.9597615422693721E-2</v>
      </c>
      <c r="Q23">
        <f t="shared" si="7"/>
        <v>6.6868469071070984E-3</v>
      </c>
      <c r="R23">
        <f t="shared" si="7"/>
        <v>1.3000160886272349E-2</v>
      </c>
      <c r="S23">
        <f t="shared" si="7"/>
        <v>1.498674928199176E-2</v>
      </c>
      <c r="T23">
        <f t="shared" si="7"/>
        <v>1.5980343187450133E-2</v>
      </c>
      <c r="U23">
        <f t="shared" si="7"/>
        <v>8.0382297257384858E-3</v>
      </c>
      <c r="V23">
        <f t="shared" si="7"/>
        <v>8.8420381921257962E-3</v>
      </c>
      <c r="W23">
        <f t="shared" si="7"/>
        <v>7.0408731138778468E-3</v>
      </c>
      <c r="X23">
        <f t="shared" si="7"/>
        <v>1.1397140010082204E-2</v>
      </c>
      <c r="Y23">
        <f t="shared" si="7"/>
        <v>1.0597719196785364E-2</v>
      </c>
      <c r="Z23">
        <f t="shared" si="7"/>
        <v>8.8270217399283347E-3</v>
      </c>
      <c r="AA23">
        <f t="shared" si="7"/>
        <v>5.5093482301798412E-3</v>
      </c>
      <c r="AB23">
        <f t="shared" si="7"/>
        <v>4.9070457247065566E-3</v>
      </c>
    </row>
    <row r="24" spans="1:31" x14ac:dyDescent="0.35">
      <c r="A24" t="s">
        <v>5</v>
      </c>
      <c r="B24">
        <f>B16*B11</f>
        <v>4.0737970803231809E-3</v>
      </c>
      <c r="C24">
        <f t="shared" ref="C24:AB24" si="8">C16*C11</f>
        <v>2.7677160242383409E-3</v>
      </c>
      <c r="D24">
        <f t="shared" si="8"/>
        <v>3.0154679999999996E-2</v>
      </c>
      <c r="E24">
        <f t="shared" si="8"/>
        <v>1.6203765061439272E-2</v>
      </c>
      <c r="F24">
        <f t="shared" si="8"/>
        <v>7.375386369839098E-3</v>
      </c>
      <c r="G24">
        <f t="shared" si="8"/>
        <v>1.5867864293665962E-2</v>
      </c>
      <c r="H24">
        <f t="shared" si="8"/>
        <v>6.6537534687486095E-3</v>
      </c>
      <c r="I24">
        <f t="shared" si="8"/>
        <v>1.4964160920490308E-2</v>
      </c>
      <c r="J24">
        <f t="shared" si="8"/>
        <v>2.7249472941108088E-2</v>
      </c>
      <c r="K24">
        <f t="shared" si="8"/>
        <v>1.2641743972785929E-2</v>
      </c>
      <c r="L24">
        <f t="shared" si="8"/>
        <v>1.2531029919360734E-2</v>
      </c>
      <c r="M24">
        <f t="shared" si="8"/>
        <v>1.3561793294343139E-2</v>
      </c>
      <c r="N24">
        <f t="shared" si="8"/>
        <v>1.0043930970237612E-2</v>
      </c>
      <c r="O24">
        <f t="shared" si="8"/>
        <v>1.9927856286355614E-2</v>
      </c>
      <c r="P24">
        <f t="shared" si="8"/>
        <v>1.2522068063447345E-2</v>
      </c>
      <c r="Q24">
        <f t="shared" si="8"/>
        <v>1.3373693814214197E-2</v>
      </c>
      <c r="R24">
        <f t="shared" si="8"/>
        <v>2.5071738852096671E-2</v>
      </c>
      <c r="S24">
        <f t="shared" si="8"/>
        <v>1.3876619705547925E-2</v>
      </c>
      <c r="T24">
        <f t="shared" si="8"/>
        <v>8.6048001778577625E-3</v>
      </c>
      <c r="U24">
        <f t="shared" si="8"/>
        <v>9.3779346800282343E-3</v>
      </c>
      <c r="V24">
        <f t="shared" si="8"/>
        <v>6.0498156051387022E-3</v>
      </c>
      <c r="W24">
        <f t="shared" si="8"/>
        <v>8.6975491406726356E-3</v>
      </c>
      <c r="X24">
        <f t="shared" si="8"/>
        <v>7.7707772796015038E-3</v>
      </c>
      <c r="Y24">
        <f t="shared" si="8"/>
        <v>1.16070257869554E-2</v>
      </c>
      <c r="Z24">
        <f t="shared" si="8"/>
        <v>9.9303994574193744E-3</v>
      </c>
      <c r="AA24">
        <f t="shared" si="8"/>
        <v>7.3457976402397877E-3</v>
      </c>
      <c r="AB24">
        <f t="shared" si="8"/>
        <v>5.5470951670595859E-3</v>
      </c>
    </row>
    <row r="25" spans="1:31" x14ac:dyDescent="0.35">
      <c r="A25" t="s">
        <v>66</v>
      </c>
      <c r="B25">
        <f>B17*B11</f>
        <v>5.0922463504039762E-2</v>
      </c>
      <c r="C25">
        <f t="shared" ref="C25:AB25" si="9">C17*C11</f>
        <v>4.7051172412051798E-2</v>
      </c>
      <c r="D25">
        <f t="shared" si="9"/>
        <v>3.769335E-2</v>
      </c>
      <c r="E25">
        <f t="shared" si="9"/>
        <v>4.2129789159742109E-2</v>
      </c>
      <c r="F25">
        <f t="shared" si="9"/>
        <v>1.4750772739678196E-2</v>
      </c>
      <c r="G25">
        <f t="shared" si="9"/>
        <v>4.1653143770873147E-2</v>
      </c>
      <c r="H25">
        <f t="shared" si="9"/>
        <v>3.3268767343743047E-3</v>
      </c>
      <c r="I25">
        <f t="shared" si="9"/>
        <v>2.2446241380735463E-2</v>
      </c>
      <c r="J25">
        <f t="shared" si="9"/>
        <v>2.0837832249082654E-2</v>
      </c>
      <c r="K25">
        <f t="shared" si="9"/>
        <v>2.1069573287976549E-3</v>
      </c>
      <c r="L25">
        <f t="shared" si="9"/>
        <v>1.3784132911296808E-2</v>
      </c>
      <c r="M25">
        <f t="shared" si="9"/>
        <v>3.0137318431873648E-2</v>
      </c>
      <c r="N25">
        <f t="shared" si="9"/>
        <v>3.6158151492855402E-2</v>
      </c>
      <c r="O25">
        <f t="shared" si="9"/>
        <v>1.9927856286355614E-2</v>
      </c>
      <c r="P25">
        <f t="shared" si="9"/>
        <v>1.2522068063447345E-2</v>
      </c>
      <c r="Q25">
        <f t="shared" si="9"/>
        <v>5.4710565603603529E-3</v>
      </c>
      <c r="R25">
        <f t="shared" si="9"/>
        <v>2.7857487613440748E-3</v>
      </c>
      <c r="S25">
        <f t="shared" si="9"/>
        <v>1.2766490129104092E-2</v>
      </c>
      <c r="T25">
        <f t="shared" si="9"/>
        <v>8.6048001778577625E-3</v>
      </c>
      <c r="U25">
        <f t="shared" si="9"/>
        <v>3.3492623857243691E-3</v>
      </c>
      <c r="V25">
        <f t="shared" si="9"/>
        <v>3.7229634493161248E-3</v>
      </c>
      <c r="W25">
        <f t="shared" si="9"/>
        <v>6.6267041071791507E-3</v>
      </c>
      <c r="X25">
        <f t="shared" si="9"/>
        <v>7.2527254609614034E-3</v>
      </c>
      <c r="Y25">
        <f t="shared" si="9"/>
        <v>2.0186131803400695E-3</v>
      </c>
      <c r="Z25">
        <f t="shared" si="9"/>
        <v>6.6202663049462502E-3</v>
      </c>
      <c r="AA25">
        <f t="shared" si="9"/>
        <v>8.26402234526976E-3</v>
      </c>
      <c r="AB25">
        <f t="shared" si="9"/>
        <v>2.133498141176764E-3</v>
      </c>
    </row>
    <row r="26" spans="1:31" x14ac:dyDescent="0.35">
      <c r="A26" t="s">
        <v>67</v>
      </c>
      <c r="B26">
        <f>B18*B11</f>
        <v>2.0368985401615905E-3</v>
      </c>
      <c r="C26">
        <f t="shared" ref="C26:AB26" si="10">C18*C11</f>
        <v>1.3838580121191704E-2</v>
      </c>
      <c r="D26">
        <f t="shared" si="10"/>
        <v>5.0257800000000005E-3</v>
      </c>
      <c r="E26">
        <f t="shared" si="10"/>
        <v>1.4583388555295347E-2</v>
      </c>
      <c r="F26">
        <f t="shared" si="10"/>
        <v>1.4750772739678196E-2</v>
      </c>
      <c r="G26">
        <f t="shared" si="10"/>
        <v>1.9834830367082452E-2</v>
      </c>
      <c r="H26">
        <f t="shared" si="10"/>
        <v>1.8297822039058678E-2</v>
      </c>
      <c r="I26">
        <f t="shared" si="10"/>
        <v>1.2158380747898377E-2</v>
      </c>
      <c r="J26">
        <f t="shared" si="10"/>
        <v>6.4116406920254332E-3</v>
      </c>
      <c r="K26">
        <f t="shared" si="10"/>
        <v>3.5818274589560134E-2</v>
      </c>
      <c r="L26">
        <f t="shared" si="10"/>
        <v>1.4410684407264845E-2</v>
      </c>
      <c r="M26">
        <f t="shared" si="10"/>
        <v>2.8630452510279961E-2</v>
      </c>
      <c r="N26">
        <f t="shared" si="10"/>
        <v>1.4061503358332656E-2</v>
      </c>
      <c r="O26">
        <f t="shared" si="10"/>
        <v>3.1465036241614119E-3</v>
      </c>
      <c r="P26">
        <f t="shared" si="10"/>
        <v>2.9597615422693721E-2</v>
      </c>
      <c r="Q26">
        <f t="shared" si="10"/>
        <v>7.2947420804804703E-3</v>
      </c>
      <c r="R26">
        <f t="shared" si="10"/>
        <v>2.5071738852096671E-2</v>
      </c>
      <c r="S26">
        <f t="shared" si="10"/>
        <v>1.3876619705547925E-2</v>
      </c>
      <c r="T26">
        <f t="shared" si="10"/>
        <v>9.8340573461231599E-3</v>
      </c>
      <c r="U26">
        <f t="shared" si="10"/>
        <v>1.4066902020042352E-2</v>
      </c>
      <c r="V26">
        <f t="shared" si="10"/>
        <v>1.1168890347948374E-2</v>
      </c>
      <c r="W26">
        <f t="shared" si="10"/>
        <v>6.2125351004804538E-3</v>
      </c>
      <c r="X26">
        <f t="shared" si="10"/>
        <v>7.2527254609614034E-3</v>
      </c>
      <c r="Y26">
        <f t="shared" si="10"/>
        <v>9.0837593115303122E-3</v>
      </c>
      <c r="Z26">
        <f t="shared" si="10"/>
        <v>1.2137154892401459E-2</v>
      </c>
      <c r="AA26">
        <f t="shared" si="10"/>
        <v>4.8971984268265248E-3</v>
      </c>
      <c r="AB26">
        <f t="shared" si="10"/>
        <v>4.266996282353528E-3</v>
      </c>
    </row>
    <row r="27" spans="1:31" x14ac:dyDescent="0.35">
      <c r="A27" t="s">
        <v>68</v>
      </c>
      <c r="B27">
        <f>B19*B11</f>
        <v>2.0368985401615905E-3</v>
      </c>
      <c r="C27">
        <f t="shared" ref="C27:AB27" si="11">C19*C11</f>
        <v>5.5354320484766817E-3</v>
      </c>
      <c r="D27">
        <f t="shared" si="11"/>
        <v>7.5386699999999991E-3</v>
      </c>
      <c r="E27">
        <f t="shared" si="11"/>
        <v>1.296301204915142E-2</v>
      </c>
      <c r="F27">
        <f t="shared" si="11"/>
        <v>3.6876931849195493E-2</v>
      </c>
      <c r="G27">
        <f t="shared" si="11"/>
        <v>7.933932146832981E-3</v>
      </c>
      <c r="H27">
        <f t="shared" si="11"/>
        <v>2.6615013874994438E-2</v>
      </c>
      <c r="I27">
        <f t="shared" si="11"/>
        <v>6.5468204027145102E-3</v>
      </c>
      <c r="J27">
        <f t="shared" si="11"/>
        <v>1.6029101730063579E-2</v>
      </c>
      <c r="K27">
        <f t="shared" si="11"/>
        <v>1.8962615959178895E-2</v>
      </c>
      <c r="L27">
        <f t="shared" si="11"/>
        <v>1.6290338895168954E-2</v>
      </c>
      <c r="M27">
        <f t="shared" si="11"/>
        <v>7.5343296079684119E-3</v>
      </c>
      <c r="N27">
        <f t="shared" si="11"/>
        <v>1.2052717164285135E-2</v>
      </c>
      <c r="O27">
        <f t="shared" si="11"/>
        <v>2.5172028993291296E-2</v>
      </c>
      <c r="P27">
        <f t="shared" si="11"/>
        <v>1.593717753529662E-2</v>
      </c>
      <c r="Q27">
        <f t="shared" si="11"/>
        <v>1.1550008294094078E-2</v>
      </c>
      <c r="R27">
        <f t="shared" si="11"/>
        <v>2.042882424985655E-2</v>
      </c>
      <c r="S27">
        <f t="shared" si="11"/>
        <v>1.498674928199176E-2</v>
      </c>
      <c r="T27">
        <f t="shared" si="11"/>
        <v>1.3521828850919343E-2</v>
      </c>
      <c r="U27">
        <f t="shared" si="11"/>
        <v>1.1387492111462855E-2</v>
      </c>
      <c r="V27">
        <f t="shared" si="11"/>
        <v>6.0498156051387022E-3</v>
      </c>
      <c r="W27">
        <f t="shared" si="11"/>
        <v>8.2833801339739378E-3</v>
      </c>
      <c r="X27">
        <f t="shared" si="11"/>
        <v>9.3249327355218025E-3</v>
      </c>
      <c r="Y27">
        <f t="shared" si="11"/>
        <v>1.16070257869554E-2</v>
      </c>
      <c r="Z27">
        <f t="shared" si="11"/>
        <v>6.6202663049462502E-3</v>
      </c>
      <c r="AA27">
        <f t="shared" si="11"/>
        <v>6.4275729352098144E-3</v>
      </c>
      <c r="AB27">
        <f t="shared" si="11"/>
        <v>5.3337453529419101E-3</v>
      </c>
    </row>
    <row r="29" spans="1:31" x14ac:dyDescent="0.35">
      <c r="A29" t="s">
        <v>10</v>
      </c>
      <c r="B29">
        <f>MIN(B22:B27)</f>
        <v>2.0368985401615905E-3</v>
      </c>
      <c r="C29">
        <f t="shared" ref="C29:AB29" si="12">MIN(C22:C27)</f>
        <v>2.7677160242383409E-3</v>
      </c>
      <c r="D29">
        <f t="shared" si="12"/>
        <v>5.0257800000000005E-3</v>
      </c>
      <c r="E29">
        <f t="shared" si="12"/>
        <v>6.4815060245757101E-3</v>
      </c>
      <c r="F29">
        <f t="shared" si="12"/>
        <v>7.375386369839098E-3</v>
      </c>
      <c r="G29">
        <f t="shared" si="12"/>
        <v>7.933932146832981E-3</v>
      </c>
      <c r="H29">
        <f t="shared" si="12"/>
        <v>3.3268767343743047E-3</v>
      </c>
      <c r="I29">
        <f t="shared" si="12"/>
        <v>6.5468204027145102E-3</v>
      </c>
      <c r="J29">
        <f t="shared" si="12"/>
        <v>6.4116406920254332E-3</v>
      </c>
      <c r="K29">
        <f t="shared" si="12"/>
        <v>2.1069573287976549E-3</v>
      </c>
      <c r="L29">
        <f t="shared" si="12"/>
        <v>6.8920664556484041E-3</v>
      </c>
      <c r="M29">
        <f t="shared" si="12"/>
        <v>7.5343296079684119E-3</v>
      </c>
      <c r="N29">
        <f t="shared" si="12"/>
        <v>1.0043930970237612E-2</v>
      </c>
      <c r="O29">
        <f t="shared" si="12"/>
        <v>3.1465036241614119E-3</v>
      </c>
      <c r="P29">
        <f t="shared" si="12"/>
        <v>1.2522068063447345E-2</v>
      </c>
      <c r="Q29">
        <f t="shared" si="12"/>
        <v>5.4710565603603529E-3</v>
      </c>
      <c r="R29">
        <f t="shared" si="12"/>
        <v>2.7857487613440748E-3</v>
      </c>
      <c r="S29">
        <f t="shared" si="12"/>
        <v>9.9911661879945064E-3</v>
      </c>
      <c r="T29">
        <f t="shared" si="12"/>
        <v>8.6048001778577625E-3</v>
      </c>
      <c r="U29">
        <f t="shared" si="12"/>
        <v>3.3492623857243691E-3</v>
      </c>
      <c r="V29">
        <f t="shared" si="12"/>
        <v>3.7229634493161248E-3</v>
      </c>
      <c r="W29">
        <f t="shared" si="12"/>
        <v>6.2125351004804538E-3</v>
      </c>
      <c r="X29">
        <f t="shared" si="12"/>
        <v>7.2527254609614034E-3</v>
      </c>
      <c r="Y29">
        <f t="shared" si="12"/>
        <v>2.0186131803400695E-3</v>
      </c>
      <c r="Z29">
        <f t="shared" si="12"/>
        <v>6.6202663049462502E-3</v>
      </c>
      <c r="AA29">
        <f t="shared" si="12"/>
        <v>4.8971984268265248E-3</v>
      </c>
      <c r="AB29">
        <f t="shared" si="12"/>
        <v>2.133498141176764E-3</v>
      </c>
    </row>
    <row r="30" spans="1:31" x14ac:dyDescent="0.35">
      <c r="A30" t="s">
        <v>11</v>
      </c>
      <c r="B30">
        <f>MAX(B22:B27)</f>
        <v>5.0922463504039762E-2</v>
      </c>
      <c r="C30">
        <f t="shared" ref="C30:AB30" si="13">MAX(C22:C27)</f>
        <v>4.7051172412051798E-2</v>
      </c>
      <c r="D30">
        <f t="shared" si="13"/>
        <v>3.769335E-2</v>
      </c>
      <c r="E30">
        <f t="shared" si="13"/>
        <v>4.2129789159742109E-2</v>
      </c>
      <c r="F30">
        <f t="shared" si="13"/>
        <v>3.6876931849195493E-2</v>
      </c>
      <c r="G30">
        <f t="shared" si="13"/>
        <v>4.1653143770873147E-2</v>
      </c>
      <c r="H30">
        <f t="shared" si="13"/>
        <v>3.3268767343743053E-2</v>
      </c>
      <c r="I30">
        <f t="shared" si="13"/>
        <v>2.2446241380735463E-2</v>
      </c>
      <c r="J30">
        <f t="shared" si="13"/>
        <v>2.7249472941108088E-2</v>
      </c>
      <c r="K30">
        <f t="shared" si="13"/>
        <v>3.5818274589560134E-2</v>
      </c>
      <c r="L30">
        <f t="shared" si="13"/>
        <v>1.6290338895168954E-2</v>
      </c>
      <c r="M30">
        <f t="shared" si="13"/>
        <v>3.0137318431873648E-2</v>
      </c>
      <c r="N30">
        <f t="shared" si="13"/>
        <v>3.6158151492855402E-2</v>
      </c>
      <c r="O30">
        <f t="shared" si="13"/>
        <v>2.6220863534678437E-2</v>
      </c>
      <c r="P30">
        <f t="shared" si="13"/>
        <v>2.9597615422693721E-2</v>
      </c>
      <c r="Q30">
        <f t="shared" si="13"/>
        <v>1.3373693814214197E-2</v>
      </c>
      <c r="R30">
        <f t="shared" si="13"/>
        <v>2.5071738852096671E-2</v>
      </c>
      <c r="S30">
        <f t="shared" si="13"/>
        <v>1.498674928199176E-2</v>
      </c>
      <c r="T30">
        <f t="shared" si="13"/>
        <v>2.3355886197042503E-2</v>
      </c>
      <c r="U30">
        <f t="shared" si="13"/>
        <v>1.4066902020042352E-2</v>
      </c>
      <c r="V30">
        <f t="shared" si="13"/>
        <v>1.1168890347948374E-2</v>
      </c>
      <c r="W30">
        <f t="shared" si="13"/>
        <v>9.1117181473713317E-3</v>
      </c>
      <c r="X30">
        <f t="shared" si="13"/>
        <v>1.1915191828722305E-2</v>
      </c>
      <c r="Y30">
        <f t="shared" si="13"/>
        <v>1.2111679082040418E-2</v>
      </c>
      <c r="Z30">
        <f t="shared" si="13"/>
        <v>1.3792221468638021E-2</v>
      </c>
      <c r="AA30">
        <f t="shared" si="13"/>
        <v>8.26402234526976E-3</v>
      </c>
      <c r="AB30">
        <f t="shared" si="13"/>
        <v>5.7604449811772627E-3</v>
      </c>
      <c r="AD30" t="s">
        <v>14</v>
      </c>
      <c r="AE30">
        <f>SQRT(SUM(B34:AB34))</f>
        <v>4.2653798960213353E-2</v>
      </c>
    </row>
    <row r="31" spans="1:31" x14ac:dyDescent="0.35">
      <c r="AD31" t="s">
        <v>15</v>
      </c>
      <c r="AE31">
        <f>SQRT(SUM(B39:AB39))</f>
        <v>5.4908264139533113E-2</v>
      </c>
    </row>
    <row r="32" spans="1:31" x14ac:dyDescent="0.35">
      <c r="AD32" t="s">
        <v>16</v>
      </c>
      <c r="AE32" t="e">
        <f>SQRT(SUM(#REF!))</f>
        <v>#REF!</v>
      </c>
    </row>
    <row r="33" spans="1:31" x14ac:dyDescent="0.35">
      <c r="A33" t="s">
        <v>12</v>
      </c>
    </row>
    <row r="34" spans="1:31" x14ac:dyDescent="0.35">
      <c r="A34" t="s">
        <v>6</v>
      </c>
      <c r="B34">
        <f t="shared" ref="B34:AB34" si="14">(B22-B29)*(B22-B29)</f>
        <v>0</v>
      </c>
      <c r="C34">
        <f t="shared" si="14"/>
        <v>7.6602519908256884E-6</v>
      </c>
      <c r="D34">
        <f t="shared" si="14"/>
        <v>6.3146161520999929E-6</v>
      </c>
      <c r="E34">
        <f t="shared" si="14"/>
        <v>0</v>
      </c>
      <c r="F34">
        <f t="shared" si="14"/>
        <v>2.4176144046403715E-5</v>
      </c>
      <c r="G34">
        <f t="shared" si="14"/>
        <v>1.5736819827637448E-5</v>
      </c>
      <c r="H34">
        <f t="shared" si="14"/>
        <v>6.9175680035756508E-5</v>
      </c>
      <c r="I34">
        <f t="shared" si="14"/>
        <v>8.7471137521222298E-7</v>
      </c>
      <c r="J34">
        <f t="shared" si="14"/>
        <v>6.4233025568181815E-5</v>
      </c>
      <c r="K34">
        <f t="shared" si="14"/>
        <v>3.5958080401530612E-4</v>
      </c>
      <c r="L34">
        <f t="shared" si="14"/>
        <v>0</v>
      </c>
      <c r="M34">
        <f t="shared" si="14"/>
        <v>1.1126160037735851E-4</v>
      </c>
      <c r="N34">
        <f t="shared" si="14"/>
        <v>2.5825420629733948E-4</v>
      </c>
      <c r="O34">
        <f t="shared" si="14"/>
        <v>1.3310652132001878E-4</v>
      </c>
      <c r="P34">
        <f t="shared" si="14"/>
        <v>2.0734173697270463E-5</v>
      </c>
      <c r="Q34">
        <f t="shared" si="14"/>
        <v>1.8107290548721487E-5</v>
      </c>
      <c r="R34">
        <f t="shared" si="14"/>
        <v>1.690041830689655E-4</v>
      </c>
      <c r="S34">
        <f t="shared" si="14"/>
        <v>0</v>
      </c>
      <c r="T34">
        <f t="shared" si="14"/>
        <v>2.1759453874538751E-4</v>
      </c>
      <c r="U34">
        <f t="shared" si="14"/>
        <v>1.0095802675585283E-4</v>
      </c>
      <c r="V34">
        <f t="shared" si="14"/>
        <v>3.6600268856179753E-5</v>
      </c>
      <c r="W34">
        <f t="shared" si="14"/>
        <v>8.4052623393794747E-6</v>
      </c>
      <c r="X34">
        <f t="shared" si="14"/>
        <v>2.1738592630501531E-5</v>
      </c>
      <c r="Y34">
        <f t="shared" si="14"/>
        <v>1.0186997929606626E-4</v>
      </c>
      <c r="Z34">
        <f t="shared" si="14"/>
        <v>5.1436940870005055E-5</v>
      </c>
      <c r="AA34">
        <f t="shared" si="14"/>
        <v>9.368184543637576E-6</v>
      </c>
      <c r="AB34">
        <f t="shared" si="14"/>
        <v>1.3154743380189602E-5</v>
      </c>
      <c r="AD34" t="s">
        <v>14</v>
      </c>
      <c r="AE34">
        <f>SQRT(SUM(B34:AB34))</f>
        <v>4.2653798960213353E-2</v>
      </c>
    </row>
    <row r="35" spans="1:31" x14ac:dyDescent="0.35">
      <c r="A35" t="s">
        <v>56</v>
      </c>
      <c r="B35">
        <f>(B23-B29)*(B23-B29)</f>
        <v>0</v>
      </c>
      <c r="C35">
        <f>(C23-C29)*(C23-C29)</f>
        <v>7.6602519908256884E-6</v>
      </c>
      <c r="D35">
        <f t="shared" ref="D35:AB35" si="15">(D23-D29)*(D23-D29)</f>
        <v>6.3146161520999929E-6</v>
      </c>
      <c r="E35">
        <f t="shared" si="15"/>
        <v>2.6256200216631967E-6</v>
      </c>
      <c r="F35">
        <f t="shared" si="15"/>
        <v>2.9615776456844546E-4</v>
      </c>
      <c r="G35">
        <f t="shared" si="15"/>
        <v>0</v>
      </c>
      <c r="H35">
        <f t="shared" si="15"/>
        <v>8.9651681326340441E-4</v>
      </c>
      <c r="I35">
        <f t="shared" si="15"/>
        <v>8.7471137521222298E-7</v>
      </c>
      <c r="J35">
        <f t="shared" si="15"/>
        <v>3.1088784374999997E-4</v>
      </c>
      <c r="K35">
        <f t="shared" si="15"/>
        <v>2.8411322786394555E-4</v>
      </c>
      <c r="L35">
        <f t="shared" si="15"/>
        <v>6.6343785329863611E-5</v>
      </c>
      <c r="M35">
        <f t="shared" si="15"/>
        <v>9.0825796226415013E-6</v>
      </c>
      <c r="N35">
        <f t="shared" si="15"/>
        <v>4.0352219733959327E-6</v>
      </c>
      <c r="O35">
        <f t="shared" si="15"/>
        <v>5.3242608528007523E-4</v>
      </c>
      <c r="P35">
        <f t="shared" si="15"/>
        <v>2.9157431761786588E-4</v>
      </c>
      <c r="Q35">
        <f t="shared" si="15"/>
        <v>1.4781461672425716E-6</v>
      </c>
      <c r="R35">
        <f t="shared" si="15"/>
        <v>1.0433421505788176E-4</v>
      </c>
      <c r="S35">
        <f t="shared" si="15"/>
        <v>2.4955850449031179E-5</v>
      </c>
      <c r="T35">
        <f t="shared" si="15"/>
        <v>5.4398634686346878E-5</v>
      </c>
      <c r="U35">
        <f t="shared" si="15"/>
        <v>2.1986414715719058E-5</v>
      </c>
      <c r="V35">
        <f t="shared" si="15"/>
        <v>2.6204926222471897E-5</v>
      </c>
      <c r="W35">
        <f t="shared" si="15"/>
        <v>6.8614386443913975E-7</v>
      </c>
      <c r="X35">
        <f t="shared" si="15"/>
        <v>1.717617195496417E-5</v>
      </c>
      <c r="Y35">
        <f t="shared" si="15"/>
        <v>7.3601060041407842E-5</v>
      </c>
      <c r="Z35">
        <f t="shared" si="15"/>
        <v>4.8697695498229695E-6</v>
      </c>
      <c r="AA35">
        <f t="shared" si="15"/>
        <v>3.7472738174550387E-7</v>
      </c>
      <c r="AB35">
        <f t="shared" si="15"/>
        <v>7.6925661981039507E-6</v>
      </c>
      <c r="AD35" t="s">
        <v>15</v>
      </c>
      <c r="AE35">
        <f t="shared" ref="AE35:AE39" si="16">SQRT(SUM(B35:AB35))</f>
        <v>5.5193944098049522E-2</v>
      </c>
    </row>
    <row r="36" spans="1:31" x14ac:dyDescent="0.35">
      <c r="A36" t="s">
        <v>5</v>
      </c>
      <c r="B36">
        <f>(B24-B29)*(B24-B29)</f>
        <v>4.1489556629124187E-6</v>
      </c>
      <c r="C36">
        <f t="shared" ref="C36:AB36" si="17">(C24-C29)*(C24-C29)</f>
        <v>0</v>
      </c>
      <c r="D36">
        <f t="shared" si="17"/>
        <v>6.3146161520999974E-4</v>
      </c>
      <c r="E36">
        <f t="shared" si="17"/>
        <v>9.4522320779875184E-5</v>
      </c>
      <c r="F36">
        <f t="shared" si="17"/>
        <v>0</v>
      </c>
      <c r="G36">
        <f t="shared" si="17"/>
        <v>6.2947279310549792E-5</v>
      </c>
      <c r="H36">
        <f t="shared" si="17"/>
        <v>1.1068108805721038E-5</v>
      </c>
      <c r="I36">
        <f t="shared" si="17"/>
        <v>7.0851621392190121E-5</v>
      </c>
      <c r="J36">
        <f t="shared" si="17"/>
        <v>4.3421525284090907E-4</v>
      </c>
      <c r="K36">
        <f t="shared" si="17"/>
        <v>1.1098172963435371E-4</v>
      </c>
      <c r="L36">
        <f t="shared" si="17"/>
        <v>3.1797908945082558E-5</v>
      </c>
      <c r="M36">
        <f t="shared" si="17"/>
        <v>3.6330318490566019E-5</v>
      </c>
      <c r="N36">
        <f t="shared" si="17"/>
        <v>0</v>
      </c>
      <c r="O36">
        <f t="shared" si="17"/>
        <v>2.8161379717293243E-4</v>
      </c>
      <c r="P36">
        <f t="shared" si="17"/>
        <v>0</v>
      </c>
      <c r="Q36">
        <f t="shared" si="17"/>
        <v>6.2451675565998639E-5</v>
      </c>
      <c r="R36">
        <f t="shared" si="17"/>
        <v>4.9666535432512282E-4</v>
      </c>
      <c r="S36">
        <f t="shared" si="17"/>
        <v>1.5096749037068237E-5</v>
      </c>
      <c r="T36">
        <f t="shared" si="17"/>
        <v>0</v>
      </c>
      <c r="U36">
        <f t="shared" si="17"/>
        <v>3.6344889632107026E-5</v>
      </c>
      <c r="V36">
        <f t="shared" si="17"/>
        <v>5.4142409550561763E-6</v>
      </c>
      <c r="W36">
        <f t="shared" si="17"/>
        <v>6.1752947799522706E-6</v>
      </c>
      <c r="X36">
        <f t="shared" si="17"/>
        <v>2.6837768679631552E-7</v>
      </c>
      <c r="Y36">
        <f t="shared" si="17"/>
        <v>9.1937656314699796E-5</v>
      </c>
      <c r="Z36">
        <f t="shared" si="17"/>
        <v>1.0956981487101663E-5</v>
      </c>
      <c r="AA36">
        <f t="shared" si="17"/>
        <v>5.9956381079280492E-6</v>
      </c>
      <c r="AB36">
        <f t="shared" si="17"/>
        <v>1.1652644655116047E-5</v>
      </c>
      <c r="AD36" t="s">
        <v>16</v>
      </c>
      <c r="AE36">
        <f t="shared" si="16"/>
        <v>5.0128818166719616E-2</v>
      </c>
    </row>
    <row r="37" spans="1:31" x14ac:dyDescent="0.35">
      <c r="A37" t="s">
        <v>66</v>
      </c>
      <c r="B37">
        <f>(B25-B29)*(B25-B29)</f>
        <v>2.3897984618375528E-3</v>
      </c>
      <c r="C37">
        <f t="shared" ref="C37:AB37" si="18">(C25-C29)*(C25-C29)</f>
        <v>1.9610245096513762E-3</v>
      </c>
      <c r="D37">
        <f t="shared" si="18"/>
        <v>1.0671701297048999E-3</v>
      </c>
      <c r="E37">
        <f t="shared" si="18"/>
        <v>1.2708000904849894E-3</v>
      </c>
      <c r="F37">
        <f t="shared" si="18"/>
        <v>5.4396324104408349E-5</v>
      </c>
      <c r="G37">
        <f t="shared" si="18"/>
        <v>1.1369852325468055E-3</v>
      </c>
      <c r="H37">
        <f t="shared" si="18"/>
        <v>0</v>
      </c>
      <c r="I37">
        <f t="shared" si="18"/>
        <v>2.5279158743633274E-4</v>
      </c>
      <c r="J37">
        <f t="shared" si="18"/>
        <v>2.0811500284090905E-4</v>
      </c>
      <c r="K37">
        <f t="shared" si="18"/>
        <v>0</v>
      </c>
      <c r="L37">
        <f t="shared" si="18"/>
        <v>4.7500580029073954E-5</v>
      </c>
      <c r="M37">
        <f t="shared" si="18"/>
        <v>5.1089510377358503E-4</v>
      </c>
      <c r="N37">
        <f t="shared" si="18"/>
        <v>6.8195251350391213E-4</v>
      </c>
      <c r="O37">
        <f t="shared" si="18"/>
        <v>2.8161379717293243E-4</v>
      </c>
      <c r="P37">
        <f t="shared" si="18"/>
        <v>0</v>
      </c>
      <c r="Q37">
        <f t="shared" si="18"/>
        <v>0</v>
      </c>
      <c r="R37">
        <f t="shared" si="18"/>
        <v>0</v>
      </c>
      <c r="S37">
        <f t="shared" si="18"/>
        <v>7.7024229780960437E-6</v>
      </c>
      <c r="T37">
        <f t="shared" si="18"/>
        <v>0</v>
      </c>
      <c r="U37">
        <f t="shared" si="18"/>
        <v>0</v>
      </c>
      <c r="V37">
        <f t="shared" si="18"/>
        <v>0</v>
      </c>
      <c r="W37">
        <f t="shared" si="18"/>
        <v>1.7153596610978531E-7</v>
      </c>
      <c r="X37">
        <f t="shared" si="18"/>
        <v>0</v>
      </c>
      <c r="Y37">
        <f t="shared" si="18"/>
        <v>0</v>
      </c>
      <c r="Z37">
        <f t="shared" si="18"/>
        <v>0</v>
      </c>
      <c r="AA37">
        <f t="shared" si="18"/>
        <v>1.133550329780146E-5</v>
      </c>
      <c r="AB37">
        <f t="shared" si="18"/>
        <v>0</v>
      </c>
      <c r="AD37" t="s">
        <v>69</v>
      </c>
      <c r="AE37">
        <f t="shared" si="16"/>
        <v>9.940952064731419E-2</v>
      </c>
    </row>
    <row r="38" spans="1:31" x14ac:dyDescent="0.35">
      <c r="A38" t="s">
        <v>67</v>
      </c>
      <c r="B38">
        <f>(B26-B29)*(B26-B29)</f>
        <v>0</v>
      </c>
      <c r="C38">
        <f t="shared" ref="C38:AB38" si="19">(C26-C29)*(C26-C29)</f>
        <v>1.2256403185321101E-4</v>
      </c>
      <c r="D38">
        <f t="shared" si="19"/>
        <v>0</v>
      </c>
      <c r="E38">
        <f t="shared" si="19"/>
        <v>6.5640500541580015E-5</v>
      </c>
      <c r="F38">
        <f t="shared" si="19"/>
        <v>5.4396324104408349E-5</v>
      </c>
      <c r="G38">
        <f t="shared" si="19"/>
        <v>1.4163137844873703E-4</v>
      </c>
      <c r="H38">
        <f t="shared" si="19"/>
        <v>2.241292033158511E-4</v>
      </c>
      <c r="I38">
        <f t="shared" si="19"/>
        <v>3.1489609507640075E-5</v>
      </c>
      <c r="J38">
        <f t="shared" si="19"/>
        <v>0</v>
      </c>
      <c r="K38">
        <f t="shared" si="19"/>
        <v>1.1364529114557822E-3</v>
      </c>
      <c r="L38">
        <f t="shared" si="19"/>
        <v>5.6529615902369009E-5</v>
      </c>
      <c r="M38">
        <f t="shared" si="19"/>
        <v>4.4504640150943393E-4</v>
      </c>
      <c r="N38">
        <f t="shared" si="19"/>
        <v>1.6140887893583717E-5</v>
      </c>
      <c r="O38">
        <f t="shared" si="19"/>
        <v>0</v>
      </c>
      <c r="P38">
        <f t="shared" si="19"/>
        <v>2.9157431761786588E-4</v>
      </c>
      <c r="Q38">
        <f t="shared" si="19"/>
        <v>3.3258288762957828E-6</v>
      </c>
      <c r="R38">
        <f t="shared" si="19"/>
        <v>4.9666535432512282E-4</v>
      </c>
      <c r="S38">
        <f t="shared" si="19"/>
        <v>1.5096749037068237E-5</v>
      </c>
      <c r="T38">
        <f t="shared" si="19"/>
        <v>1.5110731857318634E-6</v>
      </c>
      <c r="U38">
        <f t="shared" si="19"/>
        <v>1.148677993311037E-4</v>
      </c>
      <c r="V38">
        <f t="shared" si="19"/>
        <v>5.5441827379775261E-5</v>
      </c>
      <c r="W38">
        <f t="shared" si="19"/>
        <v>0</v>
      </c>
      <c r="X38">
        <f t="shared" si="19"/>
        <v>0</v>
      </c>
      <c r="Y38">
        <f t="shared" si="19"/>
        <v>4.9916289855072447E-5</v>
      </c>
      <c r="Z38">
        <f t="shared" si="19"/>
        <v>3.0436059686393528E-5</v>
      </c>
      <c r="AA38">
        <f t="shared" si="19"/>
        <v>0</v>
      </c>
      <c r="AB38">
        <f t="shared" si="19"/>
        <v>4.5518143184047071E-6</v>
      </c>
      <c r="AD38" t="s">
        <v>70</v>
      </c>
      <c r="AE38">
        <f t="shared" si="16"/>
        <v>5.7943144358460826E-2</v>
      </c>
    </row>
    <row r="39" spans="1:31" x14ac:dyDescent="0.35">
      <c r="A39" t="s">
        <v>68</v>
      </c>
      <c r="B39">
        <f>(B27-B29)*(B27-B29)</f>
        <v>0</v>
      </c>
      <c r="C39">
        <f t="shared" ref="C39:AB39" si="20">(C27-C29)*(C27-C29)</f>
        <v>7.6602519908256884E-6</v>
      </c>
      <c r="D39">
        <f t="shared" si="20"/>
        <v>6.3146161520999929E-6</v>
      </c>
      <c r="E39">
        <f t="shared" si="20"/>
        <v>4.2009920346611229E-5</v>
      </c>
      <c r="F39">
        <f t="shared" si="20"/>
        <v>8.7034118567053381E-4</v>
      </c>
      <c r="G39">
        <f t="shared" si="20"/>
        <v>0</v>
      </c>
      <c r="H39">
        <f t="shared" si="20"/>
        <v>5.4233733148033086E-4</v>
      </c>
      <c r="I39">
        <f t="shared" si="20"/>
        <v>0</v>
      </c>
      <c r="J39">
        <f t="shared" si="20"/>
        <v>9.2495556818181774E-5</v>
      </c>
      <c r="K39">
        <f t="shared" si="20"/>
        <v>2.8411322786394555E-4</v>
      </c>
      <c r="L39">
        <f t="shared" si="20"/>
        <v>8.8327524847451575E-5</v>
      </c>
      <c r="M39">
        <f t="shared" si="20"/>
        <v>0</v>
      </c>
      <c r="N39">
        <f t="shared" si="20"/>
        <v>4.0352219733959327E-6</v>
      </c>
      <c r="O39">
        <f t="shared" si="20"/>
        <v>4.8512376778618409E-4</v>
      </c>
      <c r="P39">
        <f t="shared" si="20"/>
        <v>1.1662972704714631E-5</v>
      </c>
      <c r="Q39">
        <f t="shared" si="20"/>
        <v>3.6953654181064256E-5</v>
      </c>
      <c r="R39">
        <f t="shared" si="20"/>
        <v>3.1127811269334967E-4</v>
      </c>
      <c r="S39">
        <f t="shared" si="20"/>
        <v>2.4955850449031179E-5</v>
      </c>
      <c r="T39">
        <f t="shared" si="20"/>
        <v>2.417717097170973E-5</v>
      </c>
      <c r="U39">
        <f t="shared" si="20"/>
        <v>6.4613137123745816E-5</v>
      </c>
      <c r="V39">
        <f t="shared" si="20"/>
        <v>5.4142409550561763E-6</v>
      </c>
      <c r="W39">
        <f t="shared" si="20"/>
        <v>4.288399152744629E-6</v>
      </c>
      <c r="X39">
        <f t="shared" si="20"/>
        <v>4.2940429887410373E-6</v>
      </c>
      <c r="Y39">
        <f t="shared" si="20"/>
        <v>9.1937656314699796E-5</v>
      </c>
      <c r="Z39">
        <f t="shared" si="20"/>
        <v>0</v>
      </c>
      <c r="AA39">
        <f t="shared" si="20"/>
        <v>2.3420461359093953E-6</v>
      </c>
      <c r="AB39">
        <f t="shared" si="20"/>
        <v>1.0241582216410592E-5</v>
      </c>
      <c r="AD39" t="s">
        <v>71</v>
      </c>
      <c r="AE39">
        <f t="shared" si="16"/>
        <v>5.4908264139533113E-2</v>
      </c>
    </row>
    <row r="41" spans="1:31" x14ac:dyDescent="0.35">
      <c r="A41" t="s">
        <v>13</v>
      </c>
    </row>
    <row r="43" spans="1:31" x14ac:dyDescent="0.35">
      <c r="A43" t="s">
        <v>6</v>
      </c>
      <c r="B43">
        <f t="shared" ref="B43:AB43" si="21">(B22-B30)*(B22-B30)</f>
        <v>2.3897984618375528E-3</v>
      </c>
      <c r="C43">
        <f t="shared" si="21"/>
        <v>1.7235566979357801E-3</v>
      </c>
      <c r="D43">
        <f t="shared" si="21"/>
        <v>9.0930472590240014E-4</v>
      </c>
      <c r="E43">
        <f t="shared" si="21"/>
        <v>1.2708000904849894E-3</v>
      </c>
      <c r="F43">
        <f t="shared" si="21"/>
        <v>6.0440360116009294E-4</v>
      </c>
      <c r="G43">
        <f t="shared" si="21"/>
        <v>8.8519611530460624E-4</v>
      </c>
      <c r="H43">
        <f t="shared" si="21"/>
        <v>4.6762759704171406E-4</v>
      </c>
      <c r="I43">
        <f t="shared" si="21"/>
        <v>2.2392611205432938E-4</v>
      </c>
      <c r="J43">
        <f t="shared" si="21"/>
        <v>1.6443654545454545E-4</v>
      </c>
      <c r="K43">
        <f t="shared" si="21"/>
        <v>2.175241900833333E-4</v>
      </c>
      <c r="L43">
        <f t="shared" si="21"/>
        <v>8.8327524847451575E-5</v>
      </c>
      <c r="M43">
        <f t="shared" si="21"/>
        <v>1.4532127396226418E-4</v>
      </c>
      <c r="N43">
        <f t="shared" si="21"/>
        <v>1.0088054933489826E-4</v>
      </c>
      <c r="O43">
        <f t="shared" si="21"/>
        <v>1.3310652132001886E-4</v>
      </c>
      <c r="P43">
        <f t="shared" si="21"/>
        <v>1.5680218858560787E-4</v>
      </c>
      <c r="Q43">
        <f t="shared" si="21"/>
        <v>1.3303315505183145E-5</v>
      </c>
      <c r="R43">
        <f t="shared" si="21"/>
        <v>8.6226624014778202E-5</v>
      </c>
      <c r="S43">
        <f t="shared" si="21"/>
        <v>2.4955850449031179E-5</v>
      </c>
      <c r="T43">
        <f t="shared" si="21"/>
        <v>0</v>
      </c>
      <c r="U43">
        <f t="shared" si="21"/>
        <v>4.487023411371266E-7</v>
      </c>
      <c r="V43">
        <f t="shared" si="21"/>
        <v>1.9491267438202259E-6</v>
      </c>
      <c r="W43">
        <f t="shared" si="21"/>
        <v>0</v>
      </c>
      <c r="X43">
        <f t="shared" si="21"/>
        <v>0</v>
      </c>
      <c r="Y43">
        <f t="shared" si="21"/>
        <v>0</v>
      </c>
      <c r="Z43">
        <f t="shared" si="21"/>
        <v>0</v>
      </c>
      <c r="AA43">
        <f t="shared" si="21"/>
        <v>9.3681845436375173E-8</v>
      </c>
      <c r="AB43">
        <f t="shared" si="21"/>
        <v>0</v>
      </c>
      <c r="AD43" t="s">
        <v>72</v>
      </c>
      <c r="AE43">
        <f>SQRT(SUM(B43:AB43))</f>
        <v>9.8020352459114155E-2</v>
      </c>
    </row>
    <row r="44" spans="1:31" x14ac:dyDescent="0.35">
      <c r="A44" t="s">
        <v>56</v>
      </c>
      <c r="B44">
        <f>(B23-B30)*(B23-B30)</f>
        <v>2.3897984618375528E-3</v>
      </c>
      <c r="C44">
        <f t="shared" ref="C44:AB44" si="22">(C23-C30)*(C23-C30)</f>
        <v>1.7235566979357801E-3</v>
      </c>
      <c r="D44">
        <f t="shared" si="22"/>
        <v>9.0930472590240014E-4</v>
      </c>
      <c r="E44">
        <f t="shared" si="22"/>
        <v>1.1578984295534714E-3</v>
      </c>
      <c r="F44">
        <f t="shared" si="22"/>
        <v>1.5110090029002324E-4</v>
      </c>
      <c r="G44">
        <f t="shared" si="22"/>
        <v>1.1369852325468055E-3</v>
      </c>
      <c r="H44">
        <f t="shared" si="22"/>
        <v>0</v>
      </c>
      <c r="I44">
        <f t="shared" si="22"/>
        <v>2.2392611205432938E-4</v>
      </c>
      <c r="J44">
        <f t="shared" si="22"/>
        <v>1.0277284090909094E-5</v>
      </c>
      <c r="K44">
        <f t="shared" si="22"/>
        <v>2.8411322786394555E-4</v>
      </c>
      <c r="L44">
        <f t="shared" si="22"/>
        <v>1.5702671083991403E-6</v>
      </c>
      <c r="M44">
        <f t="shared" si="22"/>
        <v>3.8373898905660398E-4</v>
      </c>
      <c r="N44">
        <f t="shared" si="22"/>
        <v>5.810719641690139E-4</v>
      </c>
      <c r="O44">
        <f t="shared" si="22"/>
        <v>0</v>
      </c>
      <c r="P44">
        <f t="shared" si="22"/>
        <v>0</v>
      </c>
      <c r="Q44">
        <f t="shared" si="22"/>
        <v>4.4713921559087766E-5</v>
      </c>
      <c r="R44">
        <f t="shared" si="22"/>
        <v>1.4572299458497526E-4</v>
      </c>
      <c r="S44">
        <f t="shared" si="22"/>
        <v>0</v>
      </c>
      <c r="T44">
        <f t="shared" si="22"/>
        <v>5.4398634686346878E-5</v>
      </c>
      <c r="U44">
        <f t="shared" si="22"/>
        <v>3.6344889632107046E-5</v>
      </c>
      <c r="V44">
        <f t="shared" si="22"/>
        <v>5.414240955056178E-6</v>
      </c>
      <c r="W44">
        <f t="shared" si="22"/>
        <v>4.2883991527446324E-6</v>
      </c>
      <c r="X44">
        <f t="shared" si="22"/>
        <v>2.6837768679631552E-7</v>
      </c>
      <c r="Y44">
        <f t="shared" si="22"/>
        <v>2.2920745341614955E-6</v>
      </c>
      <c r="Z44">
        <f t="shared" si="22"/>
        <v>2.4653208345978744E-5</v>
      </c>
      <c r="AA44">
        <f t="shared" si="22"/>
        <v>7.5882294803464278E-6</v>
      </c>
      <c r="AB44">
        <f t="shared" si="22"/>
        <v>7.2829029094475409E-7</v>
      </c>
      <c r="AD44" t="s">
        <v>17</v>
      </c>
      <c r="AE44">
        <f t="shared" ref="AE44:AE48" si="23">SQRT(SUM(B44:AB44))</f>
        <v>9.6331487859981607E-2</v>
      </c>
    </row>
    <row r="45" spans="1:31" x14ac:dyDescent="0.35">
      <c r="A45" t="s">
        <v>5</v>
      </c>
      <c r="B45">
        <f>(B24-B30)*(B24-B30)</f>
        <v>2.1947975456806691E-3</v>
      </c>
      <c r="C45">
        <f t="shared" ref="C45:AB45" si="24">(C24-C30)*(C24-C30)</f>
        <v>1.9610245096513762E-3</v>
      </c>
      <c r="D45">
        <f t="shared" si="24"/>
        <v>5.6831545368900063E-5</v>
      </c>
      <c r="E45">
        <f t="shared" si="24"/>
        <v>6.7215872554577945E-4</v>
      </c>
      <c r="F45">
        <f t="shared" si="24"/>
        <v>8.7034118567053381E-4</v>
      </c>
      <c r="G45">
        <f t="shared" si="24"/>
        <v>6.6488063771768201E-4</v>
      </c>
      <c r="H45">
        <f t="shared" si="24"/>
        <v>7.0835896356614676E-4</v>
      </c>
      <c r="I45">
        <f t="shared" si="24"/>
        <v>5.5981528013582345E-5</v>
      </c>
      <c r="J45">
        <f t="shared" si="24"/>
        <v>0</v>
      </c>
      <c r="K45">
        <f t="shared" si="24"/>
        <v>5.3715157143027217E-4</v>
      </c>
      <c r="L45">
        <f t="shared" si="24"/>
        <v>1.4132403975592249E-5</v>
      </c>
      <c r="M45">
        <f t="shared" si="24"/>
        <v>2.747480335849058E-4</v>
      </c>
      <c r="N45">
        <f t="shared" si="24"/>
        <v>6.8195251350391213E-4</v>
      </c>
      <c r="O45">
        <f t="shared" si="24"/>
        <v>3.96019402274436E-5</v>
      </c>
      <c r="P45">
        <f t="shared" si="24"/>
        <v>2.9157431761786588E-4</v>
      </c>
      <c r="Q45">
        <f t="shared" si="24"/>
        <v>0</v>
      </c>
      <c r="R45">
        <f t="shared" si="24"/>
        <v>0</v>
      </c>
      <c r="S45">
        <f t="shared" si="24"/>
        <v>1.2323876764953684E-6</v>
      </c>
      <c r="T45">
        <f t="shared" si="24"/>
        <v>2.1759453874538751E-4</v>
      </c>
      <c r="U45">
        <f t="shared" si="24"/>
        <v>2.1986414715719074E-5</v>
      </c>
      <c r="V45">
        <f t="shared" si="24"/>
        <v>2.6204926222471908E-5</v>
      </c>
      <c r="W45">
        <f t="shared" si="24"/>
        <v>1.7153596610978459E-7</v>
      </c>
      <c r="X45">
        <f t="shared" si="24"/>
        <v>1.717617195496417E-5</v>
      </c>
      <c r="Y45">
        <f t="shared" si="24"/>
        <v>2.5467494824016618E-7</v>
      </c>
      <c r="Z45">
        <f t="shared" si="24"/>
        <v>1.4913669246332834E-5</v>
      </c>
      <c r="AA45">
        <f t="shared" si="24"/>
        <v>8.4313660892737979E-7</v>
      </c>
      <c r="AB45">
        <f t="shared" si="24"/>
        <v>4.5518143184047223E-8</v>
      </c>
      <c r="AD45" t="s">
        <v>18</v>
      </c>
      <c r="AE45">
        <f t="shared" si="23"/>
        <v>9.6560646206322043E-2</v>
      </c>
    </row>
    <row r="46" spans="1:31" x14ac:dyDescent="0.35">
      <c r="A46" t="s">
        <v>66</v>
      </c>
      <c r="B46">
        <f>(B25-B30)*(B25-B30)</f>
        <v>0</v>
      </c>
      <c r="C46">
        <f t="shared" ref="C46:AB46" si="25">(C25-C30)*(C25-C30)</f>
        <v>0</v>
      </c>
      <c r="D46">
        <f t="shared" si="25"/>
        <v>0</v>
      </c>
      <c r="E46">
        <f t="shared" si="25"/>
        <v>0</v>
      </c>
      <c r="F46">
        <f t="shared" si="25"/>
        <v>4.8956691693967532E-4</v>
      </c>
      <c r="G46">
        <f t="shared" si="25"/>
        <v>0</v>
      </c>
      <c r="H46">
        <f t="shared" si="25"/>
        <v>8.9651681326340441E-4</v>
      </c>
      <c r="I46">
        <f t="shared" si="25"/>
        <v>0</v>
      </c>
      <c r="J46">
        <f t="shared" si="25"/>
        <v>4.1109136363636375E-5</v>
      </c>
      <c r="K46">
        <f t="shared" si="25"/>
        <v>1.1364529114557822E-3</v>
      </c>
      <c r="L46">
        <f t="shared" si="25"/>
        <v>6.2810684335965518E-6</v>
      </c>
      <c r="M46">
        <f t="shared" si="25"/>
        <v>0</v>
      </c>
      <c r="N46">
        <f t="shared" si="25"/>
        <v>0</v>
      </c>
      <c r="O46">
        <f t="shared" si="25"/>
        <v>3.96019402274436E-5</v>
      </c>
      <c r="P46">
        <f t="shared" si="25"/>
        <v>2.9157431761786588E-4</v>
      </c>
      <c r="Q46">
        <f t="shared" si="25"/>
        <v>6.2451675565998639E-5</v>
      </c>
      <c r="R46">
        <f t="shared" si="25"/>
        <v>4.9666535432512282E-4</v>
      </c>
      <c r="S46">
        <f t="shared" si="25"/>
        <v>4.929550705981466E-6</v>
      </c>
      <c r="T46">
        <f t="shared" si="25"/>
        <v>2.1759453874538751E-4</v>
      </c>
      <c r="U46">
        <f t="shared" si="25"/>
        <v>1.148677993311037E-4</v>
      </c>
      <c r="V46">
        <f t="shared" si="25"/>
        <v>5.5441827379775261E-5</v>
      </c>
      <c r="W46">
        <f t="shared" si="25"/>
        <v>6.1752947799522664E-6</v>
      </c>
      <c r="X46">
        <f t="shared" si="25"/>
        <v>2.1738592630501531E-5</v>
      </c>
      <c r="Y46">
        <f t="shared" si="25"/>
        <v>1.0186997929606626E-4</v>
      </c>
      <c r="Z46">
        <f t="shared" si="25"/>
        <v>5.1436940870005055E-5</v>
      </c>
      <c r="AA46">
        <f t="shared" si="25"/>
        <v>0</v>
      </c>
      <c r="AB46">
        <f t="shared" si="25"/>
        <v>1.3154743380189602E-5</v>
      </c>
      <c r="AD46" t="s">
        <v>73</v>
      </c>
      <c r="AE46">
        <f t="shared" si="23"/>
        <v>6.3619410570292842E-2</v>
      </c>
    </row>
    <row r="47" spans="1:31" ht="16" customHeight="1" x14ac:dyDescent="0.35">
      <c r="A47" t="s">
        <v>67</v>
      </c>
      <c r="B47">
        <f>(B26-B30)*(B26-B30)</f>
        <v>2.3897984618375528E-3</v>
      </c>
      <c r="C47">
        <f t="shared" ref="C47:AB47" si="26">(C26-C30)*(C26-C30)</f>
        <v>1.1030762866788993E-3</v>
      </c>
      <c r="D47">
        <f t="shared" si="26"/>
        <v>1.0671701297048999E-3</v>
      </c>
      <c r="E47">
        <f t="shared" si="26"/>
        <v>7.5880418626066495E-4</v>
      </c>
      <c r="F47">
        <f t="shared" si="26"/>
        <v>4.8956691693967532E-4</v>
      </c>
      <c r="G47">
        <f t="shared" si="26"/>
        <v>4.7603879978603267E-4</v>
      </c>
      <c r="H47">
        <f t="shared" si="26"/>
        <v>2.241292033158511E-4</v>
      </c>
      <c r="I47">
        <f t="shared" si="26"/>
        <v>1.0584007640067908E-4</v>
      </c>
      <c r="J47">
        <f t="shared" si="26"/>
        <v>4.3421525284090907E-4</v>
      </c>
      <c r="K47">
        <f t="shared" si="26"/>
        <v>0</v>
      </c>
      <c r="L47">
        <f t="shared" si="26"/>
        <v>3.5331009938980588E-6</v>
      </c>
      <c r="M47">
        <f t="shared" si="26"/>
        <v>2.2706449056603897E-6</v>
      </c>
      <c r="N47">
        <f t="shared" si="26"/>
        <v>4.8826185878090742E-4</v>
      </c>
      <c r="O47">
        <f t="shared" si="26"/>
        <v>5.3242608528007523E-4</v>
      </c>
      <c r="P47">
        <f t="shared" si="26"/>
        <v>0</v>
      </c>
      <c r="Q47">
        <f t="shared" si="26"/>
        <v>3.6953654181064283E-5</v>
      </c>
      <c r="R47">
        <f t="shared" si="26"/>
        <v>0</v>
      </c>
      <c r="S47">
        <f t="shared" si="26"/>
        <v>1.2323876764953684E-6</v>
      </c>
      <c r="T47">
        <f t="shared" si="26"/>
        <v>1.8283985547355472E-4</v>
      </c>
      <c r="U47">
        <f t="shared" si="26"/>
        <v>0</v>
      </c>
      <c r="V47">
        <f t="shared" si="26"/>
        <v>0</v>
      </c>
      <c r="W47">
        <f t="shared" si="26"/>
        <v>8.4052623393794747E-6</v>
      </c>
      <c r="X47">
        <f t="shared" si="26"/>
        <v>2.1738592630501531E-5</v>
      </c>
      <c r="Y47">
        <f t="shared" si="26"/>
        <v>9.1682981366459719E-6</v>
      </c>
      <c r="Z47">
        <f t="shared" si="26"/>
        <v>2.7392453717754158E-6</v>
      </c>
      <c r="AA47">
        <f t="shared" si="26"/>
        <v>1.133550329780146E-5</v>
      </c>
      <c r="AB47">
        <f t="shared" si="26"/>
        <v>2.2303890160183059E-6</v>
      </c>
      <c r="AD47" t="s">
        <v>74</v>
      </c>
      <c r="AE47">
        <f t="shared" si="23"/>
        <v>9.138804184273204E-2</v>
      </c>
    </row>
    <row r="48" spans="1:31" x14ac:dyDescent="0.35">
      <c r="A48" t="s">
        <v>68</v>
      </c>
      <c r="B48">
        <f>(B27-B30)*(B27-B30)</f>
        <v>2.3897984618375528E-3</v>
      </c>
      <c r="C48">
        <f t="shared" ref="C48:AB48" si="27">(C27-C30)*(C27-C30)</f>
        <v>1.7235566979357801E-3</v>
      </c>
      <c r="D48">
        <f t="shared" si="27"/>
        <v>9.0930472590240014E-4</v>
      </c>
      <c r="E48">
        <f t="shared" si="27"/>
        <v>8.5070088701887688E-4</v>
      </c>
      <c r="F48">
        <f t="shared" si="27"/>
        <v>0</v>
      </c>
      <c r="G48">
        <f t="shared" si="27"/>
        <v>1.1369852325468055E-3</v>
      </c>
      <c r="H48">
        <f t="shared" si="27"/>
        <v>4.427243522288422E-5</v>
      </c>
      <c r="I48">
        <f t="shared" si="27"/>
        <v>2.5279158743633274E-4</v>
      </c>
      <c r="J48">
        <f t="shared" si="27"/>
        <v>1.2589673011363639E-4</v>
      </c>
      <c r="K48">
        <f t="shared" si="27"/>
        <v>2.8411322786394555E-4</v>
      </c>
      <c r="L48">
        <f t="shared" si="27"/>
        <v>0</v>
      </c>
      <c r="M48">
        <f t="shared" si="27"/>
        <v>5.1089510377358503E-4</v>
      </c>
      <c r="N48">
        <f t="shared" si="27"/>
        <v>5.810719641690139E-4</v>
      </c>
      <c r="O48">
        <f t="shared" si="27"/>
        <v>1.1000538952067764E-6</v>
      </c>
      <c r="P48">
        <f t="shared" si="27"/>
        <v>1.8660756327543417E-4</v>
      </c>
      <c r="Q48">
        <f t="shared" si="27"/>
        <v>3.3258288762957891E-6</v>
      </c>
      <c r="R48">
        <f t="shared" si="27"/>
        <v>2.1556656003694534E-5</v>
      </c>
      <c r="S48">
        <f t="shared" si="27"/>
        <v>0</v>
      </c>
      <c r="T48">
        <f t="shared" si="27"/>
        <v>9.6708683886838893E-5</v>
      </c>
      <c r="U48">
        <f t="shared" si="27"/>
        <v>7.1792374581939883E-6</v>
      </c>
      <c r="V48">
        <f t="shared" si="27"/>
        <v>2.6204926222471908E-5</v>
      </c>
      <c r="W48">
        <f t="shared" si="27"/>
        <v>6.8614386443914123E-7</v>
      </c>
      <c r="X48">
        <f t="shared" si="27"/>
        <v>6.7094421699078877E-6</v>
      </c>
      <c r="Y48">
        <f t="shared" si="27"/>
        <v>2.5467494824016618E-7</v>
      </c>
      <c r="Z48">
        <f t="shared" si="27"/>
        <v>5.1436940870005055E-5</v>
      </c>
      <c r="AA48">
        <f t="shared" si="27"/>
        <v>3.3725464357095221E-6</v>
      </c>
      <c r="AB48">
        <f t="shared" si="27"/>
        <v>1.8207257273618815E-7</v>
      </c>
      <c r="AD48" t="s">
        <v>75</v>
      </c>
      <c r="AE48">
        <f t="shared" si="23"/>
        <v>9.599329051709804E-2</v>
      </c>
    </row>
    <row r="49" spans="1:28" s="2" customFormat="1" x14ac:dyDescent="0.35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</row>
    <row r="51" spans="1:28" ht="43.5" x14ac:dyDescent="0.35">
      <c r="A51" s="1" t="s">
        <v>19</v>
      </c>
      <c r="B51" s="1" t="s">
        <v>20</v>
      </c>
    </row>
    <row r="52" spans="1:28" x14ac:dyDescent="0.35">
      <c r="A52" t="s">
        <v>6</v>
      </c>
      <c r="B52">
        <f>AE43/(AE43+AE34)</f>
        <v>0.69679007458115672</v>
      </c>
    </row>
    <row r="53" spans="1:28" x14ac:dyDescent="0.35">
      <c r="A53" t="s">
        <v>56</v>
      </c>
      <c r="B53">
        <f t="shared" ref="B53:B57" si="28">AE44/(AE44+AE35)</f>
        <v>0.63574468401227247</v>
      </c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 spans="1:28" x14ac:dyDescent="0.35">
      <c r="A54" t="s">
        <v>5</v>
      </c>
      <c r="B54">
        <f t="shared" si="28"/>
        <v>0.65826572221138879</v>
      </c>
    </row>
    <row r="55" spans="1:28" x14ac:dyDescent="0.35">
      <c r="A55" t="s">
        <v>66</v>
      </c>
      <c r="B55">
        <f t="shared" si="28"/>
        <v>0.3902338688914988</v>
      </c>
    </row>
    <row r="56" spans="1:28" x14ac:dyDescent="0.35">
      <c r="A56" t="s">
        <v>67</v>
      </c>
      <c r="B56">
        <f t="shared" si="28"/>
        <v>0.61198229363560785</v>
      </c>
    </row>
    <row r="57" spans="1:28" x14ac:dyDescent="0.35">
      <c r="A57" t="s">
        <v>68</v>
      </c>
      <c r="B57">
        <f t="shared" si="28"/>
        <v>0.63613188568882484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BBA75-362C-441C-A674-92B67BF020BB}">
  <dimension ref="A1:AH58"/>
  <sheetViews>
    <sheetView zoomScale="87" zoomScaleNormal="87" workbookViewId="0">
      <selection activeCell="H4" sqref="H4:AH5"/>
    </sheetView>
  </sheetViews>
  <sheetFormatPr defaultRowHeight="17" x14ac:dyDescent="0.4"/>
  <cols>
    <col min="1" max="1" width="8.453125" style="3" customWidth="1"/>
    <col min="2" max="2" width="11.90625" style="3" bestFit="1" customWidth="1"/>
    <col min="3" max="3" width="8.81640625" style="3" bestFit="1" customWidth="1"/>
    <col min="4" max="6" width="9.36328125" style="3" bestFit="1" customWidth="1"/>
    <col min="7" max="16384" width="8.7265625" style="3"/>
  </cols>
  <sheetData>
    <row r="1" spans="1:34" ht="17.5" thickBot="1" x14ac:dyDescent="0.45">
      <c r="A1" s="8" t="s">
        <v>41</v>
      </c>
      <c r="B1" s="9" t="s">
        <v>42</v>
      </c>
      <c r="C1" s="10" t="s">
        <v>43</v>
      </c>
    </row>
    <row r="2" spans="1:34" ht="17.5" thickBot="1" x14ac:dyDescent="0.45">
      <c r="A2" s="11">
        <v>1</v>
      </c>
      <c r="B2" s="12" t="s">
        <v>30</v>
      </c>
      <c r="C2" s="13">
        <v>0.98</v>
      </c>
      <c r="D2" s="3">
        <f>C2/19.201</f>
        <v>5.1039008384979948E-2</v>
      </c>
    </row>
    <row r="3" spans="1:34" ht="17.5" thickBot="1" x14ac:dyDescent="0.45">
      <c r="A3" s="11">
        <v>2</v>
      </c>
      <c r="B3" s="12" t="s">
        <v>33</v>
      </c>
      <c r="C3" s="13">
        <v>0.92900000000000005</v>
      </c>
      <c r="D3" s="3">
        <f t="shared" ref="D3:D28" si="0">C3/19.201</f>
        <v>4.8382896724128953E-2</v>
      </c>
    </row>
    <row r="4" spans="1:34" ht="17.5" thickBot="1" x14ac:dyDescent="0.45">
      <c r="A4" s="11">
        <v>3</v>
      </c>
      <c r="B4" s="12" t="s">
        <v>31</v>
      </c>
      <c r="C4" s="13">
        <v>0.91300000000000003</v>
      </c>
      <c r="D4" s="3">
        <f t="shared" si="0"/>
        <v>4.7549606791312954E-2</v>
      </c>
      <c r="H4" s="3" t="s">
        <v>30</v>
      </c>
      <c r="I4" s="3" t="s">
        <v>33</v>
      </c>
      <c r="J4" s="3" t="s">
        <v>31</v>
      </c>
      <c r="K4" s="3" t="s">
        <v>28</v>
      </c>
      <c r="L4" s="3" t="s">
        <v>1</v>
      </c>
      <c r="M4" s="3" t="s">
        <v>34</v>
      </c>
      <c r="N4" s="3" t="s">
        <v>37</v>
      </c>
      <c r="O4" s="3" t="s">
        <v>2</v>
      </c>
      <c r="P4" s="3" t="s">
        <v>24</v>
      </c>
      <c r="Q4" s="3" t="s">
        <v>38</v>
      </c>
      <c r="R4" s="3" t="s">
        <v>27</v>
      </c>
      <c r="S4" s="3" t="s">
        <v>3</v>
      </c>
      <c r="T4" s="3" t="s">
        <v>39</v>
      </c>
      <c r="U4" s="3" t="s">
        <v>21</v>
      </c>
      <c r="V4" s="3" t="s">
        <v>22</v>
      </c>
      <c r="W4" s="3" t="s">
        <v>44</v>
      </c>
      <c r="X4" s="3" t="s">
        <v>45</v>
      </c>
      <c r="Y4" s="3" t="s">
        <v>46</v>
      </c>
      <c r="Z4" s="3" t="s">
        <v>26</v>
      </c>
      <c r="AA4" s="3" t="s">
        <v>23</v>
      </c>
      <c r="AB4" s="3" t="s">
        <v>4</v>
      </c>
      <c r="AC4" s="3" t="s">
        <v>0</v>
      </c>
      <c r="AD4" s="3" t="s">
        <v>25</v>
      </c>
      <c r="AE4" s="3" t="s">
        <v>29</v>
      </c>
      <c r="AF4" s="3" t="s">
        <v>32</v>
      </c>
      <c r="AG4" s="3" t="s">
        <v>36</v>
      </c>
      <c r="AH4" s="3" t="s">
        <v>35</v>
      </c>
    </row>
    <row r="5" spans="1:34" ht="17.5" thickBot="1" x14ac:dyDescent="0.45">
      <c r="A5" s="11">
        <v>4</v>
      </c>
      <c r="B5" s="12" t="s">
        <v>28</v>
      </c>
      <c r="C5" s="13">
        <v>0.96499999999999997</v>
      </c>
      <c r="D5" s="3">
        <f t="shared" si="0"/>
        <v>5.0257799072964945E-2</v>
      </c>
      <c r="H5" s="3">
        <v>5.1039008384979948E-2</v>
      </c>
      <c r="I5" s="3">
        <v>4.8382896724128953E-2</v>
      </c>
      <c r="J5" s="3">
        <v>4.7549606791312954E-2</v>
      </c>
      <c r="K5" s="3">
        <v>5.0257799072964945E-2</v>
      </c>
      <c r="L5" s="3">
        <v>5.0049476589760944E-2</v>
      </c>
      <c r="M5" s="3">
        <v>5.1091089005780944E-2</v>
      </c>
      <c r="N5" s="3">
        <v>5.1091089005780944E-2</v>
      </c>
      <c r="O5" s="3">
        <v>5.1455653351387944E-2</v>
      </c>
      <c r="P5" s="3">
        <v>5.0778605280974949E-2</v>
      </c>
      <c r="Q5" s="3">
        <v>4.8382896724128953E-2</v>
      </c>
      <c r="R5" s="3">
        <v>4.9059944794541947E-2</v>
      </c>
      <c r="S5" s="3">
        <v>5.1247330868183949E-2</v>
      </c>
      <c r="T5" s="3">
        <v>1.6769959897921984E-2</v>
      </c>
      <c r="U5" s="3">
        <v>3.2081662413415965E-2</v>
      </c>
      <c r="V5" s="3">
        <v>3.2081662413415965E-2</v>
      </c>
      <c r="W5" s="3">
        <v>1.8957345971563979E-2</v>
      </c>
      <c r="X5" s="3">
        <v>1.1770220301025988E-2</v>
      </c>
      <c r="Y5" s="3">
        <v>2.3123795635643977E-2</v>
      </c>
      <c r="Z5" s="3">
        <v>2.5884068538096973E-2</v>
      </c>
      <c r="AA5" s="3">
        <v>2.4790375501275972E-2</v>
      </c>
      <c r="AB5" s="3">
        <v>4.5830946304879952E-2</v>
      </c>
      <c r="AC5" s="3">
        <v>3.5050257799072969E-2</v>
      </c>
      <c r="AD5" s="3">
        <v>2.2915473152439976E-2</v>
      </c>
      <c r="AE5" s="3">
        <v>1.963439404197698E-2</v>
      </c>
      <c r="AF5" s="3">
        <v>2.4529972397270974E-2</v>
      </c>
      <c r="AG5" s="3">
        <v>3.3071194208634969E-2</v>
      </c>
      <c r="AH5" s="3">
        <v>3.3123274829435966E-2</v>
      </c>
    </row>
    <row r="6" spans="1:34" ht="17.5" thickBot="1" x14ac:dyDescent="0.45">
      <c r="A6" s="11">
        <v>5</v>
      </c>
      <c r="B6" s="12" t="s">
        <v>1</v>
      </c>
      <c r="C6" s="13">
        <v>0.96099999999999997</v>
      </c>
      <c r="D6" s="3">
        <f t="shared" si="0"/>
        <v>5.0049476589760944E-2</v>
      </c>
    </row>
    <row r="7" spans="1:34" ht="17.5" thickBot="1" x14ac:dyDescent="0.45">
      <c r="A7" s="11">
        <v>6</v>
      </c>
      <c r="B7" s="12" t="s">
        <v>34</v>
      </c>
      <c r="C7" s="13">
        <v>0.98099999999999998</v>
      </c>
      <c r="D7" s="3">
        <f t="shared" si="0"/>
        <v>5.1091089005780944E-2</v>
      </c>
    </row>
    <row r="8" spans="1:34" ht="17.5" thickBot="1" x14ac:dyDescent="0.45">
      <c r="A8" s="11">
        <v>7</v>
      </c>
      <c r="B8" s="12" t="s">
        <v>37</v>
      </c>
      <c r="C8" s="13">
        <v>0.98099999999999998</v>
      </c>
      <c r="D8" s="3">
        <f t="shared" si="0"/>
        <v>5.1091089005780944E-2</v>
      </c>
    </row>
    <row r="9" spans="1:34" ht="17.5" thickBot="1" x14ac:dyDescent="0.45">
      <c r="A9" s="11">
        <v>8</v>
      </c>
      <c r="B9" s="12" t="s">
        <v>2</v>
      </c>
      <c r="C9" s="13">
        <v>0.98799999999999999</v>
      </c>
      <c r="D9" s="3">
        <f t="shared" si="0"/>
        <v>5.1455653351387944E-2</v>
      </c>
    </row>
    <row r="10" spans="1:34" ht="17.5" thickBot="1" x14ac:dyDescent="0.45">
      <c r="A10" s="11">
        <v>9</v>
      </c>
      <c r="B10" s="12" t="s">
        <v>24</v>
      </c>
      <c r="C10" s="13">
        <v>0.97499999999999998</v>
      </c>
      <c r="D10" s="3">
        <f t="shared" si="0"/>
        <v>5.0778605280974949E-2</v>
      </c>
    </row>
    <row r="11" spans="1:34" ht="17.5" thickBot="1" x14ac:dyDescent="0.45">
      <c r="A11" s="11">
        <v>10</v>
      </c>
      <c r="B11" s="12" t="s">
        <v>38</v>
      </c>
      <c r="C11" s="13">
        <v>0.92900000000000005</v>
      </c>
      <c r="D11" s="3">
        <f t="shared" si="0"/>
        <v>4.8382896724128953E-2</v>
      </c>
    </row>
    <row r="12" spans="1:34" ht="17.5" thickBot="1" x14ac:dyDescent="0.45">
      <c r="A12" s="11">
        <v>11</v>
      </c>
      <c r="B12" s="12" t="s">
        <v>27</v>
      </c>
      <c r="C12" s="13">
        <v>0.94199999999999995</v>
      </c>
      <c r="D12" s="3">
        <f t="shared" si="0"/>
        <v>4.9059944794541947E-2</v>
      </c>
    </row>
    <row r="13" spans="1:34" ht="17.5" thickBot="1" x14ac:dyDescent="0.45">
      <c r="A13" s="11">
        <v>12</v>
      </c>
      <c r="B13" s="12" t="s">
        <v>3</v>
      </c>
      <c r="C13" s="13">
        <v>0.98399999999999999</v>
      </c>
      <c r="D13" s="3">
        <f t="shared" si="0"/>
        <v>5.1247330868183949E-2</v>
      </c>
    </row>
    <row r="14" spans="1:34" ht="17.5" thickBot="1" x14ac:dyDescent="0.45">
      <c r="A14" s="11"/>
      <c r="B14" s="12" t="s">
        <v>39</v>
      </c>
      <c r="C14" s="13">
        <v>0.32200000000000001</v>
      </c>
      <c r="D14" s="3">
        <f t="shared" si="0"/>
        <v>1.6769959897921984E-2</v>
      </c>
    </row>
    <row r="15" spans="1:34" ht="17.5" thickBot="1" x14ac:dyDescent="0.45">
      <c r="A15" s="11"/>
      <c r="B15" s="12" t="s">
        <v>21</v>
      </c>
      <c r="C15" s="13">
        <v>0.61599999999999999</v>
      </c>
      <c r="D15" s="3">
        <f t="shared" si="0"/>
        <v>3.2081662413415965E-2</v>
      </c>
    </row>
    <row r="16" spans="1:34" ht="17.5" thickBot="1" x14ac:dyDescent="0.45">
      <c r="A16" s="11"/>
      <c r="B16" s="12" t="s">
        <v>22</v>
      </c>
      <c r="C16" s="13">
        <v>0.61599999999999999</v>
      </c>
      <c r="D16" s="3">
        <f t="shared" si="0"/>
        <v>3.2081662413415965E-2</v>
      </c>
    </row>
    <row r="17" spans="1:4" ht="17.5" thickBot="1" x14ac:dyDescent="0.45">
      <c r="A17" s="11"/>
      <c r="B17" s="12" t="s">
        <v>44</v>
      </c>
      <c r="C17" s="13">
        <v>0.36399999999999999</v>
      </c>
      <c r="D17" s="3">
        <f t="shared" si="0"/>
        <v>1.8957345971563979E-2</v>
      </c>
    </row>
    <row r="18" spans="1:4" s="4" customFormat="1" ht="17.5" thickBot="1" x14ac:dyDescent="0.45">
      <c r="A18" s="11"/>
      <c r="B18" s="12" t="s">
        <v>45</v>
      </c>
      <c r="C18" s="13">
        <v>0.22600000000000001</v>
      </c>
      <c r="D18" s="3">
        <f t="shared" si="0"/>
        <v>1.1770220301025988E-2</v>
      </c>
    </row>
    <row r="19" spans="1:4" ht="17.5" thickBot="1" x14ac:dyDescent="0.45">
      <c r="A19" s="11"/>
      <c r="B19" s="12" t="s">
        <v>46</v>
      </c>
      <c r="C19" s="13">
        <v>0.44400000000000001</v>
      </c>
      <c r="D19" s="3">
        <f t="shared" si="0"/>
        <v>2.3123795635643977E-2</v>
      </c>
    </row>
    <row r="20" spans="1:4" ht="17.5" thickBot="1" x14ac:dyDescent="0.45">
      <c r="A20" s="11"/>
      <c r="B20" s="12" t="s">
        <v>26</v>
      </c>
      <c r="C20" s="13">
        <v>0.497</v>
      </c>
      <c r="D20" s="3">
        <f t="shared" si="0"/>
        <v>2.5884068538096973E-2</v>
      </c>
    </row>
    <row r="21" spans="1:4" ht="17.5" thickBot="1" x14ac:dyDescent="0.45">
      <c r="A21" s="11"/>
      <c r="B21" s="12" t="s">
        <v>23</v>
      </c>
      <c r="C21" s="13">
        <v>0.47599999999999998</v>
      </c>
      <c r="D21" s="3">
        <f t="shared" si="0"/>
        <v>2.4790375501275972E-2</v>
      </c>
    </row>
    <row r="22" spans="1:4" ht="17.5" thickBot="1" x14ac:dyDescent="0.45">
      <c r="A22" s="11"/>
      <c r="B22" s="12" t="s">
        <v>4</v>
      </c>
      <c r="C22" s="13">
        <v>0.88</v>
      </c>
      <c r="D22" s="3">
        <f t="shared" si="0"/>
        <v>4.5830946304879952E-2</v>
      </c>
    </row>
    <row r="23" spans="1:4" ht="17.5" thickBot="1" x14ac:dyDescent="0.45">
      <c r="A23" s="11"/>
      <c r="B23" s="12" t="s">
        <v>0</v>
      </c>
      <c r="C23" s="13">
        <v>0.67300000000000004</v>
      </c>
      <c r="D23" s="3">
        <f t="shared" si="0"/>
        <v>3.5050257799072969E-2</v>
      </c>
    </row>
    <row r="24" spans="1:4" ht="17.5" thickBot="1" x14ac:dyDescent="0.45">
      <c r="A24" s="11"/>
      <c r="B24" s="12" t="s">
        <v>25</v>
      </c>
      <c r="C24" s="13">
        <v>0.44</v>
      </c>
      <c r="D24" s="3">
        <f>C24/19.201</f>
        <v>2.2915473152439976E-2</v>
      </c>
    </row>
    <row r="25" spans="1:4" ht="17.5" thickBot="1" x14ac:dyDescent="0.45">
      <c r="A25" s="11"/>
      <c r="B25" s="12" t="s">
        <v>29</v>
      </c>
      <c r="C25" s="13">
        <v>0.377</v>
      </c>
      <c r="D25" s="3">
        <f t="shared" si="0"/>
        <v>1.963439404197698E-2</v>
      </c>
    </row>
    <row r="26" spans="1:4" ht="17.5" thickBot="1" x14ac:dyDescent="0.45">
      <c r="A26" s="11"/>
      <c r="B26" s="12" t="s">
        <v>32</v>
      </c>
      <c r="C26" s="13">
        <v>0.47099999999999997</v>
      </c>
      <c r="D26" s="3">
        <f t="shared" si="0"/>
        <v>2.4529972397270974E-2</v>
      </c>
    </row>
    <row r="27" spans="1:4" ht="17.5" thickBot="1" x14ac:dyDescent="0.45">
      <c r="A27" s="11"/>
      <c r="B27" s="12" t="s">
        <v>36</v>
      </c>
      <c r="C27" s="13">
        <v>0.63500000000000001</v>
      </c>
      <c r="D27" s="3">
        <f t="shared" si="0"/>
        <v>3.3071194208634969E-2</v>
      </c>
    </row>
    <row r="28" spans="1:4" ht="17.5" thickBot="1" x14ac:dyDescent="0.45">
      <c r="A28" s="11"/>
      <c r="B28" s="12" t="s">
        <v>35</v>
      </c>
      <c r="C28" s="13">
        <v>0.63600000000000001</v>
      </c>
      <c r="D28" s="3">
        <f t="shared" si="0"/>
        <v>3.3123274829435966E-2</v>
      </c>
    </row>
    <row r="30" spans="1:4" x14ac:dyDescent="0.4">
      <c r="C30" s="3">
        <f>SUM(C2:C28)</f>
        <v>19.201000000000004</v>
      </c>
      <c r="D30" s="3">
        <f>SUM(D2:D28)</f>
        <v>0.99999999999999989</v>
      </c>
    </row>
    <row r="32" spans="1:4" s="4" customFormat="1" x14ac:dyDescent="0.4"/>
    <row r="34" s="5" customFormat="1" x14ac:dyDescent="0.4"/>
    <row r="37" s="4" customFormat="1" x14ac:dyDescent="0.4"/>
    <row r="45" s="4" customFormat="1" x14ac:dyDescent="0.4"/>
    <row r="50" s="4" customFormat="1" x14ac:dyDescent="0.4"/>
    <row r="56" s="6" customFormat="1" x14ac:dyDescent="0.4"/>
    <row r="58" s="6" customFormat="1" x14ac:dyDescent="0.4"/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TOPSIS</vt:lpstr>
      <vt:lpstr>Dont see TOPSIS- normalisation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Besant</dc:creator>
  <cp:lastModifiedBy>Besant</cp:lastModifiedBy>
  <dcterms:created xsi:type="dcterms:W3CDTF">2021-02-09T11:23:31Z</dcterms:created>
  <dcterms:modified xsi:type="dcterms:W3CDTF">2021-12-26T02:49:16Z</dcterms:modified>
</cp:coreProperties>
</file>